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 " sheetId="1" state="visible" r:id="rId2"/>
    <sheet name="Kilometraje" sheetId="2" state="visible" r:id="rId3"/>
    <sheet name="Sheet11" sheetId="3" state="visible" r:id="rId4"/>
    <sheet name="Pivot Table_Kilometraje_1" sheetId="4" state="visible" r:id="rId5"/>
    <sheet name="Pivot Table_Pivot Table_Kilomet" sheetId="5" state="visible" r:id="rId6"/>
    <sheet name="Kiloemtros Mes unidad" sheetId="6" state="visible" r:id="rId7"/>
    <sheet name="Pivot Table_Hoja1_1" sheetId="7" state="visible" r:id="rId8"/>
    <sheet name="Confirmar" sheetId="8" state="visible" r:id="rId9"/>
    <sheet name="Lista de Operadores" sheetId="9" state="visible" r:id="rId10"/>
    <sheet name="Equipo" sheetId="10" state="visible" r:id="rId11"/>
    <sheet name="AJUSTES" sheetId="11" state="visible" r:id="rId12"/>
  </sheets>
  <definedNames>
    <definedName function="false" hidden="true" localSheetId="0" name="_xlnm._FilterDatabase" vbProcedure="false">'Hoja1 '!$A$1:$I$1032</definedName>
    <definedName function="false" hidden="true" localSheetId="5" name="_xlnm._FilterDatabase" vbProcedure="false">'Kiloemtros Mes unidad'!$A$1:$I$42</definedName>
    <definedName function="false" hidden="true" localSheetId="1" name="_xlnm._FilterDatabase" vbProcedure="false">Kilometraje!$A$1:$D$155</definedName>
    <definedName function="false" hidden="false" name="Pivot" vbProcedure="false">'Hoja1 '!$A$2:$E$1032</definedName>
    <definedName function="false" hidden="false" name="Pivot2" vbProcedure="false">'Hoja1 '!$A$1:$E$1032</definedName>
  </definedNames>
  <calcPr iterateCount="100" refMode="A1" iterate="false" iterateDelta="0.0001"/>
  <pivotCaches>
    <pivotCache cacheId="1" r:id="rId14"/>
  </pivotCaches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17" authorId="0">
      <text>
        <r>
          <rPr>
            <sz val="10"/>
            <rFont val="Arial"/>
            <family val="2"/>
            <charset val="1"/>
          </rPr>
          <t xml:space="preserve">El vale tiene fecha de Marzo pero cargo en abril para efectos degrafica se corrio la fecha </t>
        </r>
      </text>
    </comment>
  </commentList>
</comments>
</file>

<file path=xl/sharedStrings.xml><?xml version="1.0" encoding="utf-8"?>
<sst xmlns="http://schemas.openxmlformats.org/spreadsheetml/2006/main" count="3167" uniqueCount="398">
  <si>
    <t xml:space="preserve">Fecha </t>
  </si>
  <si>
    <t xml:space="preserve">Operador</t>
  </si>
  <si>
    <t xml:space="preserve">Numero de Vale</t>
  </si>
  <si>
    <t xml:space="preserve">Litros</t>
  </si>
  <si>
    <t xml:space="preserve">Economico</t>
  </si>
  <si>
    <t xml:space="preserve">Numero de Ticket </t>
  </si>
  <si>
    <t xml:space="preserve">Com Ticket</t>
  </si>
  <si>
    <t xml:space="preserve">Cantidad</t>
  </si>
  <si>
    <t xml:space="preserve">Validar Cargas</t>
  </si>
  <si>
    <t xml:space="preserve">RODRIG M</t>
  </si>
  <si>
    <t xml:space="preserve">L-200 Diesel</t>
  </si>
  <si>
    <t xml:space="preserve">RAMON</t>
  </si>
  <si>
    <t xml:space="preserve">T-1</t>
  </si>
  <si>
    <t xml:space="preserve">ALBERTO</t>
  </si>
  <si>
    <t xml:space="preserve">CANCELADO</t>
  </si>
  <si>
    <t xml:space="preserve">WENCESLAO</t>
  </si>
  <si>
    <t xml:space="preserve">T-12</t>
  </si>
  <si>
    <t xml:space="preserve">CUTBERTO</t>
  </si>
  <si>
    <t xml:space="preserve">T-8</t>
  </si>
  <si>
    <t xml:space="preserve">4429644/4429650</t>
  </si>
  <si>
    <t xml:space="preserve">JOSE LUIS</t>
  </si>
  <si>
    <t xml:space="preserve">SENTRA </t>
  </si>
  <si>
    <t xml:space="preserve">ROBERTO</t>
  </si>
  <si>
    <t xml:space="preserve">T-18</t>
  </si>
  <si>
    <t xml:space="preserve">T-11</t>
  </si>
  <si>
    <t xml:space="preserve"> </t>
  </si>
  <si>
    <t xml:space="preserve">JOSE MERCED</t>
  </si>
  <si>
    <t xml:space="preserve">BOMBAS</t>
  </si>
  <si>
    <t xml:space="preserve">AURELIANO</t>
  </si>
  <si>
    <t xml:space="preserve">T-9</t>
  </si>
  <si>
    <t xml:space="preserve">Baltazar</t>
  </si>
  <si>
    <t xml:space="preserve">T-13</t>
  </si>
  <si>
    <t xml:space="preserve">L-200 Gasolina</t>
  </si>
  <si>
    <t xml:space="preserve">Victor B</t>
  </si>
  <si>
    <t xml:space="preserve">NAZARIO A</t>
  </si>
  <si>
    <t xml:space="preserve">T-17</t>
  </si>
  <si>
    <t xml:space="preserve">4438303/4438319</t>
  </si>
  <si>
    <t xml:space="preserve">MARIO</t>
  </si>
  <si>
    <t xml:space="preserve">T-7</t>
  </si>
  <si>
    <t xml:space="preserve">T-4</t>
  </si>
  <si>
    <t xml:space="preserve">T-6</t>
  </si>
  <si>
    <t xml:space="preserve">T-15</t>
  </si>
  <si>
    <t xml:space="preserve">ANTONIO R</t>
  </si>
  <si>
    <t xml:space="preserve">RANGER B</t>
  </si>
  <si>
    <t xml:space="preserve">T-14</t>
  </si>
  <si>
    <t xml:space="preserve">MARIO </t>
  </si>
  <si>
    <t xml:space="preserve">T-5</t>
  </si>
  <si>
    <t xml:space="preserve">T-10</t>
  </si>
  <si>
    <t xml:space="preserve">LUIS SANTOS</t>
  </si>
  <si>
    <t xml:space="preserve">T-16</t>
  </si>
  <si>
    <t xml:space="preserve">MISAEL</t>
  </si>
  <si>
    <t xml:space="preserve">SENTRA B</t>
  </si>
  <si>
    <t xml:space="preserve">UNK</t>
  </si>
  <si>
    <t xml:space="preserve">DENISSE</t>
  </si>
  <si>
    <t xml:space="preserve">Luis CHOCOLLO</t>
  </si>
  <si>
    <t xml:space="preserve">MIZAEL</t>
  </si>
  <si>
    <t xml:space="preserve">/</t>
  </si>
  <si>
    <t xml:space="preserve">RODRIGO G</t>
  </si>
  <si>
    <t xml:space="preserve">RANGER G</t>
  </si>
  <si>
    <t xml:space="preserve">ERICK DANIEL</t>
  </si>
  <si>
    <t xml:space="preserve">SENTRA G</t>
  </si>
  <si>
    <t xml:space="preserve">DANIEL</t>
  </si>
  <si>
    <t xml:space="preserve">ANGEL GONZALES</t>
  </si>
  <si>
    <t xml:space="preserve">JOSE ANTONIO</t>
  </si>
  <si>
    <t xml:space="preserve">RICARDO</t>
  </si>
  <si>
    <t xml:space="preserve">TALLER</t>
  </si>
  <si>
    <t xml:space="preserve">Efrain S</t>
  </si>
  <si>
    <t xml:space="preserve">T-04</t>
  </si>
  <si>
    <t xml:space="preserve">T-07</t>
  </si>
  <si>
    <t xml:space="preserve">T-09</t>
  </si>
  <si>
    <t xml:space="preserve">T-01</t>
  </si>
  <si>
    <t xml:space="preserve">RODRIGO M</t>
  </si>
  <si>
    <t xml:space="preserve">T-08</t>
  </si>
  <si>
    <t xml:space="preserve">SENTRA DENISSE</t>
  </si>
  <si>
    <t xml:space="preserve">T-06</t>
  </si>
  <si>
    <t xml:space="preserve">UKN</t>
  </si>
  <si>
    <t xml:space="preserve">L-200 ROJA</t>
  </si>
  <si>
    <t xml:space="preserve">T-05</t>
  </si>
  <si>
    <t xml:space="preserve">RODRIGOM</t>
  </si>
  <si>
    <t xml:space="preserve">TOYOTA SIENNA</t>
  </si>
  <si>
    <t xml:space="preserve">T09</t>
  </si>
  <si>
    <t xml:space="preserve">L-200</t>
  </si>
  <si>
    <t xml:space="preserve">SENTRA</t>
  </si>
  <si>
    <t xml:space="preserve">TOYOTA RMO</t>
  </si>
  <si>
    <t xml:space="preserve">CUTBERTO ALLENDE</t>
  </si>
  <si>
    <t xml:space="preserve">MISAEL </t>
  </si>
  <si>
    <t xml:space="preserve">VICTOR</t>
  </si>
  <si>
    <t xml:space="preserve">BALTAZAR</t>
  </si>
  <si>
    <t xml:space="preserve">JOSE JUAN </t>
  </si>
  <si>
    <t xml:space="preserve">NAZARIO</t>
  </si>
  <si>
    <t xml:space="preserve">ANTONIO</t>
  </si>
  <si>
    <t xml:space="preserve">L-200 GRIS</t>
  </si>
  <si>
    <t xml:space="preserve">27/07/2021</t>
  </si>
  <si>
    <t xml:space="preserve">28/07/2021</t>
  </si>
  <si>
    <t xml:space="preserve">29/07/2021</t>
  </si>
  <si>
    <t xml:space="preserve">TOYOTA</t>
  </si>
  <si>
    <t xml:space="preserve">30/07/2021</t>
  </si>
  <si>
    <t xml:space="preserve">31/07/2021</t>
  </si>
  <si>
    <t xml:space="preserve">2/08/2021</t>
  </si>
  <si>
    <t xml:space="preserve">3/08/2021</t>
  </si>
  <si>
    <t xml:space="preserve">4/08/2021</t>
  </si>
  <si>
    <t xml:space="preserve">5/08/2021</t>
  </si>
  <si>
    <t xml:space="preserve">6/08/2021</t>
  </si>
  <si>
    <t xml:space="preserve">DENISE</t>
  </si>
  <si>
    <t xml:space="preserve">SENTRA P</t>
  </si>
  <si>
    <t xml:space="preserve">Taller</t>
  </si>
  <si>
    <t xml:space="preserve">7/08/2021</t>
  </si>
  <si>
    <t xml:space="preserve">8/08/2021</t>
  </si>
  <si>
    <t xml:space="preserve">9/08/2021</t>
  </si>
  <si>
    <t xml:space="preserve">10/08/2021</t>
  </si>
  <si>
    <t xml:space="preserve">11/08/2021</t>
  </si>
  <si>
    <t xml:space="preserve">12/08/2021</t>
  </si>
  <si>
    <t xml:space="preserve">13/08/2021</t>
  </si>
  <si>
    <t xml:space="preserve">L-200R</t>
  </si>
  <si>
    <t xml:space="preserve">14/08/2021</t>
  </si>
  <si>
    <t xml:space="preserve">15/08/2021</t>
  </si>
  <si>
    <t xml:space="preserve">16/08/2021</t>
  </si>
  <si>
    <t xml:space="preserve">17/08/2021</t>
  </si>
  <si>
    <t xml:space="preserve">18/08/2021</t>
  </si>
  <si>
    <t xml:space="preserve">19/08/2021</t>
  </si>
  <si>
    <t xml:space="preserve">22/08/2021</t>
  </si>
  <si>
    <t xml:space="preserve">23/08/2021</t>
  </si>
  <si>
    <t xml:space="preserve">24/08/2021</t>
  </si>
  <si>
    <t xml:space="preserve">25/08/2021</t>
  </si>
  <si>
    <t xml:space="preserve">26/08/2021</t>
  </si>
  <si>
    <t xml:space="preserve">27/08/2021</t>
  </si>
  <si>
    <t xml:space="preserve">ALVARO DIAS B</t>
  </si>
  <si>
    <t xml:space="preserve">CAMIONETA C</t>
  </si>
  <si>
    <t xml:space="preserve">unk</t>
  </si>
  <si>
    <t xml:space="preserve">28/08/2021</t>
  </si>
  <si>
    <t xml:space="preserve">29/08/2021</t>
  </si>
  <si>
    <t xml:space="preserve">30/08/2021</t>
  </si>
  <si>
    <t xml:space="preserve">FAUSTO</t>
  </si>
  <si>
    <t xml:space="preserve">31/08/2021</t>
  </si>
  <si>
    <t xml:space="preserve">01/09/2021</t>
  </si>
  <si>
    <t xml:space="preserve">02/09/2021</t>
  </si>
  <si>
    <t xml:space="preserve">03/09/2021</t>
  </si>
  <si>
    <t xml:space="preserve">3/09/2021</t>
  </si>
  <si>
    <t xml:space="preserve">4/09/2021</t>
  </si>
  <si>
    <t xml:space="preserve">6/09/2021</t>
  </si>
  <si>
    <t xml:space="preserve">7/09/2021</t>
  </si>
  <si>
    <t xml:space="preserve">8/09/2021</t>
  </si>
  <si>
    <t xml:space="preserve">9/09/2021</t>
  </si>
  <si>
    <t xml:space="preserve">10/09/2021</t>
  </si>
  <si>
    <t xml:space="preserve">12/09/2021</t>
  </si>
  <si>
    <t xml:space="preserve">RANGER</t>
  </si>
  <si>
    <t xml:space="preserve">Unk</t>
  </si>
  <si>
    <t xml:space="preserve">Kilometraje</t>
  </si>
  <si>
    <t xml:space="preserve">Fecha</t>
  </si>
  <si>
    <t xml:space="preserve">Compania </t>
  </si>
  <si>
    <t xml:space="preserve">Dumax</t>
  </si>
  <si>
    <t xml:space="preserve">SACMAM</t>
  </si>
  <si>
    <t xml:space="preserve">Ubicalo</t>
  </si>
  <si>
    <t xml:space="preserve">Mzone</t>
  </si>
  <si>
    <t xml:space="preserve">Odometro incial </t>
  </si>
  <si>
    <t xml:space="preserve">Odometro Final</t>
  </si>
  <si>
    <t xml:space="preserve">Cambus inicial</t>
  </si>
  <si>
    <t xml:space="preserve">cambus final</t>
  </si>
  <si>
    <t xml:space="preserve">Litros canbus</t>
  </si>
  <si>
    <t xml:space="preserve">Kilometros canbus</t>
  </si>
  <si>
    <t xml:space="preserve">Rendimienti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</si>
  <si>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</si>
  <si>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</si>
  <si>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</si>
  <si>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</si>
  <si>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</si>
  <si>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</si>
  <si>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</si>
  <si>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</si>
  <si>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</si>
  <si>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2021-10</t>
  </si>
  <si>
    <t xml:space="preserve">(empty)</t>
  </si>
  <si>
    <t xml:space="preserve">Total Result</t>
  </si>
  <si>
    <t xml:space="preserve">GASOLINERA LOS TOROS, S.A. DE C.V.</t>
  </si>
  <si>
    <t xml:space="preserve">GTO090601K99</t>
  </si>
  <si>
    <t xml:space="preserve">DIESEL</t>
  </si>
  <si>
    <t xml:space="preserve">LITROS</t>
  </si>
  <si>
    <t xml:space="preserve">OPERADORA DE SERVICIOS PETROLIFEROS S.A DE C.V.</t>
  </si>
  <si>
    <t xml:space="preserve">OSP000113M54</t>
  </si>
  <si>
    <t xml:space="preserve">DIESEL AUTOMOTRIZ</t>
  </si>
  <si>
    <t xml:space="preserve">GASOLINA CONTENIDO MIN .87 OCTANOS</t>
  </si>
  <si>
    <t xml:space="preserve">GASOLINA CONTENIDO MIN .91 OCTANOS</t>
  </si>
  <si>
    <t xml:space="preserve">GRUPO FERCHE SA DE CV</t>
  </si>
  <si>
    <t xml:space="preserve">GFE9707075U3</t>
  </si>
  <si>
    <t xml:space="preserve">34006 PEMEX DIESEL</t>
  </si>
  <si>
    <t xml:space="preserve">SERVICIOS WURTS SA DE CV</t>
  </si>
  <si>
    <t xml:space="preserve">SWU070305HT9</t>
  </si>
  <si>
    <t xml:space="preserve">DIESEL (Despacho 6622581-0)</t>
  </si>
  <si>
    <t xml:space="preserve">SERVICIO CUEVAS SA DE CV</t>
  </si>
  <si>
    <t xml:space="preserve">SCU990513BQ4</t>
  </si>
  <si>
    <t xml:space="preserve">id empleado</t>
  </si>
  <si>
    <t xml:space="preserve">Nombre</t>
  </si>
  <si>
    <t xml:space="preserve">Apellido</t>
  </si>
  <si>
    <t xml:space="preserve">Segundo apelldo</t>
  </si>
  <si>
    <t xml:space="preserve">MALDONADO</t>
  </si>
  <si>
    <t xml:space="preserve">MORGADO</t>
  </si>
  <si>
    <t xml:space="preserve">ALLENDE</t>
  </si>
  <si>
    <t xml:space="preserve">RAMOS</t>
  </si>
  <si>
    <t xml:space="preserve">CARBALLO</t>
  </si>
  <si>
    <t xml:space="preserve">EFRAIN</t>
  </si>
  <si>
    <t xml:space="preserve">JUAREZ</t>
  </si>
  <si>
    <t xml:space="preserve">TREJO</t>
  </si>
  <si>
    <t xml:space="preserve">CASTILLO</t>
  </si>
  <si>
    <t xml:space="preserve">MARTINEZ</t>
  </si>
  <si>
    <t xml:space="preserve">JAIME</t>
  </si>
  <si>
    <t xml:space="preserve">HERNANDEZ</t>
  </si>
  <si>
    <t xml:space="preserve">JIMENEZ</t>
  </si>
  <si>
    <t xml:space="preserve">BELTRAN</t>
  </si>
  <si>
    <t xml:space="preserve">RAMIREZ</t>
  </si>
  <si>
    <t xml:space="preserve">JULIO CESAR</t>
  </si>
  <si>
    <t xml:space="preserve">MONTOYA</t>
  </si>
  <si>
    <t xml:space="preserve">ESTRELLA</t>
  </si>
  <si>
    <t xml:space="preserve">SALGUERO</t>
  </si>
  <si>
    <t xml:space="preserve">LEON</t>
  </si>
  <si>
    <t xml:space="preserve">CELI</t>
  </si>
  <si>
    <t xml:space="preserve">HUYOA</t>
  </si>
  <si>
    <t xml:space="preserve">ORTEGA</t>
  </si>
  <si>
    <t xml:space="preserve">ELODIA</t>
  </si>
  <si>
    <t xml:space="preserve">ROMERO</t>
  </si>
  <si>
    <t xml:space="preserve">GARCIA</t>
  </si>
  <si>
    <t xml:space="preserve">J GUILLERMO</t>
  </si>
  <si>
    <t xml:space="preserve">CRUZ</t>
  </si>
  <si>
    <t xml:space="preserve">CARDONA</t>
  </si>
  <si>
    <t xml:space="preserve">BETANCOURT</t>
  </si>
  <si>
    <t xml:space="preserve">ESPINOSA</t>
  </si>
  <si>
    <t xml:space="preserve">DIAZ</t>
  </si>
  <si>
    <t xml:space="preserve">EDUARDO FAUSTO</t>
  </si>
  <si>
    <t xml:space="preserve">AMADOR</t>
  </si>
  <si>
    <t xml:space="preserve">VIDAL </t>
  </si>
  <si>
    <t xml:space="preserve">ANGELES</t>
  </si>
  <si>
    <t xml:space="preserve">ABOMBAs</t>
  </si>
  <si>
    <t xml:space="preserve">BOMABAS</t>
  </si>
  <si>
    <t xml:space="preserve">Estrella</t>
  </si>
  <si>
    <t xml:space="preserve">Rodrigo</t>
  </si>
  <si>
    <t xml:space="preserve">L-200G</t>
  </si>
  <si>
    <t xml:space="preserve">Edilberto </t>
  </si>
  <si>
    <t xml:space="preserve">Perez</t>
  </si>
  <si>
    <t xml:space="preserve">RODRIO G</t>
  </si>
  <si>
    <t xml:space="preserve">LOPEZ SILVA</t>
  </si>
  <si>
    <t xml:space="preserve">FAUSTO </t>
  </si>
  <si>
    <t xml:space="preserve">G.</t>
  </si>
  <si>
    <t xml:space="preserve">Julio Montoyo</t>
  </si>
  <si>
    <t xml:space="preserve">LILIANA </t>
  </si>
  <si>
    <t xml:space="preserve">DIEGO </t>
  </si>
  <si>
    <t xml:space="preserve"> CABRERA</t>
  </si>
  <si>
    <t xml:space="preserve">Ismael </t>
  </si>
  <si>
    <t xml:space="preserve">Salas</t>
  </si>
  <si>
    <t xml:space="preserve">Vargas</t>
  </si>
  <si>
    <t xml:space="preserve">RAUL </t>
  </si>
  <si>
    <t xml:space="preserve">Guzman</t>
  </si>
  <si>
    <t xml:space="preserve">unknown</t>
  </si>
  <si>
    <t xml:space="preserve">Numero_Economico</t>
  </si>
  <si>
    <t xml:space="preserve">placas</t>
  </si>
  <si>
    <t xml:space="preserve">Equipos_instaldas</t>
  </si>
  <si>
    <t xml:space="preserve">Serial_Number</t>
  </si>
  <si>
    <t xml:space="preserve">Modelo</t>
  </si>
  <si>
    <t xml:space="preserve">Marca</t>
  </si>
  <si>
    <t xml:space="preserve">Tipo</t>
  </si>
  <si>
    <t xml:space="preserve">18AJ5Y </t>
  </si>
  <si>
    <t xml:space="preserve">No</t>
  </si>
  <si>
    <t xml:space="preserve">3HSDJAPT0KN393701 </t>
  </si>
  <si>
    <t xml:space="preserve">INTERNATIONAL  </t>
  </si>
  <si>
    <t xml:space="preserve">Tractor</t>
  </si>
  <si>
    <t xml:space="preserve">474EC5 </t>
  </si>
  <si>
    <t xml:space="preserve">F469086 </t>
  </si>
  <si>
    <t xml:space="preserve">KENWORTH  </t>
  </si>
  <si>
    <t xml:space="preserve">707ET8 </t>
  </si>
  <si>
    <t xml:space="preserve">3WKAD40X2EF856603 </t>
  </si>
  <si>
    <t xml:space="preserve">KENWORTH 2014 </t>
  </si>
  <si>
    <t xml:space="preserve">103ED7 </t>
  </si>
  <si>
    <t xml:space="preserve">3HSCWAPT0AN262182 </t>
  </si>
  <si>
    <t xml:space="preserve">INTERNATIONAL (GRUA 12 TN) 2010 </t>
  </si>
  <si>
    <t xml:space="preserve">706ET8 </t>
  </si>
  <si>
    <t xml:space="preserve">3HSDJAPT5EN779910 </t>
  </si>
  <si>
    <t xml:space="preserve">INTERNATIONAL 2014 </t>
  </si>
  <si>
    <t xml:space="preserve">185ER5 </t>
  </si>
  <si>
    <t xml:space="preserve">3HSDJAPT4EN762435 </t>
  </si>
  <si>
    <t xml:space="preserve">656EC5 </t>
  </si>
  <si>
    <t xml:space="preserve">KENWORTH 1998 </t>
  </si>
  <si>
    <t xml:space="preserve">880ER4 </t>
  </si>
  <si>
    <t xml:space="preserve">3HSDJAPT7DN482832 </t>
  </si>
  <si>
    <t xml:space="preserve">INTERNATIONAL 2013 </t>
  </si>
  <si>
    <t xml:space="preserve">257AS1 </t>
  </si>
  <si>
    <t xml:space="preserve">3HSDJAPR6CN558592 </t>
  </si>
  <si>
    <t xml:space="preserve">INTERNATIONAL 2012 </t>
  </si>
  <si>
    <t xml:space="preserve">141ED8 </t>
  </si>
  <si>
    <t xml:space="preserve">3HSDJAPT6CN672801 </t>
  </si>
  <si>
    <t xml:space="preserve">70AD2V </t>
  </si>
  <si>
    <t xml:space="preserve">3HSDJAPT7DN203718 </t>
  </si>
  <si>
    <t xml:space="preserve">INTERNATIONAL (HIAB 8.5 TN) 2013 </t>
  </si>
  <si>
    <t xml:space="preserve">381AU2 </t>
  </si>
  <si>
    <t xml:space="preserve">3HSDJAPT5DN203717 </t>
  </si>
  <si>
    <t xml:space="preserve">560AU2 </t>
  </si>
  <si>
    <t xml:space="preserve">3HSDJAPT1DN325281 </t>
  </si>
  <si>
    <t xml:space="preserve">INTERNATIONAL (HIAB 6 TN) 2013 </t>
  </si>
  <si>
    <t xml:space="preserve">881ER4 </t>
  </si>
  <si>
    <t xml:space="preserve">3HSDJAPT5DN482831 </t>
  </si>
  <si>
    <t xml:space="preserve">882ER4 </t>
  </si>
  <si>
    <t xml:space="preserve">3HSDJAPT3DN482830 </t>
  </si>
  <si>
    <t xml:space="preserve">Plana -1</t>
  </si>
  <si>
    <t xml:space="preserve">74TY1M </t>
  </si>
  <si>
    <t xml:space="preserve">3AWP04037YX223001 </t>
  </si>
  <si>
    <t xml:space="preserve">FRUEHAUF </t>
  </si>
  <si>
    <t xml:space="preserve">Plana</t>
  </si>
  <si>
    <t xml:space="preserve">Plana- 2</t>
  </si>
  <si>
    <t xml:space="preserve">217WC3 </t>
  </si>
  <si>
    <t xml:space="preserve">3R9AAJ2A83M002027 </t>
  </si>
  <si>
    <t xml:space="preserve">MONCLOVA (2 EJES) </t>
  </si>
  <si>
    <t xml:space="preserve">Plana-3</t>
  </si>
  <si>
    <t xml:space="preserve">15TY6D </t>
  </si>
  <si>
    <t xml:space="preserve">3C91740325A115877 </t>
  </si>
  <si>
    <t xml:space="preserve">CORPUS CHRISTI SUSP DE AIRE (NEUMATICA) </t>
  </si>
  <si>
    <t xml:space="preserve">Plana-4</t>
  </si>
  <si>
    <t xml:space="preserve">563WG1 </t>
  </si>
  <si>
    <t xml:space="preserve">3S9PT4035XH040007 </t>
  </si>
  <si>
    <t xml:space="preserve">CAYPROMEMA </t>
  </si>
  <si>
    <t xml:space="preserve">721WS7 </t>
  </si>
  <si>
    <t xml:space="preserve">923JFM18029 </t>
  </si>
  <si>
    <t xml:space="preserve">Plana-5</t>
  </si>
  <si>
    <t xml:space="preserve">59UE8N </t>
  </si>
  <si>
    <t xml:space="preserve">3T9BJ48T3EM014016 </t>
  </si>
  <si>
    <t xml:space="preserve">DE LA GARZA (CAMA BAJA) </t>
  </si>
  <si>
    <t xml:space="preserve">Plana-6</t>
  </si>
  <si>
    <t xml:space="preserve">107XS2 </t>
  </si>
  <si>
    <t xml:space="preserve">Z0231044 </t>
  </si>
  <si>
    <t xml:space="preserve">HERRERA (LOWBOY) </t>
  </si>
  <si>
    <t xml:space="preserve">Plana-7</t>
  </si>
  <si>
    <t xml:space="preserve">61TY1W </t>
  </si>
  <si>
    <t xml:space="preserve">3S9PA3325GU041782 </t>
  </si>
  <si>
    <t xml:space="preserve">REYSA (PLANA) </t>
  </si>
  <si>
    <t xml:space="preserve">UPV-1 </t>
  </si>
  <si>
    <t xml:space="preserve">377XS2 </t>
  </si>
  <si>
    <t xml:space="preserve">3S9TA2320FU041728 </t>
  </si>
  <si>
    <t xml:space="preserve">REYSA </t>
  </si>
  <si>
    <t xml:space="preserve">UPV</t>
  </si>
  <si>
    <t xml:space="preserve">UPV-2 </t>
  </si>
  <si>
    <t xml:space="preserve">618XP3 </t>
  </si>
  <si>
    <t xml:space="preserve">3C9TA4038FA197027 </t>
  </si>
  <si>
    <t xml:space="preserve">AGUILAR </t>
  </si>
  <si>
    <t xml:space="preserve">UPV-3 </t>
  </si>
  <si>
    <t xml:space="preserve">249XS2 </t>
  </si>
  <si>
    <t xml:space="preserve">3C9TA3827EA197038 </t>
  </si>
  <si>
    <t xml:space="preserve">AGUILAR (20M3) </t>
  </si>
  <si>
    <t xml:space="preserve">UPV-4 </t>
  </si>
  <si>
    <t xml:space="preserve">160XP8 </t>
  </si>
  <si>
    <t xml:space="preserve">3S9TA2323GU041756 </t>
  </si>
  <si>
    <t xml:space="preserve">REYSA ACERO 30 M3 </t>
  </si>
  <si>
    <t xml:space="preserve">UPV-5 </t>
  </si>
  <si>
    <t xml:space="preserve">42UE8N </t>
  </si>
  <si>
    <t xml:space="preserve">3S9TA2326KU041890 </t>
  </si>
  <si>
    <t xml:space="preserve">TOLVA-1 </t>
  </si>
  <si>
    <t xml:space="preserve">452WS8 </t>
  </si>
  <si>
    <t xml:space="preserve">3T9BJ48T3EM014015 </t>
  </si>
  <si>
    <t xml:space="preserve">DE LA GARZA (TOLVA) </t>
  </si>
  <si>
    <t xml:space="preserve">TOLVA</t>
  </si>
  <si>
    <t xml:space="preserve">PIPA-2 </t>
  </si>
  <si>
    <t xml:space="preserve">073XN9 </t>
  </si>
  <si>
    <t xml:space="preserve">FM3930 </t>
  </si>
  <si>
    <t xml:space="preserve">PIPA</t>
  </si>
  <si>
    <t xml:space="preserve">PIPA-3 </t>
  </si>
  <si>
    <t xml:space="preserve">899XM9 </t>
  </si>
  <si>
    <t xml:space="preserve">MH0502 </t>
  </si>
  <si>
    <t xml:space="preserve">HERCULES </t>
  </si>
  <si>
    <t xml:space="preserve">PIPA-4 </t>
  </si>
  <si>
    <t xml:space="preserve">856WN8 </t>
  </si>
  <si>
    <t xml:space="preserve">893TTRR199 </t>
  </si>
  <si>
    <t xml:space="preserve">TYRSSA </t>
  </si>
  <si>
    <t xml:space="preserve">PIPA-5 </t>
  </si>
  <si>
    <t xml:space="preserve">1YA2893 </t>
  </si>
  <si>
    <t xml:space="preserve">FM4576 </t>
  </si>
  <si>
    <t xml:space="preserve">PIPA-6 </t>
  </si>
  <si>
    <t xml:space="preserve">1YA2892 </t>
  </si>
  <si>
    <t xml:space="preserve">85CTE3T1269 </t>
  </si>
  <si>
    <t xml:space="preserve">EL MEXICANO </t>
  </si>
  <si>
    <t xml:space="preserve">PIPA-7 </t>
  </si>
  <si>
    <t xml:space="preserve">1PN9968 </t>
  </si>
  <si>
    <t xml:space="preserve">3a9AT4033BM050876 </t>
  </si>
  <si>
    <t xml:space="preserve">MARGO </t>
  </si>
  <si>
    <t xml:space="preserve">PIPA-8 </t>
  </si>
  <si>
    <t xml:space="preserve">098WC3 </t>
  </si>
  <si>
    <t xml:space="preserve">9731TRR1254 </t>
  </si>
  <si>
    <t xml:space="preserve">PIPA-9 </t>
  </si>
  <si>
    <t xml:space="preserve">948XN8 </t>
  </si>
  <si>
    <t xml:space="preserve">FM4490 </t>
  </si>
  <si>
    <t xml:space="preserve">PIPA-10 </t>
  </si>
  <si>
    <t xml:space="preserve">753WN7 </t>
  </si>
  <si>
    <t xml:space="preserve">3S9ST4039CL020165 </t>
  </si>
  <si>
    <t xml:space="preserve">LAREDO </t>
  </si>
  <si>
    <t xml:space="preserve">PIPA-11 </t>
  </si>
  <si>
    <t xml:space="preserve">246XS7 </t>
  </si>
  <si>
    <t xml:space="preserve">913TTRR330 </t>
  </si>
  <si>
    <t xml:space="preserve">RANGER GASOLINA</t>
  </si>
  <si>
    <t xml:space="preserve">SENTRA B </t>
  </si>
  <si>
    <t xml:space="preserve">Ranger Blamca</t>
  </si>
  <si>
    <t xml:space="preserve">Ranger Blanca</t>
  </si>
  <si>
    <t xml:space="preserve">16/05/21</t>
  </si>
  <si>
    <t xml:space="preserve">19/05/21</t>
  </si>
  <si>
    <t xml:space="preserve">24/05/21</t>
  </si>
</sst>
</file>

<file path=xl/styles.xml><?xml version="1.0" encoding="utf-8"?>
<styleSheet xmlns="http://schemas.openxmlformats.org/spreadsheetml/2006/main">
  <numFmts count="15">
    <numFmt numFmtId="164" formatCode="[$-409]General"/>
    <numFmt numFmtId="165" formatCode="[$-407]General"/>
    <numFmt numFmtId="166" formatCode="[$$-409]#,##0.00;[RED]\-[$$-409]#,##0.00"/>
    <numFmt numFmtId="167" formatCode="\$#,##0\ ;[RED]&quot;($&quot;#,##0\)"/>
    <numFmt numFmtId="168" formatCode="[$-80A]dd/mm/yyyy"/>
    <numFmt numFmtId="169" formatCode="[$-409]#,##0.00"/>
    <numFmt numFmtId="170" formatCode="[$-80A]dd/mm/yy"/>
    <numFmt numFmtId="171" formatCode="[$-409]mm/dd/yyyy\ hh:mm:ss"/>
    <numFmt numFmtId="172" formatCode="[$-409]0.00"/>
    <numFmt numFmtId="173" formatCode="[$-80A]mmmm"/>
    <numFmt numFmtId="174" formatCode="[$-409]0.0"/>
    <numFmt numFmtId="175" formatCode="[$-409]mm/dd/yyyy"/>
    <numFmt numFmtId="176" formatCode="[$-409]mm/dd/yy"/>
    <numFmt numFmtId="177" formatCode="General"/>
    <numFmt numFmtId="178" formatCode="0.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2"/>
      <color rgb="FFEEEEEE"/>
      <name val="Nimbus Sans"/>
      <family val="2"/>
      <charset val="1"/>
    </font>
    <font>
      <sz val="10"/>
      <color rgb="FFFFFFFF"/>
      <name val="Nimbus Sans"/>
      <family val="2"/>
      <charset val="1"/>
    </font>
    <font>
      <sz val="12"/>
      <color rgb="FF000000"/>
      <name val="Calibri"/>
      <family val="0"/>
      <charset val="1"/>
    </font>
    <font>
      <sz val="10"/>
      <color rgb="FF000000"/>
      <name val="Nimbus Sans"/>
      <family val="2"/>
      <charset val="1"/>
    </font>
    <font>
      <b val="true"/>
      <sz val="12"/>
      <color rgb="FFFFFFFF"/>
      <name val="Calibri"/>
      <family val="0"/>
      <charset val="1"/>
    </font>
    <font>
      <sz val="11"/>
      <name val="Arial"/>
      <family val="2"/>
      <charset val="1"/>
    </font>
    <font>
      <sz val="12"/>
      <color rgb="FFEEEEEE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14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FFFFF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4C1900"/>
        <bgColor rgb="FF2E3436"/>
      </patternFill>
    </fill>
    <fill>
      <patternFill patternType="solid">
        <fgColor rgb="FFFFCC99"/>
        <bgColor rgb="FFDDDDDD"/>
      </patternFill>
    </fill>
    <fill>
      <patternFill patternType="solid">
        <fgColor rgb="FFFF9966"/>
        <bgColor rgb="FFFF99CC"/>
      </patternFill>
    </fill>
    <fill>
      <patternFill patternType="solid">
        <fgColor rgb="FF000000"/>
        <bgColor rgb="FF003300"/>
      </patternFill>
    </fill>
    <fill>
      <patternFill patternType="solid">
        <fgColor rgb="FF4D4D4D"/>
        <bgColor rgb="FF2E3436"/>
      </patternFill>
    </fill>
    <fill>
      <patternFill patternType="solid">
        <fgColor rgb="FFCCCCCC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EEEEE"/>
      </patternFill>
    </fill>
    <fill>
      <patternFill patternType="solid">
        <fgColor rgb="FF3FAF46"/>
        <bgColor rgb="FF33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4C1900"/>
      </left>
      <right style="hair">
        <color rgb="FF4C1900"/>
      </right>
      <top style="hair">
        <color rgb="FF4C1900"/>
      </top>
      <bottom style="hair">
        <color rgb="FF4C1900"/>
      </bottom>
      <diagonal/>
    </border>
    <border diagonalUp="false" diagonalDown="false">
      <left style="thin">
        <color rgb="FF8EAADB"/>
      </left>
      <right/>
      <top style="thin">
        <color rgb="FF8EAADB"/>
      </top>
      <bottom/>
      <diagonal/>
    </border>
    <border diagonalUp="false" diagonalDown="false">
      <left/>
      <right/>
      <top style="thin">
        <color rgb="FF8EAADB"/>
      </top>
      <bottom/>
      <diagonal/>
    </border>
    <border diagonalUp="false" diagonalDown="false">
      <left/>
      <right style="thin">
        <color rgb="FF8EAADB"/>
      </right>
      <top style="thin">
        <color rgb="FF8EAADB"/>
      </top>
      <bottom/>
      <diagonal/>
    </border>
    <border diagonalUp="false" diagonalDown="false">
      <left/>
      <right/>
      <top style="thin">
        <color rgb="FF8EAADB"/>
      </top>
      <bottom style="thin">
        <color rgb="FF8EAADB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4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false" indent="0" shrinkToFit="false"/>
    </xf>
    <xf numFmtId="164" fontId="0" fillId="3" borderId="1" applyFont="true" applyBorder="true" applyAlignment="true" applyProtection="false">
      <alignment horizontal="right" vertical="center" textRotation="0" wrapText="false" indent="0" shrinkToFit="false"/>
    </xf>
    <xf numFmtId="164" fontId="0" fillId="3" borderId="2" applyFont="true" applyBorder="true" applyAlignment="true" applyProtection="false">
      <alignment horizontal="right" vertical="center" textRotation="0" wrapText="false" indent="0" shrinkToFit="false"/>
    </xf>
    <xf numFmtId="164" fontId="0" fillId="3" borderId="3" applyFont="true" applyBorder="true" applyAlignment="true" applyProtection="false">
      <alignment horizontal="right" vertical="center" textRotation="0" wrapText="false" indent="0" shrinkToFit="false"/>
    </xf>
    <xf numFmtId="164" fontId="0" fillId="3" borderId="4" applyFont="true" applyBorder="true" applyAlignment="true" applyProtection="false">
      <alignment horizontal="right" vertical="center" textRotation="0" wrapText="false" indent="0" shrinkToFit="false"/>
    </xf>
    <xf numFmtId="164" fontId="0" fillId="3" borderId="5" applyFont="true" applyBorder="true" applyAlignment="true" applyProtection="false">
      <alignment horizontal="right" vertical="center" textRotation="0" wrapText="false" indent="0" shrinkToFit="false"/>
    </xf>
    <xf numFmtId="164" fontId="0" fillId="3" borderId="6" applyFont="true" applyBorder="true" applyAlignment="true" applyProtection="false">
      <alignment horizontal="right" vertical="center" textRotation="0" wrapText="false" indent="0" shrinkToFit="false"/>
    </xf>
    <xf numFmtId="164" fontId="0" fillId="3" borderId="7" applyFont="true" applyBorder="true" applyAlignment="true" applyProtection="false">
      <alignment horizontal="right" vertical="center" textRotation="0" wrapText="false" indent="0" shrinkToFit="false"/>
    </xf>
    <xf numFmtId="164" fontId="0" fillId="3" borderId="8" applyFont="true" applyBorder="true" applyAlignment="true" applyProtection="false">
      <alignment horizontal="right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5" fontId="0" fillId="4" borderId="9" applyFont="true" applyBorder="true" applyAlignment="true" applyProtection="false">
      <alignment horizontal="right" vertical="bottom" textRotation="0" wrapText="tru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4" borderId="10" applyFont="true" applyBorder="tru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3" borderId="9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7" fontId="7" fillId="4" borderId="9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11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11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10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10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10" fillId="8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9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3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77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4" fillId="5" borderId="14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4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39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38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8" xfId="3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9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3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21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2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3" xfId="41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7" fillId="0" borderId="24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9" borderId="2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7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mpo de la tabla dinámica" xfId="21"/>
    <cellStyle name="Card" xfId="22"/>
    <cellStyle name="Card B" xfId="23"/>
    <cellStyle name="Card BL" xfId="24"/>
    <cellStyle name="Card BR" xfId="25"/>
    <cellStyle name="Card L" xfId="26"/>
    <cellStyle name="Card R" xfId="27"/>
    <cellStyle name="Card T" xfId="28"/>
    <cellStyle name="Card TL" xfId="29"/>
    <cellStyle name="Card TR" xfId="30"/>
    <cellStyle name="Categoría de la tabla dinámica" xfId="31"/>
    <cellStyle name="Column Header" xfId="32"/>
    <cellStyle name="Esquina de la tabla dinámica" xfId="33"/>
    <cellStyle name="Heading 1 1" xfId="34"/>
    <cellStyle name="Heading 2 1" xfId="35"/>
    <cellStyle name="Input" xfId="36"/>
    <cellStyle name="Pivot Table Category" xfId="37"/>
    <cellStyle name="Pivot Table Corner" xfId="38"/>
    <cellStyle name="Pivot Table Field" xfId="39"/>
    <cellStyle name="Pivot Table Result" xfId="40"/>
    <cellStyle name="Pivot Table Title" xfId="41"/>
    <cellStyle name="Pivot Table Value" xfId="42"/>
    <cellStyle name="Result 1" xfId="43"/>
    <cellStyle name="Resultado de la tabla dinámica" xfId="44"/>
    <cellStyle name="Resultado2" xfId="45"/>
    <cellStyle name="Título de la tabla dinámica" xfId="46"/>
    <cellStyle name="Valor de la tabla dinámica" xfId="47"/>
  </cellStyles>
  <dxfs count="8">
    <dxf>
      <fill>
        <patternFill patternType="solid">
          <fgColor rgb="FF2E3436"/>
          <bgColor rgb="FFFFFFFF"/>
        </patternFill>
      </fill>
    </dxf>
    <dxf>
      <fill>
        <patternFill patternType="solid">
          <bgColor rgb="FF4D4D4D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ADB"/>
      <rgbColor rgb="FF993366"/>
      <rgbColor rgb="FFEEEEEE"/>
      <rgbColor rgb="FFCCFFFF"/>
      <rgbColor rgb="FF660066"/>
      <rgbColor rgb="FFFF9966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FAF46"/>
      <rgbColor rgb="FF003300"/>
      <rgbColor rgb="FF4C19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4" createdVersion="3">
  <cacheSource type="worksheet">
    <worksheetSource ref="A1:A906" sheet="Kilometraje"/>
  </cacheSource>
  <cacheFields count="1">
    <cacheField name="Economico" numFmtId="0">
      <sharedItems containsBlank="1" count="17">
        <s v="T-1"/>
        <s v="T-10"/>
        <s v="T-11"/>
        <s v="T-12"/>
        <s v="T-13"/>
        <s v="T-14"/>
        <s v="T-15"/>
        <s v="T-16"/>
        <s v="T-17"/>
        <s v="T-18"/>
        <s v="T-4"/>
        <s v="T-5"/>
        <s v="T-6"/>
        <s v="T-7"/>
        <s v="T-8"/>
        <s v="T-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2"/>
  </r>
  <r>
    <x v="10"/>
  </r>
  <r>
    <x v="3"/>
  </r>
  <r>
    <x v="8"/>
  </r>
  <r>
    <x v="5"/>
  </r>
  <r>
    <x v="9"/>
  </r>
  <r>
    <x v="13"/>
  </r>
  <r>
    <x v="6"/>
  </r>
  <r>
    <x v="4"/>
  </r>
  <r>
    <x v="11"/>
  </r>
  <r>
    <x v="14"/>
  </r>
  <r>
    <x v="7"/>
  </r>
  <r>
    <x v="15"/>
  </r>
  <r>
    <x v="0"/>
  </r>
  <r>
    <x v="1"/>
  </r>
  <r>
    <x v="12"/>
  </r>
  <r>
    <x v="2"/>
  </r>
  <r>
    <x v="10"/>
  </r>
  <r>
    <x v="3"/>
  </r>
  <r>
    <x v="8"/>
  </r>
  <r>
    <x v="5"/>
  </r>
  <r>
    <x v="9"/>
  </r>
  <r>
    <x v="13"/>
  </r>
  <r>
    <x v="6"/>
  </r>
  <r>
    <x v="4"/>
  </r>
  <r>
    <x v="11"/>
  </r>
  <r>
    <x v="14"/>
  </r>
  <r>
    <x v="7"/>
  </r>
  <r>
    <x v="15"/>
  </r>
  <r>
    <x v="0"/>
  </r>
  <r>
    <x v="1"/>
  </r>
  <r>
    <x v="12"/>
  </r>
  <r>
    <x v="2"/>
  </r>
  <r>
    <x v="10"/>
  </r>
  <r>
    <x v="3"/>
  </r>
  <r>
    <x v="8"/>
  </r>
  <r>
    <x v="5"/>
  </r>
  <r>
    <x v="9"/>
  </r>
  <r>
    <x v="13"/>
  </r>
  <r>
    <x v="6"/>
  </r>
  <r>
    <x v="4"/>
  </r>
  <r>
    <x v="11"/>
  </r>
  <r>
    <x v="14"/>
  </r>
  <r>
    <x v="7"/>
  </r>
  <r>
    <x v="15"/>
  </r>
  <r>
    <x v="0"/>
  </r>
  <r>
    <x v="1"/>
  </r>
  <r>
    <x v="12"/>
  </r>
  <r>
    <x v="2"/>
  </r>
  <r>
    <x v="10"/>
  </r>
  <r>
    <x v="3"/>
  </r>
  <r>
    <x v="8"/>
  </r>
  <r>
    <x v="5"/>
  </r>
  <r>
    <x v="9"/>
  </r>
  <r>
    <x v="13"/>
  </r>
  <r>
    <x v="6"/>
  </r>
  <r>
    <x v="4"/>
  </r>
  <r>
    <x v="11"/>
  </r>
  <r>
    <x v="14"/>
  </r>
  <r>
    <x v="7"/>
  </r>
  <r>
    <x v="15"/>
  </r>
  <r>
    <x v="0"/>
  </r>
  <r>
    <x v="1"/>
  </r>
  <r>
    <x v="12"/>
  </r>
  <r>
    <x v="2"/>
  </r>
  <r>
    <x v="10"/>
  </r>
  <r>
    <x v="3"/>
  </r>
  <r>
    <x v="8"/>
  </r>
  <r>
    <x v="5"/>
  </r>
  <r>
    <x v="9"/>
  </r>
  <r>
    <x v="13"/>
  </r>
  <r>
    <x v="6"/>
  </r>
  <r>
    <x v="4"/>
  </r>
  <r>
    <x v="11"/>
  </r>
  <r>
    <x v="14"/>
  </r>
  <r>
    <x v="7"/>
  </r>
  <r>
    <x v="15"/>
  </r>
  <r>
    <x v="0"/>
  </r>
  <r>
    <x v="1"/>
  </r>
  <r>
    <x v="12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1"/>
  </r>
  <r>
    <x v="13"/>
  </r>
  <r>
    <x v="14"/>
  </r>
  <r>
    <x v="15"/>
  </r>
  <r>
    <x v="12"/>
  </r>
  <r>
    <x v="10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1"/>
  </r>
  <r>
    <x v="13"/>
  </r>
  <r>
    <x v="14"/>
  </r>
  <r>
    <x v="15"/>
  </r>
  <r>
    <x v="10"/>
  </r>
  <r>
    <x v="12"/>
  </r>
  <r>
    <x v="10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1"/>
  </r>
  <r>
    <x v="13"/>
  </r>
  <r>
    <x v="14"/>
  </r>
  <r>
    <x v="15"/>
  </r>
  <r>
    <x v="10"/>
  </r>
  <r>
    <x v="12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1"/>
  </r>
  <r>
    <x v="13"/>
  </r>
  <r>
    <x v="14"/>
  </r>
  <r>
    <x v="15"/>
  </r>
  <r>
    <x v="12"/>
  </r>
  <r>
    <x v="10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1"/>
  </r>
  <r>
    <x v="13"/>
  </r>
  <r>
    <x v="14"/>
  </r>
  <r>
    <x v="1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1">
    <pivotField axis="axisRow" compact="0" showAll="0" defaultSubtotal="0" outline="0">
      <items count="17">
        <item x="2"/>
        <item x="3"/>
        <item x="4"/>
        <item x="6"/>
        <item x="8"/>
        <item x="9"/>
        <item x="14"/>
        <item x="0"/>
        <item x="10"/>
        <item x="13"/>
        <item x="15"/>
        <item x="12"/>
        <item x="5"/>
        <item x="11"/>
        <item x="1"/>
        <item x="7"/>
        <item x="16"/>
      </items>
    </pivotField>
  </pivotFields>
  <rowFields count="1">
    <field x="0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I28" headerRowCount="1" totalsRowCount="0" totalsRowShown="0">
  <tableColumns count="9">
    <tableColumn id="1" name="Economico"/>
    <tableColumn id="2" name="Fecha"/>
    <tableColumn id="3" name="Odometro incial "/>
    <tableColumn id="4" name="Odometro Final"/>
    <tableColumn id="5" name="Cambus inicial"/>
    <tableColumn id="6" name="cambus final"/>
    <tableColumn id="7" name="Litros canbus"/>
    <tableColumn id="8" name="Kilometros canbus"/>
    <tableColumn id="9" name="Rendimient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</row>
    <row r="2" customFormat="false" ht="15" hidden="false" customHeight="false" outlineLevel="0" collapsed="false">
      <c r="A2" s="5" t="n">
        <v>44197</v>
      </c>
      <c r="B2" s="6" t="s">
        <v>9</v>
      </c>
      <c r="C2" s="7" t="n">
        <v>375988</v>
      </c>
      <c r="D2" s="8" t="n">
        <v>68</v>
      </c>
      <c r="E2" s="9" t="s">
        <v>10</v>
      </c>
      <c r="F2" s="9"/>
      <c r="H2" s="10"/>
      <c r="I2" s="11"/>
    </row>
    <row r="3" customFormat="false" ht="15" hidden="false" customHeight="false" outlineLevel="0" collapsed="false">
      <c r="A3" s="5" t="n">
        <v>44197</v>
      </c>
      <c r="B3" s="6" t="s">
        <v>11</v>
      </c>
      <c r="C3" s="7" t="n">
        <v>375989</v>
      </c>
      <c r="D3" s="8" t="n">
        <v>100</v>
      </c>
      <c r="E3" s="9" t="s">
        <v>12</v>
      </c>
      <c r="F3" s="9"/>
      <c r="H3" s="10"/>
      <c r="I3" s="11"/>
    </row>
    <row r="4" customFormat="false" ht="15" hidden="false" customHeight="false" outlineLevel="0" collapsed="false">
      <c r="A4" s="5" t="n">
        <v>44198</v>
      </c>
      <c r="B4" s="6" t="s">
        <v>13</v>
      </c>
      <c r="C4" s="7" t="n">
        <v>375990</v>
      </c>
      <c r="D4" s="8" t="n">
        <v>0</v>
      </c>
      <c r="E4" s="9" t="s">
        <v>14</v>
      </c>
      <c r="F4" s="9"/>
      <c r="H4" s="10"/>
      <c r="I4" s="11"/>
    </row>
    <row r="5" customFormat="false" ht="15" hidden="false" customHeight="false" outlineLevel="0" collapsed="false">
      <c r="A5" s="5" t="n">
        <v>44198</v>
      </c>
      <c r="B5" s="6" t="s">
        <v>15</v>
      </c>
      <c r="C5" s="7" t="n">
        <v>375991</v>
      </c>
      <c r="D5" s="8" t="n">
        <v>300</v>
      </c>
      <c r="E5" s="9" t="s">
        <v>16</v>
      </c>
      <c r="F5" s="9" t="n">
        <v>4429655</v>
      </c>
      <c r="G5" s="0" t="n">
        <v>300</v>
      </c>
      <c r="H5" s="10"/>
      <c r="I5" s="11"/>
    </row>
    <row r="6" customFormat="false" ht="15" hidden="false" customHeight="false" outlineLevel="0" collapsed="false">
      <c r="A6" s="5" t="n">
        <v>44198</v>
      </c>
      <c r="B6" s="6" t="s">
        <v>17</v>
      </c>
      <c r="C6" s="7" t="n">
        <v>375992</v>
      </c>
      <c r="D6" s="8" t="n">
        <f aca="false">365</f>
        <v>365</v>
      </c>
      <c r="E6" s="9" t="s">
        <v>18</v>
      </c>
      <c r="F6" s="9" t="n">
        <v>4429621</v>
      </c>
      <c r="G6" s="0" t="n">
        <v>365</v>
      </c>
      <c r="H6" s="10"/>
      <c r="I6" s="11"/>
    </row>
    <row r="7" customFormat="false" ht="15" hidden="false" customHeight="false" outlineLevel="0" collapsed="false">
      <c r="A7" s="5" t="n">
        <v>44199</v>
      </c>
      <c r="B7" s="6" t="s">
        <v>11</v>
      </c>
      <c r="C7" s="7" t="n">
        <v>375993</v>
      </c>
      <c r="D7" s="8" t="n">
        <v>837.087</v>
      </c>
      <c r="E7" s="9" t="s">
        <v>12</v>
      </c>
      <c r="F7" s="9" t="s">
        <v>19</v>
      </c>
      <c r="G7" s="0" t="n">
        <f aca="false">509.695+327.392</f>
        <v>837.087</v>
      </c>
      <c r="H7" s="10"/>
      <c r="I7" s="11"/>
    </row>
    <row r="8" customFormat="false" ht="15" hidden="false" customHeight="false" outlineLevel="0" collapsed="false">
      <c r="A8" s="5" t="n">
        <v>44199</v>
      </c>
      <c r="B8" s="6" t="s">
        <v>20</v>
      </c>
      <c r="C8" s="7" t="n">
        <v>375994</v>
      </c>
      <c r="D8" s="8" t="n">
        <v>0</v>
      </c>
      <c r="E8" s="9" t="s">
        <v>21</v>
      </c>
      <c r="F8" s="9"/>
      <c r="H8" s="10"/>
      <c r="I8" s="11"/>
    </row>
    <row r="9" customFormat="false" ht="15" hidden="false" customHeight="false" outlineLevel="0" collapsed="false">
      <c r="A9" s="5" t="n">
        <v>44199</v>
      </c>
      <c r="B9" s="6" t="s">
        <v>22</v>
      </c>
      <c r="C9" s="7" t="n">
        <v>375996</v>
      </c>
      <c r="D9" s="8" t="n">
        <v>200</v>
      </c>
      <c r="E9" s="9" t="s">
        <v>23</v>
      </c>
      <c r="F9" s="9" t="n">
        <v>4432016</v>
      </c>
      <c r="H9" s="10"/>
      <c r="I9" s="11"/>
    </row>
    <row r="10" customFormat="false" ht="15" hidden="false" customHeight="false" outlineLevel="0" collapsed="false">
      <c r="A10" s="5" t="n">
        <v>44200</v>
      </c>
      <c r="B10" s="6" t="s">
        <v>11</v>
      </c>
      <c r="C10" s="7" t="n">
        <v>375995</v>
      </c>
      <c r="D10" s="8" t="n">
        <v>200</v>
      </c>
      <c r="E10" s="9" t="s">
        <v>24</v>
      </c>
      <c r="F10" s="9"/>
      <c r="G10" s="0" t="s">
        <v>25</v>
      </c>
      <c r="H10" s="10"/>
      <c r="I10" s="11"/>
    </row>
    <row r="11" customFormat="false" ht="15" hidden="false" customHeight="false" outlineLevel="0" collapsed="false">
      <c r="A11" s="5" t="n">
        <v>44200</v>
      </c>
      <c r="B11" s="6" t="s">
        <v>26</v>
      </c>
      <c r="C11" s="7" t="n">
        <v>375997</v>
      </c>
      <c r="D11" s="8" t="n">
        <v>40</v>
      </c>
      <c r="E11" s="9" t="s">
        <v>27</v>
      </c>
      <c r="F11" s="9" t="n">
        <v>4431806</v>
      </c>
      <c r="H11" s="10"/>
      <c r="I11" s="11"/>
    </row>
    <row r="12" customFormat="false" ht="15" hidden="false" customHeight="false" outlineLevel="0" collapsed="false">
      <c r="A12" s="5" t="n">
        <v>44201</v>
      </c>
      <c r="B12" s="6" t="s">
        <v>28</v>
      </c>
      <c r="C12" s="7" t="n">
        <v>375998</v>
      </c>
      <c r="D12" s="8" t="n">
        <v>100</v>
      </c>
      <c r="E12" s="9" t="s">
        <v>29</v>
      </c>
      <c r="F12" s="9" t="n">
        <v>4432074</v>
      </c>
      <c r="H12" s="10"/>
      <c r="I12" s="11"/>
    </row>
    <row r="13" customFormat="false" ht="15" hidden="false" customHeight="false" outlineLevel="0" collapsed="false">
      <c r="A13" s="5" t="n">
        <v>44201</v>
      </c>
      <c r="B13" s="6" t="s">
        <v>30</v>
      </c>
      <c r="C13" s="7" t="n">
        <v>375999</v>
      </c>
      <c r="D13" s="8" t="n">
        <v>100</v>
      </c>
      <c r="E13" s="9" t="s">
        <v>31</v>
      </c>
      <c r="F13" s="9"/>
      <c r="H13" s="10"/>
      <c r="I13" s="11"/>
    </row>
    <row r="14" customFormat="false" ht="15" hidden="false" customHeight="false" outlineLevel="0" collapsed="false">
      <c r="A14" s="5" t="n">
        <v>44201</v>
      </c>
      <c r="B14" s="6" t="s">
        <v>20</v>
      </c>
      <c r="C14" s="7" t="n">
        <v>376000</v>
      </c>
      <c r="D14" s="8" t="n">
        <v>0</v>
      </c>
      <c r="E14" s="9" t="s">
        <v>32</v>
      </c>
      <c r="F14" s="9"/>
      <c r="H14" s="10"/>
      <c r="I14" s="11"/>
    </row>
    <row r="15" customFormat="false" ht="12.8" hidden="false" customHeight="false" outlineLevel="0" collapsed="false">
      <c r="A15" s="5" t="n">
        <v>44202</v>
      </c>
      <c r="B15" s="6" t="s">
        <v>30</v>
      </c>
      <c r="C15" s="0" t="n">
        <v>375301</v>
      </c>
      <c r="D15" s="8" t="n">
        <v>200</v>
      </c>
      <c r="E15" s="9" t="s">
        <v>31</v>
      </c>
      <c r="F15" s="9" t="n">
        <v>4486588</v>
      </c>
      <c r="G15" s="0" t="n">
        <v>200</v>
      </c>
      <c r="H15" s="10"/>
      <c r="I15" s="11"/>
    </row>
    <row r="16" customFormat="false" ht="12.8" hidden="false" customHeight="false" outlineLevel="0" collapsed="false">
      <c r="A16" s="5" t="n">
        <v>44202</v>
      </c>
      <c r="B16" s="6" t="s">
        <v>33</v>
      </c>
      <c r="C16" s="0" t="n">
        <f aca="false">C15+1</f>
        <v>375302</v>
      </c>
      <c r="D16" s="8" t="n">
        <v>250</v>
      </c>
      <c r="E16" s="9" t="s">
        <v>24</v>
      </c>
      <c r="F16" s="9" t="n">
        <v>4434821</v>
      </c>
      <c r="H16" s="10"/>
      <c r="I16" s="11"/>
    </row>
    <row r="17" customFormat="false" ht="12.8" hidden="false" customHeight="false" outlineLevel="0" collapsed="false">
      <c r="A17" s="5" t="n">
        <v>44202</v>
      </c>
      <c r="B17" s="6" t="s">
        <v>26</v>
      </c>
      <c r="C17" s="0" t="n">
        <f aca="false">C16+1</f>
        <v>375303</v>
      </c>
      <c r="D17" s="8" t="n">
        <v>40</v>
      </c>
      <c r="E17" s="9" t="s">
        <v>27</v>
      </c>
      <c r="F17" s="9" t="n">
        <v>4436798</v>
      </c>
      <c r="G17" s="0" t="n">
        <v>40</v>
      </c>
      <c r="H17" s="10"/>
      <c r="I17" s="11"/>
    </row>
    <row r="18" customFormat="false" ht="12.8" hidden="false" customHeight="false" outlineLevel="0" collapsed="false">
      <c r="A18" s="5" t="n">
        <v>44204</v>
      </c>
      <c r="B18" s="6" t="s">
        <v>34</v>
      </c>
      <c r="C18" s="0" t="n">
        <f aca="false">C17+1</f>
        <v>375304</v>
      </c>
      <c r="D18" s="8" t="n">
        <f aca="false">500+290</f>
        <v>790</v>
      </c>
      <c r="E18" s="9" t="s">
        <v>35</v>
      </c>
      <c r="F18" s="9" t="s">
        <v>36</v>
      </c>
      <c r="G18" s="0" t="n">
        <v>790</v>
      </c>
      <c r="H18" s="10"/>
      <c r="I18" s="11"/>
    </row>
    <row r="19" customFormat="false" ht="12.8" hidden="false" customHeight="false" outlineLevel="0" collapsed="false">
      <c r="A19" s="5" t="n">
        <v>44204</v>
      </c>
      <c r="B19" s="6" t="s">
        <v>28</v>
      </c>
      <c r="C19" s="0" t="n">
        <f aca="false">C18+1</f>
        <v>375305</v>
      </c>
      <c r="D19" s="8" t="n">
        <v>200</v>
      </c>
      <c r="E19" s="9" t="s">
        <v>23</v>
      </c>
      <c r="F19" s="9" t="n">
        <v>4437555</v>
      </c>
      <c r="G19" s="0" t="n">
        <v>200</v>
      </c>
      <c r="H19" s="10"/>
      <c r="I19" s="11"/>
    </row>
    <row r="20" customFormat="false" ht="12.8" hidden="false" customHeight="false" outlineLevel="0" collapsed="false">
      <c r="A20" s="5" t="n">
        <v>44204</v>
      </c>
      <c r="B20" s="6" t="s">
        <v>15</v>
      </c>
      <c r="C20" s="0" t="n">
        <f aca="false">C19+1</f>
        <v>375306</v>
      </c>
      <c r="D20" s="8" t="n">
        <f aca="false">500+300</f>
        <v>800</v>
      </c>
      <c r="E20" s="9" t="s">
        <v>16</v>
      </c>
      <c r="F20" s="9" t="n">
        <v>4437591</v>
      </c>
      <c r="G20" s="0" t="n">
        <v>800</v>
      </c>
      <c r="H20" s="10"/>
      <c r="I20" s="11"/>
    </row>
    <row r="21" customFormat="false" ht="12.8" hidden="false" customHeight="false" outlineLevel="0" collapsed="false">
      <c r="A21" s="5" t="n">
        <v>44204</v>
      </c>
      <c r="B21" s="6" t="s">
        <v>9</v>
      </c>
      <c r="C21" s="0" t="n">
        <f aca="false">C20+1</f>
        <v>375307</v>
      </c>
      <c r="D21" s="8" t="n">
        <v>60</v>
      </c>
      <c r="E21" s="9" t="s">
        <v>10</v>
      </c>
      <c r="F21" s="9"/>
      <c r="H21" s="10"/>
      <c r="I21" s="11"/>
    </row>
    <row r="22" customFormat="false" ht="12.8" hidden="false" customHeight="false" outlineLevel="0" collapsed="false">
      <c r="A22" s="5" t="n">
        <v>44205</v>
      </c>
      <c r="B22" s="6" t="s">
        <v>30</v>
      </c>
      <c r="C22" s="0" t="n">
        <f aca="false">C21+1</f>
        <v>375308</v>
      </c>
      <c r="D22" s="8" t="n">
        <v>300</v>
      </c>
      <c r="E22" s="9" t="s">
        <v>31</v>
      </c>
      <c r="F22" s="9"/>
      <c r="H22" s="10"/>
      <c r="I22" s="11"/>
    </row>
    <row r="23" customFormat="false" ht="12.8" hidden="false" customHeight="false" outlineLevel="0" collapsed="false">
      <c r="A23" s="5" t="n">
        <v>44205</v>
      </c>
      <c r="B23" s="6" t="s">
        <v>37</v>
      </c>
      <c r="C23" s="0" t="n">
        <f aca="false">C22+1</f>
        <v>375309</v>
      </c>
      <c r="D23" s="8" t="n">
        <v>250</v>
      </c>
      <c r="E23" s="9" t="s">
        <v>29</v>
      </c>
      <c r="F23" s="9" t="n">
        <v>443921</v>
      </c>
      <c r="G23" s="0" t="n">
        <v>250</v>
      </c>
      <c r="H23" s="10"/>
      <c r="I23" s="11"/>
    </row>
    <row r="24" customFormat="false" ht="12.8" hidden="false" customHeight="false" outlineLevel="0" collapsed="false">
      <c r="A24" s="5" t="n">
        <v>44206</v>
      </c>
      <c r="B24" s="6" t="s">
        <v>15</v>
      </c>
      <c r="C24" s="0" t="n">
        <f aca="false">C23+1</f>
        <v>375310</v>
      </c>
      <c r="D24" s="8" t="n">
        <v>80</v>
      </c>
      <c r="E24" s="9" t="s">
        <v>38</v>
      </c>
      <c r="F24" s="9"/>
      <c r="H24" s="10"/>
      <c r="I24" s="11"/>
    </row>
    <row r="25" customFormat="false" ht="12.8" hidden="false" customHeight="false" outlineLevel="0" collapsed="false">
      <c r="A25" s="5" t="n">
        <v>44207</v>
      </c>
      <c r="B25" s="6" t="s">
        <v>26</v>
      </c>
      <c r="C25" s="0" t="n">
        <f aca="false">C24+1</f>
        <v>375311</v>
      </c>
      <c r="D25" s="8" t="n">
        <f aca="false">20+43</f>
        <v>63</v>
      </c>
      <c r="E25" s="9" t="s">
        <v>27</v>
      </c>
      <c r="F25" s="9"/>
      <c r="H25" s="10"/>
      <c r="I25" s="11"/>
    </row>
    <row r="26" customFormat="false" ht="12.8" hidden="false" customHeight="false" outlineLevel="0" collapsed="false">
      <c r="A26" s="5" t="n">
        <v>44208</v>
      </c>
      <c r="B26" s="6" t="s">
        <v>11</v>
      </c>
      <c r="C26" s="0" t="n">
        <f aca="false">C25+1</f>
        <v>375312</v>
      </c>
      <c r="D26" s="8" t="n">
        <v>200</v>
      </c>
      <c r="E26" s="9" t="s">
        <v>24</v>
      </c>
      <c r="F26" s="9"/>
      <c r="H26" s="10"/>
      <c r="I26" s="11"/>
    </row>
    <row r="27" customFormat="false" ht="12.8" hidden="false" customHeight="false" outlineLevel="0" collapsed="false">
      <c r="A27" s="5" t="n">
        <v>44208</v>
      </c>
      <c r="B27" s="6" t="s">
        <v>28</v>
      </c>
      <c r="C27" s="0" t="n">
        <f aca="false">C26+1</f>
        <v>375313</v>
      </c>
      <c r="D27" s="8" t="n">
        <v>120</v>
      </c>
      <c r="E27" s="9" t="s">
        <v>39</v>
      </c>
      <c r="F27" s="9"/>
      <c r="H27" s="10"/>
      <c r="I27" s="11"/>
    </row>
    <row r="28" customFormat="false" ht="12.8" hidden="false" customHeight="false" outlineLevel="0" collapsed="false">
      <c r="A28" s="5" t="n">
        <v>44208</v>
      </c>
      <c r="B28" s="6" t="s">
        <v>11</v>
      </c>
      <c r="C28" s="0" t="n">
        <f aca="false">C27+1</f>
        <v>375314</v>
      </c>
      <c r="D28" s="8" t="n">
        <v>200</v>
      </c>
      <c r="E28" s="9" t="s">
        <v>23</v>
      </c>
      <c r="F28" s="9"/>
      <c r="H28" s="10"/>
      <c r="I28" s="11"/>
    </row>
    <row r="29" customFormat="false" ht="12.8" hidden="false" customHeight="false" outlineLevel="0" collapsed="false">
      <c r="A29" s="5" t="n">
        <v>44210</v>
      </c>
      <c r="B29" s="6" t="s">
        <v>26</v>
      </c>
      <c r="C29" s="0" t="n">
        <f aca="false">C28+1</f>
        <v>375315</v>
      </c>
      <c r="D29" s="8" t="n">
        <v>20</v>
      </c>
      <c r="E29" s="9" t="s">
        <v>27</v>
      </c>
      <c r="F29" s="9"/>
      <c r="H29" s="10"/>
      <c r="I29" s="11"/>
    </row>
    <row r="30" customFormat="false" ht="12.8" hidden="false" customHeight="false" outlineLevel="0" collapsed="false">
      <c r="A30" s="5" t="n">
        <v>44213</v>
      </c>
      <c r="B30" s="6" t="s">
        <v>11</v>
      </c>
      <c r="C30" s="0" t="n">
        <f aca="false">C29+1</f>
        <v>375316</v>
      </c>
      <c r="D30" s="8" t="n">
        <v>200</v>
      </c>
      <c r="E30" s="9" t="s">
        <v>23</v>
      </c>
      <c r="F30" s="9"/>
      <c r="H30" s="10"/>
      <c r="I30" s="11"/>
    </row>
    <row r="31" customFormat="false" ht="12.8" hidden="false" customHeight="false" outlineLevel="0" collapsed="false">
      <c r="A31" s="5" t="n">
        <v>44213</v>
      </c>
      <c r="B31" s="6" t="s">
        <v>20</v>
      </c>
      <c r="C31" s="0" t="n">
        <v>381696</v>
      </c>
      <c r="D31" s="8" t="n">
        <v>0</v>
      </c>
      <c r="E31" s="9" t="s">
        <v>32</v>
      </c>
      <c r="F31" s="9"/>
      <c r="H31" s="10"/>
      <c r="I31" s="11"/>
    </row>
    <row r="32" customFormat="false" ht="12.8" hidden="false" customHeight="false" outlineLevel="0" collapsed="false">
      <c r="A32" s="5" t="n">
        <v>44213</v>
      </c>
      <c r="B32" s="6" t="s">
        <v>30</v>
      </c>
      <c r="C32" s="0" t="n">
        <v>381697</v>
      </c>
      <c r="D32" s="8" t="n">
        <v>200</v>
      </c>
      <c r="E32" s="9" t="s">
        <v>35</v>
      </c>
      <c r="F32" s="9"/>
      <c r="H32" s="10"/>
      <c r="I32" s="11"/>
    </row>
    <row r="33" customFormat="false" ht="12.8" hidden="false" customHeight="false" outlineLevel="0" collapsed="false">
      <c r="A33" s="5" t="n">
        <v>44214</v>
      </c>
      <c r="B33" s="6" t="s">
        <v>22</v>
      </c>
      <c r="C33" s="0" t="n">
        <f aca="false">C32+1</f>
        <v>381698</v>
      </c>
      <c r="D33" s="8" t="n">
        <v>200</v>
      </c>
      <c r="E33" s="9" t="s">
        <v>24</v>
      </c>
      <c r="F33" s="9"/>
      <c r="H33" s="10"/>
      <c r="I33" s="11"/>
    </row>
    <row r="34" customFormat="false" ht="12.8" hidden="false" customHeight="false" outlineLevel="0" collapsed="false">
      <c r="A34" s="5" t="n">
        <v>44214</v>
      </c>
      <c r="B34" s="6" t="s">
        <v>33</v>
      </c>
      <c r="C34" s="0" t="n">
        <f aca="false">C33+1</f>
        <v>381699</v>
      </c>
      <c r="D34" s="8" t="n">
        <v>0</v>
      </c>
      <c r="E34" s="9" t="s">
        <v>14</v>
      </c>
      <c r="F34" s="9"/>
      <c r="H34" s="10"/>
      <c r="I34" s="11"/>
    </row>
    <row r="35" customFormat="false" ht="12.8" hidden="false" customHeight="false" outlineLevel="0" collapsed="false">
      <c r="A35" s="5" t="n">
        <v>44214</v>
      </c>
      <c r="B35" s="6" t="s">
        <v>26</v>
      </c>
      <c r="C35" s="0" t="n">
        <f aca="false">C34+1</f>
        <v>381700</v>
      </c>
      <c r="D35" s="8" t="n">
        <v>40</v>
      </c>
      <c r="E35" s="9" t="s">
        <v>27</v>
      </c>
      <c r="F35" s="9"/>
      <c r="H35" s="10"/>
      <c r="I35" s="11"/>
    </row>
    <row r="36" customFormat="false" ht="12.8" hidden="false" customHeight="false" outlineLevel="0" collapsed="false">
      <c r="A36" s="5" t="n">
        <v>44215</v>
      </c>
      <c r="B36" s="6" t="s">
        <v>37</v>
      </c>
      <c r="C36" s="0" t="n">
        <f aca="false">C35+1</f>
        <v>381701</v>
      </c>
      <c r="D36" s="8" t="n">
        <v>200</v>
      </c>
      <c r="E36" s="9" t="s">
        <v>31</v>
      </c>
      <c r="F36" s="9"/>
      <c r="H36" s="10"/>
      <c r="I36" s="11"/>
    </row>
    <row r="37" customFormat="false" ht="12.8" hidden="false" customHeight="false" outlineLevel="0" collapsed="false">
      <c r="A37" s="5" t="n">
        <v>44215</v>
      </c>
      <c r="B37" s="6" t="s">
        <v>15</v>
      </c>
      <c r="C37" s="0" t="n">
        <f aca="false">C36+1</f>
        <v>381702</v>
      </c>
      <c r="D37" s="8" t="n">
        <f aca="false">500+290</f>
        <v>790</v>
      </c>
      <c r="E37" s="9" t="s">
        <v>16</v>
      </c>
      <c r="F37" s="9"/>
      <c r="H37" s="10"/>
      <c r="I37" s="11"/>
    </row>
    <row r="38" customFormat="false" ht="12.8" hidden="false" customHeight="false" outlineLevel="0" collapsed="false">
      <c r="A38" s="5" t="n">
        <v>44215</v>
      </c>
      <c r="B38" s="6" t="s">
        <v>22</v>
      </c>
      <c r="C38" s="0" t="n">
        <f aca="false">C37+1</f>
        <v>381703</v>
      </c>
      <c r="D38" s="8" t="n">
        <f aca="false">488+36</f>
        <v>524</v>
      </c>
      <c r="E38" s="9" t="s">
        <v>23</v>
      </c>
      <c r="F38" s="9"/>
      <c r="H38" s="10"/>
      <c r="I38" s="11"/>
    </row>
    <row r="39" customFormat="false" ht="12.8" hidden="false" customHeight="false" outlineLevel="0" collapsed="false">
      <c r="A39" s="5" t="n">
        <v>44215</v>
      </c>
      <c r="B39" s="6" t="s">
        <v>34</v>
      </c>
      <c r="C39" s="0" t="n">
        <f aca="false">C38+1</f>
        <v>381704</v>
      </c>
      <c r="D39" s="8" t="n">
        <f aca="false">488.509+156</f>
        <v>644.509</v>
      </c>
      <c r="E39" s="9" t="s">
        <v>35</v>
      </c>
      <c r="F39" s="9"/>
      <c r="H39" s="10"/>
      <c r="I39" s="11"/>
    </row>
    <row r="40" customFormat="false" ht="12.8" hidden="false" customHeight="false" outlineLevel="0" collapsed="false">
      <c r="A40" s="5" t="n">
        <v>44215</v>
      </c>
      <c r="B40" s="6" t="s">
        <v>9</v>
      </c>
      <c r="C40" s="0" t="n">
        <f aca="false">C39+1</f>
        <v>381705</v>
      </c>
      <c r="D40" s="8" t="n">
        <v>60</v>
      </c>
      <c r="E40" s="9" t="s">
        <v>10</v>
      </c>
      <c r="F40" s="9"/>
      <c r="H40" s="10"/>
      <c r="I40" s="11"/>
    </row>
    <row r="41" customFormat="false" ht="12.8" hidden="false" customHeight="false" outlineLevel="0" collapsed="false">
      <c r="A41" s="5" t="n">
        <v>44216</v>
      </c>
      <c r="B41" s="6" t="s">
        <v>33</v>
      </c>
      <c r="C41" s="0" t="n">
        <v>375348</v>
      </c>
      <c r="D41" s="8" t="n">
        <v>400</v>
      </c>
      <c r="E41" s="9" t="s">
        <v>40</v>
      </c>
      <c r="F41" s="9"/>
      <c r="H41" s="10"/>
      <c r="I41" s="11"/>
    </row>
    <row r="42" customFormat="false" ht="12.8" hidden="false" customHeight="false" outlineLevel="0" collapsed="false">
      <c r="A42" s="5" t="n">
        <v>44216</v>
      </c>
      <c r="B42" s="6" t="s">
        <v>20</v>
      </c>
      <c r="C42" s="0" t="n">
        <f aca="false">C41+1</f>
        <v>375349</v>
      </c>
      <c r="D42" s="8" t="n">
        <v>0</v>
      </c>
      <c r="E42" s="9" t="s">
        <v>32</v>
      </c>
      <c r="F42" s="9"/>
      <c r="H42" s="10"/>
      <c r="I42" s="11"/>
    </row>
    <row r="43" customFormat="false" ht="12.8" hidden="false" customHeight="false" outlineLevel="0" collapsed="false">
      <c r="A43" s="5" t="n">
        <v>44216</v>
      </c>
      <c r="B43" s="6" t="s">
        <v>30</v>
      </c>
      <c r="C43" s="0" t="n">
        <f aca="false">C42+1</f>
        <v>375350</v>
      </c>
      <c r="D43" s="8" t="n">
        <v>300</v>
      </c>
      <c r="E43" s="9" t="s">
        <v>41</v>
      </c>
      <c r="F43" s="9"/>
      <c r="H43" s="10"/>
      <c r="I43" s="11"/>
    </row>
    <row r="44" customFormat="false" ht="12.8" hidden="false" customHeight="false" outlineLevel="0" collapsed="false">
      <c r="A44" s="5" t="n">
        <v>44216</v>
      </c>
      <c r="B44" s="6" t="s">
        <v>42</v>
      </c>
      <c r="C44" s="0" t="n">
        <f aca="false">C43+1</f>
        <v>375351</v>
      </c>
      <c r="D44" s="8" t="n">
        <v>400</v>
      </c>
      <c r="E44" s="9" t="s">
        <v>29</v>
      </c>
      <c r="F44" s="9"/>
      <c r="H44" s="10"/>
      <c r="I44" s="11"/>
    </row>
    <row r="45" customFormat="false" ht="12.8" hidden="false" customHeight="false" outlineLevel="0" collapsed="false">
      <c r="A45" s="5" t="n">
        <v>44216</v>
      </c>
      <c r="B45" s="6" t="s">
        <v>37</v>
      </c>
      <c r="C45" s="0" t="n">
        <f aca="false">C44+1</f>
        <v>375352</v>
      </c>
      <c r="D45" s="8" t="n">
        <v>300</v>
      </c>
      <c r="E45" s="9" t="s">
        <v>31</v>
      </c>
      <c r="F45" s="9"/>
      <c r="H45" s="10"/>
      <c r="I45" s="11"/>
    </row>
    <row r="46" customFormat="false" ht="12.8" hidden="false" customHeight="false" outlineLevel="0" collapsed="false">
      <c r="A46" s="5" t="n">
        <v>44217</v>
      </c>
      <c r="B46" s="6" t="s">
        <v>11</v>
      </c>
      <c r="C46" s="0" t="n">
        <v>375329</v>
      </c>
      <c r="D46" s="8" t="n">
        <f aca="false">488+389</f>
        <v>877</v>
      </c>
      <c r="E46" s="9" t="s">
        <v>12</v>
      </c>
      <c r="F46" s="9"/>
      <c r="H46" s="10"/>
      <c r="I46" s="11"/>
    </row>
    <row r="47" customFormat="false" ht="12.8" hidden="false" customHeight="false" outlineLevel="0" collapsed="false">
      <c r="A47" s="5" t="n">
        <v>44217</v>
      </c>
      <c r="B47" s="6" t="s">
        <v>15</v>
      </c>
      <c r="C47" s="0" t="n">
        <f aca="false">C46+1</f>
        <v>375330</v>
      </c>
      <c r="D47" s="8" t="n">
        <f aca="false">111+488</f>
        <v>599</v>
      </c>
      <c r="E47" s="9" t="s">
        <v>16</v>
      </c>
      <c r="F47" s="9"/>
      <c r="H47" s="10"/>
      <c r="I47" s="11"/>
    </row>
    <row r="48" customFormat="false" ht="12.8" hidden="false" customHeight="false" outlineLevel="0" collapsed="false">
      <c r="A48" s="5" t="n">
        <v>44217</v>
      </c>
      <c r="B48" s="6" t="s">
        <v>34</v>
      </c>
      <c r="C48" s="0" t="n">
        <f aca="false">C47+1</f>
        <v>375331</v>
      </c>
      <c r="D48" s="8" t="n">
        <f aca="false">488+216</f>
        <v>704</v>
      </c>
      <c r="E48" s="9" t="s">
        <v>35</v>
      </c>
      <c r="F48" s="9"/>
      <c r="H48" s="10"/>
      <c r="I48" s="11"/>
    </row>
    <row r="49" customFormat="false" ht="12.8" hidden="false" customHeight="false" outlineLevel="0" collapsed="false">
      <c r="A49" s="5" t="n">
        <v>44217</v>
      </c>
      <c r="B49" s="6" t="s">
        <v>22</v>
      </c>
      <c r="C49" s="0" t="n">
        <f aca="false">C48+1</f>
        <v>375332</v>
      </c>
      <c r="D49" s="8" t="n">
        <f aca="false">308+488</f>
        <v>796</v>
      </c>
      <c r="E49" s="9" t="s">
        <v>23</v>
      </c>
      <c r="F49" s="9"/>
      <c r="H49" s="10"/>
      <c r="I49" s="11"/>
    </row>
    <row r="50" customFormat="false" ht="12.8" hidden="false" customHeight="false" outlineLevel="0" collapsed="false">
      <c r="A50" s="5" t="n">
        <v>44217</v>
      </c>
      <c r="B50" s="6" t="s">
        <v>28</v>
      </c>
      <c r="C50" s="0" t="n">
        <f aca="false">C49+1</f>
        <v>375333</v>
      </c>
      <c r="D50" s="8" t="n">
        <v>300</v>
      </c>
      <c r="E50" s="9" t="s">
        <v>24</v>
      </c>
      <c r="F50" s="9"/>
      <c r="H50" s="10"/>
      <c r="I50" s="11"/>
    </row>
    <row r="51" customFormat="false" ht="12.8" hidden="false" customHeight="false" outlineLevel="0" collapsed="false">
      <c r="A51" s="5" t="n">
        <v>44217</v>
      </c>
      <c r="B51" s="6" t="s">
        <v>26</v>
      </c>
      <c r="C51" s="0" t="n">
        <v>375347</v>
      </c>
      <c r="D51" s="8" t="n">
        <v>20</v>
      </c>
      <c r="E51" s="9" t="s">
        <v>27</v>
      </c>
      <c r="F51" s="9"/>
      <c r="H51" s="10"/>
      <c r="I51" s="11"/>
    </row>
    <row r="52" customFormat="false" ht="12.8" hidden="false" customHeight="false" outlineLevel="0" collapsed="false">
      <c r="A52" s="5" t="n">
        <v>44219</v>
      </c>
      <c r="B52" s="6" t="s">
        <v>20</v>
      </c>
      <c r="C52" s="0" t="n">
        <v>375345</v>
      </c>
      <c r="D52" s="8" t="n">
        <v>0</v>
      </c>
      <c r="E52" s="9" t="s">
        <v>21</v>
      </c>
      <c r="F52" s="9"/>
      <c r="H52" s="10"/>
      <c r="I52" s="11"/>
    </row>
    <row r="53" customFormat="false" ht="12.8" hidden="false" customHeight="false" outlineLevel="0" collapsed="false">
      <c r="A53" s="5" t="n">
        <v>44219</v>
      </c>
      <c r="B53" s="6" t="s">
        <v>11</v>
      </c>
      <c r="C53" s="0" t="n">
        <f aca="false">C52+1</f>
        <v>375346</v>
      </c>
      <c r="D53" s="8" t="n">
        <f aca="false">488+176</f>
        <v>664</v>
      </c>
      <c r="E53" s="9" t="s">
        <v>12</v>
      </c>
      <c r="F53" s="9"/>
      <c r="H53" s="10"/>
      <c r="I53" s="11"/>
    </row>
    <row r="54" customFormat="false" ht="12.8" hidden="false" customHeight="false" outlineLevel="0" collapsed="false">
      <c r="A54" s="5" t="n">
        <v>44219</v>
      </c>
      <c r="B54" s="6" t="s">
        <v>26</v>
      </c>
      <c r="C54" s="0" t="n">
        <f aca="false">C53+1</f>
        <v>375347</v>
      </c>
      <c r="D54" s="8" t="n">
        <v>40</v>
      </c>
      <c r="E54" s="9" t="s">
        <v>27</v>
      </c>
      <c r="F54" s="9"/>
      <c r="H54" s="10"/>
      <c r="I54" s="11"/>
    </row>
    <row r="55" customFormat="false" ht="12.8" hidden="false" customHeight="false" outlineLevel="0" collapsed="false">
      <c r="A55" s="5" t="n">
        <v>44219</v>
      </c>
      <c r="B55" s="6" t="s">
        <v>42</v>
      </c>
      <c r="C55" s="0" t="n">
        <f aca="false">C54+1</f>
        <v>375348</v>
      </c>
      <c r="D55" s="8" t="n">
        <v>300</v>
      </c>
      <c r="E55" s="9" t="s">
        <v>29</v>
      </c>
      <c r="F55" s="9"/>
      <c r="H55" s="10"/>
      <c r="I55" s="11"/>
    </row>
    <row r="56" customFormat="false" ht="12.8" hidden="false" customHeight="false" outlineLevel="0" collapsed="false">
      <c r="A56" s="5" t="n">
        <v>44219</v>
      </c>
      <c r="B56" s="6" t="s">
        <v>33</v>
      </c>
      <c r="C56" s="0" t="n">
        <f aca="false">C55+1</f>
        <v>375349</v>
      </c>
      <c r="D56" s="8" t="n">
        <v>300</v>
      </c>
      <c r="E56" s="9" t="s">
        <v>40</v>
      </c>
      <c r="F56" s="9"/>
      <c r="H56" s="10"/>
      <c r="I56" s="11"/>
    </row>
    <row r="57" customFormat="false" ht="12.8" hidden="false" customHeight="false" outlineLevel="0" collapsed="false">
      <c r="A57" s="5" t="n">
        <v>44219</v>
      </c>
      <c r="B57" s="6" t="s">
        <v>34</v>
      </c>
      <c r="C57" s="0" t="n">
        <f aca="false">C56+1</f>
        <v>375350</v>
      </c>
      <c r="D57" s="8" t="n">
        <f aca="false">488+144</f>
        <v>632</v>
      </c>
      <c r="E57" s="9" t="s">
        <v>35</v>
      </c>
      <c r="F57" s="9"/>
      <c r="H57" s="10"/>
      <c r="I57" s="11"/>
    </row>
    <row r="58" customFormat="false" ht="12.8" hidden="false" customHeight="false" outlineLevel="0" collapsed="false">
      <c r="A58" s="5" t="n">
        <v>44219</v>
      </c>
      <c r="B58" s="6" t="s">
        <v>22</v>
      </c>
      <c r="C58" s="0" t="n">
        <f aca="false">C57+1</f>
        <v>375351</v>
      </c>
      <c r="D58" s="8" t="n">
        <f aca="false">213+488</f>
        <v>701</v>
      </c>
      <c r="E58" s="9" t="s">
        <v>23</v>
      </c>
      <c r="F58" s="9"/>
      <c r="H58" s="10"/>
      <c r="I58" s="11"/>
    </row>
    <row r="59" customFormat="false" ht="12.8" hidden="false" customHeight="false" outlineLevel="0" collapsed="false">
      <c r="A59" s="5" t="n">
        <v>44219</v>
      </c>
      <c r="B59" s="6" t="s">
        <v>15</v>
      </c>
      <c r="C59" s="0" t="n">
        <f aca="false">C58+1</f>
        <v>375352</v>
      </c>
      <c r="D59" s="8" t="n">
        <v>608</v>
      </c>
      <c r="E59" s="9" t="s">
        <v>16</v>
      </c>
      <c r="F59" s="9"/>
      <c r="H59" s="10"/>
      <c r="I59" s="11"/>
    </row>
    <row r="60" customFormat="false" ht="12.8" hidden="false" customHeight="false" outlineLevel="0" collapsed="false">
      <c r="A60" s="5" t="n">
        <v>44219</v>
      </c>
      <c r="B60" s="6" t="s">
        <v>37</v>
      </c>
      <c r="C60" s="0" t="n">
        <f aca="false">C59+1</f>
        <v>375353</v>
      </c>
      <c r="D60" s="8" t="n">
        <v>300</v>
      </c>
      <c r="E60" s="9" t="s">
        <v>31</v>
      </c>
      <c r="F60" s="9"/>
      <c r="H60" s="10"/>
      <c r="I60" s="11"/>
    </row>
    <row r="61" customFormat="false" ht="12.8" hidden="false" customHeight="false" outlineLevel="0" collapsed="false">
      <c r="A61" s="5" t="n">
        <v>44220</v>
      </c>
      <c r="B61" s="6" t="s">
        <v>17</v>
      </c>
      <c r="C61" s="0" t="n">
        <f aca="false">C60+1</f>
        <v>375354</v>
      </c>
      <c r="D61" s="8" t="n">
        <v>300</v>
      </c>
      <c r="E61" s="9" t="s">
        <v>18</v>
      </c>
      <c r="F61" s="9"/>
      <c r="H61" s="10"/>
      <c r="I61" s="11"/>
    </row>
    <row r="62" customFormat="false" ht="12.8" hidden="false" customHeight="false" outlineLevel="0" collapsed="false">
      <c r="A62" s="5" t="n">
        <v>44220</v>
      </c>
      <c r="B62" s="6" t="s">
        <v>17</v>
      </c>
      <c r="C62" s="0" t="n">
        <f aca="false">C61+1</f>
        <v>375355</v>
      </c>
      <c r="D62" s="8" t="n">
        <v>200</v>
      </c>
      <c r="E62" s="9" t="s">
        <v>24</v>
      </c>
      <c r="F62" s="9"/>
      <c r="H62" s="10"/>
      <c r="I62" s="11"/>
    </row>
    <row r="63" customFormat="false" ht="12.8" hidden="false" customHeight="false" outlineLevel="0" collapsed="false">
      <c r="A63" s="5" t="n">
        <v>44220</v>
      </c>
      <c r="B63" s="6" t="s">
        <v>37</v>
      </c>
      <c r="C63" s="0" t="n">
        <f aca="false">C62+1</f>
        <v>375356</v>
      </c>
      <c r="D63" s="8" t="n">
        <v>100</v>
      </c>
      <c r="E63" s="9" t="s">
        <v>16</v>
      </c>
      <c r="F63" s="9"/>
      <c r="H63" s="10"/>
      <c r="I63" s="11"/>
    </row>
    <row r="64" customFormat="false" ht="12.8" hidden="false" customHeight="false" outlineLevel="0" collapsed="false">
      <c r="A64" s="5" t="n">
        <v>44221</v>
      </c>
      <c r="B64" s="6" t="s">
        <v>30</v>
      </c>
      <c r="C64" s="0" t="n">
        <f aca="false">C63+1</f>
        <v>375357</v>
      </c>
      <c r="D64" s="8" t="n">
        <v>100</v>
      </c>
      <c r="E64" s="9" t="s">
        <v>41</v>
      </c>
      <c r="F64" s="9"/>
      <c r="H64" s="10"/>
      <c r="I64" s="11"/>
    </row>
    <row r="65" customFormat="false" ht="12.8" hidden="false" customHeight="false" outlineLevel="0" collapsed="false">
      <c r="A65" s="5" t="n">
        <v>44221</v>
      </c>
      <c r="B65" s="6" t="s">
        <v>26</v>
      </c>
      <c r="C65" s="0" t="n">
        <f aca="false">C64+1</f>
        <v>375358</v>
      </c>
      <c r="D65" s="8" t="n">
        <v>40</v>
      </c>
      <c r="E65" s="9" t="s">
        <v>27</v>
      </c>
      <c r="F65" s="9"/>
      <c r="H65" s="10"/>
      <c r="I65" s="11"/>
    </row>
    <row r="66" customFormat="false" ht="12.8" hidden="false" customHeight="false" outlineLevel="0" collapsed="false">
      <c r="A66" s="5" t="n">
        <v>44221</v>
      </c>
      <c r="B66" s="6" t="s">
        <v>26</v>
      </c>
      <c r="C66" s="0" t="n">
        <f aca="false">C65+1</f>
        <v>375359</v>
      </c>
      <c r="D66" s="8" t="n">
        <v>87</v>
      </c>
      <c r="E66" s="9" t="s">
        <v>43</v>
      </c>
      <c r="F66" s="9"/>
      <c r="H66" s="10"/>
      <c r="I66" s="11"/>
    </row>
    <row r="67" customFormat="false" ht="12.8" hidden="false" customHeight="false" outlineLevel="0" collapsed="false">
      <c r="A67" s="5" t="n">
        <v>44221</v>
      </c>
      <c r="B67" s="6" t="s">
        <v>17</v>
      </c>
      <c r="C67" s="0" t="n">
        <f aca="false">C66+1</f>
        <v>375360</v>
      </c>
      <c r="D67" s="8" t="n">
        <v>110</v>
      </c>
      <c r="E67" s="9" t="s">
        <v>39</v>
      </c>
      <c r="F67" s="9"/>
      <c r="H67" s="10"/>
      <c r="I67" s="11"/>
    </row>
    <row r="68" customFormat="false" ht="12.8" hidden="false" customHeight="false" outlineLevel="0" collapsed="false">
      <c r="A68" s="5" t="n">
        <v>44222</v>
      </c>
      <c r="B68" s="6" t="s">
        <v>30</v>
      </c>
      <c r="C68" s="0" t="n">
        <f aca="false">C67+1</f>
        <v>375361</v>
      </c>
      <c r="D68" s="8" t="n">
        <v>100</v>
      </c>
      <c r="E68" s="9" t="s">
        <v>41</v>
      </c>
      <c r="F68" s="9"/>
      <c r="H68" s="10"/>
      <c r="I68" s="11"/>
    </row>
    <row r="69" customFormat="false" ht="12.8" hidden="false" customHeight="false" outlineLevel="0" collapsed="false">
      <c r="A69" s="5" t="n">
        <v>44222</v>
      </c>
      <c r="B69" s="6" t="s">
        <v>15</v>
      </c>
      <c r="C69" s="0" t="n">
        <f aca="false">C68+1</f>
        <v>375362</v>
      </c>
      <c r="D69" s="8" t="n">
        <v>100</v>
      </c>
      <c r="E69" s="9" t="s">
        <v>44</v>
      </c>
      <c r="F69" s="9"/>
      <c r="H69" s="10"/>
      <c r="I69" s="11"/>
    </row>
    <row r="70" customFormat="false" ht="12.8" hidden="false" customHeight="false" outlineLevel="0" collapsed="false">
      <c r="A70" s="5" t="n">
        <v>44222</v>
      </c>
      <c r="B70" s="6" t="s">
        <v>9</v>
      </c>
      <c r="C70" s="0" t="n">
        <f aca="false">C69+1</f>
        <v>375363</v>
      </c>
      <c r="D70" s="8" t="n">
        <v>60</v>
      </c>
      <c r="E70" s="9" t="s">
        <v>10</v>
      </c>
      <c r="F70" s="9"/>
      <c r="H70" s="10"/>
      <c r="I70" s="11"/>
    </row>
    <row r="71" customFormat="false" ht="12.8" hidden="false" customHeight="false" outlineLevel="0" collapsed="false">
      <c r="A71" s="5" t="n">
        <v>44223</v>
      </c>
      <c r="B71" s="6" t="s">
        <v>42</v>
      </c>
      <c r="C71" s="0" t="n">
        <f aca="false">C70+1</f>
        <v>375364</v>
      </c>
      <c r="D71" s="8" t="n">
        <v>200</v>
      </c>
      <c r="E71" s="9" t="s">
        <v>29</v>
      </c>
      <c r="F71" s="9"/>
      <c r="H71" s="10"/>
      <c r="I71" s="11"/>
    </row>
    <row r="72" customFormat="false" ht="12.8" hidden="false" customHeight="false" outlineLevel="0" collapsed="false">
      <c r="A72" s="5" t="n">
        <v>44223</v>
      </c>
      <c r="B72" s="6" t="s">
        <v>22</v>
      </c>
      <c r="C72" s="0" t="n">
        <f aca="false">C71+1</f>
        <v>375365</v>
      </c>
      <c r="D72" s="8" t="n">
        <f aca="false">488+242</f>
        <v>730</v>
      </c>
      <c r="E72" s="9" t="s">
        <v>40</v>
      </c>
      <c r="F72" s="9"/>
      <c r="H72" s="10"/>
      <c r="I72" s="11"/>
    </row>
    <row r="73" customFormat="false" ht="12.8" hidden="false" customHeight="false" outlineLevel="0" collapsed="false">
      <c r="A73" s="5" t="n">
        <v>44223</v>
      </c>
      <c r="B73" s="6" t="s">
        <v>37</v>
      </c>
      <c r="C73" s="0" t="n">
        <f aca="false">C72+1</f>
        <v>375366</v>
      </c>
      <c r="D73" s="8" t="n">
        <v>200</v>
      </c>
      <c r="E73" s="9" t="s">
        <v>31</v>
      </c>
      <c r="F73" s="9"/>
      <c r="H73" s="10"/>
      <c r="I73" s="11"/>
    </row>
    <row r="74" customFormat="false" ht="12.8" hidden="false" customHeight="false" outlineLevel="0" collapsed="false">
      <c r="A74" s="5" t="n">
        <v>44224</v>
      </c>
      <c r="B74" s="6" t="s">
        <v>15</v>
      </c>
      <c r="C74" s="0" t="n">
        <f aca="false">C73+1</f>
        <v>375367</v>
      </c>
      <c r="D74" s="8" t="n">
        <v>200</v>
      </c>
      <c r="E74" s="9" t="s">
        <v>16</v>
      </c>
      <c r="F74" s="9"/>
      <c r="H74" s="10"/>
      <c r="I74" s="11"/>
    </row>
    <row r="75" customFormat="false" ht="12.8" hidden="false" customHeight="false" outlineLevel="0" collapsed="false">
      <c r="A75" s="5" t="n">
        <v>44224</v>
      </c>
      <c r="B75" s="6" t="s">
        <v>30</v>
      </c>
      <c r="C75" s="0" t="n">
        <f aca="false">C74+1</f>
        <v>375368</v>
      </c>
      <c r="D75" s="8" t="n">
        <v>200</v>
      </c>
      <c r="E75" s="9" t="s">
        <v>41</v>
      </c>
      <c r="F75" s="9"/>
      <c r="H75" s="10"/>
      <c r="I75" s="11"/>
    </row>
    <row r="76" customFormat="false" ht="12.8" hidden="false" customHeight="false" outlineLevel="0" collapsed="false">
      <c r="A76" s="5" t="n">
        <v>44224</v>
      </c>
      <c r="B76" s="6" t="s">
        <v>20</v>
      </c>
      <c r="C76" s="0" t="n">
        <f aca="false">C75+1</f>
        <v>375369</v>
      </c>
      <c r="D76" s="8" t="n">
        <v>40</v>
      </c>
      <c r="E76" s="9" t="s">
        <v>27</v>
      </c>
      <c r="F76" s="9"/>
      <c r="H76" s="10"/>
      <c r="I76" s="11"/>
    </row>
    <row r="77" customFormat="false" ht="12.8" hidden="false" customHeight="false" outlineLevel="0" collapsed="false">
      <c r="A77" s="5" t="n">
        <v>44224</v>
      </c>
      <c r="B77" s="6" t="s">
        <v>45</v>
      </c>
      <c r="C77" s="0" t="n">
        <v>380801</v>
      </c>
      <c r="D77" s="8" t="n">
        <v>350</v>
      </c>
      <c r="E77" s="9" t="s">
        <v>12</v>
      </c>
      <c r="F77" s="9"/>
      <c r="H77" s="10"/>
      <c r="I77" s="11"/>
    </row>
    <row r="78" customFormat="false" ht="12.8" hidden="false" customHeight="false" outlineLevel="0" collapsed="false">
      <c r="A78" s="5" t="n">
        <v>44225</v>
      </c>
      <c r="B78" s="6" t="s">
        <v>13</v>
      </c>
      <c r="C78" s="0" t="n">
        <f aca="false">C77+1</f>
        <v>380802</v>
      </c>
      <c r="D78" s="8" t="n">
        <v>100</v>
      </c>
      <c r="E78" s="9" t="s">
        <v>12</v>
      </c>
      <c r="F78" s="9"/>
      <c r="H78" s="10"/>
      <c r="I78" s="11"/>
    </row>
    <row r="79" customFormat="false" ht="12.8" hidden="false" customHeight="false" outlineLevel="0" collapsed="false">
      <c r="A79" s="5" t="n">
        <v>44225</v>
      </c>
      <c r="B79" s="6" t="s">
        <v>15</v>
      </c>
      <c r="C79" s="0" t="n">
        <f aca="false">C78+1</f>
        <v>380803</v>
      </c>
      <c r="D79" s="8" t="n">
        <v>100</v>
      </c>
      <c r="E79" s="9" t="s">
        <v>31</v>
      </c>
      <c r="F79" s="9"/>
      <c r="H79" s="10"/>
      <c r="I79" s="11"/>
    </row>
    <row r="80" customFormat="false" ht="12.8" hidden="false" customHeight="false" outlineLevel="0" collapsed="false">
      <c r="A80" s="5" t="n">
        <v>44225</v>
      </c>
      <c r="B80" s="6" t="s">
        <v>17</v>
      </c>
      <c r="C80" s="0" t="n">
        <f aca="false">C79+1</f>
        <v>380804</v>
      </c>
      <c r="D80" s="8" t="n">
        <v>300</v>
      </c>
      <c r="E80" s="9" t="s">
        <v>18</v>
      </c>
      <c r="F80" s="9"/>
      <c r="H80" s="10"/>
      <c r="I80" s="11"/>
    </row>
    <row r="81" customFormat="false" ht="12.8" hidden="false" customHeight="false" outlineLevel="0" collapsed="false">
      <c r="A81" s="5" t="n">
        <v>44225</v>
      </c>
      <c r="B81" s="6" t="s">
        <v>17</v>
      </c>
      <c r="C81" s="0" t="n">
        <f aca="false">C80+1</f>
        <v>380805</v>
      </c>
      <c r="D81" s="8" t="n">
        <v>0</v>
      </c>
      <c r="E81" s="9" t="s">
        <v>14</v>
      </c>
      <c r="F81" s="9"/>
      <c r="H81" s="10"/>
      <c r="I81" s="11"/>
    </row>
    <row r="82" customFormat="false" ht="12.8" hidden="false" customHeight="false" outlineLevel="0" collapsed="false">
      <c r="A82" s="5" t="n">
        <v>44226</v>
      </c>
      <c r="B82" s="6" t="s">
        <v>20</v>
      </c>
      <c r="C82" s="0" t="n">
        <f aca="false">C81+1</f>
        <v>380806</v>
      </c>
      <c r="D82" s="8" t="n">
        <v>0</v>
      </c>
      <c r="E82" s="9" t="s">
        <v>21</v>
      </c>
      <c r="F82" s="9"/>
      <c r="H82" s="10"/>
      <c r="I82" s="11"/>
    </row>
    <row r="83" customFormat="false" ht="12.8" hidden="false" customHeight="false" outlineLevel="0" collapsed="false">
      <c r="A83" s="5" t="n">
        <v>44227</v>
      </c>
      <c r="B83" s="6" t="s">
        <v>34</v>
      </c>
      <c r="C83" s="0" t="n">
        <f aca="false">C82+1</f>
        <v>380807</v>
      </c>
      <c r="D83" s="8" t="n">
        <v>150</v>
      </c>
      <c r="E83" s="9" t="s">
        <v>12</v>
      </c>
      <c r="F83" s="9"/>
      <c r="H83" s="10"/>
      <c r="I83" s="11"/>
    </row>
    <row r="84" customFormat="false" ht="12.8" hidden="false" customHeight="false" outlineLevel="0" collapsed="false">
      <c r="A84" s="5" t="n">
        <v>44228</v>
      </c>
      <c r="B84" s="6" t="s">
        <v>17</v>
      </c>
      <c r="C84" s="0" t="n">
        <f aca="false">C83+1</f>
        <v>380808</v>
      </c>
      <c r="D84" s="8" t="n">
        <f aca="false">484+67</f>
        <v>551</v>
      </c>
      <c r="E84" s="9" t="s">
        <v>18</v>
      </c>
      <c r="F84" s="9"/>
      <c r="H84" s="10"/>
      <c r="I84" s="11"/>
    </row>
    <row r="85" customFormat="false" ht="12.8" hidden="false" customHeight="false" outlineLevel="0" collapsed="false">
      <c r="A85" s="5" t="n">
        <v>44228</v>
      </c>
      <c r="B85" s="6" t="s">
        <v>33</v>
      </c>
      <c r="C85" s="0" t="n">
        <f aca="false">C84+1</f>
        <v>380809</v>
      </c>
      <c r="D85" s="8" t="n">
        <v>150</v>
      </c>
      <c r="E85" s="9" t="s">
        <v>29</v>
      </c>
      <c r="F85" s="9"/>
      <c r="H85" s="10"/>
      <c r="I85" s="11"/>
    </row>
    <row r="86" customFormat="false" ht="12.8" hidden="false" customHeight="false" outlineLevel="0" collapsed="false">
      <c r="A86" s="5" t="n">
        <v>44228</v>
      </c>
      <c r="B86" s="6" t="s">
        <v>26</v>
      </c>
      <c r="C86" s="0" t="n">
        <f aca="false">C85+1</f>
        <v>380810</v>
      </c>
      <c r="D86" s="8" t="n">
        <v>40</v>
      </c>
      <c r="E86" s="9" t="s">
        <v>27</v>
      </c>
      <c r="F86" s="9"/>
      <c r="H86" s="10"/>
      <c r="I86" s="11"/>
    </row>
    <row r="87" customFormat="false" ht="12.8" hidden="false" customHeight="false" outlineLevel="0" collapsed="false">
      <c r="A87" s="5" t="n">
        <v>44228</v>
      </c>
      <c r="B87" s="6" t="s">
        <v>26</v>
      </c>
      <c r="C87" s="0" t="n">
        <f aca="false">C86+1</f>
        <v>380811</v>
      </c>
      <c r="D87" s="8" t="n">
        <v>50</v>
      </c>
      <c r="E87" s="9" t="s">
        <v>24</v>
      </c>
      <c r="F87" s="9"/>
      <c r="H87" s="10"/>
      <c r="I87" s="11"/>
    </row>
    <row r="88" customFormat="false" ht="12.8" hidden="false" customHeight="false" outlineLevel="0" collapsed="false">
      <c r="A88" s="5" t="n">
        <v>44228</v>
      </c>
      <c r="B88" s="6" t="s">
        <v>11</v>
      </c>
      <c r="C88" s="0" t="n">
        <f aca="false">C87+1</f>
        <v>380812</v>
      </c>
      <c r="D88" s="8" t="n">
        <v>150</v>
      </c>
      <c r="E88" s="9" t="s">
        <v>46</v>
      </c>
      <c r="F88" s="9"/>
      <c r="H88" s="10"/>
      <c r="I88" s="11"/>
    </row>
    <row r="89" customFormat="false" ht="12.8" hidden="false" customHeight="false" outlineLevel="0" collapsed="false">
      <c r="A89" s="5" t="n">
        <v>44228</v>
      </c>
      <c r="B89" s="6" t="s">
        <v>17</v>
      </c>
      <c r="C89" s="0" t="n">
        <f aca="false">C88+1</f>
        <v>380813</v>
      </c>
      <c r="D89" s="8" t="n">
        <v>90</v>
      </c>
      <c r="E89" s="9" t="s">
        <v>18</v>
      </c>
      <c r="F89" s="9"/>
      <c r="H89" s="10"/>
      <c r="I89" s="11"/>
    </row>
    <row r="90" customFormat="false" ht="12.8" hidden="false" customHeight="false" outlineLevel="0" collapsed="false">
      <c r="A90" s="5" t="n">
        <v>44229</v>
      </c>
      <c r="B90" s="6" t="s">
        <v>42</v>
      </c>
      <c r="C90" s="0" t="n">
        <f aca="false">C89+1</f>
        <v>380814</v>
      </c>
      <c r="D90" s="8" t="n">
        <v>100</v>
      </c>
      <c r="E90" s="9" t="s">
        <v>46</v>
      </c>
      <c r="F90" s="9"/>
      <c r="H90" s="10"/>
      <c r="I90" s="11"/>
    </row>
    <row r="91" customFormat="false" ht="12.8" hidden="false" customHeight="false" outlineLevel="0" collapsed="false">
      <c r="A91" s="5" t="n">
        <v>44229</v>
      </c>
      <c r="B91" s="6" t="s">
        <v>22</v>
      </c>
      <c r="C91" s="0" t="n">
        <f aca="false">C90+1</f>
        <v>380815</v>
      </c>
      <c r="D91" s="8" t="n">
        <v>250</v>
      </c>
      <c r="E91" s="9" t="s">
        <v>41</v>
      </c>
      <c r="F91" s="9"/>
      <c r="H91" s="10"/>
      <c r="I91" s="11"/>
    </row>
    <row r="92" customFormat="false" ht="12.8" hidden="false" customHeight="false" outlineLevel="0" collapsed="false">
      <c r="A92" s="5" t="n">
        <v>44229</v>
      </c>
      <c r="B92" s="6" t="s">
        <v>42</v>
      </c>
      <c r="C92" s="0" t="n">
        <f aca="false">C91+1</f>
        <v>380816</v>
      </c>
      <c r="D92" s="8" t="n">
        <v>200</v>
      </c>
      <c r="E92" s="9" t="s">
        <v>23</v>
      </c>
      <c r="F92" s="9"/>
      <c r="H92" s="10"/>
      <c r="I92" s="11"/>
    </row>
    <row r="93" customFormat="false" ht="12.8" hidden="false" customHeight="false" outlineLevel="0" collapsed="false">
      <c r="A93" s="5" t="n">
        <v>44229</v>
      </c>
      <c r="B93" s="6" t="s">
        <v>26</v>
      </c>
      <c r="C93" s="0" t="n">
        <f aca="false">C92+1</f>
        <v>380817</v>
      </c>
      <c r="D93" s="8" t="n">
        <v>0</v>
      </c>
      <c r="E93" s="9" t="s">
        <v>14</v>
      </c>
      <c r="F93" s="9"/>
      <c r="H93" s="10"/>
      <c r="I93" s="11"/>
    </row>
    <row r="94" customFormat="false" ht="12.8" hidden="false" customHeight="false" outlineLevel="0" collapsed="false">
      <c r="A94" s="5" t="n">
        <v>44230</v>
      </c>
      <c r="B94" s="6" t="s">
        <v>11</v>
      </c>
      <c r="C94" s="0" t="n">
        <f aca="false">C93+1</f>
        <v>380818</v>
      </c>
      <c r="D94" s="8" t="n">
        <v>250</v>
      </c>
      <c r="E94" s="9" t="s">
        <v>24</v>
      </c>
      <c r="F94" s="9"/>
      <c r="H94" s="10"/>
      <c r="I94" s="11"/>
    </row>
    <row r="95" customFormat="false" ht="12.8" hidden="false" customHeight="false" outlineLevel="0" collapsed="false">
      <c r="A95" s="5" t="n">
        <v>44230</v>
      </c>
      <c r="B95" s="6" t="s">
        <v>42</v>
      </c>
      <c r="C95" s="0" t="n">
        <f aca="false">C94+1</f>
        <v>380819</v>
      </c>
      <c r="D95" s="8" t="n">
        <v>150</v>
      </c>
      <c r="E95" s="9" t="s">
        <v>29</v>
      </c>
      <c r="F95" s="9"/>
      <c r="H95" s="10"/>
      <c r="I95" s="11"/>
    </row>
    <row r="96" customFormat="false" ht="12.8" hidden="false" customHeight="false" outlineLevel="0" collapsed="false">
      <c r="A96" s="5" t="n">
        <v>44230</v>
      </c>
      <c r="B96" s="6" t="s">
        <v>37</v>
      </c>
      <c r="C96" s="0" t="n">
        <f aca="false">C95+1</f>
        <v>380820</v>
      </c>
      <c r="D96" s="8" t="n">
        <v>150</v>
      </c>
      <c r="E96" s="9" t="s">
        <v>31</v>
      </c>
      <c r="F96" s="9"/>
      <c r="H96" s="10"/>
      <c r="I96" s="11"/>
    </row>
    <row r="97" customFormat="false" ht="12.8" hidden="false" customHeight="false" outlineLevel="0" collapsed="false">
      <c r="A97" s="5" t="n">
        <v>44230</v>
      </c>
      <c r="B97" s="6" t="s">
        <v>42</v>
      </c>
      <c r="C97" s="0" t="n">
        <f aca="false">C96+1</f>
        <v>380821</v>
      </c>
      <c r="D97" s="8" t="n">
        <v>200</v>
      </c>
      <c r="E97" s="9" t="s">
        <v>41</v>
      </c>
      <c r="F97" s="9"/>
      <c r="H97" s="10"/>
      <c r="I97" s="11"/>
    </row>
    <row r="98" customFormat="false" ht="12.8" hidden="false" customHeight="false" outlineLevel="0" collapsed="false">
      <c r="A98" s="5" t="n">
        <v>44230</v>
      </c>
      <c r="B98" s="6" t="s">
        <v>11</v>
      </c>
      <c r="C98" s="0" t="n">
        <f aca="false">C97+1</f>
        <v>380822</v>
      </c>
      <c r="D98" s="8" t="n">
        <v>150</v>
      </c>
      <c r="E98" s="9" t="s">
        <v>24</v>
      </c>
      <c r="F98" s="9"/>
      <c r="H98" s="10"/>
      <c r="I98" s="11"/>
    </row>
    <row r="99" customFormat="false" ht="12.8" hidden="false" customHeight="false" outlineLevel="0" collapsed="false">
      <c r="A99" s="5" t="n">
        <v>44231</v>
      </c>
      <c r="B99" s="6" t="s">
        <v>37</v>
      </c>
      <c r="C99" s="0" t="n">
        <f aca="false">C98+1</f>
        <v>380823</v>
      </c>
      <c r="D99" s="8" t="n">
        <v>700</v>
      </c>
      <c r="E99" s="9" t="s">
        <v>12</v>
      </c>
      <c r="F99" s="9"/>
      <c r="H99" s="10"/>
      <c r="I99" s="11"/>
    </row>
    <row r="100" customFormat="false" ht="12.8" hidden="false" customHeight="false" outlineLevel="0" collapsed="false">
      <c r="A100" s="5" t="n">
        <v>44231</v>
      </c>
      <c r="B100" s="6" t="s">
        <v>26</v>
      </c>
      <c r="C100" s="0" t="n">
        <f aca="false">C99+1</f>
        <v>380824</v>
      </c>
      <c r="D100" s="8" t="n">
        <v>60</v>
      </c>
      <c r="E100" s="9" t="s">
        <v>27</v>
      </c>
      <c r="F100" s="9"/>
      <c r="H100" s="10"/>
      <c r="I100" s="11"/>
    </row>
    <row r="101" customFormat="false" ht="12.8" hidden="false" customHeight="false" outlineLevel="0" collapsed="false">
      <c r="A101" s="5" t="n">
        <v>44231</v>
      </c>
      <c r="B101" s="6" t="s">
        <v>15</v>
      </c>
      <c r="C101" s="0" t="n">
        <f aca="false">C100+1</f>
        <v>380825</v>
      </c>
      <c r="D101" s="8" t="n">
        <v>300</v>
      </c>
      <c r="E101" s="9" t="s">
        <v>16</v>
      </c>
      <c r="F101" s="9"/>
      <c r="H101" s="10"/>
      <c r="I101" s="11"/>
    </row>
    <row r="102" customFormat="false" ht="12.8" hidden="false" customHeight="false" outlineLevel="0" collapsed="false">
      <c r="A102" s="5" t="n">
        <v>44231</v>
      </c>
      <c r="B102" s="6" t="s">
        <v>42</v>
      </c>
      <c r="C102" s="0" t="n">
        <f aca="false">C101+1</f>
        <v>380826</v>
      </c>
      <c r="D102" s="8" t="n">
        <v>100</v>
      </c>
      <c r="E102" s="9" t="s">
        <v>35</v>
      </c>
      <c r="F102" s="9"/>
      <c r="H102" s="10"/>
      <c r="I102" s="11"/>
    </row>
    <row r="103" customFormat="false" ht="12.8" hidden="false" customHeight="false" outlineLevel="0" collapsed="false">
      <c r="A103" s="5" t="n">
        <v>44231</v>
      </c>
      <c r="B103" s="6" t="s">
        <v>11</v>
      </c>
      <c r="C103" s="0" t="n">
        <f aca="false">C102+1</f>
        <v>380827</v>
      </c>
      <c r="D103" s="8" t="n">
        <v>80</v>
      </c>
      <c r="E103" s="9" t="s">
        <v>24</v>
      </c>
      <c r="F103" s="9"/>
      <c r="H103" s="10"/>
      <c r="I103" s="11"/>
    </row>
    <row r="104" customFormat="false" ht="12.8" hidden="false" customHeight="false" outlineLevel="0" collapsed="false">
      <c r="A104" s="5" t="n">
        <v>44231</v>
      </c>
      <c r="B104" s="6" t="s">
        <v>11</v>
      </c>
      <c r="C104" s="0" t="n">
        <f aca="false">C103+1</f>
        <v>380828</v>
      </c>
      <c r="D104" s="8" t="n">
        <v>0</v>
      </c>
      <c r="E104" s="9" t="s">
        <v>14</v>
      </c>
      <c r="F104" s="9"/>
      <c r="H104" s="10"/>
      <c r="I104" s="11"/>
    </row>
    <row r="105" customFormat="false" ht="12.8" hidden="false" customHeight="false" outlineLevel="0" collapsed="false">
      <c r="A105" s="5" t="n">
        <v>44231</v>
      </c>
      <c r="B105" s="6" t="s">
        <v>33</v>
      </c>
      <c r="C105" s="0" t="n">
        <f aca="false">C104+1</f>
        <v>380829</v>
      </c>
      <c r="D105" s="8" t="n">
        <v>120</v>
      </c>
      <c r="E105" s="9" t="s">
        <v>35</v>
      </c>
      <c r="F105" s="9"/>
      <c r="H105" s="10"/>
      <c r="I105" s="11"/>
    </row>
    <row r="106" customFormat="false" ht="12.8" hidden="false" customHeight="false" outlineLevel="0" collapsed="false">
      <c r="A106" s="5" t="n">
        <v>44231</v>
      </c>
      <c r="B106" s="6" t="s">
        <v>13</v>
      </c>
      <c r="C106" s="0" t="n">
        <f aca="false">C105+1</f>
        <v>380830</v>
      </c>
      <c r="D106" s="8" t="n">
        <v>200</v>
      </c>
      <c r="E106" s="9" t="s">
        <v>23</v>
      </c>
      <c r="F106" s="9"/>
      <c r="H106" s="10"/>
      <c r="I106" s="11"/>
    </row>
    <row r="107" customFormat="false" ht="12.8" hidden="false" customHeight="false" outlineLevel="0" collapsed="false">
      <c r="A107" s="5" t="n">
        <v>44232</v>
      </c>
      <c r="B107" s="6" t="s">
        <v>9</v>
      </c>
      <c r="C107" s="0" t="n">
        <f aca="false">C106+1</f>
        <v>380831</v>
      </c>
      <c r="D107" s="8" t="n">
        <v>65</v>
      </c>
      <c r="E107" s="9" t="s">
        <v>10</v>
      </c>
      <c r="F107" s="9"/>
      <c r="H107" s="10"/>
      <c r="I107" s="11"/>
    </row>
    <row r="108" customFormat="false" ht="12.8" hidden="false" customHeight="false" outlineLevel="0" collapsed="false">
      <c r="A108" s="5" t="n">
        <v>44232</v>
      </c>
      <c r="B108" s="6" t="s">
        <v>33</v>
      </c>
      <c r="C108" s="0" t="n">
        <f aca="false">C107+1</f>
        <v>380832</v>
      </c>
      <c r="D108" s="8" t="n">
        <v>100</v>
      </c>
      <c r="E108" s="9" t="s">
        <v>24</v>
      </c>
      <c r="F108" s="9"/>
      <c r="H108" s="10"/>
      <c r="I108" s="11"/>
    </row>
    <row r="109" customFormat="false" ht="12.8" hidden="false" customHeight="false" outlineLevel="0" collapsed="false">
      <c r="A109" s="5" t="n">
        <v>44232</v>
      </c>
      <c r="B109" s="6" t="s">
        <v>34</v>
      </c>
      <c r="C109" s="0" t="n">
        <f aca="false">C108+1</f>
        <v>380833</v>
      </c>
      <c r="D109" s="8" t="n">
        <v>200</v>
      </c>
      <c r="E109" s="9" t="s">
        <v>29</v>
      </c>
      <c r="F109" s="9"/>
      <c r="H109" s="10"/>
      <c r="I109" s="11"/>
    </row>
    <row r="110" customFormat="false" ht="12.8" hidden="false" customHeight="false" outlineLevel="0" collapsed="false">
      <c r="A110" s="5" t="n">
        <v>44232</v>
      </c>
      <c r="B110" s="6" t="s">
        <v>15</v>
      </c>
      <c r="C110" s="0" t="n">
        <f aca="false">C109+1</f>
        <v>380834</v>
      </c>
      <c r="D110" s="8" t="n">
        <v>150</v>
      </c>
      <c r="E110" s="9" t="s">
        <v>44</v>
      </c>
      <c r="F110" s="9"/>
      <c r="H110" s="10"/>
      <c r="I110" s="11"/>
    </row>
    <row r="111" customFormat="false" ht="12.8" hidden="false" customHeight="false" outlineLevel="0" collapsed="false">
      <c r="A111" s="5" t="n">
        <v>44232</v>
      </c>
      <c r="B111" s="6" t="s">
        <v>26</v>
      </c>
      <c r="C111" s="0" t="n">
        <f aca="false">C110+1</f>
        <v>380835</v>
      </c>
      <c r="D111" s="8" t="n">
        <v>60</v>
      </c>
      <c r="E111" s="9" t="s">
        <v>27</v>
      </c>
      <c r="F111" s="9"/>
      <c r="H111" s="10"/>
      <c r="I111" s="11"/>
    </row>
    <row r="112" customFormat="false" ht="12.8" hidden="false" customHeight="false" outlineLevel="0" collapsed="false">
      <c r="A112" s="5" t="n">
        <v>44233</v>
      </c>
      <c r="B112" s="6" t="s">
        <v>15</v>
      </c>
      <c r="C112" s="0" t="n">
        <f aca="false">C111+1</f>
        <v>380836</v>
      </c>
      <c r="D112" s="8" t="n">
        <v>200</v>
      </c>
      <c r="E112" s="9" t="s">
        <v>16</v>
      </c>
      <c r="F112" s="9"/>
      <c r="H112" s="10"/>
      <c r="I112" s="11"/>
    </row>
    <row r="113" customFormat="false" ht="12.8" hidden="false" customHeight="false" outlineLevel="0" collapsed="false">
      <c r="A113" s="5" t="n">
        <v>44233</v>
      </c>
      <c r="B113" s="6" t="s">
        <v>17</v>
      </c>
      <c r="C113" s="0" t="n">
        <f aca="false">C112+1</f>
        <v>380837</v>
      </c>
      <c r="D113" s="8" t="n">
        <v>150</v>
      </c>
      <c r="E113" s="9" t="s">
        <v>41</v>
      </c>
      <c r="F113" s="9"/>
      <c r="H113" s="10"/>
      <c r="I113" s="11"/>
    </row>
    <row r="114" customFormat="false" ht="12.8" hidden="false" customHeight="false" outlineLevel="0" collapsed="false">
      <c r="A114" s="5" t="n">
        <v>44234</v>
      </c>
      <c r="B114" s="6" t="s">
        <v>22</v>
      </c>
      <c r="C114" s="0" t="n">
        <f aca="false">C113+1</f>
        <v>380838</v>
      </c>
      <c r="D114" s="8" t="n">
        <f aca="false">480+122</f>
        <v>602</v>
      </c>
      <c r="E114" s="9" t="s">
        <v>40</v>
      </c>
      <c r="F114" s="9"/>
      <c r="H114" s="10"/>
      <c r="I114" s="11"/>
    </row>
    <row r="115" customFormat="false" ht="12.8" hidden="false" customHeight="false" outlineLevel="0" collapsed="false">
      <c r="A115" s="5" t="n">
        <v>44234</v>
      </c>
      <c r="B115" s="6" t="s">
        <v>17</v>
      </c>
      <c r="C115" s="0" t="n">
        <f aca="false">C114+1</f>
        <v>380839</v>
      </c>
      <c r="D115" s="8" t="n">
        <v>350</v>
      </c>
      <c r="E115" s="9" t="s">
        <v>18</v>
      </c>
      <c r="F115" s="9"/>
      <c r="H115" s="10"/>
      <c r="I115" s="11"/>
    </row>
    <row r="116" customFormat="false" ht="12.8" hidden="false" customHeight="false" outlineLevel="0" collapsed="false">
      <c r="A116" s="5" t="n">
        <v>44234</v>
      </c>
      <c r="B116" s="6" t="s">
        <v>34</v>
      </c>
      <c r="C116" s="0" t="n">
        <f aca="false">C115+1</f>
        <v>380840</v>
      </c>
      <c r="D116" s="8" t="n">
        <v>300</v>
      </c>
      <c r="E116" s="9" t="s">
        <v>12</v>
      </c>
      <c r="F116" s="9"/>
      <c r="H116" s="10"/>
      <c r="I116" s="11"/>
    </row>
    <row r="117" customFormat="false" ht="12.8" hidden="false" customHeight="false" outlineLevel="0" collapsed="false">
      <c r="A117" s="5" t="n">
        <v>44234</v>
      </c>
      <c r="B117" s="6" t="s">
        <v>37</v>
      </c>
      <c r="C117" s="0" t="n">
        <f aca="false">C116+1</f>
        <v>380841</v>
      </c>
      <c r="D117" s="8" t="n">
        <f aca="false">200+300</f>
        <v>500</v>
      </c>
      <c r="E117" s="9" t="s">
        <v>29</v>
      </c>
      <c r="F117" s="9"/>
      <c r="H117" s="10"/>
      <c r="I117" s="11"/>
    </row>
    <row r="118" customFormat="false" ht="12.8" hidden="false" customHeight="false" outlineLevel="0" collapsed="false">
      <c r="A118" s="5" t="n">
        <v>44235</v>
      </c>
      <c r="B118" s="6" t="s">
        <v>15</v>
      </c>
      <c r="C118" s="0" t="n">
        <f aca="false">C117+1</f>
        <v>380842</v>
      </c>
      <c r="D118" s="8" t="n">
        <v>350</v>
      </c>
      <c r="E118" s="9" t="s">
        <v>46</v>
      </c>
      <c r="F118" s="9"/>
      <c r="H118" s="10"/>
      <c r="I118" s="11"/>
    </row>
    <row r="119" customFormat="false" ht="12.8" hidden="false" customHeight="false" outlineLevel="0" collapsed="false">
      <c r="A119" s="5" t="n">
        <v>44236</v>
      </c>
      <c r="B119" s="6" t="s">
        <v>11</v>
      </c>
      <c r="C119" s="0" t="n">
        <v>380701</v>
      </c>
      <c r="D119" s="8" t="n">
        <v>300</v>
      </c>
      <c r="E119" s="9" t="s">
        <v>24</v>
      </c>
      <c r="F119" s="9"/>
      <c r="H119" s="10"/>
      <c r="I119" s="11"/>
    </row>
    <row r="120" customFormat="false" ht="12.8" hidden="false" customHeight="false" outlineLevel="0" collapsed="false">
      <c r="A120" s="5" t="n">
        <v>44236</v>
      </c>
      <c r="B120" s="6" t="s">
        <v>20</v>
      </c>
      <c r="C120" s="0" t="n">
        <f aca="false">C119+1</f>
        <v>380702</v>
      </c>
      <c r="D120" s="8" t="n">
        <v>53</v>
      </c>
      <c r="E120" s="9" t="s">
        <v>32</v>
      </c>
      <c r="F120" s="9"/>
      <c r="H120" s="10"/>
      <c r="I120" s="11"/>
    </row>
    <row r="121" customFormat="false" ht="12.8" hidden="false" customHeight="false" outlineLevel="0" collapsed="false">
      <c r="A121" s="5" t="n">
        <v>44236</v>
      </c>
      <c r="B121" s="6" t="s">
        <v>34</v>
      </c>
      <c r="C121" s="0" t="n">
        <f aca="false">C120+1</f>
        <v>380703</v>
      </c>
      <c r="D121" s="8" t="n">
        <v>100</v>
      </c>
      <c r="E121" s="9" t="s">
        <v>47</v>
      </c>
      <c r="F121" s="9"/>
      <c r="H121" s="10"/>
      <c r="I121" s="11"/>
    </row>
    <row r="122" customFormat="false" ht="12.8" hidden="false" customHeight="false" outlineLevel="0" collapsed="false">
      <c r="A122" s="5" t="n">
        <v>44236</v>
      </c>
      <c r="B122" s="6" t="s">
        <v>9</v>
      </c>
      <c r="C122" s="0" t="n">
        <f aca="false">C121+1</f>
        <v>380704</v>
      </c>
      <c r="D122" s="8" t="n">
        <v>60</v>
      </c>
      <c r="E122" s="9" t="s">
        <v>10</v>
      </c>
      <c r="F122" s="9"/>
      <c r="H122" s="10"/>
      <c r="I122" s="11"/>
    </row>
    <row r="123" customFormat="false" ht="12.8" hidden="false" customHeight="false" outlineLevel="0" collapsed="false">
      <c r="A123" s="5" t="n">
        <v>44236</v>
      </c>
      <c r="B123" s="6" t="s">
        <v>26</v>
      </c>
      <c r="C123" s="0" t="n">
        <f aca="false">C122+1</f>
        <v>380705</v>
      </c>
      <c r="D123" s="8" t="n">
        <v>40</v>
      </c>
      <c r="E123" s="9" t="s">
        <v>27</v>
      </c>
      <c r="F123" s="9"/>
      <c r="H123" s="10"/>
      <c r="I123" s="11"/>
    </row>
    <row r="124" customFormat="false" ht="12.8" hidden="false" customHeight="false" outlineLevel="0" collapsed="false">
      <c r="A124" s="5" t="n">
        <v>44237</v>
      </c>
      <c r="B124" s="6" t="s">
        <v>30</v>
      </c>
      <c r="C124" s="0" t="n">
        <f aca="false">C123+1</f>
        <v>380706</v>
      </c>
      <c r="D124" s="8" t="n">
        <v>450</v>
      </c>
      <c r="E124" s="9" t="s">
        <v>31</v>
      </c>
      <c r="F124" s="9"/>
      <c r="H124" s="10"/>
      <c r="I124" s="11"/>
    </row>
    <row r="125" customFormat="false" ht="12.8" hidden="false" customHeight="false" outlineLevel="0" collapsed="false">
      <c r="A125" s="5" t="n">
        <v>44238</v>
      </c>
      <c r="B125" s="6" t="s">
        <v>22</v>
      </c>
      <c r="C125" s="0" t="n">
        <f aca="false">C124+1</f>
        <v>380707</v>
      </c>
      <c r="D125" s="8" t="n">
        <v>150</v>
      </c>
      <c r="E125" s="9" t="s">
        <v>41</v>
      </c>
      <c r="F125" s="9"/>
      <c r="H125" s="10"/>
      <c r="I125" s="11"/>
    </row>
    <row r="126" customFormat="false" ht="12.8" hidden="false" customHeight="false" outlineLevel="0" collapsed="false">
      <c r="A126" s="5" t="n">
        <v>44238</v>
      </c>
      <c r="B126" s="6" t="s">
        <v>48</v>
      </c>
      <c r="C126" s="0" t="n">
        <f aca="false">C125+1</f>
        <v>380708</v>
      </c>
      <c r="D126" s="8" t="n">
        <v>150</v>
      </c>
      <c r="E126" s="9" t="s">
        <v>24</v>
      </c>
      <c r="F126" s="9"/>
      <c r="H126" s="10"/>
      <c r="I126" s="11"/>
    </row>
    <row r="127" customFormat="false" ht="12.8" hidden="false" customHeight="false" outlineLevel="0" collapsed="false">
      <c r="A127" s="5" t="n">
        <v>44238</v>
      </c>
      <c r="B127" s="6" t="s">
        <v>26</v>
      </c>
      <c r="C127" s="0" t="n">
        <f aca="false">C126+1</f>
        <v>380709</v>
      </c>
      <c r="D127" s="8" t="n">
        <f aca="false">40+42</f>
        <v>82</v>
      </c>
      <c r="E127" s="9" t="s">
        <v>27</v>
      </c>
      <c r="F127" s="9"/>
      <c r="H127" s="10"/>
      <c r="I127" s="11"/>
    </row>
    <row r="128" customFormat="false" ht="12.8" hidden="false" customHeight="false" outlineLevel="0" collapsed="false">
      <c r="A128" s="5" t="n">
        <v>44238</v>
      </c>
      <c r="B128" s="6" t="s">
        <v>42</v>
      </c>
      <c r="C128" s="0" t="n">
        <f aca="false">C127+1</f>
        <v>380710</v>
      </c>
      <c r="D128" s="8" t="n">
        <v>150</v>
      </c>
      <c r="E128" s="9" t="s">
        <v>16</v>
      </c>
      <c r="F128" s="9"/>
      <c r="H128" s="10"/>
      <c r="I128" s="11"/>
    </row>
    <row r="129" customFormat="false" ht="12.8" hidden="false" customHeight="false" outlineLevel="0" collapsed="false">
      <c r="A129" s="5" t="n">
        <v>44238</v>
      </c>
      <c r="B129" s="6" t="s">
        <v>17</v>
      </c>
      <c r="C129" s="0" t="n">
        <f aca="false">C128+1</f>
        <v>380711</v>
      </c>
      <c r="D129" s="8" t="n">
        <f aca="false">477.9+41</f>
        <v>518.9</v>
      </c>
      <c r="E129" s="9" t="s">
        <v>18</v>
      </c>
      <c r="F129" s="9"/>
      <c r="H129" s="10"/>
      <c r="I129" s="11"/>
    </row>
    <row r="130" customFormat="false" ht="12.8" hidden="false" customHeight="false" outlineLevel="0" collapsed="false">
      <c r="A130" s="5" t="n">
        <v>44239</v>
      </c>
      <c r="B130" s="6" t="s">
        <v>42</v>
      </c>
      <c r="C130" s="0" t="n">
        <f aca="false">C129+1</f>
        <v>380712</v>
      </c>
      <c r="D130" s="8" t="n">
        <v>200</v>
      </c>
      <c r="E130" s="9" t="s">
        <v>23</v>
      </c>
      <c r="F130" s="9"/>
      <c r="H130" s="10"/>
      <c r="I130" s="11"/>
    </row>
    <row r="131" customFormat="false" ht="12.8" hidden="false" customHeight="false" outlineLevel="0" collapsed="false">
      <c r="A131" s="5" t="n">
        <v>44239</v>
      </c>
      <c r="B131" s="6" t="s">
        <v>15</v>
      </c>
      <c r="C131" s="0" t="n">
        <f aca="false">C130+1</f>
        <v>380713</v>
      </c>
      <c r="D131" s="8" t="n">
        <v>300</v>
      </c>
      <c r="E131" s="9" t="s">
        <v>12</v>
      </c>
      <c r="F131" s="9"/>
      <c r="H131" s="10"/>
      <c r="I131" s="11"/>
    </row>
    <row r="132" customFormat="false" ht="12.8" hidden="false" customHeight="false" outlineLevel="0" collapsed="false">
      <c r="A132" s="5" t="n">
        <v>44240</v>
      </c>
      <c r="B132" s="6" t="s">
        <v>33</v>
      </c>
      <c r="C132" s="0" t="n">
        <f aca="false">C131+1</f>
        <v>380714</v>
      </c>
      <c r="D132" s="8" t="n">
        <v>150</v>
      </c>
      <c r="E132" s="9" t="s">
        <v>16</v>
      </c>
      <c r="F132" s="9"/>
      <c r="H132" s="10"/>
      <c r="I132" s="11"/>
    </row>
    <row r="133" customFormat="false" ht="12.8" hidden="false" customHeight="false" outlineLevel="0" collapsed="false">
      <c r="A133" s="5" t="n">
        <v>44240</v>
      </c>
      <c r="B133" s="6" t="s">
        <v>48</v>
      </c>
      <c r="C133" s="0" t="n">
        <f aca="false">C132+1</f>
        <v>380715</v>
      </c>
      <c r="D133" s="8" t="n">
        <v>200</v>
      </c>
      <c r="E133" s="9" t="s">
        <v>46</v>
      </c>
      <c r="F133" s="9"/>
      <c r="H133" s="10"/>
      <c r="I133" s="11"/>
    </row>
    <row r="134" customFormat="false" ht="12.8" hidden="false" customHeight="false" outlineLevel="0" collapsed="false">
      <c r="A134" s="5" t="n">
        <v>44240</v>
      </c>
      <c r="B134" s="6" t="s">
        <v>26</v>
      </c>
      <c r="C134" s="0" t="n">
        <f aca="false">C133+1</f>
        <v>380716</v>
      </c>
      <c r="D134" s="8" t="n">
        <v>80</v>
      </c>
      <c r="E134" s="9" t="s">
        <v>27</v>
      </c>
      <c r="F134" s="9"/>
      <c r="H134" s="10"/>
      <c r="I134" s="11"/>
    </row>
    <row r="135" customFormat="false" ht="12.8" hidden="false" customHeight="false" outlineLevel="0" collapsed="false">
      <c r="A135" s="5" t="n">
        <v>44240</v>
      </c>
      <c r="B135" s="6" t="s">
        <v>26</v>
      </c>
      <c r="C135" s="0" t="n">
        <f aca="false">C134+1</f>
        <v>380717</v>
      </c>
      <c r="D135" s="8" t="n">
        <v>40</v>
      </c>
      <c r="E135" s="9" t="s">
        <v>27</v>
      </c>
      <c r="F135" s="9"/>
      <c r="H135" s="10"/>
      <c r="I135" s="11"/>
    </row>
    <row r="136" customFormat="false" ht="12.8" hidden="false" customHeight="false" outlineLevel="0" collapsed="false">
      <c r="A136" s="5" t="n">
        <v>44240</v>
      </c>
      <c r="B136" s="6" t="s">
        <v>22</v>
      </c>
      <c r="C136" s="0" t="n">
        <f aca="false">C135+1</f>
        <v>380718</v>
      </c>
      <c r="D136" s="8" t="n">
        <v>150</v>
      </c>
      <c r="E136" s="9" t="s">
        <v>41</v>
      </c>
      <c r="F136" s="9"/>
      <c r="H136" s="10"/>
      <c r="I136" s="11"/>
    </row>
    <row r="137" customFormat="false" ht="12.8" hidden="false" customHeight="false" outlineLevel="0" collapsed="false">
      <c r="A137" s="5" t="n">
        <v>44240</v>
      </c>
      <c r="B137" s="6" t="s">
        <v>37</v>
      </c>
      <c r="C137" s="0" t="n">
        <f aca="false">C136+1</f>
        <v>380719</v>
      </c>
      <c r="D137" s="8" t="n">
        <v>200</v>
      </c>
      <c r="E137" s="9" t="s">
        <v>49</v>
      </c>
      <c r="F137" s="9"/>
      <c r="H137" s="10"/>
      <c r="I137" s="11"/>
    </row>
    <row r="138" customFormat="false" ht="12.8" hidden="false" customHeight="false" outlineLevel="0" collapsed="false">
      <c r="A138" s="5" t="n">
        <v>44240</v>
      </c>
      <c r="B138" s="6" t="s">
        <v>9</v>
      </c>
      <c r="C138" s="0" t="n">
        <f aca="false">C137+1</f>
        <v>380720</v>
      </c>
      <c r="D138" s="8" t="n">
        <v>65</v>
      </c>
      <c r="E138" s="9" t="s">
        <v>10</v>
      </c>
      <c r="F138" s="9"/>
      <c r="H138" s="10"/>
      <c r="I138" s="11"/>
    </row>
    <row r="139" customFormat="false" ht="12.8" hidden="false" customHeight="false" outlineLevel="0" collapsed="false">
      <c r="A139" s="5" t="n">
        <v>44240</v>
      </c>
      <c r="B139" s="6" t="s">
        <v>26</v>
      </c>
      <c r="C139" s="0" t="n">
        <f aca="false">C138+1</f>
        <v>380721</v>
      </c>
      <c r="D139" s="8" t="n">
        <v>20</v>
      </c>
      <c r="E139" s="9" t="s">
        <v>27</v>
      </c>
      <c r="F139" s="9"/>
      <c r="H139" s="10"/>
      <c r="I139" s="11"/>
    </row>
    <row r="140" customFormat="false" ht="12.8" hidden="false" customHeight="false" outlineLevel="0" collapsed="false">
      <c r="A140" s="5" t="n">
        <v>44241</v>
      </c>
      <c r="B140" s="6" t="s">
        <v>22</v>
      </c>
      <c r="C140" s="0" t="n">
        <f aca="false">C139+1</f>
        <v>380722</v>
      </c>
      <c r="D140" s="8" t="n">
        <v>200</v>
      </c>
      <c r="E140" s="9" t="s">
        <v>24</v>
      </c>
      <c r="F140" s="9"/>
      <c r="H140" s="10"/>
      <c r="I140" s="11"/>
    </row>
    <row r="141" customFormat="false" ht="12.8" hidden="false" customHeight="false" outlineLevel="0" collapsed="false">
      <c r="A141" s="5" t="n">
        <v>44241</v>
      </c>
      <c r="B141" s="6" t="s">
        <v>26</v>
      </c>
      <c r="C141" s="0" t="n">
        <f aca="false">C140+1</f>
        <v>380723</v>
      </c>
      <c r="D141" s="8" t="n">
        <v>40</v>
      </c>
      <c r="E141" s="9" t="s">
        <v>27</v>
      </c>
      <c r="F141" s="9"/>
      <c r="H141" s="10"/>
      <c r="I141" s="11"/>
    </row>
    <row r="142" customFormat="false" ht="12.8" hidden="false" customHeight="false" outlineLevel="0" collapsed="false">
      <c r="A142" s="5" t="n">
        <v>44241</v>
      </c>
      <c r="B142" s="6" t="s">
        <v>48</v>
      </c>
      <c r="C142" s="0" t="n">
        <f aca="false">C141+1</f>
        <v>380724</v>
      </c>
      <c r="D142" s="8" t="n">
        <v>200</v>
      </c>
      <c r="E142" s="9" t="s">
        <v>12</v>
      </c>
      <c r="F142" s="9"/>
      <c r="H142" s="10"/>
      <c r="I142" s="11"/>
    </row>
    <row r="143" customFormat="false" ht="12.8" hidden="false" customHeight="false" outlineLevel="0" collapsed="false">
      <c r="A143" s="5" t="n">
        <v>44241</v>
      </c>
      <c r="B143" s="6" t="s">
        <v>50</v>
      </c>
      <c r="C143" s="0" t="n">
        <v>380725</v>
      </c>
      <c r="D143" s="8" t="n">
        <v>300</v>
      </c>
      <c r="E143" s="9" t="s">
        <v>46</v>
      </c>
      <c r="F143" s="9"/>
      <c r="H143" s="10"/>
      <c r="I143" s="11"/>
    </row>
    <row r="144" customFormat="false" ht="12.8" hidden="false" customHeight="false" outlineLevel="0" collapsed="false">
      <c r="A144" s="5" t="n">
        <v>44242</v>
      </c>
      <c r="B144" s="6" t="s">
        <v>22</v>
      </c>
      <c r="C144" s="0" t="n">
        <v>380726</v>
      </c>
      <c r="D144" s="8" t="n">
        <f aca="false">273+475</f>
        <v>748</v>
      </c>
      <c r="E144" s="9" t="s">
        <v>40</v>
      </c>
      <c r="F144" s="9"/>
      <c r="H144" s="10"/>
      <c r="I144" s="11"/>
    </row>
    <row r="145" customFormat="false" ht="12.8" hidden="false" customHeight="false" outlineLevel="0" collapsed="false">
      <c r="A145" s="5" t="n">
        <v>44242</v>
      </c>
      <c r="B145" s="6" t="s">
        <v>50</v>
      </c>
      <c r="C145" s="0" t="n">
        <v>380727</v>
      </c>
      <c r="D145" s="8" t="n">
        <f aca="false">308+475</f>
        <v>783</v>
      </c>
      <c r="E145" s="9" t="s">
        <v>35</v>
      </c>
      <c r="F145" s="9"/>
      <c r="H145" s="10"/>
      <c r="I145" s="11"/>
    </row>
    <row r="146" customFormat="false" ht="12.8" hidden="false" customHeight="false" outlineLevel="0" collapsed="false">
      <c r="A146" s="5" t="n">
        <v>44242</v>
      </c>
      <c r="B146" s="6" t="s">
        <v>26</v>
      </c>
      <c r="C146" s="0" t="n">
        <v>380728</v>
      </c>
      <c r="D146" s="8" t="n">
        <f aca="false">475+392</f>
        <v>867</v>
      </c>
      <c r="E146" s="9" t="s">
        <v>41</v>
      </c>
      <c r="F146" s="9"/>
      <c r="H146" s="10"/>
      <c r="I146" s="11"/>
    </row>
    <row r="147" customFormat="false" ht="12.8" hidden="false" customHeight="false" outlineLevel="0" collapsed="false">
      <c r="A147" s="5" t="n">
        <v>44242</v>
      </c>
      <c r="B147" s="6" t="s">
        <v>26</v>
      </c>
      <c r="C147" s="0" t="n">
        <v>380729</v>
      </c>
      <c r="D147" s="8" t="n">
        <v>40</v>
      </c>
      <c r="E147" s="9" t="s">
        <v>27</v>
      </c>
      <c r="F147" s="9"/>
      <c r="H147" s="10"/>
      <c r="I147" s="11"/>
    </row>
    <row r="148" customFormat="false" ht="12.8" hidden="false" customHeight="false" outlineLevel="0" collapsed="false">
      <c r="A148" s="5" t="n">
        <v>44242</v>
      </c>
      <c r="B148" s="6" t="s">
        <v>20</v>
      </c>
      <c r="C148" s="0" t="n">
        <v>380730</v>
      </c>
      <c r="D148" s="8" t="n">
        <v>0</v>
      </c>
      <c r="E148" s="9" t="s">
        <v>51</v>
      </c>
      <c r="F148" s="9"/>
      <c r="H148" s="10"/>
      <c r="I148" s="11"/>
    </row>
    <row r="149" customFormat="false" ht="12.8" hidden="false" customHeight="false" outlineLevel="0" collapsed="false">
      <c r="A149" s="5" t="n">
        <v>44243</v>
      </c>
      <c r="B149" s="6" t="s">
        <v>11</v>
      </c>
      <c r="C149" s="0" t="n">
        <v>380731</v>
      </c>
      <c r="D149" s="8" t="n">
        <v>200</v>
      </c>
      <c r="E149" s="9" t="s">
        <v>24</v>
      </c>
      <c r="F149" s="9"/>
      <c r="H149" s="10"/>
      <c r="I149" s="11"/>
    </row>
    <row r="150" customFormat="false" ht="12.8" hidden="false" customHeight="false" outlineLevel="0" collapsed="false">
      <c r="A150" s="5" t="n">
        <v>44243</v>
      </c>
      <c r="B150" s="6" t="s">
        <v>33</v>
      </c>
      <c r="C150" s="0" t="n">
        <v>380732</v>
      </c>
      <c r="D150" s="8" t="n">
        <f aca="false">49+50</f>
        <v>99</v>
      </c>
      <c r="E150" s="9" t="s">
        <v>35</v>
      </c>
      <c r="F150" s="9"/>
      <c r="H150" s="10"/>
      <c r="I150" s="11"/>
    </row>
    <row r="151" customFormat="false" ht="12.8" hidden="false" customHeight="false" outlineLevel="0" collapsed="false">
      <c r="A151" s="5" t="n">
        <v>44243</v>
      </c>
      <c r="B151" s="6" t="s">
        <v>17</v>
      </c>
      <c r="C151" s="0" t="n">
        <v>380733</v>
      </c>
      <c r="D151" s="8" t="n">
        <v>300</v>
      </c>
      <c r="E151" s="9" t="s">
        <v>18</v>
      </c>
      <c r="F151" s="9"/>
      <c r="H151" s="10"/>
      <c r="I151" s="11"/>
    </row>
    <row r="152" customFormat="false" ht="12.8" hidden="false" customHeight="false" outlineLevel="0" collapsed="false">
      <c r="A152" s="5" t="n">
        <v>44243</v>
      </c>
      <c r="B152" s="6" t="s">
        <v>26</v>
      </c>
      <c r="C152" s="0" t="n">
        <v>380734</v>
      </c>
      <c r="D152" s="8" t="n">
        <v>40</v>
      </c>
      <c r="E152" s="9" t="s">
        <v>27</v>
      </c>
      <c r="F152" s="9"/>
      <c r="H152" s="10"/>
      <c r="I152" s="11"/>
    </row>
    <row r="153" customFormat="false" ht="12.8" hidden="false" customHeight="false" outlineLevel="0" collapsed="false">
      <c r="A153" s="5" t="n">
        <v>44243</v>
      </c>
      <c r="B153" s="6" t="s">
        <v>11</v>
      </c>
      <c r="C153" s="0" t="n">
        <v>380735</v>
      </c>
      <c r="D153" s="8" t="n">
        <v>300</v>
      </c>
      <c r="E153" s="9" t="s">
        <v>24</v>
      </c>
      <c r="F153" s="9"/>
      <c r="H153" s="10"/>
      <c r="I153" s="11"/>
    </row>
    <row r="154" customFormat="false" ht="12.8" hidden="false" customHeight="false" outlineLevel="0" collapsed="false">
      <c r="A154" s="5" t="n">
        <v>44243</v>
      </c>
      <c r="B154" s="6" t="s">
        <v>13</v>
      </c>
      <c r="C154" s="0" t="n">
        <v>380736</v>
      </c>
      <c r="D154" s="8" t="n">
        <v>100</v>
      </c>
      <c r="E154" s="9" t="s">
        <v>46</v>
      </c>
      <c r="F154" s="9"/>
      <c r="H154" s="10"/>
      <c r="I154" s="11"/>
    </row>
    <row r="155" customFormat="false" ht="12.8" hidden="false" customHeight="false" outlineLevel="0" collapsed="false">
      <c r="A155" s="5" t="n">
        <v>44244</v>
      </c>
      <c r="B155" s="6" t="s">
        <v>34</v>
      </c>
      <c r="C155" s="0" t="n">
        <v>380737</v>
      </c>
      <c r="D155" s="8" t="n">
        <v>300</v>
      </c>
      <c r="E155" s="9" t="s">
        <v>44</v>
      </c>
      <c r="F155" s="9"/>
      <c r="H155" s="10"/>
      <c r="I155" s="11"/>
    </row>
    <row r="156" customFormat="false" ht="12.8" hidden="false" customHeight="false" outlineLevel="0" collapsed="false">
      <c r="A156" s="5" t="n">
        <v>44244</v>
      </c>
      <c r="B156" s="6" t="s">
        <v>26</v>
      </c>
      <c r="C156" s="0" t="n">
        <v>380738</v>
      </c>
      <c r="D156" s="8" t="n">
        <v>60</v>
      </c>
      <c r="E156" s="9" t="s">
        <v>27</v>
      </c>
      <c r="F156" s="9"/>
      <c r="H156" s="10"/>
      <c r="I156" s="11"/>
    </row>
    <row r="157" customFormat="false" ht="12.8" hidden="false" customHeight="false" outlineLevel="0" collapsed="false">
      <c r="A157" s="5" t="n">
        <v>44244</v>
      </c>
      <c r="B157" s="6" t="s">
        <v>20</v>
      </c>
      <c r="C157" s="0" t="n">
        <v>380739</v>
      </c>
      <c r="D157" s="8" t="n">
        <v>50</v>
      </c>
      <c r="E157" s="9" t="s">
        <v>31</v>
      </c>
      <c r="F157" s="9"/>
      <c r="H157" s="10"/>
      <c r="I157" s="11"/>
    </row>
    <row r="158" customFormat="false" ht="12.8" hidden="false" customHeight="false" outlineLevel="0" collapsed="false">
      <c r="A158" s="5" t="n">
        <v>44245</v>
      </c>
      <c r="B158" s="6" t="s">
        <v>17</v>
      </c>
      <c r="C158" s="0" t="n">
        <v>380740</v>
      </c>
      <c r="D158" s="8" t="n">
        <v>60</v>
      </c>
      <c r="E158" s="9" t="s">
        <v>18</v>
      </c>
      <c r="F158" s="9"/>
      <c r="H158" s="10"/>
      <c r="I158" s="11"/>
    </row>
    <row r="159" customFormat="false" ht="12.8" hidden="false" customHeight="false" outlineLevel="0" collapsed="false">
      <c r="A159" s="5" t="n">
        <v>44245</v>
      </c>
      <c r="B159" s="6" t="s">
        <v>34</v>
      </c>
      <c r="C159" s="0" t="n">
        <v>380741</v>
      </c>
      <c r="D159" s="8" t="n">
        <v>120</v>
      </c>
      <c r="E159" s="9" t="s">
        <v>46</v>
      </c>
      <c r="F159" s="9"/>
      <c r="H159" s="10"/>
      <c r="I159" s="11"/>
    </row>
    <row r="160" customFormat="false" ht="12.8" hidden="false" customHeight="false" outlineLevel="0" collapsed="false">
      <c r="A160" s="5" t="n">
        <v>44245</v>
      </c>
      <c r="B160" s="6" t="s">
        <v>42</v>
      </c>
      <c r="C160" s="0" t="n">
        <v>380742</v>
      </c>
      <c r="D160" s="8" t="n">
        <v>100</v>
      </c>
      <c r="E160" s="9" t="s">
        <v>24</v>
      </c>
      <c r="F160" s="9"/>
      <c r="H160" s="10"/>
      <c r="I160" s="11"/>
    </row>
    <row r="161" customFormat="false" ht="12.8" hidden="false" customHeight="false" outlineLevel="0" collapsed="false">
      <c r="A161" s="5" t="n">
        <v>44245</v>
      </c>
      <c r="B161" s="6" t="s">
        <v>13</v>
      </c>
      <c r="C161" s="0" t="n">
        <v>380743</v>
      </c>
      <c r="D161" s="8" t="n">
        <v>200</v>
      </c>
      <c r="E161" s="9" t="s">
        <v>16</v>
      </c>
      <c r="F161" s="9"/>
      <c r="H161" s="10"/>
      <c r="I161" s="11"/>
    </row>
    <row r="162" customFormat="false" ht="12.8" hidden="false" customHeight="false" outlineLevel="0" collapsed="false">
      <c r="A162" s="5" t="n">
        <v>44245</v>
      </c>
      <c r="B162" s="6" t="s">
        <v>28</v>
      </c>
      <c r="C162" s="0" t="n">
        <v>380744</v>
      </c>
      <c r="D162" s="8" t="n">
        <v>200</v>
      </c>
      <c r="E162" s="9" t="s">
        <v>31</v>
      </c>
      <c r="F162" s="9"/>
      <c r="H162" s="10"/>
      <c r="I162" s="11"/>
    </row>
    <row r="163" customFormat="false" ht="12.8" hidden="false" customHeight="false" outlineLevel="0" collapsed="false">
      <c r="A163" s="5" t="n">
        <v>44245</v>
      </c>
      <c r="B163" s="6" t="s">
        <v>37</v>
      </c>
      <c r="C163" s="0" t="n">
        <v>380745</v>
      </c>
      <c r="D163" s="8" t="n">
        <v>200</v>
      </c>
      <c r="E163" s="9" t="s">
        <v>49</v>
      </c>
      <c r="F163" s="9"/>
      <c r="H163" s="10"/>
      <c r="I163" s="11"/>
    </row>
    <row r="164" customFormat="false" ht="12.8" hidden="false" customHeight="false" outlineLevel="0" collapsed="false">
      <c r="A164" s="5" t="n">
        <v>44245</v>
      </c>
      <c r="B164" s="6" t="s">
        <v>52</v>
      </c>
      <c r="C164" s="0" t="n">
        <v>380746</v>
      </c>
      <c r="D164" s="8" t="n">
        <v>190</v>
      </c>
      <c r="E164" s="9" t="s">
        <v>24</v>
      </c>
      <c r="F164" s="9"/>
      <c r="H164" s="10"/>
      <c r="I164" s="11"/>
    </row>
    <row r="165" customFormat="false" ht="12.8" hidden="false" customHeight="false" outlineLevel="0" collapsed="false">
      <c r="A165" s="5" t="n">
        <v>44245</v>
      </c>
      <c r="B165" s="6" t="s">
        <v>20</v>
      </c>
      <c r="C165" s="0" t="n">
        <v>380747</v>
      </c>
      <c r="D165" s="8" t="n">
        <v>40</v>
      </c>
      <c r="E165" s="9" t="s">
        <v>27</v>
      </c>
      <c r="F165" s="9"/>
      <c r="H165" s="10"/>
      <c r="I165" s="11"/>
    </row>
    <row r="166" customFormat="false" ht="12.8" hidden="false" customHeight="false" outlineLevel="0" collapsed="false">
      <c r="A166" s="5" t="n">
        <v>44245</v>
      </c>
      <c r="B166" s="6" t="s">
        <v>17</v>
      </c>
      <c r="C166" s="0" t="n">
        <v>380748</v>
      </c>
      <c r="D166" s="8" t="n">
        <v>300</v>
      </c>
      <c r="E166" s="9" t="s">
        <v>18</v>
      </c>
      <c r="F166" s="9"/>
      <c r="H166" s="10"/>
      <c r="I166" s="11"/>
    </row>
    <row r="167" customFormat="false" ht="12.8" hidden="false" customHeight="false" outlineLevel="0" collapsed="false">
      <c r="A167" s="5" t="n">
        <v>44246</v>
      </c>
      <c r="B167" s="6" t="s">
        <v>37</v>
      </c>
      <c r="C167" s="0" t="n">
        <v>380749</v>
      </c>
      <c r="D167" s="8" t="n">
        <v>200</v>
      </c>
      <c r="E167" s="9" t="s">
        <v>12</v>
      </c>
      <c r="F167" s="9"/>
      <c r="H167" s="10"/>
      <c r="I167" s="11"/>
    </row>
    <row r="168" customFormat="false" ht="12.8" hidden="false" customHeight="false" outlineLevel="0" collapsed="false">
      <c r="A168" s="5" t="n">
        <v>44246</v>
      </c>
      <c r="B168" s="6" t="s">
        <v>48</v>
      </c>
      <c r="C168" s="0" t="n">
        <v>380750</v>
      </c>
      <c r="D168" s="8" t="n">
        <v>100</v>
      </c>
      <c r="E168" s="9" t="s">
        <v>46</v>
      </c>
      <c r="F168" s="9"/>
      <c r="H168" s="10"/>
      <c r="I168" s="11"/>
    </row>
    <row r="169" customFormat="false" ht="12.8" hidden="false" customHeight="false" outlineLevel="0" collapsed="false">
      <c r="A169" s="5" t="n">
        <v>44246</v>
      </c>
      <c r="B169" s="6" t="s">
        <v>13</v>
      </c>
      <c r="C169" s="0" t="n">
        <v>380751</v>
      </c>
      <c r="D169" s="8" t="n">
        <v>100</v>
      </c>
      <c r="E169" s="9" t="s">
        <v>16</v>
      </c>
      <c r="F169" s="9"/>
      <c r="H169" s="10"/>
      <c r="I169" s="11"/>
    </row>
    <row r="170" customFormat="false" ht="12.8" hidden="false" customHeight="false" outlineLevel="0" collapsed="false">
      <c r="A170" s="5" t="n">
        <v>44246</v>
      </c>
      <c r="B170" s="6" t="s">
        <v>52</v>
      </c>
      <c r="C170" s="0" t="n">
        <v>380752</v>
      </c>
      <c r="D170" s="8" t="n">
        <v>100</v>
      </c>
      <c r="E170" s="9" t="s">
        <v>31</v>
      </c>
      <c r="F170" s="9"/>
      <c r="H170" s="10"/>
      <c r="I170" s="11"/>
    </row>
    <row r="171" customFormat="false" ht="12.8" hidden="false" customHeight="false" outlineLevel="0" collapsed="false">
      <c r="A171" s="5" t="n">
        <v>44246</v>
      </c>
      <c r="B171" s="6" t="s">
        <v>9</v>
      </c>
      <c r="C171" s="0" t="n">
        <v>380753</v>
      </c>
      <c r="D171" s="8" t="n">
        <v>65</v>
      </c>
      <c r="E171" s="9" t="s">
        <v>10</v>
      </c>
      <c r="F171" s="9"/>
      <c r="H171" s="10"/>
      <c r="I171" s="11"/>
    </row>
    <row r="172" customFormat="false" ht="12.8" hidden="false" customHeight="false" outlineLevel="0" collapsed="false">
      <c r="A172" s="5" t="n">
        <v>44246</v>
      </c>
      <c r="B172" s="6" t="s">
        <v>26</v>
      </c>
      <c r="C172" s="0" t="n">
        <v>380754</v>
      </c>
      <c r="D172" s="8" t="n">
        <v>60</v>
      </c>
      <c r="E172" s="9" t="s">
        <v>27</v>
      </c>
      <c r="F172" s="9"/>
      <c r="H172" s="10"/>
      <c r="I172" s="11"/>
    </row>
    <row r="173" customFormat="false" ht="12.8" hidden="false" customHeight="false" outlineLevel="0" collapsed="false">
      <c r="A173" s="5" t="n">
        <v>44246</v>
      </c>
      <c r="B173" s="6" t="s">
        <v>15</v>
      </c>
      <c r="C173" s="0" t="n">
        <v>380755</v>
      </c>
      <c r="D173" s="8" t="n">
        <v>200</v>
      </c>
      <c r="E173" s="9" t="s">
        <v>29</v>
      </c>
      <c r="F173" s="9"/>
      <c r="H173" s="10"/>
      <c r="I173" s="11"/>
    </row>
    <row r="174" customFormat="false" ht="12.8" hidden="false" customHeight="false" outlineLevel="0" collapsed="false">
      <c r="A174" s="5" t="n">
        <v>44247</v>
      </c>
      <c r="B174" s="6" t="s">
        <v>22</v>
      </c>
      <c r="C174" s="0" t="n">
        <v>380756</v>
      </c>
      <c r="D174" s="8" t="n">
        <f aca="false">206+467</f>
        <v>673</v>
      </c>
      <c r="E174" s="9" t="s">
        <v>40</v>
      </c>
      <c r="F174" s="9"/>
      <c r="H174" s="10"/>
      <c r="I174" s="11"/>
    </row>
    <row r="175" customFormat="false" ht="12.8" hidden="false" customHeight="false" outlineLevel="0" collapsed="false">
      <c r="A175" s="5" t="n">
        <v>44247</v>
      </c>
      <c r="B175" s="6" t="s">
        <v>20</v>
      </c>
      <c r="C175" s="0" t="n">
        <v>380757</v>
      </c>
      <c r="D175" s="8" t="n">
        <v>0</v>
      </c>
      <c r="E175" s="9" t="s">
        <v>21</v>
      </c>
      <c r="F175" s="9"/>
      <c r="H175" s="10"/>
      <c r="I175" s="11"/>
    </row>
    <row r="176" customFormat="false" ht="12.8" hidden="false" customHeight="false" outlineLevel="0" collapsed="false">
      <c r="A176" s="5" t="n">
        <v>44247</v>
      </c>
      <c r="B176" s="6" t="s">
        <v>48</v>
      </c>
      <c r="C176" s="0" t="n">
        <v>380758</v>
      </c>
      <c r="D176" s="8" t="n">
        <v>100</v>
      </c>
      <c r="E176" s="9" t="s">
        <v>31</v>
      </c>
      <c r="F176" s="9"/>
      <c r="H176" s="10"/>
      <c r="I176" s="11"/>
    </row>
    <row r="177" customFormat="false" ht="12.8" hidden="false" customHeight="false" outlineLevel="0" collapsed="false">
      <c r="A177" s="5" t="n">
        <v>44247</v>
      </c>
      <c r="B177" s="6" t="s">
        <v>52</v>
      </c>
      <c r="C177" s="0" t="n">
        <v>380759</v>
      </c>
      <c r="D177" s="8" t="n">
        <v>100</v>
      </c>
      <c r="E177" s="9" t="s">
        <v>35</v>
      </c>
      <c r="F177" s="9"/>
      <c r="H177" s="10"/>
      <c r="I177" s="11"/>
    </row>
    <row r="178" customFormat="false" ht="12.8" hidden="false" customHeight="false" outlineLevel="0" collapsed="false">
      <c r="A178" s="5" t="n">
        <v>44248</v>
      </c>
      <c r="B178" s="6" t="s">
        <v>34</v>
      </c>
      <c r="C178" s="0" t="n">
        <v>380760</v>
      </c>
      <c r="D178" s="8" t="n">
        <v>600</v>
      </c>
      <c r="E178" s="9" t="s">
        <v>49</v>
      </c>
      <c r="F178" s="9"/>
      <c r="H178" s="10"/>
      <c r="I178" s="11"/>
    </row>
    <row r="179" customFormat="false" ht="12.8" hidden="false" customHeight="false" outlineLevel="0" collapsed="false">
      <c r="A179" s="5" t="n">
        <v>44248</v>
      </c>
      <c r="B179" s="6" t="s">
        <v>17</v>
      </c>
      <c r="C179" s="0" t="n">
        <v>380761</v>
      </c>
      <c r="D179" s="8" t="n">
        <v>300</v>
      </c>
      <c r="E179" s="9" t="s">
        <v>18</v>
      </c>
      <c r="F179" s="9"/>
      <c r="H179" s="10"/>
      <c r="I179" s="11"/>
    </row>
    <row r="180" customFormat="false" ht="12.8" hidden="false" customHeight="false" outlineLevel="0" collapsed="false">
      <c r="A180" s="5" t="n">
        <v>44248</v>
      </c>
      <c r="B180" s="6" t="s">
        <v>26</v>
      </c>
      <c r="C180" s="0" t="n">
        <v>380763</v>
      </c>
      <c r="D180" s="8" t="n">
        <v>60</v>
      </c>
      <c r="E180" s="9" t="s">
        <v>27</v>
      </c>
      <c r="F180" s="9"/>
      <c r="H180" s="10"/>
      <c r="I180" s="11"/>
    </row>
    <row r="181" customFormat="false" ht="12.8" hidden="false" customHeight="false" outlineLevel="0" collapsed="false">
      <c r="A181" s="5" t="n">
        <v>44248</v>
      </c>
      <c r="B181" s="6" t="s">
        <v>26</v>
      </c>
      <c r="C181" s="0" t="n">
        <v>380782</v>
      </c>
      <c r="D181" s="8" t="n">
        <v>40</v>
      </c>
      <c r="E181" s="9" t="s">
        <v>27</v>
      </c>
      <c r="F181" s="9"/>
      <c r="H181" s="10"/>
      <c r="I181" s="11"/>
    </row>
    <row r="182" customFormat="false" ht="12.8" hidden="false" customHeight="false" outlineLevel="0" collapsed="false">
      <c r="A182" s="5" t="n">
        <v>44249</v>
      </c>
      <c r="B182" s="6" t="s">
        <v>33</v>
      </c>
      <c r="C182" s="0" t="n">
        <v>380762</v>
      </c>
      <c r="D182" s="8" t="n">
        <v>500</v>
      </c>
      <c r="E182" s="9" t="s">
        <v>44</v>
      </c>
      <c r="F182" s="9"/>
      <c r="H182" s="10"/>
      <c r="I182" s="11"/>
    </row>
    <row r="183" customFormat="false" ht="12.8" hidden="false" customHeight="false" outlineLevel="0" collapsed="false">
      <c r="A183" s="5" t="n">
        <v>44249</v>
      </c>
      <c r="B183" s="6" t="s">
        <v>52</v>
      </c>
      <c r="C183" s="0" t="n">
        <v>380764</v>
      </c>
      <c r="D183" s="8" t="n">
        <v>200</v>
      </c>
      <c r="E183" s="9" t="s">
        <v>46</v>
      </c>
      <c r="F183" s="9"/>
      <c r="H183" s="10"/>
      <c r="I183" s="11"/>
    </row>
    <row r="184" customFormat="false" ht="12.8" hidden="false" customHeight="false" outlineLevel="0" collapsed="false">
      <c r="A184" s="5" t="n">
        <v>44249</v>
      </c>
      <c r="B184" s="6" t="s">
        <v>42</v>
      </c>
      <c r="C184" s="0" t="n">
        <v>380765</v>
      </c>
      <c r="D184" s="8" t="n">
        <v>250</v>
      </c>
      <c r="E184" s="9" t="s">
        <v>16</v>
      </c>
      <c r="F184" s="9"/>
      <c r="H184" s="10"/>
      <c r="I184" s="11"/>
    </row>
    <row r="185" customFormat="false" ht="12.8" hidden="false" customHeight="false" outlineLevel="0" collapsed="false">
      <c r="A185" s="5" t="n">
        <v>44249</v>
      </c>
      <c r="B185" s="6" t="s">
        <v>37</v>
      </c>
      <c r="C185" s="0" t="n">
        <v>380766</v>
      </c>
      <c r="D185" s="8" t="n">
        <v>100</v>
      </c>
      <c r="E185" s="9" t="s">
        <v>12</v>
      </c>
      <c r="F185" s="9"/>
      <c r="H185" s="10"/>
      <c r="I185" s="11"/>
    </row>
    <row r="186" customFormat="false" ht="12.8" hidden="false" customHeight="false" outlineLevel="0" collapsed="false">
      <c r="A186" s="5" t="n">
        <v>44249</v>
      </c>
      <c r="B186" s="6" t="s">
        <v>28</v>
      </c>
      <c r="C186" s="0" t="n">
        <v>380767</v>
      </c>
      <c r="D186" s="8" t="n">
        <v>120</v>
      </c>
      <c r="E186" s="9" t="s">
        <v>23</v>
      </c>
      <c r="F186" s="9"/>
      <c r="H186" s="10"/>
      <c r="I186" s="11"/>
    </row>
    <row r="187" customFormat="false" ht="12.8" hidden="false" customHeight="false" outlineLevel="0" collapsed="false">
      <c r="A187" s="5" t="n">
        <v>44249</v>
      </c>
      <c r="B187" s="6" t="s">
        <v>15</v>
      </c>
      <c r="C187" s="0" t="n">
        <v>380768</v>
      </c>
      <c r="D187" s="8" t="n">
        <v>150</v>
      </c>
      <c r="E187" s="9" t="s">
        <v>29</v>
      </c>
      <c r="F187" s="9"/>
      <c r="H187" s="10"/>
      <c r="I187" s="11"/>
    </row>
    <row r="188" customFormat="false" ht="12.8" hidden="false" customHeight="false" outlineLevel="0" collapsed="false">
      <c r="A188" s="5" t="n">
        <v>44249</v>
      </c>
      <c r="B188" s="6" t="s">
        <v>11</v>
      </c>
      <c r="C188" s="0" t="n">
        <v>380769</v>
      </c>
      <c r="D188" s="8" t="n">
        <v>200</v>
      </c>
      <c r="E188" s="9" t="s">
        <v>24</v>
      </c>
      <c r="F188" s="9"/>
      <c r="H188" s="10"/>
      <c r="I188" s="11"/>
    </row>
    <row r="189" customFormat="false" ht="12.8" hidden="false" customHeight="false" outlineLevel="0" collapsed="false">
      <c r="A189" s="5" t="n">
        <v>44249</v>
      </c>
      <c r="B189" s="6" t="s">
        <v>28</v>
      </c>
      <c r="C189" s="0" t="n">
        <v>380770</v>
      </c>
      <c r="D189" s="8" t="n">
        <v>100</v>
      </c>
      <c r="E189" s="9" t="s">
        <v>31</v>
      </c>
      <c r="F189" s="9"/>
      <c r="H189" s="10"/>
      <c r="I189" s="11"/>
    </row>
    <row r="190" customFormat="false" ht="12.8" hidden="false" customHeight="false" outlineLevel="0" collapsed="false">
      <c r="A190" s="5" t="n">
        <v>44249</v>
      </c>
      <c r="B190" s="6" t="s">
        <v>26</v>
      </c>
      <c r="C190" s="0" t="n">
        <v>380771</v>
      </c>
      <c r="D190" s="8" t="n">
        <v>20</v>
      </c>
      <c r="E190" s="9" t="s">
        <v>27</v>
      </c>
      <c r="F190" s="9"/>
      <c r="H190" s="10"/>
      <c r="I190" s="11"/>
    </row>
    <row r="191" customFormat="false" ht="12.8" hidden="false" customHeight="false" outlineLevel="0" collapsed="false">
      <c r="A191" s="5" t="n">
        <v>44249</v>
      </c>
      <c r="B191" s="6" t="s">
        <v>37</v>
      </c>
      <c r="C191" s="0" t="n">
        <v>380772</v>
      </c>
      <c r="D191" s="8" t="n">
        <v>100</v>
      </c>
      <c r="E191" s="9" t="s">
        <v>12</v>
      </c>
      <c r="F191" s="9"/>
      <c r="H191" s="10"/>
      <c r="I191" s="11"/>
    </row>
    <row r="192" customFormat="false" ht="12.8" hidden="false" customHeight="false" outlineLevel="0" collapsed="false">
      <c r="A192" s="5" t="n">
        <v>44251</v>
      </c>
      <c r="B192" s="6" t="s">
        <v>17</v>
      </c>
      <c r="C192" s="0" t="n">
        <v>380773</v>
      </c>
      <c r="D192" s="8" t="n">
        <v>300</v>
      </c>
      <c r="E192" s="9" t="s">
        <v>18</v>
      </c>
      <c r="F192" s="9"/>
      <c r="H192" s="10"/>
      <c r="I192" s="11"/>
    </row>
    <row r="193" customFormat="false" ht="12.8" hidden="false" customHeight="false" outlineLevel="0" collapsed="false">
      <c r="A193" s="5" t="n">
        <v>44251</v>
      </c>
      <c r="B193" s="6" t="s">
        <v>34</v>
      </c>
      <c r="C193" s="0" t="n">
        <v>380774</v>
      </c>
      <c r="D193" s="8" t="n">
        <v>300</v>
      </c>
      <c r="E193" s="9" t="s">
        <v>49</v>
      </c>
      <c r="F193" s="9"/>
      <c r="H193" s="10"/>
      <c r="I193" s="11"/>
    </row>
    <row r="194" customFormat="false" ht="12.8" hidden="false" customHeight="false" outlineLevel="0" collapsed="false">
      <c r="A194" s="5" t="n">
        <v>44251</v>
      </c>
      <c r="B194" s="6" t="s">
        <v>26</v>
      </c>
      <c r="C194" s="0" t="n">
        <v>380775</v>
      </c>
      <c r="D194" s="8" t="n">
        <v>40</v>
      </c>
      <c r="E194" s="9" t="s">
        <v>27</v>
      </c>
      <c r="F194" s="9"/>
      <c r="H194" s="10"/>
      <c r="I194" s="11"/>
    </row>
    <row r="195" customFormat="false" ht="12.8" hidden="false" customHeight="false" outlineLevel="0" collapsed="false">
      <c r="A195" s="5" t="n">
        <v>44251</v>
      </c>
      <c r="B195" s="6" t="s">
        <v>28</v>
      </c>
      <c r="C195" s="0" t="n">
        <v>380776</v>
      </c>
      <c r="D195" s="8" t="n">
        <v>150</v>
      </c>
      <c r="E195" s="9" t="s">
        <v>31</v>
      </c>
      <c r="F195" s="9"/>
      <c r="H195" s="10"/>
      <c r="I195" s="11"/>
    </row>
    <row r="196" customFormat="false" ht="12.8" hidden="false" customHeight="false" outlineLevel="0" collapsed="false">
      <c r="A196" s="5" t="n">
        <v>44251</v>
      </c>
      <c r="B196" s="6" t="s">
        <v>26</v>
      </c>
      <c r="C196" s="0" t="n">
        <v>380777</v>
      </c>
      <c r="D196" s="8" t="n">
        <v>70</v>
      </c>
      <c r="E196" s="9" t="s">
        <v>46</v>
      </c>
      <c r="F196" s="9"/>
      <c r="H196" s="10"/>
      <c r="I196" s="11"/>
    </row>
    <row r="197" customFormat="false" ht="12.8" hidden="false" customHeight="false" outlineLevel="0" collapsed="false">
      <c r="A197" s="5" t="n">
        <v>44251</v>
      </c>
      <c r="B197" s="6" t="s">
        <v>26</v>
      </c>
      <c r="C197" s="0" t="n">
        <v>380778</v>
      </c>
      <c r="D197" s="8" t="n">
        <v>150</v>
      </c>
      <c r="E197" s="9" t="s">
        <v>23</v>
      </c>
      <c r="F197" s="9"/>
      <c r="H197" s="10"/>
      <c r="I197" s="11"/>
    </row>
    <row r="198" customFormat="false" ht="12.8" hidden="false" customHeight="false" outlineLevel="0" collapsed="false">
      <c r="A198" s="5" t="n">
        <v>44251</v>
      </c>
      <c r="B198" s="6" t="s">
        <v>53</v>
      </c>
      <c r="C198" s="0" t="n">
        <v>380779</v>
      </c>
      <c r="D198" s="8" t="n">
        <v>40</v>
      </c>
      <c r="E198" s="9" t="s">
        <v>21</v>
      </c>
      <c r="F198" s="9"/>
      <c r="H198" s="10"/>
      <c r="I198" s="11"/>
    </row>
    <row r="199" customFormat="false" ht="12.8" hidden="false" customHeight="false" outlineLevel="0" collapsed="false">
      <c r="A199" s="5" t="n">
        <v>44252</v>
      </c>
      <c r="B199" s="6" t="s">
        <v>11</v>
      </c>
      <c r="C199" s="0" t="n">
        <v>380780</v>
      </c>
      <c r="D199" s="8" t="n">
        <v>200</v>
      </c>
      <c r="E199" s="9" t="s">
        <v>24</v>
      </c>
      <c r="F199" s="9"/>
      <c r="H199" s="10"/>
      <c r="I199" s="11"/>
    </row>
    <row r="200" customFormat="false" ht="12.8" hidden="false" customHeight="false" outlineLevel="0" collapsed="false">
      <c r="A200" s="5" t="n">
        <v>44253</v>
      </c>
      <c r="B200" s="6" t="s">
        <v>22</v>
      </c>
      <c r="C200" s="0" t="n">
        <v>380781</v>
      </c>
      <c r="D200" s="8" t="n">
        <v>200</v>
      </c>
      <c r="E200" s="9" t="s">
        <v>46</v>
      </c>
      <c r="F200" s="9"/>
      <c r="H200" s="10"/>
      <c r="I200" s="11"/>
    </row>
    <row r="201" customFormat="false" ht="12.8" hidden="false" customHeight="false" outlineLevel="0" collapsed="false">
      <c r="A201" s="5" t="n">
        <v>44253</v>
      </c>
      <c r="B201" s="6" t="s">
        <v>22</v>
      </c>
      <c r="C201" s="0" t="n">
        <v>380783</v>
      </c>
      <c r="D201" s="8" t="n">
        <v>100</v>
      </c>
      <c r="E201" s="9" t="s">
        <v>23</v>
      </c>
      <c r="F201" s="9"/>
      <c r="H201" s="10"/>
      <c r="I201" s="11"/>
    </row>
    <row r="202" customFormat="false" ht="12.8" hidden="false" customHeight="false" outlineLevel="0" collapsed="false">
      <c r="A202" s="5" t="n">
        <v>44253</v>
      </c>
      <c r="B202" s="6" t="s">
        <v>13</v>
      </c>
      <c r="C202" s="0" t="n">
        <v>380784</v>
      </c>
      <c r="D202" s="8" t="n">
        <v>100</v>
      </c>
      <c r="E202" s="9" t="s">
        <v>31</v>
      </c>
      <c r="F202" s="9"/>
      <c r="H202" s="10"/>
      <c r="I202" s="11"/>
    </row>
    <row r="203" customFormat="false" ht="12.8" hidden="false" customHeight="false" outlineLevel="0" collapsed="false">
      <c r="A203" s="5" t="n">
        <v>44253</v>
      </c>
      <c r="B203" s="6" t="s">
        <v>52</v>
      </c>
      <c r="C203" s="0" t="n">
        <v>380785</v>
      </c>
      <c r="D203" s="8" t="n">
        <v>50</v>
      </c>
      <c r="E203" s="9" t="s">
        <v>39</v>
      </c>
      <c r="F203" s="9"/>
      <c r="H203" s="10"/>
      <c r="I203" s="11"/>
    </row>
    <row r="204" customFormat="false" ht="12.8" hidden="false" customHeight="false" outlineLevel="0" collapsed="false">
      <c r="A204" s="5" t="n">
        <v>44253</v>
      </c>
      <c r="B204" s="6" t="s">
        <v>11</v>
      </c>
      <c r="C204" s="0" t="n">
        <v>380786</v>
      </c>
      <c r="D204" s="8" t="n">
        <v>500</v>
      </c>
      <c r="E204" s="9" t="s">
        <v>24</v>
      </c>
      <c r="F204" s="9"/>
      <c r="H204" s="10"/>
      <c r="I204" s="11"/>
    </row>
    <row r="205" customFormat="false" ht="12.8" hidden="false" customHeight="false" outlineLevel="0" collapsed="false">
      <c r="A205" s="5" t="n">
        <v>44253</v>
      </c>
      <c r="B205" s="6" t="s">
        <v>34</v>
      </c>
      <c r="C205" s="0" t="n">
        <v>380787</v>
      </c>
      <c r="D205" s="8" t="n">
        <v>300</v>
      </c>
      <c r="E205" s="9" t="s">
        <v>38</v>
      </c>
      <c r="F205" s="9"/>
      <c r="H205" s="10"/>
      <c r="I205" s="11"/>
    </row>
    <row r="206" customFormat="false" ht="12.8" hidden="false" customHeight="false" outlineLevel="0" collapsed="false">
      <c r="A206" s="5" t="n">
        <v>44253</v>
      </c>
      <c r="B206" s="6" t="s">
        <v>17</v>
      </c>
      <c r="C206" s="0" t="n">
        <v>380788</v>
      </c>
      <c r="D206" s="8" t="n">
        <v>350</v>
      </c>
      <c r="E206" s="9" t="s">
        <v>18</v>
      </c>
      <c r="F206" s="9"/>
      <c r="H206" s="10"/>
      <c r="I206" s="11"/>
    </row>
    <row r="207" customFormat="false" ht="12.8" hidden="false" customHeight="false" outlineLevel="0" collapsed="false">
      <c r="A207" s="5" t="n">
        <v>44253</v>
      </c>
      <c r="B207" s="6" t="s">
        <v>34</v>
      </c>
      <c r="C207" s="0" t="n">
        <v>380789</v>
      </c>
      <c r="D207" s="8" t="n">
        <v>350</v>
      </c>
      <c r="E207" s="9" t="s">
        <v>49</v>
      </c>
      <c r="F207" s="9"/>
      <c r="H207" s="10"/>
      <c r="I207" s="11"/>
    </row>
    <row r="208" customFormat="false" ht="12.8" hidden="false" customHeight="false" outlineLevel="0" collapsed="false">
      <c r="A208" s="5" t="n">
        <v>44254</v>
      </c>
      <c r="B208" s="6" t="s">
        <v>28</v>
      </c>
      <c r="C208" s="0" t="n">
        <v>380790</v>
      </c>
      <c r="D208" s="8" t="n">
        <v>100</v>
      </c>
      <c r="E208" s="9" t="s">
        <v>46</v>
      </c>
      <c r="F208" s="9"/>
      <c r="H208" s="10"/>
      <c r="I208" s="11"/>
    </row>
    <row r="209" customFormat="false" ht="12.8" hidden="false" customHeight="false" outlineLevel="0" collapsed="false">
      <c r="A209" s="5" t="n">
        <v>44254</v>
      </c>
      <c r="B209" s="6" t="s">
        <v>22</v>
      </c>
      <c r="C209" s="0" t="n">
        <v>380791</v>
      </c>
      <c r="D209" s="8" t="n">
        <v>100</v>
      </c>
      <c r="E209" s="9" t="s">
        <v>23</v>
      </c>
      <c r="F209" s="9"/>
      <c r="H209" s="10"/>
      <c r="I209" s="11"/>
    </row>
    <row r="210" customFormat="false" ht="12.8" hidden="false" customHeight="false" outlineLevel="0" collapsed="false">
      <c r="A210" s="5" t="n">
        <v>44254</v>
      </c>
      <c r="B210" s="6" t="s">
        <v>26</v>
      </c>
      <c r="C210" s="0" t="n">
        <v>380792</v>
      </c>
      <c r="D210" s="8" t="n">
        <v>40</v>
      </c>
      <c r="E210" s="9" t="s">
        <v>27</v>
      </c>
      <c r="F210" s="9"/>
      <c r="H210" s="10"/>
      <c r="I210" s="11"/>
    </row>
    <row r="211" customFormat="false" ht="12.8" hidden="false" customHeight="false" outlineLevel="0" collapsed="false">
      <c r="A211" s="5" t="n">
        <v>44254</v>
      </c>
      <c r="B211" s="6" t="s">
        <v>13</v>
      </c>
      <c r="C211" s="0" t="n">
        <v>380795</v>
      </c>
      <c r="D211" s="0" t="n">
        <v>80</v>
      </c>
      <c r="E211" s="9" t="s">
        <v>35</v>
      </c>
      <c r="F211" s="9"/>
      <c r="H211" s="10"/>
      <c r="I211" s="11"/>
    </row>
    <row r="212" customFormat="false" ht="12.8" hidden="false" customHeight="false" outlineLevel="0" collapsed="false">
      <c r="A212" s="5" t="n">
        <v>44255</v>
      </c>
      <c r="B212" s="6" t="s">
        <v>22</v>
      </c>
      <c r="C212" s="0" t="n">
        <v>380793</v>
      </c>
      <c r="D212" s="8" t="n">
        <v>600</v>
      </c>
      <c r="E212" s="9" t="s">
        <v>40</v>
      </c>
      <c r="F212" s="9"/>
      <c r="H212" s="10"/>
      <c r="I212" s="11"/>
    </row>
    <row r="213" customFormat="false" ht="12.8" hidden="false" customHeight="false" outlineLevel="0" collapsed="false">
      <c r="A213" s="5" t="n">
        <v>44255</v>
      </c>
      <c r="B213" s="0" t="s">
        <v>20</v>
      </c>
      <c r="C213" s="0" t="n">
        <v>380794</v>
      </c>
      <c r="D213" s="8" t="n">
        <v>65</v>
      </c>
      <c r="E213" s="9" t="s">
        <v>21</v>
      </c>
      <c r="F213" s="9"/>
      <c r="H213" s="10"/>
      <c r="I213" s="11"/>
    </row>
    <row r="214" customFormat="false" ht="12.8" hidden="false" customHeight="false" outlineLevel="0" collapsed="false">
      <c r="A214" s="5" t="n">
        <v>44255</v>
      </c>
      <c r="B214" s="6" t="s">
        <v>50</v>
      </c>
      <c r="C214" s="0" t="n">
        <v>380796</v>
      </c>
      <c r="D214" s="8" t="n">
        <v>200</v>
      </c>
      <c r="E214" s="9" t="s">
        <v>31</v>
      </c>
      <c r="F214" s="9"/>
      <c r="H214" s="10"/>
      <c r="I214" s="11"/>
    </row>
    <row r="215" customFormat="false" ht="12.8" hidden="false" customHeight="false" outlineLevel="0" collapsed="false">
      <c r="A215" s="5" t="n">
        <v>44255</v>
      </c>
      <c r="B215" s="6" t="s">
        <v>22</v>
      </c>
      <c r="C215" s="0" t="n">
        <v>380797</v>
      </c>
      <c r="D215" s="8" t="n">
        <v>100</v>
      </c>
      <c r="E215" s="9" t="s">
        <v>23</v>
      </c>
      <c r="F215" s="9"/>
      <c r="H215" s="10"/>
      <c r="I215" s="11"/>
    </row>
    <row r="216" customFormat="false" ht="12.8" hidden="false" customHeight="false" outlineLevel="0" collapsed="false">
      <c r="A216" s="5" t="n">
        <v>44255</v>
      </c>
      <c r="B216" s="6" t="s">
        <v>26</v>
      </c>
      <c r="C216" s="0" t="n">
        <v>380798</v>
      </c>
      <c r="D216" s="8" t="n">
        <v>100</v>
      </c>
      <c r="E216" s="9" t="s">
        <v>46</v>
      </c>
      <c r="F216" s="9"/>
      <c r="H216" s="10"/>
      <c r="I216" s="11"/>
    </row>
    <row r="217" customFormat="false" ht="12.8" hidden="false" customHeight="false" outlineLevel="0" collapsed="false">
      <c r="A217" s="5" t="n">
        <v>44255</v>
      </c>
      <c r="B217" s="6" t="s">
        <v>26</v>
      </c>
      <c r="C217" s="0" t="n">
        <v>380799</v>
      </c>
      <c r="D217" s="8" t="n">
        <v>100</v>
      </c>
      <c r="E217" s="9" t="s">
        <v>35</v>
      </c>
      <c r="F217" s="9"/>
      <c r="H217" s="10"/>
      <c r="I217" s="11"/>
    </row>
    <row r="218" customFormat="false" ht="12.8" hidden="false" customHeight="false" outlineLevel="0" collapsed="false">
      <c r="A218" s="5" t="n">
        <v>44255</v>
      </c>
      <c r="B218" s="6" t="s">
        <v>26</v>
      </c>
      <c r="C218" s="0" t="n">
        <v>380800</v>
      </c>
      <c r="D218" s="8" t="n">
        <v>40</v>
      </c>
      <c r="E218" s="9" t="s">
        <v>27</v>
      </c>
      <c r="F218" s="9"/>
      <c r="H218" s="10"/>
      <c r="I218" s="11"/>
    </row>
    <row r="219" customFormat="false" ht="12.8" hidden="false" customHeight="false" outlineLevel="0" collapsed="false">
      <c r="A219" s="5" t="n">
        <v>44255</v>
      </c>
      <c r="B219" s="6" t="s">
        <v>50</v>
      </c>
      <c r="C219" s="0" t="n">
        <f aca="false">C218+1</f>
        <v>380801</v>
      </c>
      <c r="D219" s="8" t="n">
        <v>80</v>
      </c>
      <c r="E219" s="9" t="s">
        <v>23</v>
      </c>
      <c r="F219" s="9"/>
      <c r="H219" s="10"/>
      <c r="I219" s="11"/>
    </row>
    <row r="220" customFormat="false" ht="12.8" hidden="false" customHeight="false" outlineLevel="0" collapsed="false">
      <c r="A220" s="5" t="n">
        <v>44255</v>
      </c>
      <c r="B220" s="6" t="s">
        <v>28</v>
      </c>
      <c r="C220" s="0" t="n">
        <f aca="false">C219+1</f>
        <v>380802</v>
      </c>
      <c r="D220" s="8" t="n">
        <v>90</v>
      </c>
      <c r="E220" s="9" t="s">
        <v>41</v>
      </c>
      <c r="F220" s="9" t="n">
        <v>4504672</v>
      </c>
      <c r="G220" s="0" t="n">
        <v>90</v>
      </c>
      <c r="H220" s="10"/>
      <c r="I220" s="11"/>
    </row>
    <row r="221" customFormat="false" ht="12.8" hidden="false" customHeight="false" outlineLevel="0" collapsed="false">
      <c r="A221" s="5" t="n">
        <v>44255</v>
      </c>
      <c r="B221" s="6" t="s">
        <v>22</v>
      </c>
      <c r="C221" s="0" t="n">
        <f aca="false">C220+1</f>
        <v>380803</v>
      </c>
      <c r="D221" s="8" t="n">
        <v>80</v>
      </c>
      <c r="E221" s="9" t="s">
        <v>31</v>
      </c>
      <c r="F221" s="9"/>
      <c r="H221" s="10"/>
      <c r="I221" s="11"/>
    </row>
    <row r="222" customFormat="false" ht="12.8" hidden="false" customHeight="false" outlineLevel="0" collapsed="false">
      <c r="A222" s="5" t="n">
        <v>44256</v>
      </c>
      <c r="B222" s="6" t="s">
        <v>54</v>
      </c>
      <c r="C222" s="0" t="n">
        <f aca="false">C221+1</f>
        <v>380804</v>
      </c>
      <c r="D222" s="8" t="n">
        <v>100</v>
      </c>
      <c r="E222" s="9" t="s">
        <v>31</v>
      </c>
      <c r="F222" s="9"/>
      <c r="H222" s="10"/>
      <c r="I222" s="11"/>
    </row>
    <row r="223" customFormat="false" ht="12.8" hidden="false" customHeight="false" outlineLevel="0" collapsed="false">
      <c r="A223" s="5" t="n">
        <v>44256</v>
      </c>
      <c r="B223" s="6" t="s">
        <v>50</v>
      </c>
      <c r="C223" s="0" t="n">
        <f aca="false">C222+1</f>
        <v>380805</v>
      </c>
      <c r="D223" s="8" t="n">
        <v>80</v>
      </c>
      <c r="E223" s="9" t="s">
        <v>35</v>
      </c>
      <c r="F223" s="9"/>
      <c r="H223" s="10"/>
      <c r="I223" s="11"/>
    </row>
    <row r="224" customFormat="false" ht="12.8" hidden="false" customHeight="false" outlineLevel="0" collapsed="false">
      <c r="A224" s="5" t="n">
        <v>44256</v>
      </c>
      <c r="B224" s="6" t="s">
        <v>26</v>
      </c>
      <c r="C224" s="0" t="n">
        <f aca="false">C223+1</f>
        <v>380806</v>
      </c>
      <c r="D224" s="8" t="n">
        <v>60</v>
      </c>
      <c r="E224" s="9" t="s">
        <v>43</v>
      </c>
      <c r="F224" s="9"/>
      <c r="H224" s="10"/>
      <c r="I224" s="11"/>
    </row>
    <row r="225" customFormat="false" ht="12.8" hidden="false" customHeight="false" outlineLevel="0" collapsed="false">
      <c r="A225" s="5" t="n">
        <v>44256</v>
      </c>
      <c r="B225" s="6" t="s">
        <v>42</v>
      </c>
      <c r="C225" s="0" t="n">
        <f aca="false">C224+1</f>
        <v>380807</v>
      </c>
      <c r="D225" s="8" t="n">
        <v>80</v>
      </c>
      <c r="E225" s="9" t="s">
        <v>23</v>
      </c>
      <c r="F225" s="9"/>
      <c r="H225" s="10"/>
      <c r="I225" s="11"/>
    </row>
    <row r="226" customFormat="false" ht="12.8" hidden="false" customHeight="false" outlineLevel="0" collapsed="false">
      <c r="A226" s="5" t="n">
        <v>44256</v>
      </c>
      <c r="B226" s="6" t="s">
        <v>22</v>
      </c>
      <c r="C226" s="0" t="n">
        <f aca="false">C225+1</f>
        <v>380808</v>
      </c>
      <c r="D226" s="8" t="n">
        <v>100</v>
      </c>
      <c r="E226" s="9" t="s">
        <v>16</v>
      </c>
      <c r="F226" s="9"/>
      <c r="H226" s="10"/>
      <c r="I226" s="11"/>
    </row>
    <row r="227" customFormat="false" ht="12.8" hidden="false" customHeight="false" outlineLevel="0" collapsed="false">
      <c r="A227" s="5" t="n">
        <v>44257</v>
      </c>
      <c r="B227" s="6" t="s">
        <v>17</v>
      </c>
      <c r="C227" s="0" t="n">
        <f aca="false">C226+1</f>
        <v>380809</v>
      </c>
      <c r="D227" s="8" t="n">
        <v>500</v>
      </c>
      <c r="E227" s="9" t="s">
        <v>14</v>
      </c>
      <c r="F227" s="9"/>
      <c r="H227" s="10"/>
      <c r="I227" s="11"/>
    </row>
    <row r="228" customFormat="false" ht="12.8" hidden="false" customHeight="false" outlineLevel="0" collapsed="false">
      <c r="A228" s="5" t="n">
        <v>44257</v>
      </c>
      <c r="B228" s="6" t="s">
        <v>9</v>
      </c>
      <c r="C228" s="0" t="n">
        <f aca="false">C227+1</f>
        <v>380810</v>
      </c>
      <c r="D228" s="8" t="n">
        <v>60</v>
      </c>
      <c r="E228" s="9" t="s">
        <v>10</v>
      </c>
      <c r="F228" s="9"/>
      <c r="H228" s="10"/>
      <c r="I228" s="11"/>
    </row>
    <row r="229" customFormat="false" ht="12.8" hidden="false" customHeight="false" outlineLevel="0" collapsed="false">
      <c r="A229" s="5" t="n">
        <v>44258</v>
      </c>
      <c r="B229" s="6" t="s">
        <v>15</v>
      </c>
      <c r="C229" s="0" t="n">
        <f aca="false">C228+1</f>
        <v>380811</v>
      </c>
      <c r="D229" s="8" t="n">
        <v>400</v>
      </c>
      <c r="E229" s="9" t="s">
        <v>29</v>
      </c>
      <c r="F229" s="9"/>
      <c r="H229" s="10"/>
      <c r="I229" s="11"/>
    </row>
    <row r="230" customFormat="false" ht="12.8" hidden="false" customHeight="false" outlineLevel="0" collapsed="false">
      <c r="A230" s="5" t="n">
        <v>44258</v>
      </c>
      <c r="B230" s="6" t="s">
        <v>33</v>
      </c>
      <c r="C230" s="0" t="n">
        <f aca="false">C229+1</f>
        <v>380812</v>
      </c>
      <c r="D230" s="8" t="n">
        <v>100</v>
      </c>
      <c r="E230" s="9" t="s">
        <v>49</v>
      </c>
      <c r="F230" s="9"/>
      <c r="H230" s="10"/>
      <c r="I230" s="11"/>
    </row>
    <row r="231" customFormat="false" ht="12.8" hidden="false" customHeight="false" outlineLevel="0" collapsed="false">
      <c r="A231" s="5" t="n">
        <v>44259</v>
      </c>
      <c r="B231" s="6" t="s">
        <v>26</v>
      </c>
      <c r="C231" s="0" t="n">
        <f aca="false">C230+1</f>
        <v>380813</v>
      </c>
      <c r="D231" s="8" t="n">
        <v>60</v>
      </c>
      <c r="E231" s="9" t="s">
        <v>14</v>
      </c>
      <c r="F231" s="9"/>
      <c r="H231" s="10"/>
      <c r="I231" s="11"/>
    </row>
    <row r="232" customFormat="false" ht="12.8" hidden="false" customHeight="false" outlineLevel="0" collapsed="false">
      <c r="A232" s="5" t="n">
        <v>44259</v>
      </c>
      <c r="B232" s="6" t="s">
        <v>22</v>
      </c>
      <c r="C232" s="0" t="n">
        <f aca="false">C231+1</f>
        <v>380814</v>
      </c>
      <c r="D232" s="8" t="n">
        <v>90</v>
      </c>
      <c r="E232" s="9" t="s">
        <v>24</v>
      </c>
      <c r="F232" s="9"/>
      <c r="H232" s="10"/>
      <c r="I232" s="11"/>
    </row>
    <row r="233" customFormat="false" ht="12.8" hidden="false" customHeight="false" outlineLevel="0" collapsed="false">
      <c r="A233" s="5" t="n">
        <v>44259</v>
      </c>
      <c r="B233" s="6" t="s">
        <v>55</v>
      </c>
      <c r="C233" s="0" t="n">
        <f aca="false">C232+1</f>
        <v>380815</v>
      </c>
      <c r="D233" s="8" t="n">
        <v>100</v>
      </c>
      <c r="E233" s="9" t="s">
        <v>46</v>
      </c>
      <c r="F233" s="9"/>
      <c r="H233" s="10"/>
      <c r="I233" s="11"/>
    </row>
    <row r="234" customFormat="false" ht="12.8" hidden="false" customHeight="false" outlineLevel="0" collapsed="false">
      <c r="A234" s="5" t="n">
        <v>44260</v>
      </c>
      <c r="B234" s="6" t="s">
        <v>17</v>
      </c>
      <c r="C234" s="0" t="n">
        <f aca="false">C233+1</f>
        <v>380816</v>
      </c>
      <c r="D234" s="8" t="n">
        <v>400</v>
      </c>
      <c r="E234" s="9" t="s">
        <v>18</v>
      </c>
      <c r="F234" s="9"/>
      <c r="H234" s="10"/>
      <c r="I234" s="11"/>
    </row>
    <row r="235" customFormat="false" ht="12.8" hidden="false" customHeight="false" outlineLevel="0" collapsed="false">
      <c r="A235" s="5" t="n">
        <v>44260</v>
      </c>
      <c r="B235" s="6" t="s">
        <v>20</v>
      </c>
      <c r="C235" s="0" t="n">
        <f aca="false">C234+1</f>
        <v>380817</v>
      </c>
      <c r="D235" s="8" t="n">
        <v>41</v>
      </c>
      <c r="E235" s="9" t="s">
        <v>51</v>
      </c>
      <c r="F235" s="9"/>
      <c r="H235" s="10"/>
      <c r="I235" s="11"/>
    </row>
    <row r="236" customFormat="false" ht="12.8" hidden="false" customHeight="false" outlineLevel="0" collapsed="false">
      <c r="A236" s="5" t="n">
        <v>44261</v>
      </c>
      <c r="B236" s="6" t="s">
        <v>26</v>
      </c>
      <c r="C236" s="0" t="n">
        <f aca="false">C235+1</f>
        <v>380818</v>
      </c>
      <c r="D236" s="8" t="n">
        <v>40</v>
      </c>
      <c r="E236" s="9" t="s">
        <v>27</v>
      </c>
      <c r="F236" s="9"/>
      <c r="H236" s="10"/>
      <c r="I236" s="11"/>
    </row>
    <row r="237" customFormat="false" ht="12.8" hidden="false" customHeight="false" outlineLevel="0" collapsed="false">
      <c r="A237" s="5" t="n">
        <v>44262</v>
      </c>
      <c r="B237" s="6" t="s">
        <v>37</v>
      </c>
      <c r="C237" s="0" t="n">
        <f aca="false">C236+1</f>
        <v>380819</v>
      </c>
      <c r="D237" s="8" t="n">
        <f aca="false">460+400</f>
        <v>860</v>
      </c>
      <c r="E237" s="9" t="s">
        <v>12</v>
      </c>
      <c r="F237" s="9"/>
      <c r="H237" s="10"/>
      <c r="I237" s="11"/>
    </row>
    <row r="238" customFormat="false" ht="12.8" hidden="false" customHeight="false" outlineLevel="0" collapsed="false">
      <c r="A238" s="5" t="n">
        <v>44262</v>
      </c>
      <c r="B238" s="6" t="s">
        <v>37</v>
      </c>
      <c r="C238" s="0" t="n">
        <f aca="false">C237+1</f>
        <v>380820</v>
      </c>
      <c r="D238" s="8" t="n">
        <v>300</v>
      </c>
      <c r="E238" s="9" t="s">
        <v>31</v>
      </c>
      <c r="F238" s="9"/>
      <c r="H238" s="10"/>
      <c r="I238" s="11"/>
    </row>
    <row r="239" customFormat="false" ht="12.8" hidden="false" customHeight="false" outlineLevel="0" collapsed="false">
      <c r="A239" s="5" t="n">
        <v>44263</v>
      </c>
      <c r="B239" s="6" t="s">
        <v>22</v>
      </c>
      <c r="C239" s="0" t="n">
        <f aca="false">C238+1</f>
        <v>380821</v>
      </c>
      <c r="D239" s="8" t="n">
        <f aca="false">460.79+224</f>
        <v>684.79</v>
      </c>
      <c r="E239" s="9" t="s">
        <v>40</v>
      </c>
      <c r="F239" s="9"/>
      <c r="H239" s="10"/>
      <c r="I239" s="11"/>
    </row>
    <row r="240" customFormat="false" ht="12.8" hidden="false" customHeight="false" outlineLevel="0" collapsed="false">
      <c r="A240" s="5" t="n">
        <v>44263</v>
      </c>
      <c r="B240" s="6" t="s">
        <v>11</v>
      </c>
      <c r="C240" s="0" t="n">
        <f aca="false">C239+1</f>
        <v>380822</v>
      </c>
      <c r="D240" s="8" t="n">
        <v>500</v>
      </c>
      <c r="E240" s="9" t="s">
        <v>41</v>
      </c>
      <c r="F240" s="9"/>
      <c r="H240" s="10"/>
      <c r="I240" s="11"/>
    </row>
    <row r="241" customFormat="false" ht="12.8" hidden="false" customHeight="false" outlineLevel="0" collapsed="false">
      <c r="A241" s="5" t="n">
        <v>44263</v>
      </c>
      <c r="B241" s="6" t="s">
        <v>15</v>
      </c>
      <c r="C241" s="0" t="n">
        <f aca="false">C240+1</f>
        <v>380823</v>
      </c>
      <c r="D241" s="8" t="n">
        <v>500</v>
      </c>
      <c r="E241" s="9" t="s">
        <v>16</v>
      </c>
      <c r="F241" s="9"/>
      <c r="H241" s="10"/>
      <c r="I241" s="11"/>
    </row>
    <row r="242" customFormat="false" ht="12.8" hidden="false" customHeight="false" outlineLevel="0" collapsed="false">
      <c r="A242" s="5" t="n">
        <v>44263</v>
      </c>
      <c r="B242" s="6" t="s">
        <v>42</v>
      </c>
      <c r="C242" s="0" t="n">
        <f aca="false">C241+1</f>
        <v>380824</v>
      </c>
      <c r="D242" s="8" t="n">
        <v>100</v>
      </c>
      <c r="E242" s="9" t="s">
        <v>23</v>
      </c>
      <c r="F242" s="9"/>
      <c r="H242" s="10"/>
      <c r="I242" s="11"/>
    </row>
    <row r="243" customFormat="false" ht="12.8" hidden="false" customHeight="false" outlineLevel="0" collapsed="false">
      <c r="A243" s="5" t="n">
        <v>44263</v>
      </c>
      <c r="B243" s="6" t="s">
        <v>17</v>
      </c>
      <c r="C243" s="0" t="n">
        <f aca="false">C242+1</f>
        <v>380825</v>
      </c>
      <c r="D243" s="8" t="n">
        <v>500</v>
      </c>
      <c r="E243" s="9" t="s">
        <v>18</v>
      </c>
      <c r="F243" s="9"/>
      <c r="H243" s="10"/>
      <c r="I243" s="11"/>
    </row>
    <row r="244" customFormat="false" ht="12.8" hidden="false" customHeight="false" outlineLevel="0" collapsed="false">
      <c r="A244" s="5" t="n">
        <v>44263</v>
      </c>
      <c r="B244" s="6" t="s">
        <v>54</v>
      </c>
      <c r="C244" s="0" t="n">
        <f aca="false">C243+1</f>
        <v>380826</v>
      </c>
      <c r="D244" s="8" t="n">
        <v>90</v>
      </c>
      <c r="E244" s="9" t="s">
        <v>35</v>
      </c>
      <c r="F244" s="9"/>
      <c r="H244" s="10"/>
      <c r="I244" s="11"/>
    </row>
    <row r="245" customFormat="false" ht="12.8" hidden="false" customHeight="false" outlineLevel="0" collapsed="false">
      <c r="A245" s="5" t="n">
        <v>44263</v>
      </c>
      <c r="B245" s="6" t="s">
        <v>42</v>
      </c>
      <c r="C245" s="0" t="n">
        <f aca="false">C244+1</f>
        <v>380827</v>
      </c>
      <c r="D245" s="8" t="n">
        <v>150</v>
      </c>
      <c r="E245" s="9" t="s">
        <v>24</v>
      </c>
      <c r="F245" s="9"/>
      <c r="H245" s="10"/>
      <c r="I245" s="11"/>
    </row>
    <row r="246" customFormat="false" ht="12.8" hidden="false" customHeight="false" outlineLevel="0" collapsed="false">
      <c r="A246" s="5" t="n">
        <v>44263</v>
      </c>
      <c r="B246" s="6" t="s">
        <v>26</v>
      </c>
      <c r="C246" s="0" t="n">
        <f aca="false">C245+1</f>
        <v>380828</v>
      </c>
      <c r="D246" s="8" t="n">
        <v>58</v>
      </c>
      <c r="E246" s="9" t="s">
        <v>43</v>
      </c>
      <c r="F246" s="9"/>
      <c r="H246" s="10"/>
      <c r="I246" s="11" t="s">
        <v>56</v>
      </c>
    </row>
    <row r="247" customFormat="false" ht="12.8" hidden="false" customHeight="false" outlineLevel="0" collapsed="false">
      <c r="A247" s="5" t="n">
        <v>44264</v>
      </c>
      <c r="B247" s="6" t="s">
        <v>9</v>
      </c>
      <c r="C247" s="0" t="n">
        <f aca="false">C246+1</f>
        <v>380829</v>
      </c>
      <c r="D247" s="8" t="n">
        <v>60</v>
      </c>
      <c r="E247" s="9" t="s">
        <v>10</v>
      </c>
      <c r="F247" s="9"/>
      <c r="H247" s="10"/>
      <c r="I247" s="11"/>
    </row>
    <row r="248" customFormat="false" ht="12.8" hidden="false" customHeight="false" outlineLevel="0" collapsed="false">
      <c r="A248" s="5" t="n">
        <v>44264</v>
      </c>
      <c r="B248" s="6" t="s">
        <v>26</v>
      </c>
      <c r="C248" s="0" t="n">
        <f aca="false">C247+1</f>
        <v>380830</v>
      </c>
      <c r="D248" s="8" t="n">
        <v>40</v>
      </c>
      <c r="E248" s="9" t="s">
        <v>27</v>
      </c>
      <c r="F248" s="9"/>
      <c r="H248" s="10"/>
      <c r="I248" s="11"/>
    </row>
    <row r="249" customFormat="false" ht="12.8" hidden="false" customHeight="false" outlineLevel="0" collapsed="false">
      <c r="A249" s="5" t="n">
        <v>44264</v>
      </c>
      <c r="B249" s="6" t="s">
        <v>33</v>
      </c>
      <c r="C249" s="0" t="n">
        <f aca="false">C248+1</f>
        <v>380831</v>
      </c>
      <c r="D249" s="8" t="n">
        <v>250</v>
      </c>
      <c r="E249" s="9" t="s">
        <v>46</v>
      </c>
      <c r="F249" s="9"/>
      <c r="H249" s="10"/>
      <c r="I249" s="11"/>
    </row>
    <row r="250" customFormat="false" ht="12.8" hidden="false" customHeight="false" outlineLevel="0" collapsed="false">
      <c r="A250" s="5" t="n">
        <v>44265</v>
      </c>
      <c r="B250" s="6" t="s">
        <v>11</v>
      </c>
      <c r="C250" s="0" t="n">
        <f aca="false">C249+1</f>
        <v>380832</v>
      </c>
      <c r="D250" s="8" t="n">
        <v>200</v>
      </c>
      <c r="E250" s="9" t="s">
        <v>24</v>
      </c>
      <c r="F250" s="9"/>
      <c r="H250" s="10"/>
      <c r="I250" s="11"/>
    </row>
    <row r="251" customFormat="false" ht="12.8" hidden="false" customHeight="false" outlineLevel="0" collapsed="false">
      <c r="A251" s="5" t="n">
        <v>44266</v>
      </c>
      <c r="B251" s="6" t="s">
        <v>11</v>
      </c>
      <c r="C251" s="0" t="n">
        <f aca="false">C250+1</f>
        <v>380833</v>
      </c>
      <c r="D251" s="8" t="n">
        <v>200</v>
      </c>
      <c r="E251" s="9" t="s">
        <v>23</v>
      </c>
      <c r="F251" s="9"/>
      <c r="H251" s="10"/>
      <c r="I251" s="11"/>
    </row>
    <row r="252" customFormat="false" ht="12.8" hidden="false" customHeight="false" outlineLevel="0" collapsed="false">
      <c r="A252" s="5" t="n">
        <v>44266</v>
      </c>
      <c r="B252" s="6" t="s">
        <v>37</v>
      </c>
      <c r="C252" s="0" t="n">
        <f aca="false">C251+1</f>
        <v>380834</v>
      </c>
      <c r="D252" s="8" t="n">
        <v>100</v>
      </c>
      <c r="E252" s="9" t="s">
        <v>35</v>
      </c>
      <c r="F252" s="9"/>
      <c r="H252" s="10"/>
      <c r="I252" s="11"/>
    </row>
    <row r="253" customFormat="false" ht="12.8" hidden="false" customHeight="false" outlineLevel="0" collapsed="false">
      <c r="A253" s="5" t="n">
        <v>44266</v>
      </c>
      <c r="B253" s="6" t="s">
        <v>20</v>
      </c>
      <c r="C253" s="0" t="n">
        <f aca="false">C252+1</f>
        <v>380835</v>
      </c>
      <c r="D253" s="8" t="n">
        <v>40</v>
      </c>
      <c r="E253" s="9" t="s">
        <v>27</v>
      </c>
      <c r="F253" s="9"/>
      <c r="H253" s="10"/>
      <c r="I253" s="11"/>
    </row>
    <row r="254" customFormat="false" ht="12.8" hidden="false" customHeight="false" outlineLevel="0" collapsed="false">
      <c r="A254" s="5" t="n">
        <v>44266</v>
      </c>
      <c r="B254" s="6" t="s">
        <v>33</v>
      </c>
      <c r="C254" s="0" t="n">
        <f aca="false">C253+1</f>
        <v>380836</v>
      </c>
      <c r="D254" s="8" t="n">
        <v>150</v>
      </c>
      <c r="E254" s="9" t="s">
        <v>29</v>
      </c>
      <c r="F254" s="9"/>
      <c r="H254" s="10"/>
      <c r="I254" s="11"/>
    </row>
    <row r="255" customFormat="false" ht="12.8" hidden="false" customHeight="false" outlineLevel="0" collapsed="false">
      <c r="A255" s="5" t="n">
        <v>44267</v>
      </c>
      <c r="B255" s="6" t="s">
        <v>42</v>
      </c>
      <c r="C255" s="0" t="n">
        <f aca="false">C254+1</f>
        <v>380837</v>
      </c>
      <c r="D255" s="8" t="n">
        <v>0</v>
      </c>
      <c r="E255" s="9" t="s">
        <v>14</v>
      </c>
      <c r="F255" s="9"/>
      <c r="H255" s="10"/>
      <c r="I255" s="11"/>
    </row>
    <row r="256" customFormat="false" ht="12.8" hidden="false" customHeight="false" outlineLevel="0" collapsed="false">
      <c r="A256" s="5" t="n">
        <v>44267</v>
      </c>
      <c r="B256" s="6" t="s">
        <v>11</v>
      </c>
      <c r="C256" s="0" t="n">
        <f aca="false">C255+1</f>
        <v>380838</v>
      </c>
      <c r="D256" s="8" t="n">
        <v>100</v>
      </c>
      <c r="E256" s="9" t="s">
        <v>23</v>
      </c>
      <c r="F256" s="9"/>
      <c r="H256" s="10"/>
      <c r="I256" s="11"/>
    </row>
    <row r="257" customFormat="false" ht="12.8" hidden="false" customHeight="false" outlineLevel="0" collapsed="false">
      <c r="A257" s="5" t="n">
        <v>44267</v>
      </c>
      <c r="B257" s="6" t="s">
        <v>42</v>
      </c>
      <c r="C257" s="0" t="n">
        <f aca="false">C256+1</f>
        <v>380839</v>
      </c>
      <c r="D257" s="8" t="n">
        <v>250</v>
      </c>
      <c r="E257" s="9" t="s">
        <v>31</v>
      </c>
      <c r="F257" s="9"/>
      <c r="H257" s="10"/>
      <c r="I257" s="11"/>
    </row>
    <row r="258" customFormat="false" ht="12.8" hidden="false" customHeight="false" outlineLevel="0" collapsed="false">
      <c r="A258" s="5" t="n">
        <v>44267</v>
      </c>
      <c r="B258" s="6" t="s">
        <v>57</v>
      </c>
      <c r="C258" s="0" t="n">
        <f aca="false">C257+1</f>
        <v>380840</v>
      </c>
      <c r="D258" s="8" t="n">
        <v>0</v>
      </c>
      <c r="E258" s="9" t="s">
        <v>58</v>
      </c>
      <c r="F258" s="9"/>
      <c r="H258" s="10"/>
      <c r="I258" s="11"/>
    </row>
    <row r="259" customFormat="false" ht="12.8" hidden="false" customHeight="false" outlineLevel="0" collapsed="false">
      <c r="A259" s="5" t="n">
        <v>44268</v>
      </c>
      <c r="B259" s="6" t="s">
        <v>11</v>
      </c>
      <c r="C259" s="0" t="n">
        <f aca="false">C258+1</f>
        <v>380841</v>
      </c>
      <c r="D259" s="8" t="n">
        <v>200</v>
      </c>
      <c r="E259" s="9" t="s">
        <v>23</v>
      </c>
      <c r="F259" s="9"/>
      <c r="H259" s="10"/>
      <c r="I259" s="11"/>
    </row>
    <row r="260" customFormat="false" ht="12.8" hidden="false" customHeight="false" outlineLevel="0" collapsed="false">
      <c r="A260" s="5" t="n">
        <v>44269</v>
      </c>
      <c r="B260" s="6" t="s">
        <v>22</v>
      </c>
      <c r="C260" s="0" t="n">
        <f aca="false">C259+1</f>
        <v>380842</v>
      </c>
      <c r="D260" s="8" t="n">
        <f aca="false">458+101</f>
        <v>559</v>
      </c>
      <c r="E260" s="9" t="s">
        <v>40</v>
      </c>
      <c r="F260" s="9"/>
      <c r="H260" s="10"/>
      <c r="I260" s="11"/>
    </row>
    <row r="261" customFormat="false" ht="12.8" hidden="false" customHeight="false" outlineLevel="0" collapsed="false">
      <c r="A261" s="5" t="n">
        <v>44269</v>
      </c>
      <c r="B261" s="6" t="s">
        <v>37</v>
      </c>
      <c r="C261" s="0" t="n">
        <f aca="false">C260+1</f>
        <v>380843</v>
      </c>
      <c r="D261" s="8" t="n">
        <v>100</v>
      </c>
      <c r="E261" s="9" t="s">
        <v>44</v>
      </c>
      <c r="F261" s="9"/>
      <c r="H261" s="10"/>
      <c r="I261" s="11"/>
    </row>
    <row r="262" customFormat="false" ht="12.8" hidden="false" customHeight="false" outlineLevel="0" collapsed="false">
      <c r="A262" s="5" t="n">
        <v>44270</v>
      </c>
      <c r="B262" s="6" t="s">
        <v>15</v>
      </c>
      <c r="C262" s="0" t="n">
        <f aca="false">C261+1</f>
        <v>380844</v>
      </c>
      <c r="D262" s="8" t="n">
        <v>500</v>
      </c>
      <c r="E262" s="9" t="s">
        <v>16</v>
      </c>
      <c r="F262" s="9"/>
      <c r="H262" s="10"/>
      <c r="I262" s="11"/>
    </row>
    <row r="263" customFormat="false" ht="12.8" hidden="false" customHeight="false" outlineLevel="0" collapsed="false">
      <c r="A263" s="5" t="n">
        <v>44270</v>
      </c>
      <c r="B263" s="6" t="s">
        <v>42</v>
      </c>
      <c r="C263" s="0" t="n">
        <f aca="false">C262+1</f>
        <v>380845</v>
      </c>
      <c r="D263" s="8" t="n">
        <v>120</v>
      </c>
      <c r="E263" s="9" t="s">
        <v>35</v>
      </c>
      <c r="F263" s="9"/>
      <c r="H263" s="10"/>
      <c r="I263" s="11"/>
    </row>
    <row r="264" customFormat="false" ht="12.8" hidden="false" customHeight="false" outlineLevel="0" collapsed="false">
      <c r="A264" s="5" t="n">
        <v>44270</v>
      </c>
      <c r="B264" s="6" t="s">
        <v>37</v>
      </c>
      <c r="C264" s="0" t="n">
        <f aca="false">C263+1</f>
        <v>380846</v>
      </c>
      <c r="D264" s="8" t="n">
        <v>300</v>
      </c>
      <c r="E264" s="9" t="s">
        <v>29</v>
      </c>
      <c r="F264" s="9"/>
      <c r="H264" s="10"/>
      <c r="I264" s="11"/>
    </row>
    <row r="265" customFormat="false" ht="12.8" hidden="false" customHeight="false" outlineLevel="0" collapsed="false">
      <c r="A265" s="5" t="n">
        <v>44271</v>
      </c>
      <c r="B265" s="6" t="s">
        <v>42</v>
      </c>
      <c r="C265" s="0" t="n">
        <f aca="false">C264+1</f>
        <v>380847</v>
      </c>
      <c r="D265" s="8" t="n">
        <v>100</v>
      </c>
      <c r="E265" s="9" t="s">
        <v>35</v>
      </c>
      <c r="F265" s="9"/>
      <c r="H265" s="10"/>
      <c r="I265" s="11"/>
    </row>
    <row r="266" customFormat="false" ht="12.8" hidden="false" customHeight="false" outlineLevel="0" collapsed="false">
      <c r="A266" s="5" t="n">
        <v>44271</v>
      </c>
      <c r="B266" s="6" t="s">
        <v>33</v>
      </c>
      <c r="C266" s="0" t="n">
        <f aca="false">C265+1</f>
        <v>380848</v>
      </c>
      <c r="D266" s="8" t="n">
        <v>120</v>
      </c>
      <c r="E266" s="9" t="s">
        <v>44</v>
      </c>
      <c r="F266" s="9"/>
      <c r="H266" s="10"/>
      <c r="I266" s="11"/>
    </row>
    <row r="267" customFormat="false" ht="12.8" hidden="false" customHeight="false" outlineLevel="0" collapsed="false">
      <c r="A267" s="5" t="n">
        <v>44271</v>
      </c>
      <c r="B267" s="6" t="s">
        <v>48</v>
      </c>
      <c r="C267" s="0" t="n">
        <f aca="false">C266+1</f>
        <v>380849</v>
      </c>
      <c r="D267" s="8" t="n">
        <v>100</v>
      </c>
      <c r="E267" s="9" t="s">
        <v>31</v>
      </c>
      <c r="F267" s="9"/>
      <c r="H267" s="10"/>
      <c r="I267" s="11"/>
    </row>
    <row r="268" customFormat="false" ht="12.8" hidden="false" customHeight="false" outlineLevel="0" collapsed="false">
      <c r="A268" s="5" t="n">
        <v>44272</v>
      </c>
      <c r="B268" s="6" t="s">
        <v>33</v>
      </c>
      <c r="C268" s="0" t="n">
        <f aca="false">C267+1</f>
        <v>380850</v>
      </c>
      <c r="D268" s="8" t="n">
        <v>100</v>
      </c>
      <c r="E268" s="9" t="s">
        <v>35</v>
      </c>
      <c r="F268" s="9"/>
      <c r="H268" s="10"/>
      <c r="I268" s="11"/>
    </row>
    <row r="269" customFormat="false" ht="12.8" hidden="false" customHeight="false" outlineLevel="0" collapsed="false">
      <c r="A269" s="5" t="n">
        <v>44272</v>
      </c>
      <c r="B269" s="6" t="s">
        <v>11</v>
      </c>
      <c r="C269" s="0" t="n">
        <f aca="false">C268+1</f>
        <v>380851</v>
      </c>
      <c r="D269" s="8" t="n">
        <v>100</v>
      </c>
      <c r="E269" s="9" t="s">
        <v>49</v>
      </c>
      <c r="F269" s="9"/>
      <c r="H269" s="10"/>
      <c r="I269" s="11"/>
    </row>
    <row r="270" customFormat="false" ht="12.8" hidden="false" customHeight="false" outlineLevel="0" collapsed="false">
      <c r="A270" s="5" t="n">
        <v>44272</v>
      </c>
      <c r="B270" s="6" t="s">
        <v>26</v>
      </c>
      <c r="C270" s="0" t="n">
        <f aca="false">C269+1</f>
        <v>380852</v>
      </c>
      <c r="D270" s="8" t="n">
        <v>40</v>
      </c>
      <c r="E270" s="9" t="s">
        <v>27</v>
      </c>
      <c r="F270" s="9"/>
      <c r="H270" s="10"/>
      <c r="I270" s="11"/>
    </row>
    <row r="271" customFormat="false" ht="12.8" hidden="false" customHeight="false" outlineLevel="0" collapsed="false">
      <c r="A271" s="5" t="n">
        <v>44272</v>
      </c>
      <c r="B271" s="6" t="s">
        <v>48</v>
      </c>
      <c r="C271" s="0" t="n">
        <f aca="false">C270+1</f>
        <v>380853</v>
      </c>
      <c r="D271" s="8" t="n">
        <v>100</v>
      </c>
      <c r="E271" s="9" t="s">
        <v>31</v>
      </c>
      <c r="F271" s="9"/>
      <c r="H271" s="10"/>
      <c r="I271" s="11"/>
    </row>
    <row r="272" customFormat="false" ht="12.8" hidden="false" customHeight="false" outlineLevel="0" collapsed="false">
      <c r="A272" s="5" t="n">
        <v>44273</v>
      </c>
      <c r="B272" s="6" t="s">
        <v>59</v>
      </c>
      <c r="C272" s="0" t="n">
        <f aca="false">C271+1</f>
        <v>380854</v>
      </c>
      <c r="D272" s="8" t="n">
        <v>100</v>
      </c>
      <c r="E272" s="9" t="s">
        <v>23</v>
      </c>
      <c r="F272" s="9"/>
      <c r="H272" s="10"/>
      <c r="I272" s="11"/>
    </row>
    <row r="273" customFormat="false" ht="12.8" hidden="false" customHeight="false" outlineLevel="0" collapsed="false">
      <c r="A273" s="5" t="n">
        <v>44273</v>
      </c>
      <c r="B273" s="6" t="s">
        <v>33</v>
      </c>
      <c r="C273" s="0" t="n">
        <f aca="false">C272+1</f>
        <v>380855</v>
      </c>
      <c r="D273" s="8" t="n">
        <v>100</v>
      </c>
      <c r="E273" s="9" t="s">
        <v>44</v>
      </c>
      <c r="F273" s="9"/>
      <c r="H273" s="10"/>
      <c r="I273" s="11"/>
    </row>
    <row r="274" customFormat="false" ht="12.8" hidden="false" customHeight="false" outlineLevel="0" collapsed="false">
      <c r="A274" s="5" t="n">
        <v>44273</v>
      </c>
      <c r="B274" s="6" t="s">
        <v>17</v>
      </c>
      <c r="C274" s="0" t="n">
        <f aca="false">C273+1</f>
        <v>380856</v>
      </c>
      <c r="D274" s="8" t="n">
        <v>400</v>
      </c>
      <c r="E274" s="9" t="s">
        <v>18</v>
      </c>
      <c r="F274" s="9"/>
      <c r="H274" s="10"/>
      <c r="I274" s="11"/>
    </row>
    <row r="275" customFormat="false" ht="12.8" hidden="false" customHeight="false" outlineLevel="0" collapsed="false">
      <c r="A275" s="5" t="n">
        <v>44273</v>
      </c>
      <c r="B275" s="6" t="s">
        <v>9</v>
      </c>
      <c r="C275" s="0" t="n">
        <f aca="false">C274+1</f>
        <v>380857</v>
      </c>
      <c r="D275" s="8" t="n">
        <v>120</v>
      </c>
      <c r="E275" s="9" t="s">
        <v>24</v>
      </c>
      <c r="F275" s="9"/>
      <c r="H275" s="10"/>
      <c r="I275" s="11"/>
    </row>
    <row r="276" customFormat="false" ht="12.8" hidden="false" customHeight="false" outlineLevel="0" collapsed="false">
      <c r="A276" s="5" t="n">
        <v>44273</v>
      </c>
      <c r="B276" s="6" t="s">
        <v>37</v>
      </c>
      <c r="C276" s="0" t="n">
        <f aca="false">C275+1</f>
        <v>380858</v>
      </c>
      <c r="D276" s="8" t="n">
        <v>300</v>
      </c>
      <c r="E276" s="9" t="s">
        <v>31</v>
      </c>
      <c r="F276" s="9"/>
      <c r="H276" s="10"/>
      <c r="I276" s="11"/>
    </row>
    <row r="277" customFormat="false" ht="12.8" hidden="false" customHeight="false" outlineLevel="0" collapsed="false">
      <c r="A277" s="5" t="n">
        <v>44273</v>
      </c>
      <c r="B277" s="6" t="s">
        <v>28</v>
      </c>
      <c r="C277" s="0" t="n">
        <f aca="false">C276+1</f>
        <v>380859</v>
      </c>
      <c r="D277" s="8" t="n">
        <v>100</v>
      </c>
      <c r="E277" s="9" t="s">
        <v>46</v>
      </c>
      <c r="F277" s="9"/>
      <c r="H277" s="10"/>
      <c r="I277" s="11"/>
    </row>
    <row r="278" customFormat="false" ht="12.8" hidden="false" customHeight="false" outlineLevel="0" collapsed="false">
      <c r="A278" s="5" t="n">
        <v>44273</v>
      </c>
      <c r="B278" s="6" t="s">
        <v>20</v>
      </c>
      <c r="C278" s="0" t="n">
        <f aca="false">C277+1</f>
        <v>380860</v>
      </c>
      <c r="D278" s="8" t="n">
        <v>0</v>
      </c>
      <c r="E278" s="9" t="s">
        <v>21</v>
      </c>
      <c r="F278" s="9"/>
      <c r="H278" s="10"/>
      <c r="I278" s="11"/>
    </row>
    <row r="279" customFormat="false" ht="12.8" hidden="false" customHeight="false" outlineLevel="0" collapsed="false">
      <c r="A279" s="5" t="n">
        <v>44274</v>
      </c>
      <c r="B279" s="6" t="s">
        <v>11</v>
      </c>
      <c r="C279" s="0" t="n">
        <f aca="false">C278+1</f>
        <v>380861</v>
      </c>
      <c r="D279" s="8" t="n">
        <v>100</v>
      </c>
      <c r="E279" s="9" t="s">
        <v>41</v>
      </c>
      <c r="F279" s="9"/>
      <c r="H279" s="10"/>
      <c r="I279" s="11"/>
    </row>
    <row r="280" customFormat="false" ht="12.8" hidden="false" customHeight="false" outlineLevel="0" collapsed="false">
      <c r="A280" s="5" t="n">
        <v>44274</v>
      </c>
      <c r="B280" s="6" t="s">
        <v>28</v>
      </c>
      <c r="C280" s="0" t="n">
        <f aca="false">C279+1</f>
        <v>380862</v>
      </c>
      <c r="D280" s="8" t="n">
        <v>100</v>
      </c>
      <c r="E280" s="9" t="s">
        <v>41</v>
      </c>
      <c r="F280" s="9"/>
      <c r="H280" s="10"/>
      <c r="I280" s="11"/>
    </row>
    <row r="281" customFormat="false" ht="12.8" hidden="false" customHeight="false" outlineLevel="0" collapsed="false">
      <c r="A281" s="5" t="n">
        <v>44274</v>
      </c>
      <c r="B281" s="6" t="s">
        <v>54</v>
      </c>
      <c r="C281" s="0" t="n">
        <f aca="false">C280+1</f>
        <v>380863</v>
      </c>
      <c r="D281" s="8" t="n">
        <v>100</v>
      </c>
      <c r="E281" s="9" t="s">
        <v>18</v>
      </c>
      <c r="F281" s="9"/>
      <c r="H281" s="10"/>
      <c r="I281" s="11"/>
    </row>
    <row r="282" customFormat="false" ht="12.8" hidden="false" customHeight="false" outlineLevel="0" collapsed="false">
      <c r="A282" s="5" t="n">
        <v>44274</v>
      </c>
      <c r="B282" s="6" t="s">
        <v>33</v>
      </c>
      <c r="C282" s="0" t="n">
        <f aca="false">C281+1</f>
        <v>380864</v>
      </c>
      <c r="D282" s="8" t="n">
        <v>100</v>
      </c>
      <c r="E282" s="9" t="s">
        <v>41</v>
      </c>
      <c r="F282" s="9"/>
      <c r="H282" s="10"/>
      <c r="I282" s="11"/>
    </row>
    <row r="283" customFormat="false" ht="12.8" hidden="false" customHeight="false" outlineLevel="0" collapsed="false">
      <c r="A283" s="5" t="n">
        <v>44274</v>
      </c>
      <c r="B283" s="6" t="s">
        <v>59</v>
      </c>
      <c r="C283" s="0" t="n">
        <f aca="false">C282+1</f>
        <v>380865</v>
      </c>
      <c r="D283" s="8" t="n">
        <v>100</v>
      </c>
      <c r="E283" s="9" t="s">
        <v>49</v>
      </c>
      <c r="F283" s="9"/>
      <c r="H283" s="10"/>
      <c r="I283" s="11"/>
    </row>
    <row r="284" customFormat="false" ht="12.8" hidden="false" customHeight="false" outlineLevel="0" collapsed="false">
      <c r="A284" s="5" t="n">
        <v>44275</v>
      </c>
      <c r="B284" s="6" t="s">
        <v>15</v>
      </c>
      <c r="C284" s="0" t="n">
        <f aca="false">C283+1</f>
        <v>380866</v>
      </c>
      <c r="D284" s="8" t="n">
        <v>300</v>
      </c>
      <c r="E284" s="9" t="s">
        <v>16</v>
      </c>
      <c r="F284" s="9"/>
      <c r="H284" s="10"/>
      <c r="I284" s="11"/>
    </row>
    <row r="285" customFormat="false" ht="12.8" hidden="false" customHeight="false" outlineLevel="0" collapsed="false">
      <c r="A285" s="5" t="n">
        <v>44276</v>
      </c>
      <c r="B285" s="6" t="s">
        <v>22</v>
      </c>
      <c r="C285" s="0" t="n">
        <f aca="false">C284+1</f>
        <v>380867</v>
      </c>
      <c r="D285" s="8" t="n">
        <f aca="false">457+195</f>
        <v>652</v>
      </c>
      <c r="E285" s="9" t="s">
        <v>40</v>
      </c>
      <c r="F285" s="9"/>
      <c r="H285" s="10"/>
      <c r="I285" s="11"/>
    </row>
    <row r="286" customFormat="false" ht="12.8" hidden="false" customHeight="false" outlineLevel="0" collapsed="false">
      <c r="A286" s="5" t="n">
        <v>44276</v>
      </c>
      <c r="B286" s="6" t="s">
        <v>28</v>
      </c>
      <c r="C286" s="0" t="n">
        <f aca="false">C285+1</f>
        <v>380868</v>
      </c>
      <c r="D286" s="8" t="n">
        <v>100</v>
      </c>
      <c r="E286" s="9" t="s">
        <v>35</v>
      </c>
      <c r="F286" s="9"/>
      <c r="H286" s="10"/>
      <c r="I286" s="11"/>
    </row>
    <row r="287" customFormat="false" ht="12.8" hidden="false" customHeight="false" outlineLevel="0" collapsed="false">
      <c r="A287" s="5" t="n">
        <v>44276</v>
      </c>
      <c r="B287" s="6" t="s">
        <v>37</v>
      </c>
      <c r="C287" s="0" t="n">
        <f aca="false">C286+1</f>
        <v>380869</v>
      </c>
      <c r="D287" s="8" t="n">
        <v>300</v>
      </c>
      <c r="E287" s="9" t="s">
        <v>29</v>
      </c>
      <c r="F287" s="9"/>
      <c r="H287" s="10"/>
      <c r="I287" s="11"/>
    </row>
    <row r="288" customFormat="false" ht="12.8" hidden="false" customHeight="false" outlineLevel="0" collapsed="false">
      <c r="A288" s="5" t="n">
        <v>44276</v>
      </c>
      <c r="B288" s="6" t="s">
        <v>20</v>
      </c>
      <c r="C288" s="0" t="n">
        <f aca="false">C287+1</f>
        <v>380870</v>
      </c>
      <c r="D288" s="8" t="n">
        <v>40</v>
      </c>
      <c r="E288" s="9" t="s">
        <v>27</v>
      </c>
      <c r="F288" s="9"/>
      <c r="H288" s="10"/>
      <c r="I288" s="11"/>
    </row>
    <row r="289" customFormat="false" ht="12.8" hidden="false" customHeight="false" outlineLevel="0" collapsed="false">
      <c r="A289" s="5" t="n">
        <v>44276</v>
      </c>
      <c r="B289" s="6" t="s">
        <v>50</v>
      </c>
      <c r="C289" s="0" t="n">
        <f aca="false">C288+1</f>
        <v>380871</v>
      </c>
      <c r="D289" s="8" t="n">
        <v>200</v>
      </c>
      <c r="E289" s="9" t="s">
        <v>31</v>
      </c>
      <c r="F289" s="9"/>
      <c r="H289" s="10"/>
      <c r="I289" s="11"/>
    </row>
    <row r="290" customFormat="false" ht="12.8" hidden="false" customHeight="false" outlineLevel="0" collapsed="false">
      <c r="A290" s="5" t="n">
        <v>44276</v>
      </c>
      <c r="B290" s="6" t="s">
        <v>42</v>
      </c>
      <c r="C290" s="0" t="n">
        <f aca="false">C289+1</f>
        <v>380872</v>
      </c>
      <c r="D290" s="8" t="n">
        <v>100</v>
      </c>
      <c r="E290" s="9" t="s">
        <v>23</v>
      </c>
      <c r="F290" s="9"/>
      <c r="H290" s="10"/>
      <c r="I290" s="11"/>
    </row>
    <row r="291" customFormat="false" ht="12.8" hidden="false" customHeight="false" outlineLevel="0" collapsed="false">
      <c r="A291" s="5" t="n">
        <v>44277</v>
      </c>
      <c r="B291" s="6" t="s">
        <v>26</v>
      </c>
      <c r="C291" s="0" t="n">
        <f aca="false">C290+1</f>
        <v>380873</v>
      </c>
      <c r="D291" s="8" t="n">
        <f aca="false">457+362</f>
        <v>819</v>
      </c>
      <c r="E291" s="9" t="s">
        <v>35</v>
      </c>
      <c r="F291" s="9"/>
      <c r="H291" s="10"/>
      <c r="I291" s="11"/>
    </row>
    <row r="292" customFormat="false" ht="12.8" hidden="false" customHeight="false" outlineLevel="0" collapsed="false">
      <c r="A292" s="5" t="n">
        <v>44277</v>
      </c>
      <c r="B292" s="6" t="s">
        <v>26</v>
      </c>
      <c r="C292" s="0" t="n">
        <f aca="false">C291+1</f>
        <v>380874</v>
      </c>
      <c r="D292" s="8" t="n">
        <v>50</v>
      </c>
      <c r="E292" s="9" t="s">
        <v>35</v>
      </c>
      <c r="F292" s="9"/>
      <c r="H292" s="10"/>
      <c r="I292" s="11"/>
    </row>
    <row r="293" customFormat="false" ht="12.8" hidden="false" customHeight="false" outlineLevel="0" collapsed="false">
      <c r="A293" s="5" t="n">
        <v>44277</v>
      </c>
      <c r="B293" s="6" t="s">
        <v>26</v>
      </c>
      <c r="C293" s="0" t="n">
        <f aca="false">C292+1</f>
        <v>380875</v>
      </c>
      <c r="D293" s="8" t="n">
        <v>70</v>
      </c>
      <c r="E293" s="9" t="s">
        <v>43</v>
      </c>
      <c r="F293" s="9"/>
      <c r="H293" s="10"/>
      <c r="I293" s="11"/>
    </row>
    <row r="294" customFormat="false" ht="12.8" hidden="false" customHeight="false" outlineLevel="0" collapsed="false">
      <c r="A294" s="5" t="n">
        <v>44277</v>
      </c>
      <c r="B294" s="6" t="s">
        <v>15</v>
      </c>
      <c r="C294" s="0" t="n">
        <f aca="false">C293+1</f>
        <v>380876</v>
      </c>
      <c r="D294" s="8" t="n">
        <v>150</v>
      </c>
      <c r="E294" s="9" t="s">
        <v>49</v>
      </c>
      <c r="F294" s="9"/>
      <c r="H294" s="10"/>
      <c r="I294" s="11"/>
    </row>
    <row r="295" customFormat="false" ht="12.8" hidden="false" customHeight="false" outlineLevel="0" collapsed="false">
      <c r="A295" s="5" t="n">
        <v>44277</v>
      </c>
      <c r="B295" s="6" t="s">
        <v>54</v>
      </c>
      <c r="C295" s="0" t="n">
        <f aca="false">C294+1</f>
        <v>380877</v>
      </c>
      <c r="D295" s="8" t="n">
        <v>100</v>
      </c>
      <c r="E295" s="9" t="s">
        <v>24</v>
      </c>
      <c r="F295" s="9"/>
      <c r="H295" s="10"/>
      <c r="I295" s="11"/>
    </row>
    <row r="296" customFormat="false" ht="12.8" hidden="false" customHeight="false" outlineLevel="0" collapsed="false">
      <c r="A296" s="5" t="n">
        <v>44277</v>
      </c>
      <c r="B296" s="6" t="s">
        <v>11</v>
      </c>
      <c r="C296" s="0" t="n">
        <f aca="false">C295+1</f>
        <v>380878</v>
      </c>
      <c r="D296" s="8" t="n">
        <v>80</v>
      </c>
      <c r="E296" s="9" t="s">
        <v>24</v>
      </c>
      <c r="F296" s="9"/>
      <c r="H296" s="10"/>
      <c r="I296" s="11"/>
    </row>
    <row r="297" customFormat="false" ht="12.8" hidden="false" customHeight="false" outlineLevel="0" collapsed="false">
      <c r="A297" s="5" t="n">
        <v>44278</v>
      </c>
      <c r="B297" s="6" t="s">
        <v>26</v>
      </c>
      <c r="C297" s="0" t="n">
        <f aca="false">C296+1</f>
        <v>380879</v>
      </c>
      <c r="D297" s="0" t="n">
        <v>0</v>
      </c>
      <c r="E297" s="9" t="s">
        <v>60</v>
      </c>
      <c r="F297" s="9"/>
      <c r="H297" s="10"/>
      <c r="I297" s="11"/>
    </row>
    <row r="298" customFormat="false" ht="12.8" hidden="false" customHeight="false" outlineLevel="0" collapsed="false">
      <c r="A298" s="5" t="n">
        <v>44279</v>
      </c>
      <c r="B298" s="6" t="s">
        <v>17</v>
      </c>
      <c r="C298" s="0" t="n">
        <f aca="false">C297+1</f>
        <v>380880</v>
      </c>
      <c r="D298" s="8" t="n">
        <v>400</v>
      </c>
      <c r="E298" s="9" t="s">
        <v>18</v>
      </c>
      <c r="F298" s="9"/>
      <c r="H298" s="10"/>
      <c r="I298" s="11"/>
    </row>
    <row r="299" customFormat="false" ht="12.8" hidden="false" customHeight="false" outlineLevel="0" collapsed="false">
      <c r="A299" s="5" t="n">
        <v>44279</v>
      </c>
      <c r="B299" s="6" t="s">
        <v>61</v>
      </c>
      <c r="C299" s="0" t="n">
        <f aca="false">C298+1</f>
        <v>380881</v>
      </c>
      <c r="D299" s="8" t="n">
        <v>100</v>
      </c>
      <c r="E299" s="9" t="s">
        <v>41</v>
      </c>
      <c r="F299" s="9"/>
      <c r="H299" s="10"/>
      <c r="I299" s="11"/>
    </row>
    <row r="300" customFormat="false" ht="12.8" hidden="false" customHeight="false" outlineLevel="0" collapsed="false">
      <c r="A300" s="5" t="n">
        <v>44279</v>
      </c>
      <c r="B300" s="6" t="s">
        <v>37</v>
      </c>
      <c r="C300" s="0" t="n">
        <f aca="false">C299+1</f>
        <v>380882</v>
      </c>
      <c r="D300" s="8" t="n">
        <v>200</v>
      </c>
      <c r="E300" s="9" t="s">
        <v>29</v>
      </c>
      <c r="F300" s="9"/>
      <c r="H300" s="10"/>
      <c r="I300" s="11"/>
    </row>
    <row r="301" customFormat="false" ht="12.8" hidden="false" customHeight="false" outlineLevel="0" collapsed="false">
      <c r="A301" s="5" t="n">
        <v>44279</v>
      </c>
      <c r="B301" s="6" t="s">
        <v>26</v>
      </c>
      <c r="C301" s="0" t="n">
        <f aca="false">C300+1</f>
        <v>380883</v>
      </c>
      <c r="D301" s="8" t="n">
        <v>40</v>
      </c>
      <c r="E301" s="9" t="s">
        <v>27</v>
      </c>
      <c r="F301" s="9"/>
      <c r="H301" s="10"/>
      <c r="I301" s="11"/>
    </row>
    <row r="302" customFormat="false" ht="12.8" hidden="false" customHeight="false" outlineLevel="0" collapsed="false">
      <c r="A302" s="5" t="n">
        <v>44279</v>
      </c>
      <c r="B302" s="6" t="s">
        <v>9</v>
      </c>
      <c r="C302" s="0" t="n">
        <f aca="false">C301+1</f>
        <v>380884</v>
      </c>
      <c r="D302" s="8" t="n">
        <v>60</v>
      </c>
      <c r="E302" s="9" t="s">
        <v>10</v>
      </c>
      <c r="F302" s="9"/>
      <c r="H302" s="10"/>
      <c r="I302" s="11"/>
    </row>
    <row r="303" customFormat="false" ht="12.8" hidden="false" customHeight="false" outlineLevel="0" collapsed="false">
      <c r="A303" s="5" t="n">
        <v>44280</v>
      </c>
      <c r="B303" s="6" t="s">
        <v>62</v>
      </c>
      <c r="C303" s="0" t="n">
        <f aca="false">C302+1</f>
        <v>380885</v>
      </c>
      <c r="D303" s="8" t="n">
        <v>200</v>
      </c>
      <c r="E303" s="9" t="s">
        <v>24</v>
      </c>
      <c r="F303" s="9"/>
      <c r="H303" s="10"/>
      <c r="I303" s="11"/>
    </row>
    <row r="304" customFormat="false" ht="12.8" hidden="false" customHeight="false" outlineLevel="0" collapsed="false">
      <c r="A304" s="5" t="n">
        <v>44281</v>
      </c>
      <c r="B304" s="6" t="s">
        <v>17</v>
      </c>
      <c r="C304" s="0" t="n">
        <f aca="false">C303+1</f>
        <v>380886</v>
      </c>
      <c r="D304" s="8" t="n">
        <v>150</v>
      </c>
      <c r="E304" s="9" t="s">
        <v>18</v>
      </c>
      <c r="F304" s="9"/>
      <c r="H304" s="10"/>
      <c r="I304" s="11"/>
    </row>
    <row r="305" customFormat="false" ht="12.8" hidden="false" customHeight="false" outlineLevel="0" collapsed="false">
      <c r="A305" s="5" t="n">
        <v>44281</v>
      </c>
      <c r="B305" s="6" t="s">
        <v>33</v>
      </c>
      <c r="C305" s="0" t="n">
        <f aca="false">C304+1</f>
        <v>380887</v>
      </c>
      <c r="D305" s="8" t="n">
        <v>100</v>
      </c>
      <c r="E305" s="9" t="s">
        <v>29</v>
      </c>
      <c r="F305" s="9"/>
      <c r="H305" s="10"/>
      <c r="I305" s="11"/>
    </row>
    <row r="306" customFormat="false" ht="12.8" hidden="false" customHeight="false" outlineLevel="0" collapsed="false">
      <c r="A306" s="5" t="n">
        <v>44281</v>
      </c>
      <c r="B306" s="6" t="s">
        <v>26</v>
      </c>
      <c r="C306" s="0" t="n">
        <f aca="false">C305+1</f>
        <v>380888</v>
      </c>
      <c r="D306" s="8" t="n">
        <v>40</v>
      </c>
      <c r="E306" s="9" t="s">
        <v>27</v>
      </c>
      <c r="F306" s="9"/>
      <c r="H306" s="10"/>
      <c r="I306" s="11"/>
    </row>
    <row r="307" customFormat="false" ht="12.8" hidden="false" customHeight="false" outlineLevel="0" collapsed="false">
      <c r="A307" s="5" t="n">
        <v>44281</v>
      </c>
      <c r="B307" s="6" t="s">
        <v>20</v>
      </c>
      <c r="C307" s="0" t="n">
        <f aca="false">C306+1</f>
        <v>380889</v>
      </c>
      <c r="D307" s="8" t="n">
        <v>0</v>
      </c>
      <c r="E307" s="9" t="s">
        <v>21</v>
      </c>
      <c r="F307" s="9"/>
      <c r="H307" s="10"/>
      <c r="I307" s="11"/>
    </row>
    <row r="308" customFormat="false" ht="12.8" hidden="false" customHeight="false" outlineLevel="0" collapsed="false">
      <c r="A308" s="5" t="n">
        <v>44283</v>
      </c>
      <c r="B308" s="6" t="s">
        <v>22</v>
      </c>
      <c r="C308" s="0" t="n">
        <f aca="false">C307+1</f>
        <v>380890</v>
      </c>
      <c r="D308" s="8" t="n">
        <f aca="false">54+456</f>
        <v>510</v>
      </c>
      <c r="E308" s="9" t="s">
        <v>40</v>
      </c>
      <c r="F308" s="9"/>
      <c r="H308" s="10"/>
      <c r="I308" s="11"/>
    </row>
    <row r="309" customFormat="false" ht="12.8" hidden="false" customHeight="false" outlineLevel="0" collapsed="false">
      <c r="A309" s="5" t="n">
        <v>44284</v>
      </c>
      <c r="B309" s="6" t="s">
        <v>37</v>
      </c>
      <c r="C309" s="0" t="n">
        <f aca="false">C308+1</f>
        <v>380891</v>
      </c>
      <c r="D309" s="8" t="n">
        <v>100</v>
      </c>
      <c r="E309" s="9" t="s">
        <v>49</v>
      </c>
      <c r="F309" s="9"/>
      <c r="H309" s="10"/>
      <c r="I309" s="11"/>
    </row>
    <row r="310" customFormat="false" ht="12.8" hidden="false" customHeight="false" outlineLevel="0" collapsed="false">
      <c r="A310" s="5" t="n">
        <v>44284</v>
      </c>
      <c r="B310" s="6" t="s">
        <v>33</v>
      </c>
      <c r="C310" s="0" t="n">
        <f aca="false">C309+1</f>
        <v>380892</v>
      </c>
      <c r="D310" s="8" t="n">
        <v>500</v>
      </c>
      <c r="E310" s="9" t="s">
        <v>46</v>
      </c>
      <c r="F310" s="9"/>
      <c r="H310" s="10"/>
      <c r="I310" s="11"/>
    </row>
    <row r="311" customFormat="false" ht="12.8" hidden="false" customHeight="false" outlineLevel="0" collapsed="false">
      <c r="A311" s="5" t="n">
        <v>44284</v>
      </c>
      <c r="B311" s="6" t="s">
        <v>17</v>
      </c>
      <c r="C311" s="0" t="n">
        <f aca="false">C310+1</f>
        <v>380893</v>
      </c>
      <c r="D311" s="8" t="n">
        <v>200</v>
      </c>
      <c r="E311" s="9" t="s">
        <v>18</v>
      </c>
      <c r="F311" s="9"/>
      <c r="H311" s="10"/>
      <c r="I311" s="11"/>
    </row>
    <row r="312" customFormat="false" ht="12.8" hidden="false" customHeight="false" outlineLevel="0" collapsed="false">
      <c r="A312" s="5" t="n">
        <v>44285</v>
      </c>
      <c r="B312" s="6" t="s">
        <v>28</v>
      </c>
      <c r="C312" s="0" t="n">
        <f aca="false">C311+1</f>
        <v>380894</v>
      </c>
      <c r="D312" s="8" t="n">
        <v>200</v>
      </c>
      <c r="E312" s="9" t="s">
        <v>14</v>
      </c>
      <c r="F312" s="9"/>
      <c r="H312" s="10"/>
      <c r="I312" s="11"/>
    </row>
    <row r="313" customFormat="false" ht="12.8" hidden="false" customHeight="false" outlineLevel="0" collapsed="false">
      <c r="A313" s="5" t="n">
        <v>44285</v>
      </c>
      <c r="B313" s="6" t="s">
        <v>20</v>
      </c>
      <c r="C313" s="0" t="n">
        <f aca="false">C312+1</f>
        <v>380895</v>
      </c>
      <c r="D313" s="8" t="n">
        <v>0</v>
      </c>
      <c r="E313" s="9" t="s">
        <v>32</v>
      </c>
      <c r="F313" s="9"/>
      <c r="H313" s="10"/>
      <c r="I313" s="11"/>
    </row>
    <row r="314" customFormat="false" ht="12.8" hidden="false" customHeight="false" outlineLevel="0" collapsed="false">
      <c r="A314" s="5" t="n">
        <v>44286</v>
      </c>
      <c r="B314" s="6" t="s">
        <v>28</v>
      </c>
      <c r="C314" s="0" t="n">
        <f aca="false">C313+1</f>
        <v>380896</v>
      </c>
      <c r="D314" s="8" t="n">
        <v>200</v>
      </c>
      <c r="E314" s="9" t="s">
        <v>41</v>
      </c>
      <c r="F314" s="9"/>
      <c r="H314" s="10"/>
      <c r="I314" s="11"/>
    </row>
    <row r="315" customFormat="false" ht="12.8" hidden="false" customHeight="false" outlineLevel="0" collapsed="false">
      <c r="A315" s="5" t="n">
        <v>44286</v>
      </c>
      <c r="B315" s="6" t="s">
        <v>9</v>
      </c>
      <c r="C315" s="0" t="n">
        <v>381601</v>
      </c>
      <c r="D315" s="8" t="n">
        <v>60</v>
      </c>
      <c r="E315" s="9" t="s">
        <v>10</v>
      </c>
      <c r="F315" s="9"/>
      <c r="H315" s="10"/>
      <c r="I315" s="11"/>
    </row>
    <row r="316" customFormat="false" ht="12.8" hidden="false" customHeight="false" outlineLevel="0" collapsed="false">
      <c r="A316" s="5" t="n">
        <v>44286</v>
      </c>
      <c r="B316" s="6" t="s">
        <v>26</v>
      </c>
      <c r="C316" s="0" t="n">
        <v>381602</v>
      </c>
      <c r="D316" s="8" t="n">
        <v>0</v>
      </c>
      <c r="E316" s="9" t="s">
        <v>14</v>
      </c>
      <c r="F316" s="9"/>
      <c r="H316" s="10"/>
      <c r="I316" s="11"/>
    </row>
    <row r="317" customFormat="false" ht="12.8" hidden="false" customHeight="false" outlineLevel="0" collapsed="false">
      <c r="A317" s="5" t="n">
        <v>44287</v>
      </c>
      <c r="B317" s="6" t="s">
        <v>50</v>
      </c>
      <c r="C317" s="0" t="n">
        <f aca="false">C316+1</f>
        <v>381603</v>
      </c>
      <c r="D317" s="8" t="n">
        <v>300</v>
      </c>
      <c r="E317" s="9" t="s">
        <v>12</v>
      </c>
      <c r="F317" s="9"/>
      <c r="H317" s="10"/>
      <c r="I317" s="11"/>
    </row>
    <row r="318" customFormat="false" ht="12.8" hidden="false" customHeight="false" outlineLevel="0" collapsed="false">
      <c r="A318" s="5" t="n">
        <v>44287</v>
      </c>
      <c r="B318" s="6" t="s">
        <v>15</v>
      </c>
      <c r="C318" s="0" t="n">
        <v>381603</v>
      </c>
      <c r="D318" s="8" t="n">
        <v>80</v>
      </c>
      <c r="E318" s="9" t="s">
        <v>38</v>
      </c>
      <c r="F318" s="9"/>
      <c r="H318" s="10"/>
      <c r="I318" s="11"/>
    </row>
    <row r="319" customFormat="false" ht="12.8" hidden="false" customHeight="false" outlineLevel="0" collapsed="false">
      <c r="A319" s="5" t="n">
        <v>44287</v>
      </c>
      <c r="B319" s="6" t="s">
        <v>50</v>
      </c>
      <c r="C319" s="0" t="n">
        <v>381604</v>
      </c>
      <c r="D319" s="8" t="n">
        <v>100</v>
      </c>
      <c r="E319" s="9" t="s">
        <v>29</v>
      </c>
      <c r="F319" s="9"/>
      <c r="H319" s="10"/>
      <c r="I319" s="11"/>
    </row>
    <row r="320" customFormat="false" ht="12.8" hidden="false" customHeight="false" outlineLevel="0" collapsed="false">
      <c r="A320" s="5" t="n">
        <v>44287</v>
      </c>
      <c r="B320" s="6" t="s">
        <v>42</v>
      </c>
      <c r="C320" s="0" t="n">
        <v>381605</v>
      </c>
      <c r="D320" s="8" t="n">
        <v>100</v>
      </c>
      <c r="E320" s="9" t="s">
        <v>23</v>
      </c>
      <c r="F320" s="9"/>
      <c r="H320" s="10"/>
      <c r="I320" s="11"/>
    </row>
    <row r="321" customFormat="false" ht="12.8" hidden="false" customHeight="false" outlineLevel="0" collapsed="false">
      <c r="A321" s="5" t="n">
        <v>44287</v>
      </c>
      <c r="B321" s="6" t="s">
        <v>22</v>
      </c>
      <c r="C321" s="0" t="n">
        <v>381606</v>
      </c>
      <c r="D321" s="8" t="n">
        <v>427</v>
      </c>
      <c r="E321" s="9" t="s">
        <v>40</v>
      </c>
      <c r="F321" s="9"/>
      <c r="H321" s="10"/>
      <c r="I321" s="11"/>
    </row>
    <row r="322" customFormat="false" ht="12.8" hidden="false" customHeight="false" outlineLevel="0" collapsed="false">
      <c r="A322" s="5" t="n">
        <v>44287</v>
      </c>
      <c r="B322" s="6" t="s">
        <v>26</v>
      </c>
      <c r="C322" s="0" t="n">
        <v>381607</v>
      </c>
      <c r="D322" s="8" t="n">
        <v>0</v>
      </c>
      <c r="E322" s="9" t="s">
        <v>27</v>
      </c>
      <c r="F322" s="9"/>
      <c r="H322" s="10"/>
      <c r="I322" s="11"/>
    </row>
    <row r="323" customFormat="false" ht="12.8" hidden="false" customHeight="false" outlineLevel="0" collapsed="false">
      <c r="A323" s="5" t="n">
        <v>44287</v>
      </c>
      <c r="B323" s="6" t="s">
        <v>17</v>
      </c>
      <c r="C323" s="0" t="n">
        <v>381608</v>
      </c>
      <c r="D323" s="8" t="n">
        <v>300</v>
      </c>
      <c r="E323" s="9" t="s">
        <v>18</v>
      </c>
      <c r="F323" s="9"/>
      <c r="H323" s="10"/>
      <c r="I323" s="11"/>
    </row>
    <row r="324" customFormat="false" ht="12.8" hidden="false" customHeight="false" outlineLevel="0" collapsed="false">
      <c r="A324" s="5" t="n">
        <v>44287</v>
      </c>
      <c r="B324" s="6" t="s">
        <v>15</v>
      </c>
      <c r="C324" s="0" t="n">
        <v>381609</v>
      </c>
      <c r="D324" s="8" t="n">
        <v>200</v>
      </c>
      <c r="E324" s="9" t="s">
        <v>41</v>
      </c>
      <c r="F324" s="9"/>
      <c r="H324" s="10"/>
      <c r="I324" s="11"/>
    </row>
    <row r="325" customFormat="false" ht="12.8" hidden="false" customHeight="false" outlineLevel="0" collapsed="false">
      <c r="A325" s="5" t="n">
        <v>44287</v>
      </c>
      <c r="B325" s="6" t="s">
        <v>22</v>
      </c>
      <c r="C325" s="0" t="n">
        <v>381652</v>
      </c>
      <c r="D325" s="8" t="n">
        <f aca="false">452+11</f>
        <v>463</v>
      </c>
      <c r="E325" s="9" t="s">
        <v>40</v>
      </c>
      <c r="F325" s="9"/>
      <c r="H325" s="10"/>
      <c r="I325" s="11"/>
    </row>
    <row r="326" customFormat="false" ht="12.8" hidden="false" customHeight="false" outlineLevel="0" collapsed="false">
      <c r="A326" s="5" t="n">
        <v>44288</v>
      </c>
      <c r="B326" s="6" t="s">
        <v>37</v>
      </c>
      <c r="C326" s="0" t="n">
        <v>381610</v>
      </c>
      <c r="D326" s="8" t="n">
        <v>200</v>
      </c>
      <c r="E326" s="9" t="s">
        <v>31</v>
      </c>
      <c r="F326" s="9"/>
      <c r="H326" s="10"/>
      <c r="I326" s="11"/>
    </row>
    <row r="327" customFormat="false" ht="12.8" hidden="false" customHeight="false" outlineLevel="0" collapsed="false">
      <c r="A327" s="5" t="n">
        <v>44288</v>
      </c>
      <c r="B327" s="6" t="s">
        <v>33</v>
      </c>
      <c r="C327" s="0" t="n">
        <v>381611</v>
      </c>
      <c r="D327" s="8" t="n">
        <v>80</v>
      </c>
      <c r="E327" s="9" t="s">
        <v>39</v>
      </c>
      <c r="F327" s="9"/>
      <c r="H327" s="10"/>
      <c r="I327" s="11"/>
    </row>
    <row r="328" customFormat="false" ht="12.8" hidden="false" customHeight="false" outlineLevel="0" collapsed="false">
      <c r="A328" s="5" t="n">
        <v>44288</v>
      </c>
      <c r="B328" s="6" t="s">
        <v>20</v>
      </c>
      <c r="C328" s="0" t="n">
        <v>381612</v>
      </c>
      <c r="D328" s="8" t="n">
        <v>50</v>
      </c>
      <c r="E328" s="9" t="s">
        <v>58</v>
      </c>
      <c r="F328" s="9"/>
      <c r="H328" s="10"/>
      <c r="I328" s="11"/>
    </row>
    <row r="329" customFormat="false" ht="12.8" hidden="false" customHeight="false" outlineLevel="0" collapsed="false">
      <c r="A329" s="5" t="n">
        <v>44288</v>
      </c>
      <c r="B329" s="6" t="s">
        <v>15</v>
      </c>
      <c r="C329" s="0" t="n">
        <v>381613</v>
      </c>
      <c r="D329" s="8" t="n">
        <v>100</v>
      </c>
      <c r="E329" s="9" t="s">
        <v>16</v>
      </c>
      <c r="F329" s="9"/>
      <c r="H329" s="10"/>
      <c r="I329" s="11"/>
    </row>
    <row r="330" customFormat="false" ht="12.8" hidden="false" customHeight="false" outlineLevel="0" collapsed="false">
      <c r="A330" s="5" t="n">
        <v>44289</v>
      </c>
      <c r="B330" s="6" t="s">
        <v>20</v>
      </c>
      <c r="C330" s="0" t="n">
        <v>381614</v>
      </c>
      <c r="D330" s="8" t="n">
        <v>0</v>
      </c>
      <c r="E330" s="9" t="s">
        <v>21</v>
      </c>
      <c r="F330" s="9"/>
      <c r="H330" s="10"/>
      <c r="I330" s="11"/>
    </row>
    <row r="331" customFormat="false" ht="12.8" hidden="false" customHeight="false" outlineLevel="0" collapsed="false">
      <c r="A331" s="5" t="n">
        <v>44289</v>
      </c>
      <c r="B331" s="6" t="s">
        <v>15</v>
      </c>
      <c r="C331" s="0" t="n">
        <f aca="false">C330+1</f>
        <v>381615</v>
      </c>
      <c r="D331" s="8" t="n">
        <v>100</v>
      </c>
      <c r="E331" s="9" t="s">
        <v>16</v>
      </c>
      <c r="F331" s="9"/>
      <c r="H331" s="10"/>
      <c r="I331" s="11"/>
    </row>
    <row r="332" customFormat="false" ht="12.8" hidden="false" customHeight="false" outlineLevel="0" collapsed="false">
      <c r="A332" s="5" t="n">
        <v>44290</v>
      </c>
      <c r="B332" s="6" t="s">
        <v>26</v>
      </c>
      <c r="C332" s="0" t="n">
        <v>381615</v>
      </c>
      <c r="D332" s="12" t="n">
        <v>40</v>
      </c>
      <c r="E332" s="9" t="s">
        <v>27</v>
      </c>
      <c r="F332" s="9"/>
      <c r="H332" s="10"/>
      <c r="I332" s="11"/>
    </row>
    <row r="333" customFormat="false" ht="12.8" hidden="false" customHeight="false" outlineLevel="0" collapsed="false">
      <c r="A333" s="5" t="n">
        <v>44290</v>
      </c>
      <c r="B333" s="6" t="s">
        <v>11</v>
      </c>
      <c r="C333" s="0" t="n">
        <v>381616</v>
      </c>
      <c r="D333" s="8" t="n">
        <v>100</v>
      </c>
      <c r="E333" s="9" t="s">
        <v>29</v>
      </c>
      <c r="F333" s="9"/>
      <c r="H333" s="10"/>
      <c r="I333" s="11"/>
    </row>
    <row r="334" customFormat="false" ht="12.8" hidden="false" customHeight="false" outlineLevel="0" collapsed="false">
      <c r="A334" s="5" t="n">
        <v>44291</v>
      </c>
      <c r="B334" s="6" t="s">
        <v>11</v>
      </c>
      <c r="C334" s="0" t="n">
        <v>381617</v>
      </c>
      <c r="D334" s="8" t="n">
        <v>300</v>
      </c>
      <c r="E334" s="9" t="s">
        <v>23</v>
      </c>
      <c r="F334" s="9"/>
      <c r="H334" s="10"/>
      <c r="I334" s="11"/>
    </row>
    <row r="335" customFormat="false" ht="12.8" hidden="false" customHeight="false" outlineLevel="0" collapsed="false">
      <c r="A335" s="5" t="n">
        <v>44291</v>
      </c>
      <c r="B335" s="6" t="s">
        <v>50</v>
      </c>
      <c r="C335" s="0" t="n">
        <v>381618</v>
      </c>
      <c r="D335" s="8" t="n">
        <v>100</v>
      </c>
      <c r="E335" s="9" t="s">
        <v>16</v>
      </c>
      <c r="F335" s="9"/>
      <c r="H335" s="10"/>
      <c r="I335" s="11"/>
    </row>
    <row r="336" customFormat="false" ht="12.8" hidden="false" customHeight="false" outlineLevel="0" collapsed="false">
      <c r="A336" s="5" t="n">
        <v>44291</v>
      </c>
      <c r="B336" s="6" t="s">
        <v>42</v>
      </c>
      <c r="C336" s="0" t="n">
        <v>381619</v>
      </c>
      <c r="D336" s="8" t="n">
        <v>100</v>
      </c>
      <c r="E336" s="9" t="s">
        <v>29</v>
      </c>
      <c r="F336" s="9"/>
      <c r="H336" s="10"/>
      <c r="I336" s="11"/>
    </row>
    <row r="337" customFormat="false" ht="12.8" hidden="false" customHeight="false" outlineLevel="0" collapsed="false">
      <c r="A337" s="5" t="n">
        <v>44291</v>
      </c>
      <c r="B337" s="6" t="s">
        <v>28</v>
      </c>
      <c r="C337" s="0" t="n">
        <v>381620</v>
      </c>
      <c r="D337" s="8" t="n">
        <v>200</v>
      </c>
      <c r="E337" s="9" t="s">
        <v>12</v>
      </c>
      <c r="F337" s="9"/>
      <c r="H337" s="10"/>
      <c r="I337" s="11"/>
    </row>
    <row r="338" customFormat="false" ht="12.8" hidden="false" customHeight="false" outlineLevel="0" collapsed="false">
      <c r="A338" s="5" t="n">
        <v>44291</v>
      </c>
      <c r="B338" s="6" t="s">
        <v>34</v>
      </c>
      <c r="C338" s="0" t="n">
        <v>381621</v>
      </c>
      <c r="D338" s="8" t="n">
        <v>200</v>
      </c>
      <c r="E338" s="9" t="s">
        <v>46</v>
      </c>
      <c r="F338" s="9"/>
      <c r="H338" s="10"/>
      <c r="I338" s="11"/>
    </row>
    <row r="339" customFormat="false" ht="12.8" hidden="false" customHeight="false" outlineLevel="0" collapsed="false">
      <c r="A339" s="5" t="n">
        <v>44291</v>
      </c>
      <c r="B339" s="6" t="s">
        <v>15</v>
      </c>
      <c r="C339" s="0" t="n">
        <v>381622</v>
      </c>
      <c r="D339" s="8" t="n">
        <v>100</v>
      </c>
      <c r="E339" s="9" t="s">
        <v>44</v>
      </c>
      <c r="F339" s="9"/>
      <c r="H339" s="10"/>
      <c r="I339" s="11"/>
    </row>
    <row r="340" customFormat="false" ht="12.8" hidden="false" customHeight="false" outlineLevel="0" collapsed="false">
      <c r="A340" s="5" t="n">
        <v>44291</v>
      </c>
      <c r="B340" s="6" t="s">
        <v>26</v>
      </c>
      <c r="C340" s="0" t="n">
        <v>381623</v>
      </c>
      <c r="D340" s="8" t="n">
        <v>40</v>
      </c>
      <c r="E340" s="9" t="s">
        <v>27</v>
      </c>
      <c r="F340" s="9"/>
      <c r="H340" s="10"/>
      <c r="I340" s="11"/>
    </row>
    <row r="341" customFormat="false" ht="12.8" hidden="false" customHeight="false" outlineLevel="0" collapsed="false">
      <c r="A341" s="5" t="n">
        <v>44292</v>
      </c>
      <c r="B341" s="6" t="s">
        <v>62</v>
      </c>
      <c r="C341" s="0" t="n">
        <v>381624</v>
      </c>
      <c r="D341" s="8" t="n">
        <v>100</v>
      </c>
      <c r="E341" s="9" t="s">
        <v>41</v>
      </c>
      <c r="F341" s="9"/>
      <c r="H341" s="10"/>
      <c r="I341" s="11"/>
    </row>
    <row r="342" customFormat="false" ht="12.8" hidden="false" customHeight="false" outlineLevel="0" collapsed="false">
      <c r="A342" s="5" t="n">
        <v>44292</v>
      </c>
      <c r="B342" s="6" t="s">
        <v>11</v>
      </c>
      <c r="C342" s="0" t="n">
        <v>381625</v>
      </c>
      <c r="D342" s="8" t="n">
        <v>70</v>
      </c>
      <c r="E342" s="9" t="s">
        <v>23</v>
      </c>
      <c r="F342" s="9"/>
      <c r="H342" s="10"/>
      <c r="I342" s="11"/>
    </row>
    <row r="343" customFormat="false" ht="12.8" hidden="false" customHeight="false" outlineLevel="0" collapsed="false">
      <c r="A343" s="5" t="n">
        <v>44292</v>
      </c>
      <c r="B343" s="6" t="s">
        <v>15</v>
      </c>
      <c r="C343" s="0" t="n">
        <v>381626</v>
      </c>
      <c r="D343" s="8" t="n">
        <v>700</v>
      </c>
      <c r="E343" s="9" t="s">
        <v>44</v>
      </c>
      <c r="F343" s="9"/>
      <c r="H343" s="10"/>
      <c r="I343" s="11"/>
    </row>
    <row r="344" customFormat="false" ht="12.8" hidden="false" customHeight="false" outlineLevel="0" collapsed="false">
      <c r="A344" s="5" t="n">
        <v>44292</v>
      </c>
      <c r="B344" s="6" t="s">
        <v>17</v>
      </c>
      <c r="C344" s="0" t="n">
        <v>381627</v>
      </c>
      <c r="D344" s="8" t="n">
        <v>200</v>
      </c>
      <c r="E344" s="9" t="s">
        <v>18</v>
      </c>
      <c r="F344" s="9"/>
      <c r="H344" s="10"/>
      <c r="I344" s="11"/>
    </row>
    <row r="345" customFormat="false" ht="12.8" hidden="false" customHeight="false" outlineLevel="0" collapsed="false">
      <c r="A345" s="5" t="n">
        <v>44292</v>
      </c>
      <c r="B345" s="6" t="s">
        <v>26</v>
      </c>
      <c r="C345" s="0" t="n">
        <v>381628</v>
      </c>
      <c r="D345" s="8" t="n">
        <f aca="false">50+40</f>
        <v>90</v>
      </c>
      <c r="E345" s="9" t="s">
        <v>43</v>
      </c>
      <c r="F345" s="9"/>
      <c r="H345" s="10"/>
      <c r="I345" s="11"/>
    </row>
    <row r="346" customFormat="false" ht="12.8" hidden="false" customHeight="false" outlineLevel="0" collapsed="false">
      <c r="A346" s="5" t="n">
        <v>44293</v>
      </c>
      <c r="B346" s="6" t="s">
        <v>11</v>
      </c>
      <c r="C346" s="0" t="n">
        <v>381629</v>
      </c>
      <c r="D346" s="8" t="n">
        <v>200</v>
      </c>
      <c r="E346" s="9" t="s">
        <v>23</v>
      </c>
      <c r="F346" s="9"/>
      <c r="H346" s="10"/>
      <c r="I346" s="11"/>
    </row>
    <row r="347" customFormat="false" ht="12.8" hidden="false" customHeight="false" outlineLevel="0" collapsed="false">
      <c r="A347" s="5" t="n">
        <v>44293</v>
      </c>
      <c r="B347" s="6" t="s">
        <v>34</v>
      </c>
      <c r="C347" s="0" t="n">
        <v>381630</v>
      </c>
      <c r="D347" s="8" t="n">
        <v>250</v>
      </c>
      <c r="E347" s="9" t="s">
        <v>12</v>
      </c>
      <c r="F347" s="9"/>
      <c r="H347" s="10"/>
      <c r="I347" s="11"/>
    </row>
    <row r="348" customFormat="false" ht="12.8" hidden="false" customHeight="false" outlineLevel="0" collapsed="false">
      <c r="A348" s="5" t="n">
        <v>44293</v>
      </c>
      <c r="B348" s="6" t="s">
        <v>62</v>
      </c>
      <c r="C348" s="0" t="n">
        <v>381631</v>
      </c>
      <c r="D348" s="8" t="n">
        <v>100</v>
      </c>
      <c r="E348" s="9" t="s">
        <v>41</v>
      </c>
      <c r="F348" s="9"/>
      <c r="H348" s="10"/>
      <c r="I348" s="11"/>
    </row>
    <row r="349" customFormat="false" ht="12.8" hidden="false" customHeight="false" outlineLevel="0" collapsed="false">
      <c r="A349" s="5" t="n">
        <v>44293</v>
      </c>
      <c r="B349" s="6" t="s">
        <v>33</v>
      </c>
      <c r="C349" s="0" t="n">
        <v>381632</v>
      </c>
      <c r="D349" s="8" t="n">
        <v>100</v>
      </c>
      <c r="E349" s="9" t="s">
        <v>39</v>
      </c>
      <c r="F349" s="9"/>
      <c r="H349" s="10"/>
      <c r="I349" s="11"/>
    </row>
    <row r="350" customFormat="false" ht="12.8" hidden="false" customHeight="false" outlineLevel="0" collapsed="false">
      <c r="A350" s="5" t="n">
        <v>44293</v>
      </c>
      <c r="B350" s="6" t="s">
        <v>50</v>
      </c>
      <c r="C350" s="0" t="n">
        <v>381633</v>
      </c>
      <c r="D350" s="8" t="n">
        <v>100</v>
      </c>
      <c r="E350" s="9" t="s">
        <v>31</v>
      </c>
      <c r="F350" s="9"/>
      <c r="H350" s="10"/>
      <c r="I350" s="11"/>
    </row>
    <row r="351" customFormat="false" ht="12.8" hidden="false" customHeight="false" outlineLevel="0" collapsed="false">
      <c r="A351" s="5" t="n">
        <v>44293</v>
      </c>
      <c r="B351" s="6" t="s">
        <v>11</v>
      </c>
      <c r="C351" s="0" t="n">
        <v>381634</v>
      </c>
      <c r="D351" s="8" t="n">
        <v>200</v>
      </c>
      <c r="E351" s="9" t="s">
        <v>16</v>
      </c>
      <c r="F351" s="9"/>
      <c r="H351" s="10"/>
      <c r="I351" s="11"/>
    </row>
    <row r="352" customFormat="false" ht="12.8" hidden="false" customHeight="false" outlineLevel="0" collapsed="false">
      <c r="A352" s="5" t="n">
        <v>44294</v>
      </c>
      <c r="B352" s="6" t="s">
        <v>9</v>
      </c>
      <c r="C352" s="0" t="n">
        <v>381635</v>
      </c>
      <c r="D352" s="8" t="n">
        <v>60</v>
      </c>
      <c r="E352" s="9" t="s">
        <v>10</v>
      </c>
      <c r="F352" s="9"/>
      <c r="H352" s="10"/>
      <c r="I352" s="11"/>
    </row>
    <row r="353" customFormat="false" ht="12.8" hidden="false" customHeight="false" outlineLevel="0" collapsed="false">
      <c r="A353" s="5" t="n">
        <v>44294</v>
      </c>
      <c r="B353" s="6" t="s">
        <v>61</v>
      </c>
      <c r="C353" s="0" t="n">
        <v>381636</v>
      </c>
      <c r="D353" s="8" t="n">
        <v>100</v>
      </c>
      <c r="E353" s="9" t="s">
        <v>46</v>
      </c>
      <c r="F353" s="9"/>
      <c r="H353" s="10"/>
      <c r="I353" s="11"/>
    </row>
    <row r="354" customFormat="false" ht="12.8" hidden="false" customHeight="false" outlineLevel="0" collapsed="false">
      <c r="A354" s="5" t="n">
        <v>44294</v>
      </c>
      <c r="B354" s="6" t="s">
        <v>52</v>
      </c>
      <c r="C354" s="0" t="n">
        <v>381637</v>
      </c>
      <c r="D354" s="8" t="n">
        <v>100</v>
      </c>
      <c r="E354" s="9" t="s">
        <v>29</v>
      </c>
      <c r="F354" s="9"/>
      <c r="H354" s="10"/>
      <c r="I354" s="11"/>
    </row>
    <row r="355" customFormat="false" ht="12.8" hidden="false" customHeight="false" outlineLevel="0" collapsed="false">
      <c r="A355" s="5" t="n">
        <v>44294</v>
      </c>
      <c r="B355" s="6" t="s">
        <v>11</v>
      </c>
      <c r="C355" s="0" t="n">
        <v>381639</v>
      </c>
      <c r="D355" s="8" t="n">
        <v>250</v>
      </c>
      <c r="E355" s="9" t="s">
        <v>16</v>
      </c>
      <c r="F355" s="9"/>
      <c r="H355" s="10"/>
      <c r="I355" s="11"/>
    </row>
    <row r="356" customFormat="false" ht="12.8" hidden="false" customHeight="false" outlineLevel="0" collapsed="false">
      <c r="A356" s="5" t="n">
        <v>44295</v>
      </c>
      <c r="B356" s="6" t="s">
        <v>34</v>
      </c>
      <c r="C356" s="0" t="n">
        <v>381638</v>
      </c>
      <c r="D356" s="8" t="n">
        <f aca="false">339+453</f>
        <v>792</v>
      </c>
      <c r="E356" s="9" t="s">
        <v>12</v>
      </c>
      <c r="F356" s="9"/>
      <c r="H356" s="10"/>
      <c r="I356" s="11"/>
    </row>
    <row r="357" customFormat="false" ht="12.8" hidden="false" customHeight="false" outlineLevel="0" collapsed="false">
      <c r="A357" s="5" t="n">
        <v>44295</v>
      </c>
      <c r="B357" s="6" t="s">
        <v>62</v>
      </c>
      <c r="C357" s="0" t="n">
        <v>381640</v>
      </c>
      <c r="D357" s="8" t="n">
        <v>250</v>
      </c>
      <c r="E357" s="9" t="s">
        <v>41</v>
      </c>
      <c r="F357" s="9"/>
      <c r="H357" s="10"/>
      <c r="I357" s="11"/>
    </row>
    <row r="358" customFormat="false" ht="12.8" hidden="false" customHeight="false" outlineLevel="0" collapsed="false">
      <c r="A358" s="5" t="n">
        <v>44295</v>
      </c>
      <c r="B358" s="6" t="s">
        <v>33</v>
      </c>
      <c r="C358" s="0" t="n">
        <v>381641</v>
      </c>
      <c r="D358" s="8" t="n">
        <v>200</v>
      </c>
      <c r="E358" s="9" t="s">
        <v>35</v>
      </c>
      <c r="F358" s="9"/>
      <c r="H358" s="10"/>
      <c r="I358" s="11"/>
    </row>
    <row r="359" customFormat="false" ht="12.8" hidden="false" customHeight="false" outlineLevel="0" collapsed="false">
      <c r="A359" s="5" t="n">
        <v>44295</v>
      </c>
      <c r="B359" s="6" t="s">
        <v>9</v>
      </c>
      <c r="C359" s="0" t="n">
        <v>381642</v>
      </c>
      <c r="D359" s="8" t="n">
        <v>80</v>
      </c>
      <c r="E359" s="9" t="s">
        <v>10</v>
      </c>
      <c r="F359" s="9"/>
      <c r="H359" s="10"/>
      <c r="I359" s="11"/>
    </row>
    <row r="360" customFormat="false" ht="12.8" hidden="false" customHeight="false" outlineLevel="0" collapsed="false">
      <c r="A360" s="5" t="n">
        <v>44295</v>
      </c>
      <c r="B360" s="6" t="s">
        <v>15</v>
      </c>
      <c r="C360" s="0" t="n">
        <v>381643</v>
      </c>
      <c r="D360" s="8" t="n">
        <v>650</v>
      </c>
      <c r="E360" s="9" t="s">
        <v>29</v>
      </c>
      <c r="F360" s="9"/>
      <c r="H360" s="10"/>
      <c r="I360" s="11"/>
    </row>
    <row r="361" customFormat="false" ht="12.8" hidden="false" customHeight="false" outlineLevel="0" collapsed="false">
      <c r="A361" s="5" t="n">
        <v>44295</v>
      </c>
      <c r="B361" s="6" t="s">
        <v>50</v>
      </c>
      <c r="C361" s="0" t="n">
        <v>381644</v>
      </c>
      <c r="D361" s="8" t="n">
        <v>180</v>
      </c>
      <c r="E361" s="9" t="s">
        <v>23</v>
      </c>
      <c r="F361" s="9"/>
      <c r="H361" s="10"/>
      <c r="I361" s="11"/>
    </row>
    <row r="362" customFormat="false" ht="12.8" hidden="false" customHeight="false" outlineLevel="0" collapsed="false">
      <c r="A362" s="5" t="n">
        <v>44295</v>
      </c>
      <c r="B362" s="6" t="s">
        <v>37</v>
      </c>
      <c r="C362" s="0" t="n">
        <v>381645</v>
      </c>
      <c r="D362" s="8" t="n">
        <v>150</v>
      </c>
      <c r="E362" s="9" t="s">
        <v>31</v>
      </c>
      <c r="F362" s="9"/>
      <c r="H362" s="10"/>
      <c r="I362" s="11"/>
    </row>
    <row r="363" customFormat="false" ht="12.8" hidden="false" customHeight="false" outlineLevel="0" collapsed="false">
      <c r="A363" s="5" t="n">
        <v>44295</v>
      </c>
      <c r="B363" s="6" t="s">
        <v>28</v>
      </c>
      <c r="C363" s="0" t="n">
        <v>381646</v>
      </c>
      <c r="D363" s="8" t="n">
        <v>200</v>
      </c>
      <c r="E363" s="9" t="s">
        <v>46</v>
      </c>
      <c r="F363" s="9"/>
      <c r="H363" s="10"/>
      <c r="I363" s="11"/>
    </row>
    <row r="364" customFormat="false" ht="12.8" hidden="false" customHeight="false" outlineLevel="0" collapsed="false">
      <c r="A364" s="5" t="n">
        <v>44295</v>
      </c>
      <c r="B364" s="6" t="s">
        <v>26</v>
      </c>
      <c r="C364" s="0" t="n">
        <v>381647</v>
      </c>
      <c r="D364" s="8" t="n">
        <v>60</v>
      </c>
      <c r="E364" s="9" t="s">
        <v>27</v>
      </c>
      <c r="F364" s="9"/>
      <c r="H364" s="10"/>
      <c r="I364" s="11"/>
    </row>
    <row r="365" customFormat="false" ht="12.8" hidden="false" customHeight="false" outlineLevel="0" collapsed="false">
      <c r="A365" s="5" t="n">
        <v>44295</v>
      </c>
      <c r="B365" s="6" t="s">
        <v>33</v>
      </c>
      <c r="C365" s="0" t="n">
        <v>381648</v>
      </c>
      <c r="D365" s="8" t="n">
        <v>200</v>
      </c>
      <c r="E365" s="9" t="s">
        <v>35</v>
      </c>
      <c r="F365" s="9"/>
      <c r="H365" s="10"/>
      <c r="I365" s="11"/>
    </row>
    <row r="366" customFormat="false" ht="12.8" hidden="false" customHeight="false" outlineLevel="0" collapsed="false">
      <c r="A366" s="5" t="n">
        <v>44296</v>
      </c>
      <c r="B366" s="6" t="s">
        <v>11</v>
      </c>
      <c r="C366" s="0" t="n">
        <v>381649</v>
      </c>
      <c r="D366" s="8" t="n">
        <v>200</v>
      </c>
      <c r="E366" s="9" t="s">
        <v>16</v>
      </c>
      <c r="F366" s="9"/>
      <c r="H366" s="10"/>
      <c r="I366" s="11"/>
    </row>
    <row r="367" customFormat="false" ht="12.8" hidden="false" customHeight="false" outlineLevel="0" collapsed="false">
      <c r="A367" s="5" t="n">
        <v>44296</v>
      </c>
      <c r="B367" s="6" t="s">
        <v>26</v>
      </c>
      <c r="C367" s="0" t="n">
        <v>381650</v>
      </c>
      <c r="D367" s="8" t="n">
        <v>60</v>
      </c>
      <c r="E367" s="9" t="s">
        <v>27</v>
      </c>
      <c r="F367" s="9"/>
      <c r="H367" s="10"/>
      <c r="I367" s="11"/>
    </row>
    <row r="368" customFormat="false" ht="12.8" hidden="false" customHeight="false" outlineLevel="0" collapsed="false">
      <c r="A368" s="5" t="n">
        <v>44296</v>
      </c>
      <c r="B368" s="6" t="s">
        <v>50</v>
      </c>
      <c r="C368" s="0" t="n">
        <v>381651</v>
      </c>
      <c r="D368" s="8" t="n">
        <v>100</v>
      </c>
      <c r="E368" s="9" t="s">
        <v>23</v>
      </c>
      <c r="F368" s="9"/>
      <c r="H368" s="10"/>
      <c r="I368" s="11"/>
    </row>
    <row r="369" customFormat="false" ht="12.8" hidden="false" customHeight="false" outlineLevel="0" collapsed="false">
      <c r="A369" s="5" t="n">
        <v>44296</v>
      </c>
      <c r="B369" s="6" t="s">
        <v>20</v>
      </c>
      <c r="C369" s="0" t="n">
        <v>381653</v>
      </c>
      <c r="D369" s="8" t="n">
        <v>0</v>
      </c>
      <c r="E369" s="9" t="s">
        <v>21</v>
      </c>
      <c r="F369" s="9"/>
      <c r="H369" s="10"/>
      <c r="I369" s="11"/>
    </row>
    <row r="370" customFormat="false" ht="12.8" hidden="false" customHeight="false" outlineLevel="0" collapsed="false">
      <c r="A370" s="5" t="n">
        <v>44296</v>
      </c>
      <c r="B370" s="6" t="s">
        <v>54</v>
      </c>
      <c r="C370" s="0" t="n">
        <v>381654</v>
      </c>
      <c r="D370" s="8" t="n">
        <v>100</v>
      </c>
      <c r="E370" s="9" t="s">
        <v>46</v>
      </c>
      <c r="F370" s="9"/>
      <c r="H370" s="10"/>
      <c r="I370" s="11"/>
    </row>
    <row r="371" customFormat="false" ht="12.8" hidden="false" customHeight="false" outlineLevel="0" collapsed="false">
      <c r="A371" s="5" t="n">
        <v>44297</v>
      </c>
      <c r="B371" s="6" t="s">
        <v>37</v>
      </c>
      <c r="C371" s="0" t="n">
        <v>381655</v>
      </c>
      <c r="D371" s="8" t="n">
        <v>200</v>
      </c>
      <c r="E371" s="9" t="s">
        <v>31</v>
      </c>
      <c r="F371" s="9"/>
      <c r="H371" s="10"/>
      <c r="I371" s="11"/>
    </row>
    <row r="372" customFormat="false" ht="12.8" hidden="false" customHeight="false" outlineLevel="0" collapsed="false">
      <c r="A372" s="5" t="n">
        <v>44297</v>
      </c>
      <c r="B372" s="6" t="s">
        <v>15</v>
      </c>
      <c r="C372" s="0" t="n">
        <v>381656</v>
      </c>
      <c r="D372" s="8" t="n">
        <v>150</v>
      </c>
      <c r="E372" s="9" t="s">
        <v>41</v>
      </c>
      <c r="F372" s="9"/>
      <c r="H372" s="10"/>
      <c r="I372" s="11"/>
    </row>
    <row r="373" customFormat="false" ht="12.8" hidden="false" customHeight="false" outlineLevel="0" collapsed="false">
      <c r="A373" s="5" t="n">
        <v>44297</v>
      </c>
      <c r="B373" s="6" t="s">
        <v>17</v>
      </c>
      <c r="C373" s="0" t="n">
        <v>381657</v>
      </c>
      <c r="D373" s="8" t="n">
        <v>400</v>
      </c>
      <c r="E373" s="9" t="s">
        <v>18</v>
      </c>
      <c r="F373" s="9"/>
      <c r="H373" s="10"/>
      <c r="I373" s="11"/>
    </row>
    <row r="374" customFormat="false" ht="12.8" hidden="false" customHeight="false" outlineLevel="0" collapsed="false">
      <c r="A374" s="5" t="n">
        <v>44297</v>
      </c>
      <c r="B374" s="6" t="s">
        <v>26</v>
      </c>
      <c r="C374" s="0" t="n">
        <v>381658</v>
      </c>
      <c r="D374" s="8" t="n">
        <v>0</v>
      </c>
      <c r="E374" s="9" t="s">
        <v>27</v>
      </c>
      <c r="F374" s="9"/>
      <c r="H374" s="10"/>
      <c r="I374" s="11"/>
    </row>
    <row r="375" customFormat="false" ht="12.8" hidden="false" customHeight="false" outlineLevel="0" collapsed="false">
      <c r="A375" s="5" t="n">
        <v>44297</v>
      </c>
      <c r="B375" s="6" t="s">
        <v>11</v>
      </c>
      <c r="C375" s="0" t="n">
        <v>381659</v>
      </c>
      <c r="D375" s="8" t="n">
        <v>150</v>
      </c>
      <c r="E375" s="9" t="s">
        <v>16</v>
      </c>
      <c r="F375" s="9"/>
      <c r="H375" s="10"/>
      <c r="I375" s="11"/>
    </row>
    <row r="376" customFormat="false" ht="12.8" hidden="false" customHeight="false" outlineLevel="0" collapsed="false">
      <c r="A376" s="5" t="n">
        <v>44297</v>
      </c>
      <c r="B376" s="6" t="s">
        <v>37</v>
      </c>
      <c r="C376" s="0" t="n">
        <v>381660</v>
      </c>
      <c r="D376" s="8" t="n">
        <v>250</v>
      </c>
      <c r="E376" s="9" t="s">
        <v>46</v>
      </c>
      <c r="F376" s="9"/>
      <c r="H376" s="10"/>
      <c r="I376" s="11"/>
    </row>
    <row r="377" customFormat="false" ht="12.8" hidden="false" customHeight="false" outlineLevel="0" collapsed="false">
      <c r="A377" s="5" t="n">
        <v>44298</v>
      </c>
      <c r="B377" s="6" t="s">
        <v>37</v>
      </c>
      <c r="C377" s="0" t="n">
        <v>381661</v>
      </c>
      <c r="D377" s="8" t="n">
        <v>150</v>
      </c>
      <c r="E377" s="9" t="s">
        <v>31</v>
      </c>
      <c r="F377" s="9"/>
      <c r="H377" s="10"/>
      <c r="I377" s="11"/>
    </row>
    <row r="378" customFormat="false" ht="12.8" hidden="false" customHeight="false" outlineLevel="0" collapsed="false">
      <c r="A378" s="5" t="n">
        <v>44298</v>
      </c>
      <c r="B378" s="6" t="s">
        <v>15</v>
      </c>
      <c r="C378" s="0" t="n">
        <v>381662</v>
      </c>
      <c r="D378" s="8" t="n">
        <v>200</v>
      </c>
      <c r="E378" s="9" t="s">
        <v>18</v>
      </c>
      <c r="F378" s="9"/>
      <c r="H378" s="10"/>
      <c r="I378" s="11"/>
    </row>
    <row r="379" customFormat="false" ht="12.8" hidden="false" customHeight="false" outlineLevel="0" collapsed="false">
      <c r="A379" s="5" t="n">
        <v>44298</v>
      </c>
      <c r="B379" s="6" t="s">
        <v>33</v>
      </c>
      <c r="C379" s="0" t="n">
        <v>381663</v>
      </c>
      <c r="D379" s="8" t="n">
        <v>80</v>
      </c>
      <c r="E379" s="9" t="s">
        <v>39</v>
      </c>
      <c r="F379" s="9"/>
      <c r="H379" s="10"/>
      <c r="I379" s="11"/>
    </row>
    <row r="380" customFormat="false" ht="12.8" hidden="false" customHeight="false" outlineLevel="0" collapsed="false">
      <c r="A380" s="5" t="n">
        <v>44298</v>
      </c>
      <c r="B380" s="6" t="s">
        <v>61</v>
      </c>
      <c r="C380" s="0" t="n">
        <v>381664</v>
      </c>
      <c r="D380" s="8" t="n">
        <v>200</v>
      </c>
      <c r="E380" s="9" t="s">
        <v>35</v>
      </c>
      <c r="F380" s="9"/>
      <c r="H380" s="10"/>
      <c r="I380" s="11"/>
    </row>
    <row r="381" customFormat="false" ht="12.8" hidden="false" customHeight="false" outlineLevel="0" collapsed="false">
      <c r="A381" s="5" t="n">
        <v>44298</v>
      </c>
      <c r="B381" s="6" t="s">
        <v>26</v>
      </c>
      <c r="C381" s="0" t="n">
        <v>381665</v>
      </c>
      <c r="D381" s="8" t="n">
        <v>60</v>
      </c>
      <c r="E381" s="9" t="s">
        <v>27</v>
      </c>
      <c r="F381" s="9"/>
      <c r="H381" s="10"/>
      <c r="I381" s="11"/>
    </row>
    <row r="382" customFormat="false" ht="12.8" hidden="false" customHeight="false" outlineLevel="0" collapsed="false">
      <c r="A382" s="5" t="n">
        <v>44298</v>
      </c>
      <c r="B382" s="6" t="s">
        <v>62</v>
      </c>
      <c r="C382" s="0" t="n">
        <v>381666</v>
      </c>
      <c r="D382" s="8" t="n">
        <v>0</v>
      </c>
      <c r="E382" s="9" t="s">
        <v>14</v>
      </c>
      <c r="F382" s="9"/>
      <c r="H382" s="10"/>
      <c r="I382" s="11"/>
    </row>
    <row r="383" customFormat="false" ht="12.8" hidden="false" customHeight="false" outlineLevel="0" collapsed="false">
      <c r="A383" s="5" t="n">
        <v>44299</v>
      </c>
      <c r="B383" s="6" t="s">
        <v>33</v>
      </c>
      <c r="C383" s="0" t="n">
        <v>381667</v>
      </c>
      <c r="D383" s="8" t="n">
        <v>150</v>
      </c>
      <c r="E383" s="9" t="s">
        <v>29</v>
      </c>
      <c r="F383" s="9"/>
      <c r="H383" s="10"/>
      <c r="I383" s="11"/>
    </row>
    <row r="384" customFormat="false" ht="12.8" hidden="false" customHeight="false" outlineLevel="0" collapsed="false">
      <c r="A384" s="5" t="n">
        <v>44299</v>
      </c>
      <c r="B384" s="6" t="s">
        <v>62</v>
      </c>
      <c r="C384" s="0" t="n">
        <v>381668</v>
      </c>
      <c r="D384" s="8" t="n">
        <v>200</v>
      </c>
      <c r="E384" s="9" t="s">
        <v>41</v>
      </c>
      <c r="F384" s="9"/>
      <c r="H384" s="10"/>
      <c r="I384" s="11"/>
    </row>
    <row r="385" customFormat="false" ht="12.8" hidden="false" customHeight="false" outlineLevel="0" collapsed="false">
      <c r="A385" s="5" t="n">
        <v>44299</v>
      </c>
      <c r="B385" s="6" t="s">
        <v>15</v>
      </c>
      <c r="C385" s="0" t="n">
        <v>381669</v>
      </c>
      <c r="D385" s="8" t="n">
        <v>150</v>
      </c>
      <c r="E385" s="9" t="s">
        <v>46</v>
      </c>
      <c r="F385" s="9"/>
      <c r="H385" s="10"/>
      <c r="I385" s="11"/>
    </row>
    <row r="386" customFormat="false" ht="12.8" hidden="false" customHeight="false" outlineLevel="0" collapsed="false">
      <c r="A386" s="5" t="n">
        <v>44299</v>
      </c>
      <c r="B386" s="6" t="s">
        <v>33</v>
      </c>
      <c r="C386" s="0" t="n">
        <v>381670</v>
      </c>
      <c r="D386" s="8" t="n">
        <f aca="false">453+200</f>
        <v>653</v>
      </c>
      <c r="E386" s="9" t="s">
        <v>29</v>
      </c>
      <c r="F386" s="9"/>
      <c r="H386" s="10"/>
      <c r="I386" s="11"/>
    </row>
    <row r="387" customFormat="false" ht="12.8" hidden="false" customHeight="false" outlineLevel="0" collapsed="false">
      <c r="A387" s="5" t="n">
        <v>44299</v>
      </c>
      <c r="B387" s="6" t="s">
        <v>42</v>
      </c>
      <c r="C387" s="0" t="n">
        <v>381671</v>
      </c>
      <c r="D387" s="8" t="n">
        <v>150</v>
      </c>
      <c r="E387" s="9" t="s">
        <v>44</v>
      </c>
      <c r="F387" s="9"/>
      <c r="H387" s="10"/>
      <c r="I387" s="11"/>
    </row>
    <row r="388" customFormat="false" ht="12.8" hidden="false" customHeight="false" outlineLevel="0" collapsed="false">
      <c r="A388" s="5" t="n">
        <v>44299</v>
      </c>
      <c r="B388" s="6" t="s">
        <v>26</v>
      </c>
      <c r="C388" s="0" t="n">
        <v>381672</v>
      </c>
      <c r="D388" s="8" t="n">
        <v>40</v>
      </c>
      <c r="E388" s="9" t="s">
        <v>27</v>
      </c>
      <c r="F388" s="9"/>
      <c r="H388" s="10"/>
      <c r="I388" s="11"/>
    </row>
    <row r="389" customFormat="false" ht="12.8" hidden="false" customHeight="false" outlineLevel="0" collapsed="false">
      <c r="A389" s="5" t="n">
        <v>44300</v>
      </c>
      <c r="B389" s="6" t="s">
        <v>62</v>
      </c>
      <c r="C389" s="0" t="n">
        <v>381674</v>
      </c>
      <c r="D389" s="8" t="n">
        <v>150</v>
      </c>
      <c r="E389" s="9" t="s">
        <v>23</v>
      </c>
      <c r="F389" s="9"/>
      <c r="H389" s="10"/>
      <c r="I389" s="11"/>
    </row>
    <row r="390" customFormat="false" ht="12.8" hidden="false" customHeight="false" outlineLevel="0" collapsed="false">
      <c r="A390" s="5" t="n">
        <v>44300</v>
      </c>
      <c r="B390" s="6" t="s">
        <v>26</v>
      </c>
      <c r="C390" s="0" t="n">
        <v>381675</v>
      </c>
      <c r="D390" s="8" t="n">
        <v>60</v>
      </c>
      <c r="E390" s="9" t="s">
        <v>27</v>
      </c>
      <c r="F390" s="9"/>
      <c r="H390" s="10"/>
      <c r="I390" s="11"/>
    </row>
    <row r="391" customFormat="false" ht="12.8" hidden="false" customHeight="false" outlineLevel="0" collapsed="false">
      <c r="A391" s="5" t="n">
        <v>44300</v>
      </c>
      <c r="B391" s="6" t="s">
        <v>15</v>
      </c>
      <c r="C391" s="0" t="n">
        <v>381676</v>
      </c>
      <c r="D391" s="8" t="n">
        <v>150</v>
      </c>
      <c r="E391" s="9" t="s">
        <v>46</v>
      </c>
      <c r="F391" s="9"/>
      <c r="H391" s="10"/>
      <c r="I391" s="11"/>
    </row>
    <row r="392" customFormat="false" ht="12.8" hidden="false" customHeight="false" outlineLevel="0" collapsed="false">
      <c r="A392" s="5" t="n">
        <v>44300</v>
      </c>
      <c r="B392" s="6" t="s">
        <v>15</v>
      </c>
      <c r="C392" s="0" t="n">
        <v>381677</v>
      </c>
      <c r="D392" s="8" t="n">
        <v>250</v>
      </c>
      <c r="E392" s="9" t="s">
        <v>35</v>
      </c>
      <c r="F392" s="9"/>
      <c r="H392" s="10"/>
      <c r="I392" s="11"/>
    </row>
    <row r="393" customFormat="false" ht="12.8" hidden="false" customHeight="false" outlineLevel="0" collapsed="false">
      <c r="A393" s="5" t="n">
        <v>44300</v>
      </c>
      <c r="B393" s="6" t="s">
        <v>54</v>
      </c>
      <c r="C393" s="0" t="n">
        <v>381678</v>
      </c>
      <c r="D393" s="8" t="n">
        <v>150</v>
      </c>
      <c r="E393" s="9" t="s">
        <v>41</v>
      </c>
      <c r="F393" s="9"/>
      <c r="H393" s="10"/>
      <c r="I393" s="11"/>
    </row>
    <row r="394" customFormat="false" ht="12.8" hidden="false" customHeight="false" outlineLevel="0" collapsed="false">
      <c r="A394" s="5" t="n">
        <v>44300</v>
      </c>
      <c r="B394" s="6" t="s">
        <v>37</v>
      </c>
      <c r="C394" s="0" t="n">
        <v>381683</v>
      </c>
      <c r="D394" s="8" t="n">
        <v>100</v>
      </c>
      <c r="E394" s="9" t="s">
        <v>31</v>
      </c>
      <c r="F394" s="9"/>
      <c r="H394" s="10"/>
      <c r="I394" s="11"/>
    </row>
    <row r="395" customFormat="false" ht="12.8" hidden="false" customHeight="false" outlineLevel="0" collapsed="false">
      <c r="A395" s="5" t="n">
        <v>44301</v>
      </c>
      <c r="B395" s="6" t="s">
        <v>17</v>
      </c>
      <c r="C395" s="0" t="n">
        <v>381673</v>
      </c>
      <c r="D395" s="8" t="n">
        <v>300</v>
      </c>
      <c r="E395" s="9" t="s">
        <v>18</v>
      </c>
      <c r="F395" s="9"/>
      <c r="H395" s="10"/>
      <c r="I395" s="11"/>
    </row>
    <row r="396" customFormat="false" ht="12.8" hidden="false" customHeight="false" outlineLevel="0" collapsed="false">
      <c r="A396" s="5" t="n">
        <v>44301</v>
      </c>
      <c r="B396" s="6" t="s">
        <v>26</v>
      </c>
      <c r="C396" s="0" t="n">
        <v>381679</v>
      </c>
      <c r="D396" s="8" t="n">
        <v>40</v>
      </c>
      <c r="E396" s="9" t="s">
        <v>27</v>
      </c>
      <c r="F396" s="9"/>
      <c r="H396" s="10"/>
      <c r="I396" s="11"/>
    </row>
    <row r="397" customFormat="false" ht="12.8" hidden="false" customHeight="false" outlineLevel="0" collapsed="false">
      <c r="A397" s="5" t="n">
        <v>44301</v>
      </c>
      <c r="B397" s="6" t="s">
        <v>62</v>
      </c>
      <c r="C397" s="0" t="n">
        <v>381680</v>
      </c>
      <c r="D397" s="8" t="n">
        <v>100</v>
      </c>
      <c r="E397" s="9" t="s">
        <v>23</v>
      </c>
      <c r="F397" s="9"/>
      <c r="H397" s="10"/>
      <c r="I397" s="11"/>
    </row>
    <row r="398" customFormat="false" ht="12.8" hidden="false" customHeight="false" outlineLevel="0" collapsed="false">
      <c r="A398" s="5" t="n">
        <v>44301</v>
      </c>
      <c r="B398" s="6" t="s">
        <v>37</v>
      </c>
      <c r="C398" s="0" t="n">
        <v>381681</v>
      </c>
      <c r="D398" s="8" t="n">
        <v>100</v>
      </c>
      <c r="E398" s="9" t="s">
        <v>31</v>
      </c>
      <c r="F398" s="9"/>
      <c r="H398" s="10"/>
      <c r="I398" s="11"/>
    </row>
    <row r="399" customFormat="false" ht="12.8" hidden="false" customHeight="false" outlineLevel="0" collapsed="false">
      <c r="A399" s="5" t="n">
        <v>44301</v>
      </c>
      <c r="B399" s="6" t="s">
        <v>33</v>
      </c>
      <c r="C399" s="0" t="n">
        <v>381682</v>
      </c>
      <c r="D399" s="8" t="n">
        <f aca="false">75+453</f>
        <v>528</v>
      </c>
      <c r="E399" s="9" t="s">
        <v>29</v>
      </c>
      <c r="F399" s="9"/>
      <c r="H399" s="10"/>
      <c r="I399" s="11"/>
    </row>
    <row r="400" customFormat="false" ht="12.8" hidden="false" customHeight="false" outlineLevel="0" collapsed="false">
      <c r="A400" s="5" t="n">
        <v>44301</v>
      </c>
      <c r="B400" s="6" t="s">
        <v>61</v>
      </c>
      <c r="C400" s="0" t="n">
        <v>381684</v>
      </c>
      <c r="D400" s="8" t="n">
        <v>100</v>
      </c>
      <c r="E400" s="9" t="s">
        <v>46</v>
      </c>
      <c r="F400" s="9"/>
      <c r="H400" s="10"/>
      <c r="I400" s="11"/>
    </row>
    <row r="401" customFormat="false" ht="12.8" hidden="false" customHeight="false" outlineLevel="0" collapsed="false">
      <c r="A401" s="5" t="n">
        <v>44301</v>
      </c>
      <c r="B401" s="6" t="s">
        <v>62</v>
      </c>
      <c r="C401" s="0" t="n">
        <v>381685</v>
      </c>
      <c r="D401" s="8" t="n">
        <v>100</v>
      </c>
      <c r="E401" s="9" t="s">
        <v>16</v>
      </c>
      <c r="F401" s="9"/>
      <c r="H401" s="10"/>
      <c r="I401" s="11"/>
    </row>
    <row r="402" customFormat="false" ht="12.8" hidden="false" customHeight="false" outlineLevel="0" collapsed="false">
      <c r="A402" s="5" t="n">
        <v>44301</v>
      </c>
      <c r="B402" s="6" t="s">
        <v>26</v>
      </c>
      <c r="C402" s="0" t="n">
        <v>381686</v>
      </c>
      <c r="D402" s="8" t="n">
        <v>40</v>
      </c>
      <c r="E402" s="9" t="s">
        <v>27</v>
      </c>
      <c r="F402" s="9"/>
      <c r="H402" s="10"/>
      <c r="I402" s="11"/>
    </row>
    <row r="403" customFormat="false" ht="12.8" hidden="false" customHeight="false" outlineLevel="0" collapsed="false">
      <c r="A403" s="5" t="n">
        <v>44302</v>
      </c>
      <c r="B403" s="6" t="s">
        <v>9</v>
      </c>
      <c r="C403" s="0" t="n">
        <v>381687</v>
      </c>
      <c r="D403" s="8" t="n">
        <v>60</v>
      </c>
      <c r="E403" s="9" t="s">
        <v>10</v>
      </c>
      <c r="F403" s="9"/>
      <c r="H403" s="10"/>
      <c r="I403" s="11"/>
    </row>
    <row r="404" customFormat="false" ht="12.8" hidden="false" customHeight="false" outlineLevel="0" collapsed="false">
      <c r="A404" s="5" t="n">
        <v>44302</v>
      </c>
      <c r="B404" s="6" t="s">
        <v>61</v>
      </c>
      <c r="C404" s="0" t="n">
        <v>381688</v>
      </c>
      <c r="D404" s="8" t="n">
        <v>100</v>
      </c>
      <c r="E404" s="9" t="s">
        <v>44</v>
      </c>
      <c r="F404" s="9"/>
      <c r="H404" s="10"/>
      <c r="I404" s="11"/>
    </row>
    <row r="405" customFormat="false" ht="12.8" hidden="false" customHeight="false" outlineLevel="0" collapsed="false">
      <c r="A405" s="5" t="n">
        <v>44302</v>
      </c>
      <c r="B405" s="6" t="s">
        <v>33</v>
      </c>
      <c r="C405" s="0" t="n">
        <v>381689</v>
      </c>
      <c r="D405" s="8" t="n">
        <v>100</v>
      </c>
      <c r="E405" s="9" t="s">
        <v>41</v>
      </c>
      <c r="F405" s="9"/>
      <c r="H405" s="10"/>
      <c r="I405" s="11"/>
    </row>
    <row r="406" customFormat="false" ht="12.8" hidden="false" customHeight="false" outlineLevel="0" collapsed="false">
      <c r="A406" s="5" t="n">
        <v>44303</v>
      </c>
      <c r="B406" s="6" t="s">
        <v>42</v>
      </c>
      <c r="C406" s="0" t="n">
        <v>381690</v>
      </c>
      <c r="D406" s="8" t="n">
        <v>150</v>
      </c>
      <c r="E406" s="9" t="s">
        <v>49</v>
      </c>
      <c r="F406" s="9"/>
      <c r="H406" s="10"/>
      <c r="I406" s="11"/>
    </row>
    <row r="407" customFormat="false" ht="12.8" hidden="false" customHeight="false" outlineLevel="0" collapsed="false">
      <c r="A407" s="5" t="n">
        <v>44303</v>
      </c>
      <c r="B407" s="6" t="s">
        <v>26</v>
      </c>
      <c r="C407" s="0" t="n">
        <v>381691</v>
      </c>
      <c r="D407" s="8" t="n">
        <v>40</v>
      </c>
      <c r="E407" s="9" t="s">
        <v>27</v>
      </c>
      <c r="F407" s="9"/>
      <c r="H407" s="10"/>
      <c r="I407" s="11"/>
    </row>
    <row r="408" customFormat="false" ht="12.8" hidden="false" customHeight="false" outlineLevel="0" collapsed="false">
      <c r="A408" s="5" t="n">
        <v>44303</v>
      </c>
      <c r="B408" s="6" t="s">
        <v>62</v>
      </c>
      <c r="C408" s="0" t="n">
        <v>381692</v>
      </c>
      <c r="D408" s="8" t="n">
        <v>150</v>
      </c>
      <c r="E408" s="9" t="s">
        <v>16</v>
      </c>
      <c r="F408" s="9"/>
      <c r="H408" s="10"/>
      <c r="I408" s="11"/>
    </row>
    <row r="409" customFormat="false" ht="12.8" hidden="false" customHeight="false" outlineLevel="0" collapsed="false">
      <c r="A409" s="5" t="n">
        <v>44303</v>
      </c>
      <c r="B409" s="6" t="s">
        <v>61</v>
      </c>
      <c r="C409" s="0" t="n">
        <v>381693</v>
      </c>
      <c r="D409" s="8" t="n">
        <v>150</v>
      </c>
      <c r="E409" s="9" t="s">
        <v>46</v>
      </c>
      <c r="F409" s="9"/>
      <c r="H409" s="10"/>
      <c r="I409" s="11"/>
    </row>
    <row r="410" customFormat="false" ht="12.8" hidden="false" customHeight="false" outlineLevel="0" collapsed="false">
      <c r="A410" s="5" t="n">
        <v>44303</v>
      </c>
      <c r="B410" s="6" t="s">
        <v>37</v>
      </c>
      <c r="C410" s="0" t="n">
        <v>381694</v>
      </c>
      <c r="D410" s="8" t="n">
        <v>150</v>
      </c>
      <c r="E410" s="9" t="s">
        <v>31</v>
      </c>
      <c r="F410" s="9"/>
      <c r="H410" s="10"/>
      <c r="I410" s="11"/>
    </row>
    <row r="411" customFormat="false" ht="12.8" hidden="false" customHeight="false" outlineLevel="0" collapsed="false">
      <c r="A411" s="5" t="n">
        <v>44303</v>
      </c>
      <c r="B411" s="6" t="s">
        <v>17</v>
      </c>
      <c r="C411" s="0" t="n">
        <v>381695</v>
      </c>
      <c r="D411" s="8" t="n">
        <v>300</v>
      </c>
      <c r="E411" s="9" t="s">
        <v>18</v>
      </c>
      <c r="F411" s="9"/>
      <c r="H411" s="10"/>
      <c r="I411" s="11"/>
    </row>
    <row r="412" customFormat="false" ht="12.8" hidden="false" customHeight="false" outlineLevel="0" collapsed="false">
      <c r="A412" s="5" t="n">
        <v>44304</v>
      </c>
      <c r="B412" s="6" t="s">
        <v>26</v>
      </c>
      <c r="C412" s="0" t="n">
        <v>381698</v>
      </c>
      <c r="D412" s="8" t="n">
        <v>40</v>
      </c>
      <c r="E412" s="9" t="s">
        <v>27</v>
      </c>
      <c r="F412" s="9"/>
      <c r="H412" s="10"/>
      <c r="I412" s="11"/>
    </row>
    <row r="413" customFormat="false" ht="12.8" hidden="false" customHeight="false" outlineLevel="0" collapsed="false">
      <c r="A413" s="5" t="n">
        <v>44304</v>
      </c>
      <c r="B413" s="6" t="s">
        <v>15</v>
      </c>
      <c r="C413" s="0" t="n">
        <v>381699</v>
      </c>
      <c r="D413" s="8" t="n">
        <v>200</v>
      </c>
      <c r="E413" s="9" t="s">
        <v>23</v>
      </c>
      <c r="F413" s="9"/>
      <c r="H413" s="10"/>
      <c r="I413" s="11"/>
    </row>
    <row r="414" customFormat="false" ht="12.8" hidden="false" customHeight="false" outlineLevel="0" collapsed="false">
      <c r="A414" s="5" t="n">
        <v>44304</v>
      </c>
      <c r="B414" s="6" t="s">
        <v>26</v>
      </c>
      <c r="C414" s="0" t="n">
        <v>381700</v>
      </c>
      <c r="D414" s="8" t="n">
        <v>40</v>
      </c>
      <c r="E414" s="9" t="s">
        <v>27</v>
      </c>
      <c r="F414" s="9"/>
      <c r="H414" s="10"/>
      <c r="I414" s="11"/>
    </row>
    <row r="415" customFormat="false" ht="12.8" hidden="false" customHeight="false" outlineLevel="0" collapsed="false">
      <c r="A415" s="5" t="n">
        <v>44305</v>
      </c>
      <c r="B415" s="6" t="s">
        <v>11</v>
      </c>
      <c r="C415" s="0" t="n">
        <v>382801</v>
      </c>
      <c r="D415" s="8" t="n">
        <v>100</v>
      </c>
      <c r="E415" s="9" t="s">
        <v>23</v>
      </c>
      <c r="F415" s="9"/>
      <c r="H415" s="10"/>
      <c r="I415" s="11"/>
    </row>
    <row r="416" customFormat="false" ht="12.8" hidden="false" customHeight="false" outlineLevel="0" collapsed="false">
      <c r="A416" s="5" t="n">
        <v>44305</v>
      </c>
      <c r="B416" s="6" t="s">
        <v>17</v>
      </c>
      <c r="C416" s="0" t="n">
        <v>382803</v>
      </c>
      <c r="D416" s="8" t="n">
        <v>200</v>
      </c>
      <c r="E416" s="9" t="s">
        <v>18</v>
      </c>
      <c r="F416" s="9"/>
      <c r="H416" s="10"/>
      <c r="I416" s="11"/>
    </row>
    <row r="417" customFormat="false" ht="12.8" hidden="false" customHeight="false" outlineLevel="0" collapsed="false">
      <c r="A417" s="5" t="n">
        <v>44306</v>
      </c>
      <c r="B417" s="6" t="s">
        <v>30</v>
      </c>
      <c r="C417" s="0" t="n">
        <f aca="false">C416+1</f>
        <v>382804</v>
      </c>
      <c r="D417" s="8" t="n">
        <v>100</v>
      </c>
      <c r="E417" s="9" t="s">
        <v>38</v>
      </c>
      <c r="F417" s="9"/>
      <c r="H417" s="10"/>
      <c r="I417" s="11"/>
    </row>
    <row r="418" customFormat="false" ht="12.8" hidden="false" customHeight="false" outlineLevel="0" collapsed="false">
      <c r="A418" s="5" t="n">
        <v>44306</v>
      </c>
      <c r="B418" s="6" t="s">
        <v>9</v>
      </c>
      <c r="C418" s="0" t="n">
        <f aca="false">C417+1</f>
        <v>382805</v>
      </c>
      <c r="D418" s="8" t="n">
        <v>60</v>
      </c>
      <c r="E418" s="9" t="s">
        <v>10</v>
      </c>
      <c r="F418" s="9"/>
      <c r="H418" s="10"/>
      <c r="I418" s="11"/>
    </row>
    <row r="419" customFormat="false" ht="12.8" hidden="false" customHeight="false" outlineLevel="0" collapsed="false">
      <c r="A419" s="5" t="n">
        <v>44306</v>
      </c>
      <c r="B419" s="6" t="s">
        <v>62</v>
      </c>
      <c r="C419" s="0" t="n">
        <f aca="false">C418+1</f>
        <v>382806</v>
      </c>
      <c r="D419" s="8" t="n">
        <v>100</v>
      </c>
      <c r="E419" s="9" t="s">
        <v>46</v>
      </c>
      <c r="F419" s="9"/>
      <c r="H419" s="10"/>
      <c r="I419" s="11"/>
    </row>
    <row r="420" customFormat="false" ht="12.8" hidden="false" customHeight="false" outlineLevel="0" collapsed="false">
      <c r="A420" s="5" t="n">
        <v>44306</v>
      </c>
      <c r="B420" s="6" t="s">
        <v>50</v>
      </c>
      <c r="C420" s="0" t="n">
        <f aca="false">C419+1</f>
        <v>382807</v>
      </c>
      <c r="D420" s="8" t="n">
        <v>100</v>
      </c>
      <c r="E420" s="9" t="s">
        <v>31</v>
      </c>
      <c r="F420" s="9"/>
      <c r="H420" s="10"/>
      <c r="I420" s="11"/>
    </row>
    <row r="421" customFormat="false" ht="12.8" hidden="false" customHeight="false" outlineLevel="0" collapsed="false">
      <c r="A421" s="5" t="n">
        <v>44306</v>
      </c>
      <c r="B421" s="6" t="s">
        <v>33</v>
      </c>
      <c r="C421" s="0" t="n">
        <f aca="false">C420+1</f>
        <v>382808</v>
      </c>
      <c r="D421" s="8" t="n">
        <v>100</v>
      </c>
      <c r="E421" s="9" t="s">
        <v>44</v>
      </c>
      <c r="F421" s="9"/>
      <c r="H421" s="10"/>
      <c r="I421" s="11"/>
    </row>
    <row r="422" customFormat="false" ht="12.8" hidden="false" customHeight="false" outlineLevel="0" collapsed="false">
      <c r="A422" s="5" t="n">
        <v>44306</v>
      </c>
      <c r="B422" s="6" t="s">
        <v>20</v>
      </c>
      <c r="C422" s="0" t="n">
        <f aca="false">C421+1</f>
        <v>382809</v>
      </c>
      <c r="D422" s="8" t="n">
        <v>0</v>
      </c>
      <c r="E422" s="9" t="s">
        <v>21</v>
      </c>
      <c r="F422" s="9"/>
      <c r="H422" s="10"/>
      <c r="I422" s="11"/>
    </row>
    <row r="423" customFormat="false" ht="12.8" hidden="false" customHeight="false" outlineLevel="0" collapsed="false">
      <c r="A423" s="5" t="n">
        <v>44308</v>
      </c>
      <c r="B423" s="6" t="s">
        <v>37</v>
      </c>
      <c r="C423" s="0" t="n">
        <f aca="false">C422+1</f>
        <v>382810</v>
      </c>
      <c r="D423" s="8" t="n">
        <v>0</v>
      </c>
      <c r="E423" s="9" t="s">
        <v>14</v>
      </c>
      <c r="F423" s="9"/>
      <c r="H423" s="10"/>
      <c r="I423" s="11"/>
    </row>
    <row r="424" customFormat="false" ht="12.8" hidden="false" customHeight="false" outlineLevel="0" collapsed="false">
      <c r="A424" s="5" t="n">
        <v>44308</v>
      </c>
      <c r="B424" s="6" t="s">
        <v>37</v>
      </c>
      <c r="C424" s="0" t="n">
        <f aca="false">C423+1</f>
        <v>382811</v>
      </c>
      <c r="D424" s="8" t="n">
        <v>100</v>
      </c>
      <c r="E424" s="9" t="s">
        <v>38</v>
      </c>
      <c r="F424" s="9"/>
      <c r="H424" s="10"/>
      <c r="I424" s="11"/>
    </row>
    <row r="425" customFormat="false" ht="12.8" hidden="false" customHeight="false" outlineLevel="0" collapsed="false">
      <c r="A425" s="5" t="n">
        <v>44308</v>
      </c>
      <c r="B425" s="6" t="s">
        <v>15</v>
      </c>
      <c r="C425" s="0" t="n">
        <f aca="false">C424+1</f>
        <v>382812</v>
      </c>
      <c r="D425" s="8" t="n">
        <v>100</v>
      </c>
      <c r="E425" s="9" t="s">
        <v>49</v>
      </c>
      <c r="F425" s="9"/>
      <c r="H425" s="10"/>
      <c r="I425" s="11"/>
    </row>
    <row r="426" customFormat="false" ht="12.8" hidden="false" customHeight="false" outlineLevel="0" collapsed="false">
      <c r="A426" s="5" t="n">
        <v>44308</v>
      </c>
      <c r="B426" s="6" t="s">
        <v>61</v>
      </c>
      <c r="C426" s="0" t="n">
        <f aca="false">C425+1</f>
        <v>382813</v>
      </c>
      <c r="D426" s="8" t="n">
        <v>120</v>
      </c>
      <c r="E426" s="9" t="s">
        <v>31</v>
      </c>
      <c r="F426" s="9"/>
      <c r="H426" s="10"/>
      <c r="I426" s="11"/>
    </row>
    <row r="427" customFormat="false" ht="12.8" hidden="false" customHeight="false" outlineLevel="0" collapsed="false">
      <c r="A427" s="5" t="n">
        <v>44308</v>
      </c>
      <c r="B427" s="6" t="s">
        <v>20</v>
      </c>
      <c r="C427" s="0" t="n">
        <f aca="false">C426+1</f>
        <v>382814</v>
      </c>
      <c r="D427" s="8" t="n">
        <v>75</v>
      </c>
      <c r="E427" s="9" t="s">
        <v>43</v>
      </c>
      <c r="F427" s="9"/>
      <c r="H427" s="10"/>
      <c r="I427" s="11"/>
    </row>
    <row r="428" customFormat="false" ht="12.8" hidden="false" customHeight="false" outlineLevel="0" collapsed="false">
      <c r="A428" s="5" t="n">
        <v>44308</v>
      </c>
      <c r="B428" s="6" t="s">
        <v>26</v>
      </c>
      <c r="C428" s="0" t="n">
        <f aca="false">C427+1</f>
        <v>382815</v>
      </c>
      <c r="D428" s="8" t="n">
        <v>0</v>
      </c>
      <c r="E428" s="9" t="s">
        <v>27</v>
      </c>
      <c r="F428" s="9"/>
      <c r="H428" s="10"/>
      <c r="I428" s="11"/>
    </row>
    <row r="429" customFormat="false" ht="12.8" hidden="false" customHeight="false" outlineLevel="0" collapsed="false">
      <c r="A429" s="5" t="n">
        <v>44308</v>
      </c>
      <c r="B429" s="6" t="s">
        <v>17</v>
      </c>
      <c r="C429" s="0" t="n">
        <f aca="false">C428+1</f>
        <v>382816</v>
      </c>
      <c r="D429" s="8" t="n">
        <f aca="false">404+450</f>
        <v>854</v>
      </c>
      <c r="E429" s="9" t="s">
        <v>18</v>
      </c>
      <c r="F429" s="9"/>
      <c r="H429" s="10"/>
      <c r="I429" s="11"/>
    </row>
    <row r="430" customFormat="false" ht="12.8" hidden="false" customHeight="false" outlineLevel="0" collapsed="false">
      <c r="A430" s="5" t="n">
        <v>44308</v>
      </c>
      <c r="B430" s="6" t="s">
        <v>22</v>
      </c>
      <c r="C430" s="0" t="n">
        <f aca="false">C429+1</f>
        <v>382817</v>
      </c>
      <c r="D430" s="8" t="n">
        <f aca="false">450+(2628/20)</f>
        <v>581.4</v>
      </c>
      <c r="E430" s="9" t="s">
        <v>40</v>
      </c>
      <c r="F430" s="9"/>
      <c r="H430" s="10"/>
      <c r="I430" s="11"/>
    </row>
    <row r="431" customFormat="false" ht="12.8" hidden="false" customHeight="false" outlineLevel="0" collapsed="false">
      <c r="A431" s="5" t="n">
        <v>44308</v>
      </c>
      <c r="B431" s="6" t="s">
        <v>11</v>
      </c>
      <c r="C431" s="0" t="n">
        <f aca="false">C430+1</f>
        <v>382818</v>
      </c>
      <c r="D431" s="8" t="n">
        <v>150</v>
      </c>
      <c r="E431" s="9" t="s">
        <v>23</v>
      </c>
      <c r="F431" s="9"/>
      <c r="H431" s="10"/>
      <c r="I431" s="11"/>
    </row>
    <row r="432" customFormat="false" ht="12.8" hidden="false" customHeight="false" outlineLevel="0" collapsed="false">
      <c r="A432" s="5" t="n">
        <v>44309</v>
      </c>
      <c r="B432" s="6" t="s">
        <v>15</v>
      </c>
      <c r="C432" s="0" t="n">
        <f aca="false">C431+1</f>
        <v>382819</v>
      </c>
      <c r="D432" s="8" t="n">
        <v>200</v>
      </c>
      <c r="E432" s="9" t="s">
        <v>29</v>
      </c>
      <c r="F432" s="9"/>
      <c r="H432" s="10"/>
      <c r="I432" s="11"/>
    </row>
    <row r="433" customFormat="false" ht="12.8" hidden="false" customHeight="false" outlineLevel="0" collapsed="false">
      <c r="A433" s="5" t="n">
        <v>44309</v>
      </c>
      <c r="B433" s="6" t="s">
        <v>50</v>
      </c>
      <c r="C433" s="0" t="n">
        <f aca="false">C432+1</f>
        <v>382820</v>
      </c>
      <c r="D433" s="8" t="n">
        <v>200</v>
      </c>
      <c r="E433" s="9" t="s">
        <v>41</v>
      </c>
      <c r="F433" s="9"/>
      <c r="H433" s="10"/>
      <c r="I433" s="11"/>
    </row>
    <row r="434" customFormat="false" ht="12.8" hidden="false" customHeight="false" outlineLevel="0" collapsed="false">
      <c r="A434" s="5" t="n">
        <v>44309</v>
      </c>
      <c r="B434" s="6" t="s">
        <v>61</v>
      </c>
      <c r="C434" s="0" t="n">
        <f aca="false">C433+1</f>
        <v>382821</v>
      </c>
      <c r="D434" s="8" t="n">
        <v>150</v>
      </c>
      <c r="E434" s="9" t="s">
        <v>31</v>
      </c>
      <c r="F434" s="9"/>
      <c r="H434" s="10"/>
      <c r="I434" s="11"/>
    </row>
    <row r="435" customFormat="false" ht="12.8" hidden="false" customHeight="false" outlineLevel="0" collapsed="false">
      <c r="A435" s="5" t="n">
        <v>44309</v>
      </c>
      <c r="B435" s="6" t="s">
        <v>20</v>
      </c>
      <c r="C435" s="0" t="n">
        <f aca="false">C434+1</f>
        <v>382822</v>
      </c>
      <c r="D435" s="8" t="n">
        <v>40</v>
      </c>
      <c r="E435" s="9" t="s">
        <v>27</v>
      </c>
      <c r="F435" s="9"/>
      <c r="H435" s="10"/>
      <c r="I435" s="11"/>
    </row>
    <row r="436" customFormat="false" ht="12.8" hidden="false" customHeight="false" outlineLevel="0" collapsed="false">
      <c r="A436" s="5" t="n">
        <v>44309</v>
      </c>
      <c r="B436" s="6" t="s">
        <v>52</v>
      </c>
      <c r="C436" s="0" t="n">
        <f aca="false">C435+1</f>
        <v>382823</v>
      </c>
      <c r="D436" s="8" t="n">
        <v>150</v>
      </c>
      <c r="E436" s="9" t="s">
        <v>46</v>
      </c>
      <c r="F436" s="9"/>
      <c r="H436" s="10"/>
      <c r="I436" s="11"/>
    </row>
    <row r="437" customFormat="false" ht="12.8" hidden="false" customHeight="false" outlineLevel="0" collapsed="false">
      <c r="A437" s="5" t="n">
        <v>44309</v>
      </c>
      <c r="B437" s="6" t="s">
        <v>33</v>
      </c>
      <c r="C437" s="0" t="n">
        <f aca="false">C436+1</f>
        <v>382824</v>
      </c>
      <c r="D437" s="8" t="n">
        <v>100</v>
      </c>
      <c r="E437" s="9" t="s">
        <v>41</v>
      </c>
      <c r="F437" s="9"/>
      <c r="H437" s="10"/>
      <c r="I437" s="11"/>
    </row>
    <row r="438" customFormat="false" ht="12.8" hidden="false" customHeight="false" outlineLevel="0" collapsed="false">
      <c r="A438" s="5" t="n">
        <v>44310</v>
      </c>
      <c r="B438" s="6" t="s">
        <v>11</v>
      </c>
      <c r="C438" s="0" t="n">
        <f aca="false">C437+1</f>
        <v>382825</v>
      </c>
      <c r="D438" s="8" t="n">
        <v>100</v>
      </c>
      <c r="E438" s="9" t="s">
        <v>35</v>
      </c>
      <c r="F438" s="9"/>
      <c r="H438" s="10"/>
      <c r="I438" s="11"/>
    </row>
    <row r="439" customFormat="false" ht="12.8" hidden="false" customHeight="false" outlineLevel="0" collapsed="false">
      <c r="A439" s="5" t="n">
        <v>44310</v>
      </c>
      <c r="B439" s="6" t="s">
        <v>61</v>
      </c>
      <c r="C439" s="0" t="n">
        <f aca="false">C438+1</f>
        <v>382826</v>
      </c>
      <c r="D439" s="8" t="n">
        <v>100</v>
      </c>
      <c r="E439" s="9" t="s">
        <v>46</v>
      </c>
      <c r="F439" s="9"/>
      <c r="H439" s="10"/>
      <c r="I439" s="11"/>
    </row>
    <row r="440" customFormat="false" ht="12.8" hidden="false" customHeight="false" outlineLevel="0" collapsed="false">
      <c r="A440" s="5" t="n">
        <v>44310</v>
      </c>
      <c r="B440" s="6" t="s">
        <v>33</v>
      </c>
      <c r="C440" s="0" t="n">
        <f aca="false">C439+1</f>
        <v>382827</v>
      </c>
      <c r="D440" s="8" t="n">
        <v>100</v>
      </c>
      <c r="E440" s="9" t="s">
        <v>41</v>
      </c>
      <c r="F440" s="9"/>
      <c r="H440" s="10"/>
      <c r="I440" s="11"/>
    </row>
    <row r="441" customFormat="false" ht="12.8" hidden="false" customHeight="false" outlineLevel="0" collapsed="false">
      <c r="A441" s="5" t="n">
        <v>44310</v>
      </c>
      <c r="B441" s="6" t="s">
        <v>11</v>
      </c>
      <c r="C441" s="0" t="n">
        <f aca="false">C440+1</f>
        <v>382828</v>
      </c>
      <c r="D441" s="8" t="n">
        <v>120</v>
      </c>
      <c r="E441" s="9" t="s">
        <v>35</v>
      </c>
      <c r="F441" s="9"/>
      <c r="H441" s="10"/>
      <c r="I441" s="11"/>
    </row>
    <row r="442" customFormat="false" ht="12.8" hidden="false" customHeight="false" outlineLevel="0" collapsed="false">
      <c r="A442" s="5" t="n">
        <v>44310</v>
      </c>
      <c r="B442" s="6" t="s">
        <v>61</v>
      </c>
      <c r="C442" s="0" t="n">
        <f aca="false">C441+1</f>
        <v>382829</v>
      </c>
      <c r="D442" s="8" t="n">
        <v>130</v>
      </c>
      <c r="E442" s="9" t="s">
        <v>31</v>
      </c>
      <c r="F442" s="9"/>
      <c r="H442" s="10"/>
      <c r="I442" s="11"/>
    </row>
    <row r="443" customFormat="false" ht="12.8" hidden="false" customHeight="false" outlineLevel="0" collapsed="false">
      <c r="A443" s="5" t="n">
        <v>44310</v>
      </c>
      <c r="B443" s="6" t="s">
        <v>26</v>
      </c>
      <c r="C443" s="0" t="n">
        <f aca="false">C442+1</f>
        <v>382830</v>
      </c>
      <c r="D443" s="8" t="n">
        <v>60</v>
      </c>
      <c r="E443" s="9" t="s">
        <v>27</v>
      </c>
      <c r="F443" s="9"/>
      <c r="H443" s="10"/>
      <c r="I443" s="11"/>
    </row>
    <row r="444" customFormat="false" ht="12.8" hidden="false" customHeight="false" outlineLevel="0" collapsed="false">
      <c r="A444" s="5" t="n">
        <v>44311</v>
      </c>
      <c r="B444" s="6" t="s">
        <v>37</v>
      </c>
      <c r="C444" s="0" t="n">
        <f aca="false">C443+1</f>
        <v>382831</v>
      </c>
      <c r="D444" s="8" t="n">
        <v>100</v>
      </c>
      <c r="E444" s="9" t="s">
        <v>16</v>
      </c>
      <c r="F444" s="9"/>
      <c r="H444" s="10"/>
      <c r="I444" s="11"/>
    </row>
    <row r="445" customFormat="false" ht="12.8" hidden="false" customHeight="false" outlineLevel="0" collapsed="false">
      <c r="A445" s="5" t="n">
        <v>44311</v>
      </c>
      <c r="B445" s="6" t="s">
        <v>62</v>
      </c>
      <c r="C445" s="0" t="n">
        <f aca="false">C444+1</f>
        <v>382832</v>
      </c>
      <c r="D445" s="8" t="n">
        <v>100</v>
      </c>
      <c r="E445" s="9" t="s">
        <v>41</v>
      </c>
      <c r="F445" s="9"/>
      <c r="H445" s="10"/>
      <c r="I445" s="11"/>
    </row>
    <row r="446" customFormat="false" ht="12.8" hidden="false" customHeight="false" outlineLevel="0" collapsed="false">
      <c r="A446" s="5" t="n">
        <v>44311</v>
      </c>
      <c r="B446" s="6" t="s">
        <v>26</v>
      </c>
      <c r="C446" s="0" t="n">
        <f aca="false">C445+1</f>
        <v>382833</v>
      </c>
      <c r="D446" s="8" t="n">
        <v>60</v>
      </c>
      <c r="E446" s="9" t="s">
        <v>27</v>
      </c>
      <c r="F446" s="9"/>
      <c r="H446" s="10"/>
      <c r="I446" s="11"/>
    </row>
    <row r="447" customFormat="false" ht="12.8" hidden="false" customHeight="false" outlineLevel="0" collapsed="false">
      <c r="A447" s="5" t="n">
        <v>44311</v>
      </c>
      <c r="B447" s="6" t="s">
        <v>37</v>
      </c>
      <c r="C447" s="0" t="n">
        <f aca="false">C446+1</f>
        <v>382834</v>
      </c>
      <c r="D447" s="8" t="n">
        <v>150</v>
      </c>
      <c r="E447" s="9" t="s">
        <v>23</v>
      </c>
      <c r="F447" s="9"/>
      <c r="H447" s="10"/>
      <c r="I447" s="11"/>
    </row>
    <row r="448" customFormat="false" ht="12.8" hidden="false" customHeight="false" outlineLevel="0" collapsed="false">
      <c r="A448" s="5" t="n">
        <v>44312</v>
      </c>
      <c r="B448" s="6" t="s">
        <v>11</v>
      </c>
      <c r="C448" s="0" t="n">
        <f aca="false">C447+1</f>
        <v>382835</v>
      </c>
      <c r="D448" s="8" t="n">
        <v>120</v>
      </c>
      <c r="E448" s="9" t="s">
        <v>35</v>
      </c>
      <c r="F448" s="9"/>
      <c r="H448" s="10"/>
      <c r="I448" s="11"/>
    </row>
    <row r="449" customFormat="false" ht="12.8" hidden="false" customHeight="false" outlineLevel="0" collapsed="false">
      <c r="A449" s="5" t="n">
        <v>44312</v>
      </c>
      <c r="B449" s="6" t="s">
        <v>9</v>
      </c>
      <c r="C449" s="0" t="n">
        <f aca="false">C448+1</f>
        <v>382836</v>
      </c>
      <c r="D449" s="8" t="n">
        <v>60</v>
      </c>
      <c r="E449" s="9" t="s">
        <v>10</v>
      </c>
      <c r="F449" s="9"/>
      <c r="H449" s="10"/>
      <c r="I449" s="11"/>
    </row>
    <row r="450" customFormat="false" ht="12.8" hidden="false" customHeight="false" outlineLevel="0" collapsed="false">
      <c r="A450" s="5" t="n">
        <v>44312</v>
      </c>
      <c r="B450" s="6" t="s">
        <v>26</v>
      </c>
      <c r="C450" s="0" t="n">
        <f aca="false">C449+1</f>
        <v>382837</v>
      </c>
      <c r="D450" s="8" t="n">
        <v>40</v>
      </c>
      <c r="E450" s="9" t="s">
        <v>27</v>
      </c>
      <c r="F450" s="9"/>
      <c r="H450" s="10"/>
      <c r="I450" s="11"/>
    </row>
    <row r="451" customFormat="false" ht="12.8" hidden="false" customHeight="false" outlineLevel="0" collapsed="false">
      <c r="A451" s="5" t="n">
        <v>44312</v>
      </c>
      <c r="B451" s="6" t="s">
        <v>30</v>
      </c>
      <c r="C451" s="0" t="n">
        <f aca="false">C450+1</f>
        <v>382838</v>
      </c>
      <c r="D451" s="8" t="n">
        <v>150</v>
      </c>
      <c r="E451" s="9" t="s">
        <v>16</v>
      </c>
      <c r="F451" s="9"/>
      <c r="H451" s="10"/>
      <c r="I451" s="11"/>
    </row>
    <row r="452" customFormat="false" ht="12.8" hidden="false" customHeight="false" outlineLevel="0" collapsed="false">
      <c r="A452" s="5" t="n">
        <v>44313</v>
      </c>
      <c r="B452" s="6" t="s">
        <v>26</v>
      </c>
      <c r="C452" s="0" t="n">
        <f aca="false">C451+1</f>
        <v>382839</v>
      </c>
      <c r="D452" s="8" t="n">
        <v>0</v>
      </c>
      <c r="E452" s="9" t="s">
        <v>27</v>
      </c>
      <c r="F452" s="9"/>
      <c r="H452" s="10"/>
      <c r="I452" s="11"/>
    </row>
    <row r="453" customFormat="false" ht="12.8" hidden="false" customHeight="false" outlineLevel="0" collapsed="false">
      <c r="A453" s="5" t="n">
        <v>44313</v>
      </c>
      <c r="B453" s="6" t="s">
        <v>37</v>
      </c>
      <c r="C453" s="0" t="n">
        <f aca="false">C452+1</f>
        <v>382840</v>
      </c>
      <c r="D453" s="8" t="n">
        <v>100</v>
      </c>
      <c r="E453" s="9" t="s">
        <v>35</v>
      </c>
      <c r="F453" s="9"/>
      <c r="H453" s="10"/>
      <c r="I453" s="11"/>
    </row>
    <row r="454" customFormat="false" ht="12.8" hidden="false" customHeight="false" outlineLevel="0" collapsed="false">
      <c r="A454" s="5" t="n">
        <v>44313</v>
      </c>
      <c r="B454" s="6" t="s">
        <v>62</v>
      </c>
      <c r="C454" s="0" t="n">
        <f aca="false">C453+1</f>
        <v>382841</v>
      </c>
      <c r="D454" s="8" t="n">
        <v>120</v>
      </c>
      <c r="E454" s="9" t="s">
        <v>31</v>
      </c>
      <c r="F454" s="9"/>
      <c r="H454" s="10"/>
      <c r="I454" s="11"/>
    </row>
    <row r="455" customFormat="false" ht="12.8" hidden="false" customHeight="false" outlineLevel="0" collapsed="false">
      <c r="A455" s="5" t="n">
        <v>44313</v>
      </c>
      <c r="B455" s="6" t="s">
        <v>33</v>
      </c>
      <c r="C455" s="0" t="n">
        <f aca="false">C454+1</f>
        <v>382842</v>
      </c>
      <c r="D455" s="8" t="n">
        <v>120</v>
      </c>
      <c r="E455" s="9" t="s">
        <v>41</v>
      </c>
      <c r="F455" s="9"/>
      <c r="H455" s="10"/>
      <c r="I455" s="11"/>
    </row>
    <row r="456" customFormat="false" ht="12.8" hidden="false" customHeight="false" outlineLevel="0" collapsed="false">
      <c r="A456" s="5" t="n">
        <v>44313</v>
      </c>
      <c r="B456" s="6" t="s">
        <v>15</v>
      </c>
      <c r="C456" s="0" t="n">
        <f aca="false">C455+1</f>
        <v>382843</v>
      </c>
      <c r="D456" s="8" t="n">
        <v>700</v>
      </c>
      <c r="E456" s="9" t="s">
        <v>16</v>
      </c>
      <c r="F456" s="9"/>
      <c r="H456" s="10"/>
      <c r="I456" s="11"/>
    </row>
    <row r="457" customFormat="false" ht="12.8" hidden="false" customHeight="false" outlineLevel="0" collapsed="false">
      <c r="A457" s="5" t="n">
        <v>44313</v>
      </c>
      <c r="B457" s="0" t="s">
        <v>26</v>
      </c>
      <c r="C457" s="0" t="n">
        <f aca="false">C456+1</f>
        <v>382844</v>
      </c>
      <c r="D457" s="0" t="n">
        <v>60</v>
      </c>
      <c r="E457" s="0" t="s">
        <v>27</v>
      </c>
      <c r="F457" s="9"/>
      <c r="H457" s="10"/>
      <c r="I457" s="11"/>
    </row>
    <row r="458" customFormat="false" ht="12.8" hidden="false" customHeight="false" outlineLevel="0" collapsed="false">
      <c r="A458" s="5" t="n">
        <v>44313</v>
      </c>
      <c r="B458" s="6" t="s">
        <v>54</v>
      </c>
      <c r="C458" s="0" t="n">
        <f aca="false">C457+1</f>
        <v>382845</v>
      </c>
      <c r="D458" s="8" t="n">
        <v>80</v>
      </c>
      <c r="E458" s="9" t="s">
        <v>23</v>
      </c>
      <c r="F458" s="9"/>
      <c r="H458" s="10"/>
      <c r="I458" s="11"/>
    </row>
    <row r="459" customFormat="false" ht="12.8" hidden="false" customHeight="false" outlineLevel="0" collapsed="false">
      <c r="A459" s="5" t="n">
        <v>44314</v>
      </c>
      <c r="B459" s="6" t="s">
        <v>30</v>
      </c>
      <c r="C459" s="0" t="n">
        <f aca="false">C458+1</f>
        <v>382846</v>
      </c>
      <c r="D459" s="8" t="n">
        <v>100</v>
      </c>
      <c r="E459" s="9" t="s">
        <v>46</v>
      </c>
      <c r="F459" s="9"/>
      <c r="H459" s="10"/>
      <c r="I459" s="11"/>
    </row>
    <row r="460" customFormat="false" ht="12.8" hidden="false" customHeight="false" outlineLevel="0" collapsed="false">
      <c r="A460" s="5" t="n">
        <v>44314</v>
      </c>
      <c r="B460" s="6" t="s">
        <v>33</v>
      </c>
      <c r="C460" s="0" t="n">
        <f aca="false">C459+1</f>
        <v>382847</v>
      </c>
      <c r="D460" s="8" t="n">
        <v>100</v>
      </c>
      <c r="E460" s="9" t="s">
        <v>41</v>
      </c>
      <c r="F460" s="9"/>
      <c r="H460" s="10"/>
      <c r="I460" s="11"/>
    </row>
    <row r="461" customFormat="false" ht="12.8" hidden="false" customHeight="false" outlineLevel="0" collapsed="false">
      <c r="A461" s="5" t="n">
        <v>44314</v>
      </c>
      <c r="B461" s="6" t="s">
        <v>62</v>
      </c>
      <c r="C461" s="0" t="n">
        <f aca="false">C460+1</f>
        <v>382848</v>
      </c>
      <c r="D461" s="8" t="n">
        <v>100</v>
      </c>
      <c r="E461" s="9" t="s">
        <v>31</v>
      </c>
      <c r="F461" s="9"/>
      <c r="H461" s="10"/>
      <c r="I461" s="11"/>
    </row>
    <row r="462" customFormat="false" ht="12.8" hidden="false" customHeight="false" outlineLevel="0" collapsed="false">
      <c r="A462" s="5" t="n">
        <v>44314</v>
      </c>
      <c r="B462" s="6" t="s">
        <v>15</v>
      </c>
      <c r="C462" s="0" t="n">
        <f aca="false">C461+1</f>
        <v>382849</v>
      </c>
      <c r="D462" s="8" t="n">
        <v>100</v>
      </c>
      <c r="E462" s="9" t="s">
        <v>38</v>
      </c>
      <c r="F462" s="9"/>
      <c r="H462" s="10"/>
      <c r="I462" s="11"/>
    </row>
    <row r="463" customFormat="false" ht="12.8" hidden="false" customHeight="false" outlineLevel="0" collapsed="false">
      <c r="A463" s="5" t="n">
        <v>44314</v>
      </c>
      <c r="B463" s="6" t="s">
        <v>34</v>
      </c>
      <c r="C463" s="0" t="n">
        <f aca="false">C462+1</f>
        <v>382850</v>
      </c>
      <c r="D463" s="8" t="n">
        <v>200</v>
      </c>
      <c r="E463" s="9" t="s">
        <v>12</v>
      </c>
      <c r="F463" s="9"/>
      <c r="H463" s="10"/>
      <c r="I463" s="11"/>
    </row>
    <row r="464" customFormat="false" ht="12.8" hidden="false" customHeight="false" outlineLevel="0" collapsed="false">
      <c r="A464" s="5" t="n">
        <v>44314</v>
      </c>
      <c r="B464" s="6" t="s">
        <v>20</v>
      </c>
      <c r="C464" s="0" t="n">
        <f aca="false">C463+1</f>
        <v>382851</v>
      </c>
      <c r="D464" s="8" t="n">
        <v>0</v>
      </c>
      <c r="E464" s="9" t="s">
        <v>21</v>
      </c>
      <c r="F464" s="9"/>
      <c r="H464" s="10"/>
      <c r="I464" s="11"/>
    </row>
    <row r="465" customFormat="false" ht="12.8" hidden="false" customHeight="false" outlineLevel="0" collapsed="false">
      <c r="A465" s="5" t="n">
        <v>44314</v>
      </c>
      <c r="B465" s="6" t="s">
        <v>26</v>
      </c>
      <c r="C465" s="0" t="n">
        <f aca="false">C464+1</f>
        <v>382852</v>
      </c>
      <c r="D465" s="8" t="n">
        <v>40</v>
      </c>
      <c r="E465" s="9" t="s">
        <v>27</v>
      </c>
      <c r="F465" s="9"/>
      <c r="H465" s="10"/>
      <c r="I465" s="11"/>
    </row>
    <row r="466" customFormat="false" ht="12.8" hidden="false" customHeight="false" outlineLevel="0" collapsed="false">
      <c r="A466" s="5" t="n">
        <v>44314</v>
      </c>
      <c r="B466" s="6" t="s">
        <v>62</v>
      </c>
      <c r="C466" s="0" t="n">
        <f aca="false">C465+1</f>
        <v>382853</v>
      </c>
      <c r="D466" s="8" t="n">
        <v>150</v>
      </c>
      <c r="E466" s="9" t="s">
        <v>35</v>
      </c>
      <c r="F466" s="9"/>
      <c r="H466" s="10"/>
      <c r="I466" s="11"/>
    </row>
    <row r="467" customFormat="false" ht="12.8" hidden="false" customHeight="false" outlineLevel="0" collapsed="false">
      <c r="A467" s="5" t="n">
        <v>44315</v>
      </c>
      <c r="B467" s="6" t="s">
        <v>37</v>
      </c>
      <c r="C467" s="0" t="n">
        <f aca="false">C466+1</f>
        <v>382854</v>
      </c>
      <c r="D467" s="8" t="n">
        <v>200</v>
      </c>
      <c r="E467" s="9" t="s">
        <v>23</v>
      </c>
      <c r="F467" s="9"/>
      <c r="H467" s="10"/>
      <c r="I467" s="11"/>
    </row>
    <row r="468" customFormat="false" ht="12.8" hidden="false" customHeight="false" outlineLevel="0" collapsed="false">
      <c r="A468" s="5" t="n">
        <v>44315</v>
      </c>
      <c r="B468" s="6" t="s">
        <v>26</v>
      </c>
      <c r="C468" s="0" t="n">
        <f aca="false">C467+1</f>
        <v>382855</v>
      </c>
      <c r="D468" s="8" t="n">
        <v>40</v>
      </c>
      <c r="E468" s="9" t="s">
        <v>27</v>
      </c>
      <c r="F468" s="9"/>
      <c r="H468" s="10"/>
      <c r="I468" s="11"/>
    </row>
    <row r="469" customFormat="false" ht="12.8" hidden="false" customHeight="false" outlineLevel="0" collapsed="false">
      <c r="A469" s="5" t="n">
        <v>44315</v>
      </c>
      <c r="B469" s="6" t="s">
        <v>34</v>
      </c>
      <c r="C469" s="0" t="n">
        <f aca="false">C468+1</f>
        <v>382856</v>
      </c>
      <c r="D469" s="8" t="n">
        <v>600</v>
      </c>
      <c r="E469" s="9" t="s">
        <v>12</v>
      </c>
      <c r="F469" s="9"/>
      <c r="H469" s="10"/>
      <c r="I469" s="11"/>
    </row>
    <row r="470" customFormat="false" ht="12.8" hidden="false" customHeight="false" outlineLevel="0" collapsed="false">
      <c r="A470" s="5" t="n">
        <v>44315</v>
      </c>
      <c r="B470" s="6" t="s">
        <v>34</v>
      </c>
      <c r="C470" s="0" t="n">
        <f aca="false">C469+1</f>
        <v>382857</v>
      </c>
      <c r="D470" s="8" t="n">
        <v>700</v>
      </c>
      <c r="E470" s="9" t="s">
        <v>49</v>
      </c>
      <c r="F470" s="9"/>
      <c r="H470" s="10"/>
      <c r="I470" s="11"/>
    </row>
    <row r="471" customFormat="false" ht="12.8" hidden="false" customHeight="false" outlineLevel="0" collapsed="false">
      <c r="A471" s="5" t="n">
        <v>44315</v>
      </c>
      <c r="B471" s="6" t="s">
        <v>22</v>
      </c>
      <c r="C471" s="0" t="n">
        <f aca="false">C470+1</f>
        <v>382858</v>
      </c>
      <c r="D471" s="8" t="n">
        <v>451</v>
      </c>
      <c r="E471" s="9" t="s">
        <v>40</v>
      </c>
      <c r="F471" s="9"/>
      <c r="H471" s="10"/>
      <c r="I471" s="11"/>
    </row>
    <row r="472" customFormat="false" ht="12.8" hidden="false" customHeight="false" outlineLevel="0" collapsed="false">
      <c r="A472" s="5" t="n">
        <v>44316</v>
      </c>
      <c r="B472" s="6" t="s">
        <v>30</v>
      </c>
      <c r="C472" s="0" t="n">
        <f aca="false">C471+1</f>
        <v>382859</v>
      </c>
      <c r="D472" s="8" t="n">
        <v>200</v>
      </c>
      <c r="E472" s="9" t="s">
        <v>46</v>
      </c>
      <c r="F472" s="9"/>
      <c r="H472" s="10"/>
      <c r="I472" s="11"/>
    </row>
    <row r="473" customFormat="false" ht="12.8" hidden="false" customHeight="false" outlineLevel="0" collapsed="false">
      <c r="A473" s="5" t="n">
        <v>44316</v>
      </c>
      <c r="B473" s="6" t="s">
        <v>11</v>
      </c>
      <c r="C473" s="0" t="n">
        <f aca="false">C472+1</f>
        <v>382860</v>
      </c>
      <c r="D473" s="8" t="n">
        <v>150</v>
      </c>
      <c r="E473" s="9" t="s">
        <v>41</v>
      </c>
      <c r="F473" s="9"/>
      <c r="H473" s="10"/>
      <c r="I473" s="11"/>
    </row>
    <row r="474" customFormat="false" ht="12.8" hidden="false" customHeight="false" outlineLevel="0" collapsed="false">
      <c r="A474" s="5" t="n">
        <v>44316</v>
      </c>
      <c r="B474" s="6" t="s">
        <v>50</v>
      </c>
      <c r="C474" s="0" t="n">
        <f aca="false">C473+1</f>
        <v>382861</v>
      </c>
      <c r="D474" s="8" t="n">
        <v>100</v>
      </c>
      <c r="E474" s="9" t="s">
        <v>39</v>
      </c>
      <c r="F474" s="9"/>
      <c r="H474" s="10"/>
      <c r="I474" s="11"/>
    </row>
    <row r="475" customFormat="false" ht="12.8" hidden="false" customHeight="false" outlineLevel="0" collapsed="false">
      <c r="A475" s="5" t="n">
        <v>44316</v>
      </c>
      <c r="B475" s="6" t="s">
        <v>26</v>
      </c>
      <c r="C475" s="0" t="n">
        <f aca="false">C474+1</f>
        <v>382862</v>
      </c>
      <c r="D475" s="8" t="n">
        <v>90</v>
      </c>
      <c r="E475" s="9" t="s">
        <v>47</v>
      </c>
      <c r="F475" s="9"/>
      <c r="H475" s="10"/>
      <c r="I475" s="11"/>
    </row>
    <row r="476" customFormat="false" ht="12.8" hidden="false" customHeight="false" outlineLevel="0" collapsed="false">
      <c r="A476" s="5" t="n">
        <v>44316</v>
      </c>
      <c r="B476" s="6" t="s">
        <v>26</v>
      </c>
      <c r="C476" s="0" t="n">
        <f aca="false">C475+1</f>
        <v>382863</v>
      </c>
      <c r="D476" s="8" t="n">
        <v>40</v>
      </c>
      <c r="E476" s="9" t="s">
        <v>27</v>
      </c>
      <c r="F476" s="9"/>
      <c r="H476" s="10"/>
      <c r="I476" s="11"/>
    </row>
    <row r="477" customFormat="false" ht="12.8" hidden="false" customHeight="false" outlineLevel="0" collapsed="false">
      <c r="A477" s="5" t="n">
        <v>44316</v>
      </c>
      <c r="B477" s="6" t="s">
        <v>26</v>
      </c>
      <c r="C477" s="0" t="n">
        <f aca="false">C476+1</f>
        <v>382864</v>
      </c>
      <c r="D477" s="8" t="n">
        <v>35</v>
      </c>
      <c r="E477" s="9" t="s">
        <v>27</v>
      </c>
      <c r="F477" s="9"/>
      <c r="H477" s="10"/>
      <c r="I477" s="11"/>
    </row>
    <row r="478" customFormat="false" ht="12.8" hidden="false" customHeight="false" outlineLevel="0" collapsed="false">
      <c r="A478" s="5" t="n">
        <v>44316</v>
      </c>
      <c r="B478" s="6" t="s">
        <v>15</v>
      </c>
      <c r="C478" s="0" t="n">
        <f aca="false">C477+1</f>
        <v>382865</v>
      </c>
      <c r="D478" s="8" t="n">
        <v>100</v>
      </c>
      <c r="E478" s="9" t="s">
        <v>43</v>
      </c>
      <c r="F478" s="9"/>
      <c r="H478" s="10"/>
      <c r="I478" s="11"/>
    </row>
    <row r="479" customFormat="false" ht="12.8" hidden="false" customHeight="false" outlineLevel="0" collapsed="false">
      <c r="A479" s="5" t="n">
        <v>44316</v>
      </c>
      <c r="B479" s="6" t="s">
        <v>30</v>
      </c>
      <c r="C479" s="0" t="n">
        <f aca="false">C478+1</f>
        <v>382866</v>
      </c>
      <c r="D479" s="8" t="n">
        <v>100</v>
      </c>
      <c r="E479" s="9" t="s">
        <v>46</v>
      </c>
      <c r="F479" s="9"/>
      <c r="H479" s="10"/>
      <c r="I479" s="11"/>
    </row>
    <row r="480" customFormat="false" ht="12.8" hidden="false" customHeight="false" outlineLevel="0" collapsed="false">
      <c r="A480" s="5" t="n">
        <v>44316</v>
      </c>
      <c r="B480" s="6" t="s">
        <v>61</v>
      </c>
      <c r="C480" s="0" t="n">
        <f aca="false">C479+1</f>
        <v>382867</v>
      </c>
      <c r="D480" s="8" t="n">
        <v>150</v>
      </c>
      <c r="E480" s="9" t="s">
        <v>35</v>
      </c>
      <c r="F480" s="9"/>
      <c r="H480" s="10"/>
      <c r="I480" s="11"/>
    </row>
    <row r="481" customFormat="false" ht="12.8" hidden="false" customHeight="false" outlineLevel="0" collapsed="false">
      <c r="A481" s="5" t="n">
        <v>44316</v>
      </c>
      <c r="B481" s="6" t="s">
        <v>20</v>
      </c>
      <c r="C481" s="0" t="n">
        <f aca="false">C480+1</f>
        <v>382868</v>
      </c>
      <c r="D481" s="8" t="n">
        <v>60</v>
      </c>
      <c r="E481" s="9" t="s">
        <v>32</v>
      </c>
      <c r="F481" s="9"/>
      <c r="H481" s="10"/>
      <c r="I481" s="11"/>
    </row>
    <row r="482" customFormat="false" ht="12.8" hidden="false" customHeight="false" outlineLevel="0" collapsed="false">
      <c r="A482" s="5" t="n">
        <v>44317</v>
      </c>
      <c r="B482" s="6" t="s">
        <v>9</v>
      </c>
      <c r="C482" s="0" t="n">
        <f aca="false">C481+1</f>
        <v>382869</v>
      </c>
      <c r="D482" s="8" t="n">
        <v>60</v>
      </c>
      <c r="E482" s="9" t="s">
        <v>10</v>
      </c>
      <c r="F482" s="9"/>
      <c r="H482" s="10"/>
      <c r="I482" s="11"/>
    </row>
    <row r="483" customFormat="false" ht="12.8" hidden="false" customHeight="false" outlineLevel="0" collapsed="false">
      <c r="A483" s="5" t="n">
        <v>44317</v>
      </c>
      <c r="B483" s="6" t="s">
        <v>57</v>
      </c>
      <c r="C483" s="0" t="n">
        <f aca="false">C482+1</f>
        <v>382870</v>
      </c>
      <c r="D483" s="8" t="n">
        <v>100</v>
      </c>
      <c r="E483" s="9" t="s">
        <v>39</v>
      </c>
      <c r="F483" s="9"/>
      <c r="H483" s="10"/>
      <c r="I483" s="11"/>
    </row>
    <row r="484" customFormat="false" ht="12.8" hidden="false" customHeight="false" outlineLevel="0" collapsed="false">
      <c r="A484" s="5" t="n">
        <v>44317</v>
      </c>
      <c r="B484" s="6" t="s">
        <v>11</v>
      </c>
      <c r="C484" s="0" t="n">
        <f aca="false">C483+1</f>
        <v>382871</v>
      </c>
      <c r="D484" s="8" t="n">
        <v>100</v>
      </c>
      <c r="E484" s="9" t="s">
        <v>41</v>
      </c>
      <c r="F484" s="9"/>
      <c r="H484" s="10"/>
      <c r="I484" s="11"/>
    </row>
    <row r="485" customFormat="false" ht="12.8" hidden="false" customHeight="false" outlineLevel="0" collapsed="false">
      <c r="A485" s="5" t="n">
        <v>44317</v>
      </c>
      <c r="B485" s="6" t="s">
        <v>30</v>
      </c>
      <c r="C485" s="0" t="n">
        <f aca="false">C484+1</f>
        <v>382872</v>
      </c>
      <c r="D485" s="8" t="n">
        <v>100</v>
      </c>
      <c r="E485" s="9" t="s">
        <v>31</v>
      </c>
      <c r="F485" s="9"/>
      <c r="H485" s="10"/>
      <c r="I485" s="11"/>
    </row>
    <row r="486" customFormat="false" ht="12.8" hidden="false" customHeight="false" outlineLevel="0" collapsed="false">
      <c r="A486" s="5" t="n">
        <v>44317</v>
      </c>
      <c r="B486" s="6" t="s">
        <v>37</v>
      </c>
      <c r="C486" s="0" t="n">
        <f aca="false">C485+1</f>
        <v>382873</v>
      </c>
      <c r="D486" s="8" t="n">
        <v>150</v>
      </c>
      <c r="E486" s="9" t="s">
        <v>44</v>
      </c>
      <c r="F486" s="9"/>
      <c r="H486" s="10"/>
      <c r="I486" s="11"/>
    </row>
    <row r="487" customFormat="false" ht="12.8" hidden="false" customHeight="false" outlineLevel="0" collapsed="false">
      <c r="A487" s="5" t="n">
        <v>44317</v>
      </c>
      <c r="B487" s="6" t="s">
        <v>62</v>
      </c>
      <c r="C487" s="0" t="n">
        <f aca="false">C486+1</f>
        <v>382874</v>
      </c>
      <c r="D487" s="8" t="n">
        <v>150</v>
      </c>
      <c r="E487" s="9" t="s">
        <v>29</v>
      </c>
      <c r="F487" s="9"/>
      <c r="H487" s="10"/>
      <c r="I487" s="11"/>
    </row>
    <row r="488" customFormat="false" ht="12.8" hidden="false" customHeight="false" outlineLevel="0" collapsed="false">
      <c r="A488" s="5" t="n">
        <v>44317</v>
      </c>
      <c r="B488" s="6" t="s">
        <v>52</v>
      </c>
      <c r="C488" s="0" t="n">
        <f aca="false">C487+1</f>
        <v>382875</v>
      </c>
      <c r="D488" s="8" t="n">
        <v>150</v>
      </c>
      <c r="E488" s="9" t="s">
        <v>46</v>
      </c>
      <c r="F488" s="9"/>
      <c r="H488" s="10"/>
      <c r="I488" s="11"/>
    </row>
    <row r="489" customFormat="false" ht="12.8" hidden="false" customHeight="false" outlineLevel="0" collapsed="false">
      <c r="A489" s="5" t="n">
        <v>44317</v>
      </c>
      <c r="B489" s="6" t="s">
        <v>61</v>
      </c>
      <c r="C489" s="0" t="n">
        <f aca="false">C488+1</f>
        <v>382876</v>
      </c>
      <c r="D489" s="8" t="n">
        <v>100</v>
      </c>
      <c r="E489" s="9" t="s">
        <v>35</v>
      </c>
      <c r="F489" s="9"/>
      <c r="H489" s="10"/>
      <c r="I489" s="11"/>
    </row>
    <row r="490" customFormat="false" ht="12.8" hidden="false" customHeight="false" outlineLevel="0" collapsed="false">
      <c r="A490" s="5" t="n">
        <v>44318</v>
      </c>
      <c r="B490" s="6" t="s">
        <v>15</v>
      </c>
      <c r="C490" s="0" t="n">
        <f aca="false">C489+1</f>
        <v>382877</v>
      </c>
      <c r="D490" s="8" t="n">
        <v>730</v>
      </c>
      <c r="E490" s="9" t="s">
        <v>16</v>
      </c>
      <c r="F490" s="9"/>
      <c r="H490" s="10"/>
      <c r="I490" s="11"/>
    </row>
    <row r="491" customFormat="false" ht="12.8" hidden="false" customHeight="false" outlineLevel="0" collapsed="false">
      <c r="A491" s="5" t="n">
        <v>44318</v>
      </c>
      <c r="B491" s="6" t="s">
        <v>42</v>
      </c>
      <c r="C491" s="0" t="n">
        <f aca="false">C490+1</f>
        <v>382878</v>
      </c>
      <c r="D491" s="8" t="n">
        <v>100</v>
      </c>
      <c r="E491" s="9" t="s">
        <v>31</v>
      </c>
      <c r="F491" s="9"/>
      <c r="H491" s="10"/>
      <c r="I491" s="11"/>
    </row>
    <row r="492" customFormat="false" ht="12.8" hidden="false" customHeight="false" outlineLevel="0" collapsed="false">
      <c r="A492" s="5" t="n">
        <v>44319</v>
      </c>
      <c r="B492" s="6" t="s">
        <v>30</v>
      </c>
      <c r="C492" s="0" t="n">
        <f aca="false">C491+1</f>
        <v>382879</v>
      </c>
      <c r="D492" s="8" t="n">
        <v>120</v>
      </c>
      <c r="E492" s="9" t="s">
        <v>23</v>
      </c>
      <c r="F492" s="9"/>
      <c r="H492" s="10"/>
      <c r="I492" s="11"/>
    </row>
    <row r="493" customFormat="false" ht="12.8" hidden="false" customHeight="false" outlineLevel="0" collapsed="false">
      <c r="A493" s="5" t="n">
        <v>44319</v>
      </c>
      <c r="B493" s="6" t="s">
        <v>26</v>
      </c>
      <c r="C493" s="0" t="n">
        <f aca="false">C492+1</f>
        <v>382880</v>
      </c>
      <c r="D493" s="8" t="n">
        <v>0</v>
      </c>
      <c r="E493" s="9" t="s">
        <v>43</v>
      </c>
      <c r="F493" s="9"/>
      <c r="H493" s="10"/>
      <c r="I493" s="11"/>
    </row>
    <row r="494" customFormat="false" ht="12.8" hidden="false" customHeight="false" outlineLevel="0" collapsed="false">
      <c r="A494" s="5" t="n">
        <v>44319</v>
      </c>
      <c r="B494" s="6" t="s">
        <v>26</v>
      </c>
      <c r="C494" s="0" t="n">
        <f aca="false">C493+1</f>
        <v>382881</v>
      </c>
      <c r="D494" s="8" t="n">
        <v>90</v>
      </c>
      <c r="E494" s="9" t="s">
        <v>32</v>
      </c>
      <c r="F494" s="9"/>
      <c r="H494" s="10"/>
      <c r="I494" s="11"/>
    </row>
    <row r="495" customFormat="false" ht="12.8" hidden="false" customHeight="false" outlineLevel="0" collapsed="false">
      <c r="A495" s="5" t="n">
        <v>44319</v>
      </c>
      <c r="B495" s="6" t="s">
        <v>50</v>
      </c>
      <c r="C495" s="0" t="n">
        <f aca="false">C494+1</f>
        <v>382882</v>
      </c>
      <c r="D495" s="8" t="n">
        <v>100</v>
      </c>
      <c r="E495" s="9" t="s">
        <v>29</v>
      </c>
      <c r="F495" s="9"/>
      <c r="H495" s="10"/>
      <c r="I495" s="11"/>
    </row>
    <row r="496" customFormat="false" ht="12.8" hidden="false" customHeight="false" outlineLevel="0" collapsed="false">
      <c r="A496" s="5" t="n">
        <v>44319</v>
      </c>
      <c r="B496" s="6" t="s">
        <v>17</v>
      </c>
      <c r="C496" s="0" t="n">
        <f aca="false">C495+1</f>
        <v>382883</v>
      </c>
      <c r="D496" s="8" t="n">
        <f aca="false">388++448</f>
        <v>836</v>
      </c>
      <c r="E496" s="9" t="s">
        <v>18</v>
      </c>
      <c r="F496" s="9"/>
      <c r="H496" s="10"/>
      <c r="I496" s="11"/>
    </row>
    <row r="497" customFormat="false" ht="12.8" hidden="false" customHeight="false" outlineLevel="0" collapsed="false">
      <c r="A497" s="5" t="n">
        <v>44319</v>
      </c>
      <c r="B497" s="6" t="s">
        <v>9</v>
      </c>
      <c r="C497" s="0" t="n">
        <f aca="false">C496+1</f>
        <v>382884</v>
      </c>
      <c r="D497" s="8" t="n">
        <v>40</v>
      </c>
      <c r="E497" s="9" t="s">
        <v>27</v>
      </c>
      <c r="F497" s="9"/>
      <c r="H497" s="10"/>
      <c r="I497" s="11"/>
    </row>
    <row r="498" customFormat="false" ht="12.8" hidden="false" customHeight="false" outlineLevel="0" collapsed="false">
      <c r="A498" s="5" t="n">
        <v>44320</v>
      </c>
      <c r="B498" s="6" t="s">
        <v>61</v>
      </c>
      <c r="C498" s="0" t="n">
        <f aca="false">C497+1</f>
        <v>382885</v>
      </c>
      <c r="D498" s="8" t="n">
        <v>150</v>
      </c>
      <c r="E498" s="9" t="s">
        <v>29</v>
      </c>
      <c r="F498" s="9"/>
      <c r="H498" s="10"/>
      <c r="I498" s="11"/>
    </row>
    <row r="499" customFormat="false" ht="12.8" hidden="false" customHeight="false" outlineLevel="0" collapsed="false">
      <c r="A499" s="5" t="n">
        <v>44320</v>
      </c>
      <c r="B499" s="6" t="s">
        <v>11</v>
      </c>
      <c r="C499" s="0" t="n">
        <f aca="false">C498+1</f>
        <v>382886</v>
      </c>
      <c r="D499" s="8" t="n">
        <v>150</v>
      </c>
      <c r="E499" s="9" t="s">
        <v>41</v>
      </c>
      <c r="F499" s="9"/>
      <c r="H499" s="10"/>
      <c r="I499" s="11"/>
    </row>
    <row r="500" customFormat="false" ht="12.8" hidden="false" customHeight="false" outlineLevel="0" collapsed="false">
      <c r="A500" s="5" t="n">
        <v>44320</v>
      </c>
      <c r="B500" s="6" t="s">
        <v>9</v>
      </c>
      <c r="C500" s="0" t="n">
        <f aca="false">C499+1</f>
        <v>382887</v>
      </c>
      <c r="D500" s="8" t="n">
        <v>70</v>
      </c>
      <c r="E500" s="9" t="s">
        <v>10</v>
      </c>
      <c r="F500" s="9"/>
      <c r="H500" s="10"/>
      <c r="I500" s="11"/>
    </row>
    <row r="501" customFormat="false" ht="12.8" hidden="false" customHeight="false" outlineLevel="0" collapsed="false">
      <c r="A501" s="5" t="n">
        <v>44320</v>
      </c>
      <c r="B501" s="6" t="s">
        <v>50</v>
      </c>
      <c r="C501" s="0" t="n">
        <f aca="false">C500+1</f>
        <v>382888</v>
      </c>
      <c r="D501" s="8" t="n">
        <v>260</v>
      </c>
      <c r="E501" s="9" t="s">
        <v>23</v>
      </c>
      <c r="F501" s="9"/>
      <c r="H501" s="10"/>
      <c r="I501" s="11"/>
    </row>
    <row r="502" customFormat="false" ht="12.8" hidden="false" customHeight="false" outlineLevel="0" collapsed="false">
      <c r="A502" s="5" t="n">
        <v>44321</v>
      </c>
      <c r="B502" s="6" t="s">
        <v>61</v>
      </c>
      <c r="C502" s="0" t="n">
        <f aca="false">C501+1</f>
        <v>382889</v>
      </c>
      <c r="D502" s="8" t="n">
        <v>120</v>
      </c>
      <c r="E502" s="9" t="s">
        <v>29</v>
      </c>
      <c r="F502" s="9"/>
      <c r="H502" s="10"/>
      <c r="I502" s="11"/>
    </row>
    <row r="503" customFormat="false" ht="12.8" hidden="false" customHeight="false" outlineLevel="0" collapsed="false">
      <c r="A503" s="5" t="n">
        <v>44321</v>
      </c>
      <c r="B503" s="6" t="s">
        <v>62</v>
      </c>
      <c r="C503" s="0" t="n">
        <f aca="false">C502+1</f>
        <v>382890</v>
      </c>
      <c r="D503" s="8" t="n">
        <v>200</v>
      </c>
      <c r="E503" s="9" t="s">
        <v>46</v>
      </c>
      <c r="F503" s="9"/>
      <c r="H503" s="10"/>
      <c r="I503" s="11"/>
    </row>
    <row r="504" customFormat="false" ht="12.8" hidden="false" customHeight="false" outlineLevel="0" collapsed="false">
      <c r="A504" s="5" t="n">
        <v>44321</v>
      </c>
      <c r="B504" s="6" t="s">
        <v>42</v>
      </c>
      <c r="C504" s="0" t="n">
        <f aca="false">C503+1</f>
        <v>382891</v>
      </c>
      <c r="D504" s="8" t="n">
        <v>200</v>
      </c>
      <c r="E504" s="9" t="s">
        <v>31</v>
      </c>
      <c r="F504" s="9"/>
      <c r="H504" s="10"/>
      <c r="I504" s="11"/>
    </row>
    <row r="505" customFormat="false" ht="12.8" hidden="false" customHeight="false" outlineLevel="0" collapsed="false">
      <c r="A505" s="5" t="n">
        <v>44321</v>
      </c>
      <c r="B505" s="6" t="s">
        <v>26</v>
      </c>
      <c r="C505" s="0" t="n">
        <f aca="false">C504+1</f>
        <v>382892</v>
      </c>
      <c r="D505" s="8" t="n">
        <v>40</v>
      </c>
      <c r="E505" s="9" t="s">
        <v>27</v>
      </c>
      <c r="F505" s="9"/>
      <c r="H505" s="10"/>
      <c r="I505" s="11"/>
    </row>
    <row r="506" customFormat="false" ht="12.8" hidden="false" customHeight="false" outlineLevel="0" collapsed="false">
      <c r="A506" s="5" t="n">
        <v>44321</v>
      </c>
      <c r="B506" s="6" t="s">
        <v>9</v>
      </c>
      <c r="C506" s="0" t="n">
        <f aca="false">C505+1</f>
        <v>382893</v>
      </c>
      <c r="D506" s="8" t="n">
        <v>5</v>
      </c>
      <c r="E506" s="9" t="s">
        <v>27</v>
      </c>
      <c r="F506" s="9"/>
      <c r="H506" s="10"/>
      <c r="I506" s="11"/>
    </row>
    <row r="507" customFormat="false" ht="12.8" hidden="false" customHeight="false" outlineLevel="0" collapsed="false">
      <c r="A507" s="5" t="n">
        <v>44321</v>
      </c>
      <c r="B507" s="6" t="s">
        <v>54</v>
      </c>
      <c r="C507" s="0" t="n">
        <f aca="false">C506+1</f>
        <v>382894</v>
      </c>
      <c r="D507" s="8" t="n">
        <v>100</v>
      </c>
      <c r="E507" s="9" t="s">
        <v>44</v>
      </c>
      <c r="F507" s="9"/>
      <c r="H507" s="10"/>
      <c r="I507" s="11"/>
    </row>
    <row r="508" customFormat="false" ht="12.8" hidden="false" customHeight="false" outlineLevel="0" collapsed="false">
      <c r="A508" s="5" t="n">
        <v>44321</v>
      </c>
      <c r="B508" s="6" t="s">
        <v>26</v>
      </c>
      <c r="C508" s="0" t="n">
        <f aca="false">C507+1</f>
        <v>382895</v>
      </c>
      <c r="D508" s="8" t="n">
        <v>40</v>
      </c>
      <c r="E508" s="9" t="s">
        <v>27</v>
      </c>
      <c r="F508" s="9"/>
      <c r="H508" s="10"/>
      <c r="I508" s="11"/>
    </row>
    <row r="509" customFormat="false" ht="12.8" hidden="false" customHeight="false" outlineLevel="0" collapsed="false">
      <c r="A509" s="5" t="n">
        <v>44322</v>
      </c>
      <c r="B509" s="6" t="s">
        <v>62</v>
      </c>
      <c r="C509" s="0" t="n">
        <f aca="false">C508+1</f>
        <v>382896</v>
      </c>
      <c r="D509" s="8" t="n">
        <v>180</v>
      </c>
      <c r="E509" s="9" t="s">
        <v>46</v>
      </c>
      <c r="F509" s="9"/>
      <c r="H509" s="10"/>
      <c r="I509" s="11"/>
    </row>
    <row r="510" customFormat="false" ht="12.8" hidden="false" customHeight="false" outlineLevel="0" collapsed="false">
      <c r="A510" s="5" t="n">
        <v>44322</v>
      </c>
      <c r="B510" s="6" t="s">
        <v>37</v>
      </c>
      <c r="C510" s="0" t="n">
        <f aca="false">C509+1</f>
        <v>382897</v>
      </c>
      <c r="D510" s="8" t="n">
        <v>50</v>
      </c>
      <c r="E510" s="9" t="s">
        <v>35</v>
      </c>
      <c r="F510" s="9"/>
      <c r="H510" s="10"/>
      <c r="I510" s="11"/>
    </row>
    <row r="511" customFormat="false" ht="12.8" hidden="false" customHeight="false" outlineLevel="0" collapsed="false">
      <c r="A511" s="5" t="n">
        <v>44322</v>
      </c>
      <c r="B511" s="6" t="s">
        <v>26</v>
      </c>
      <c r="C511" s="0" t="n">
        <f aca="false">C510+1</f>
        <v>382898</v>
      </c>
      <c r="D511" s="8" t="n">
        <v>40</v>
      </c>
      <c r="E511" s="9" t="s">
        <v>27</v>
      </c>
      <c r="F511" s="9"/>
      <c r="H511" s="10"/>
      <c r="I511" s="11"/>
    </row>
    <row r="512" customFormat="false" ht="12.8" hidden="false" customHeight="false" outlineLevel="0" collapsed="false">
      <c r="A512" s="5" t="n">
        <v>44322</v>
      </c>
      <c r="B512" s="6" t="s">
        <v>42</v>
      </c>
      <c r="C512" s="0" t="n">
        <f aca="false">C511+1</f>
        <v>382899</v>
      </c>
      <c r="D512" s="8" t="n">
        <v>72</v>
      </c>
      <c r="E512" s="9" t="s">
        <v>39</v>
      </c>
      <c r="F512" s="9"/>
      <c r="H512" s="10"/>
      <c r="I512" s="11"/>
    </row>
    <row r="513" customFormat="false" ht="12.8" hidden="false" customHeight="false" outlineLevel="0" collapsed="false">
      <c r="A513" s="5" t="n">
        <v>44322</v>
      </c>
      <c r="B513" s="6" t="s">
        <v>61</v>
      </c>
      <c r="C513" s="0" t="n">
        <f aca="false">C512+1</f>
        <v>382900</v>
      </c>
      <c r="D513" s="8" t="n">
        <v>50</v>
      </c>
      <c r="E513" s="9" t="s">
        <v>24</v>
      </c>
      <c r="F513" s="9"/>
      <c r="H513" s="10"/>
      <c r="I513" s="11"/>
    </row>
    <row r="514" customFormat="false" ht="12.8" hidden="false" customHeight="false" outlineLevel="0" collapsed="false">
      <c r="A514" s="5" t="n">
        <v>44322</v>
      </c>
      <c r="B514" s="6" t="s">
        <v>11</v>
      </c>
      <c r="C514" s="0" t="n">
        <v>381701</v>
      </c>
      <c r="D514" s="8" t="n">
        <v>100</v>
      </c>
      <c r="E514" s="9" t="s">
        <v>41</v>
      </c>
      <c r="F514" s="9"/>
      <c r="H514" s="10"/>
      <c r="I514" s="11"/>
    </row>
    <row r="515" customFormat="false" ht="12.8" hidden="false" customHeight="false" outlineLevel="0" collapsed="false">
      <c r="A515" s="5" t="n">
        <v>44322</v>
      </c>
      <c r="B515" s="6" t="s">
        <v>20</v>
      </c>
      <c r="C515" s="0" t="n">
        <v>381702</v>
      </c>
      <c r="D515" s="8" t="n">
        <v>0</v>
      </c>
      <c r="E515" s="9" t="s">
        <v>32</v>
      </c>
      <c r="F515" s="9"/>
      <c r="H515" s="10"/>
      <c r="I515" s="11"/>
    </row>
    <row r="516" customFormat="false" ht="12.8" hidden="false" customHeight="false" outlineLevel="0" collapsed="false">
      <c r="A516" s="5" t="n">
        <v>44323</v>
      </c>
      <c r="B516" s="6" t="s">
        <v>17</v>
      </c>
      <c r="C516" s="0" t="n">
        <v>381703</v>
      </c>
      <c r="D516" s="8" t="n">
        <v>408</v>
      </c>
      <c r="E516" s="9" t="s">
        <v>18</v>
      </c>
      <c r="F516" s="9"/>
      <c r="H516" s="10"/>
      <c r="I516" s="11"/>
    </row>
    <row r="517" customFormat="false" ht="12.8" hidden="false" customHeight="false" outlineLevel="0" collapsed="false">
      <c r="A517" s="5" t="n">
        <v>44323</v>
      </c>
      <c r="B517" s="6" t="s">
        <v>42</v>
      </c>
      <c r="C517" s="0" t="n">
        <v>381704</v>
      </c>
      <c r="D517" s="8" t="n">
        <v>200</v>
      </c>
      <c r="E517" s="9" t="s">
        <v>44</v>
      </c>
      <c r="F517" s="9"/>
      <c r="H517" s="10"/>
      <c r="I517" s="11"/>
    </row>
    <row r="518" customFormat="false" ht="12.8" hidden="false" customHeight="false" outlineLevel="0" collapsed="false">
      <c r="A518" s="5" t="n">
        <v>44323</v>
      </c>
      <c r="B518" s="6" t="s">
        <v>62</v>
      </c>
      <c r="C518" s="0" t="n">
        <v>381705</v>
      </c>
      <c r="D518" s="8" t="n">
        <v>150</v>
      </c>
      <c r="E518" s="9" t="s">
        <v>35</v>
      </c>
      <c r="F518" s="9"/>
      <c r="H518" s="10"/>
      <c r="I518" s="11"/>
    </row>
    <row r="519" customFormat="false" ht="12.8" hidden="false" customHeight="false" outlineLevel="0" collapsed="false">
      <c r="A519" s="5" t="n">
        <v>44323</v>
      </c>
      <c r="B519" s="6" t="s">
        <v>61</v>
      </c>
      <c r="C519" s="0" t="n">
        <v>381706</v>
      </c>
      <c r="D519" s="8" t="n">
        <v>500</v>
      </c>
      <c r="E519" s="9" t="s">
        <v>29</v>
      </c>
      <c r="F519" s="9"/>
      <c r="H519" s="10"/>
      <c r="I519" s="11"/>
    </row>
    <row r="520" customFormat="false" ht="12.8" hidden="false" customHeight="false" outlineLevel="0" collapsed="false">
      <c r="A520" s="5" t="n">
        <v>44323</v>
      </c>
      <c r="B520" s="6" t="s">
        <v>26</v>
      </c>
      <c r="C520" s="0" t="n">
        <v>381707</v>
      </c>
      <c r="D520" s="8" t="n">
        <v>40</v>
      </c>
      <c r="E520" s="9" t="s">
        <v>27</v>
      </c>
      <c r="F520" s="9"/>
      <c r="H520" s="10"/>
      <c r="I520" s="11"/>
    </row>
    <row r="521" customFormat="false" ht="12.8" hidden="false" customHeight="false" outlineLevel="0" collapsed="false">
      <c r="A521" s="5" t="n">
        <v>44323</v>
      </c>
      <c r="B521" s="6" t="s">
        <v>11</v>
      </c>
      <c r="C521" s="0" t="n">
        <v>381708</v>
      </c>
      <c r="D521" s="8" t="n">
        <v>300</v>
      </c>
      <c r="E521" s="9" t="s">
        <v>41</v>
      </c>
      <c r="F521" s="9"/>
      <c r="H521" s="10"/>
      <c r="I521" s="11"/>
    </row>
    <row r="522" customFormat="false" ht="12.8" hidden="false" customHeight="false" outlineLevel="0" collapsed="false">
      <c r="A522" s="5" t="n">
        <v>44323</v>
      </c>
      <c r="B522" s="6" t="s">
        <v>9</v>
      </c>
      <c r="C522" s="0" t="n">
        <v>381709</v>
      </c>
      <c r="D522" s="8" t="n">
        <v>0</v>
      </c>
      <c r="E522" s="9" t="s">
        <v>58</v>
      </c>
      <c r="F522" s="9"/>
      <c r="H522" s="10"/>
      <c r="I522" s="11"/>
    </row>
    <row r="523" customFormat="false" ht="12.8" hidden="false" customHeight="false" outlineLevel="0" collapsed="false">
      <c r="A523" s="5" t="n">
        <v>44323</v>
      </c>
      <c r="B523" s="6" t="s">
        <v>37</v>
      </c>
      <c r="C523" s="0" t="n">
        <v>381710</v>
      </c>
      <c r="D523" s="8" t="n">
        <v>400</v>
      </c>
      <c r="E523" s="9" t="s">
        <v>31</v>
      </c>
      <c r="F523" s="9"/>
      <c r="H523" s="10"/>
      <c r="I523" s="11"/>
    </row>
    <row r="524" customFormat="false" ht="12.8" hidden="false" customHeight="false" outlineLevel="0" collapsed="false">
      <c r="A524" s="5" t="n">
        <v>44325</v>
      </c>
      <c r="B524" s="6" t="s">
        <v>26</v>
      </c>
      <c r="C524" s="0" t="n">
        <v>381711</v>
      </c>
      <c r="D524" s="8" t="n">
        <v>60</v>
      </c>
      <c r="E524" s="9" t="s">
        <v>27</v>
      </c>
      <c r="F524" s="9"/>
      <c r="H524" s="10"/>
      <c r="I524" s="11"/>
    </row>
    <row r="525" customFormat="false" ht="12.8" hidden="false" customHeight="false" outlineLevel="0" collapsed="false">
      <c r="A525" s="5" t="n">
        <v>44325</v>
      </c>
      <c r="B525" s="6" t="s">
        <v>37</v>
      </c>
      <c r="C525" s="0" t="n">
        <v>381712</v>
      </c>
      <c r="D525" s="13" t="n">
        <v>449</v>
      </c>
      <c r="E525" s="9" t="s">
        <v>44</v>
      </c>
      <c r="F525" s="9"/>
      <c r="H525" s="10"/>
      <c r="I525" s="11"/>
    </row>
    <row r="526" customFormat="false" ht="12.8" hidden="false" customHeight="false" outlineLevel="0" collapsed="false">
      <c r="A526" s="5" t="n">
        <v>44327</v>
      </c>
      <c r="B526" s="6" t="s">
        <v>62</v>
      </c>
      <c r="C526" s="0" t="n">
        <v>381713</v>
      </c>
      <c r="D526" s="8" t="n">
        <v>200</v>
      </c>
      <c r="E526" s="9" t="s">
        <v>35</v>
      </c>
      <c r="F526" s="9"/>
      <c r="H526" s="10"/>
      <c r="I526" s="11"/>
    </row>
    <row r="527" customFormat="false" ht="12.8" hidden="false" customHeight="false" outlineLevel="0" collapsed="false">
      <c r="A527" s="5" t="n">
        <v>44327</v>
      </c>
      <c r="B527" s="6" t="s">
        <v>9</v>
      </c>
      <c r="C527" s="0" t="n">
        <v>381714</v>
      </c>
      <c r="D527" s="8" t="n">
        <v>60</v>
      </c>
      <c r="E527" s="9" t="s">
        <v>10</v>
      </c>
      <c r="F527" s="9"/>
      <c r="H527" s="10"/>
      <c r="I527" s="11"/>
    </row>
    <row r="528" customFormat="false" ht="12.8" hidden="false" customHeight="false" outlineLevel="0" collapsed="false">
      <c r="A528" s="5" t="n">
        <v>44328</v>
      </c>
      <c r="B528" s="6" t="s">
        <v>62</v>
      </c>
      <c r="C528" s="0" t="n">
        <v>381715</v>
      </c>
      <c r="D528" s="8" t="n">
        <v>100</v>
      </c>
      <c r="E528" s="9" t="s">
        <v>23</v>
      </c>
      <c r="F528" s="9"/>
      <c r="H528" s="10"/>
      <c r="I528" s="11"/>
    </row>
    <row r="529" customFormat="false" ht="12.8" hidden="false" customHeight="false" outlineLevel="0" collapsed="false">
      <c r="A529" s="5" t="n">
        <v>44328</v>
      </c>
      <c r="B529" s="6" t="s">
        <v>61</v>
      </c>
      <c r="C529" s="0" t="n">
        <v>381716</v>
      </c>
      <c r="D529" s="8" t="n">
        <v>200</v>
      </c>
      <c r="E529" s="9" t="s">
        <v>24</v>
      </c>
      <c r="F529" s="9"/>
      <c r="H529" s="10"/>
      <c r="I529" s="11"/>
    </row>
    <row r="530" customFormat="false" ht="12.8" hidden="false" customHeight="false" outlineLevel="0" collapsed="false">
      <c r="A530" s="5" t="n">
        <v>44329</v>
      </c>
      <c r="B530" s="6" t="s">
        <v>26</v>
      </c>
      <c r="C530" s="0" t="n">
        <v>381717</v>
      </c>
      <c r="D530" s="8" t="n">
        <v>40</v>
      </c>
      <c r="E530" s="9" t="s">
        <v>27</v>
      </c>
      <c r="F530" s="9"/>
      <c r="H530" s="10"/>
      <c r="I530" s="11"/>
    </row>
    <row r="531" customFormat="false" ht="12.8" hidden="false" customHeight="false" outlineLevel="0" collapsed="false">
      <c r="A531" s="5" t="n">
        <v>44329</v>
      </c>
      <c r="B531" s="6" t="s">
        <v>20</v>
      </c>
      <c r="C531" s="0" t="n">
        <v>381718</v>
      </c>
      <c r="D531" s="8" t="n">
        <v>0</v>
      </c>
      <c r="E531" s="9" t="s">
        <v>21</v>
      </c>
      <c r="F531" s="9"/>
      <c r="H531" s="10"/>
      <c r="I531" s="11"/>
    </row>
    <row r="532" customFormat="false" ht="12.8" hidden="false" customHeight="false" outlineLevel="0" collapsed="false">
      <c r="A532" s="5" t="n">
        <v>44329</v>
      </c>
      <c r="B532" s="6" t="s">
        <v>17</v>
      </c>
      <c r="C532" s="0" t="n">
        <v>381719</v>
      </c>
      <c r="D532" s="8" t="n">
        <f aca="false">448+330</f>
        <v>778</v>
      </c>
      <c r="E532" s="9" t="s">
        <v>18</v>
      </c>
      <c r="F532" s="9"/>
      <c r="H532" s="10"/>
      <c r="I532" s="11"/>
    </row>
    <row r="533" customFormat="false" ht="12.8" hidden="false" customHeight="false" outlineLevel="0" collapsed="false">
      <c r="A533" s="5" t="n">
        <v>44330</v>
      </c>
      <c r="B533" s="6" t="s">
        <v>50</v>
      </c>
      <c r="C533" s="0" t="n">
        <v>381720</v>
      </c>
      <c r="D533" s="8" t="n">
        <v>150</v>
      </c>
      <c r="E533" s="9" t="s">
        <v>44</v>
      </c>
      <c r="F533" s="9"/>
      <c r="H533" s="10"/>
      <c r="I533" s="11"/>
    </row>
    <row r="534" customFormat="false" ht="12.8" hidden="false" customHeight="false" outlineLevel="0" collapsed="false">
      <c r="A534" s="5" t="n">
        <v>44330</v>
      </c>
      <c r="B534" s="6" t="s">
        <v>61</v>
      </c>
      <c r="C534" s="0" t="n">
        <v>381721</v>
      </c>
      <c r="D534" s="8" t="n">
        <v>150</v>
      </c>
      <c r="E534" s="9" t="s">
        <v>38</v>
      </c>
      <c r="F534" s="9"/>
      <c r="H534" s="10"/>
      <c r="I534" s="11"/>
    </row>
    <row r="535" customFormat="false" ht="12.8" hidden="false" customHeight="false" outlineLevel="0" collapsed="false">
      <c r="A535" s="5" t="n">
        <v>44330</v>
      </c>
      <c r="B535" s="6" t="s">
        <v>61</v>
      </c>
      <c r="C535" s="0" t="n">
        <v>381722</v>
      </c>
      <c r="D535" s="8" t="n">
        <v>100</v>
      </c>
      <c r="E535" s="9" t="s">
        <v>41</v>
      </c>
      <c r="F535" s="9"/>
      <c r="H535" s="10"/>
      <c r="I535" s="11"/>
    </row>
    <row r="536" customFormat="false" ht="12.8" hidden="false" customHeight="false" outlineLevel="0" collapsed="false">
      <c r="A536" s="5" t="n">
        <v>44331</v>
      </c>
      <c r="B536" s="6" t="s">
        <v>62</v>
      </c>
      <c r="C536" s="0" t="n">
        <v>381723</v>
      </c>
      <c r="D536" s="8" t="n">
        <v>100</v>
      </c>
      <c r="E536" s="9" t="s">
        <v>23</v>
      </c>
      <c r="F536" s="9"/>
      <c r="H536" s="10"/>
      <c r="I536" s="11"/>
    </row>
    <row r="537" customFormat="false" ht="12.8" hidden="false" customHeight="false" outlineLevel="0" collapsed="false">
      <c r="A537" s="5" t="n">
        <v>44331</v>
      </c>
      <c r="B537" s="6" t="s">
        <v>52</v>
      </c>
      <c r="C537" s="0" t="n">
        <v>381724</v>
      </c>
      <c r="D537" s="8" t="n">
        <v>90</v>
      </c>
      <c r="E537" s="9" t="s">
        <v>38</v>
      </c>
      <c r="F537" s="9"/>
      <c r="H537" s="10"/>
      <c r="I537" s="11"/>
    </row>
    <row r="538" customFormat="false" ht="12.8" hidden="false" customHeight="false" outlineLevel="0" collapsed="false">
      <c r="A538" s="5" t="n">
        <v>44332</v>
      </c>
      <c r="B538" s="6" t="s">
        <v>54</v>
      </c>
      <c r="C538" s="0" t="n">
        <v>381725</v>
      </c>
      <c r="D538" s="8" t="n">
        <v>100</v>
      </c>
      <c r="E538" s="9" t="s">
        <v>46</v>
      </c>
      <c r="F538" s="9"/>
      <c r="H538" s="10"/>
      <c r="I538" s="11"/>
    </row>
    <row r="539" customFormat="false" ht="12.8" hidden="false" customHeight="false" outlineLevel="0" collapsed="false">
      <c r="A539" s="5" t="n">
        <v>44332</v>
      </c>
      <c r="B539" s="6" t="s">
        <v>42</v>
      </c>
      <c r="C539" s="0" t="n">
        <v>381726</v>
      </c>
      <c r="D539" s="8" t="n">
        <v>100</v>
      </c>
      <c r="E539" s="9" t="s">
        <v>24</v>
      </c>
      <c r="F539" s="9"/>
      <c r="H539" s="10"/>
      <c r="I539" s="11"/>
    </row>
    <row r="540" customFormat="false" ht="12.8" hidden="false" customHeight="false" outlineLevel="0" collapsed="false">
      <c r="A540" s="5" t="n">
        <v>44332</v>
      </c>
      <c r="B540" s="6" t="s">
        <v>26</v>
      </c>
      <c r="C540" s="0" t="n">
        <v>381727</v>
      </c>
      <c r="D540" s="8" t="n">
        <v>40</v>
      </c>
      <c r="E540" s="9" t="s">
        <v>27</v>
      </c>
      <c r="F540" s="9"/>
      <c r="H540" s="10"/>
      <c r="I540" s="11"/>
    </row>
    <row r="541" customFormat="false" ht="12.8" hidden="false" customHeight="false" outlineLevel="0" collapsed="false">
      <c r="A541" s="5" t="n">
        <v>44333</v>
      </c>
      <c r="B541" s="6" t="s">
        <v>62</v>
      </c>
      <c r="C541" s="0" t="n">
        <v>381728</v>
      </c>
      <c r="D541" s="8" t="n">
        <v>100</v>
      </c>
      <c r="E541" s="9" t="s">
        <v>46</v>
      </c>
      <c r="F541" s="9"/>
      <c r="H541" s="10"/>
      <c r="I541" s="11"/>
    </row>
    <row r="542" customFormat="false" ht="12.8" hidden="false" customHeight="false" outlineLevel="0" collapsed="false">
      <c r="A542" s="5" t="n">
        <v>44333</v>
      </c>
      <c r="B542" s="6" t="s">
        <v>50</v>
      </c>
      <c r="C542" s="0" t="n">
        <v>381729</v>
      </c>
      <c r="D542" s="8" t="n">
        <v>100</v>
      </c>
      <c r="E542" s="9" t="s">
        <v>23</v>
      </c>
      <c r="F542" s="9"/>
      <c r="H542" s="10"/>
      <c r="I542" s="11"/>
    </row>
    <row r="543" customFormat="false" ht="12.8" hidden="false" customHeight="false" outlineLevel="0" collapsed="false">
      <c r="A543" s="5" t="n">
        <v>44333</v>
      </c>
      <c r="B543" s="6" t="s">
        <v>15</v>
      </c>
      <c r="C543" s="0" t="n">
        <v>381730</v>
      </c>
      <c r="D543" s="8" t="n">
        <v>100</v>
      </c>
      <c r="E543" s="9" t="s">
        <v>44</v>
      </c>
      <c r="F543" s="9"/>
      <c r="H543" s="10"/>
      <c r="I543" s="11"/>
    </row>
    <row r="544" customFormat="false" ht="12.8" hidden="false" customHeight="false" outlineLevel="0" collapsed="false">
      <c r="A544" s="5" t="n">
        <v>44333</v>
      </c>
      <c r="B544" s="6" t="s">
        <v>26</v>
      </c>
      <c r="C544" s="0" t="n">
        <v>381731</v>
      </c>
      <c r="D544" s="8" t="n">
        <v>0</v>
      </c>
      <c r="E544" s="9" t="s">
        <v>43</v>
      </c>
      <c r="F544" s="9"/>
      <c r="H544" s="10"/>
      <c r="I544" s="11"/>
    </row>
    <row r="545" customFormat="false" ht="12.8" hidden="false" customHeight="false" outlineLevel="0" collapsed="false">
      <c r="A545" s="5" t="n">
        <v>44333</v>
      </c>
      <c r="B545" s="6" t="s">
        <v>13</v>
      </c>
      <c r="C545" s="0" t="n">
        <v>381732</v>
      </c>
      <c r="D545" s="8" t="n">
        <v>100</v>
      </c>
      <c r="E545" s="9" t="s">
        <v>41</v>
      </c>
      <c r="F545" s="9"/>
      <c r="H545" s="10"/>
      <c r="I545" s="11"/>
    </row>
    <row r="546" customFormat="false" ht="12.8" hidden="false" customHeight="false" outlineLevel="0" collapsed="false">
      <c r="A546" s="5" t="n">
        <v>44333</v>
      </c>
      <c r="B546" s="6" t="s">
        <v>17</v>
      </c>
      <c r="C546" s="0" t="n">
        <v>381733</v>
      </c>
      <c r="D546" s="8" t="n">
        <v>200</v>
      </c>
      <c r="E546" s="9" t="s">
        <v>35</v>
      </c>
      <c r="F546" s="9"/>
      <c r="H546" s="10"/>
      <c r="I546" s="11"/>
    </row>
    <row r="547" customFormat="false" ht="12.8" hidden="false" customHeight="false" outlineLevel="0" collapsed="false">
      <c r="A547" s="5" t="n">
        <v>44334</v>
      </c>
      <c r="B547" s="6" t="s">
        <v>17</v>
      </c>
      <c r="C547" s="0" t="n">
        <v>381734</v>
      </c>
      <c r="D547" s="8" t="n">
        <f aca="false">448+252</f>
        <v>700</v>
      </c>
      <c r="E547" s="9" t="s">
        <v>18</v>
      </c>
      <c r="F547" s="9"/>
      <c r="H547" s="10"/>
      <c r="I547" s="11"/>
    </row>
    <row r="548" customFormat="false" ht="12.8" hidden="false" customHeight="false" outlineLevel="0" collapsed="false">
      <c r="A548" s="5" t="n">
        <v>44333</v>
      </c>
      <c r="B548" s="6" t="s">
        <v>9</v>
      </c>
      <c r="C548" s="0" t="n">
        <v>381735</v>
      </c>
      <c r="D548" s="8" t="n">
        <v>60</v>
      </c>
      <c r="E548" s="9" t="s">
        <v>10</v>
      </c>
      <c r="F548" s="9"/>
      <c r="H548" s="10"/>
      <c r="I548" s="11"/>
    </row>
    <row r="549" customFormat="false" ht="12.8" hidden="false" customHeight="false" outlineLevel="0" collapsed="false">
      <c r="A549" s="5" t="n">
        <v>44333</v>
      </c>
      <c r="B549" s="6" t="s">
        <v>34</v>
      </c>
      <c r="C549" s="0" t="n">
        <v>381736</v>
      </c>
      <c r="D549" s="8" t="n">
        <v>260</v>
      </c>
      <c r="E549" s="9" t="s">
        <v>12</v>
      </c>
      <c r="F549" s="9"/>
      <c r="H549" s="10"/>
      <c r="I549" s="11"/>
    </row>
    <row r="550" customFormat="false" ht="12.8" hidden="false" customHeight="false" outlineLevel="0" collapsed="false">
      <c r="A550" s="5" t="n">
        <v>44334</v>
      </c>
      <c r="B550" s="6" t="s">
        <v>37</v>
      </c>
      <c r="C550" s="0" t="n">
        <v>381737</v>
      </c>
      <c r="D550" s="8" t="n">
        <v>90</v>
      </c>
      <c r="E550" s="9" t="s">
        <v>46</v>
      </c>
      <c r="F550" s="9"/>
      <c r="H550" s="10"/>
      <c r="I550" s="11"/>
    </row>
    <row r="551" customFormat="false" ht="12.8" hidden="false" customHeight="false" outlineLevel="0" collapsed="false">
      <c r="A551" s="5" t="n">
        <v>44332</v>
      </c>
      <c r="B551" s="6" t="s">
        <v>61</v>
      </c>
      <c r="C551" s="0" t="n">
        <v>381738</v>
      </c>
      <c r="D551" s="8" t="n">
        <v>100</v>
      </c>
      <c r="E551" s="9" t="s">
        <v>23</v>
      </c>
      <c r="F551" s="9"/>
      <c r="H551" s="10"/>
      <c r="I551" s="11"/>
    </row>
    <row r="552" customFormat="false" ht="12.8" hidden="false" customHeight="false" outlineLevel="0" collapsed="false">
      <c r="A552" s="5" t="n">
        <v>44334</v>
      </c>
      <c r="B552" s="14" t="s">
        <v>52</v>
      </c>
      <c r="C552" s="0" t="n">
        <v>381739</v>
      </c>
      <c r="D552" s="8" t="n">
        <v>150</v>
      </c>
      <c r="E552" s="9" t="s">
        <v>39</v>
      </c>
      <c r="F552" s="9"/>
      <c r="H552" s="10"/>
      <c r="I552" s="11"/>
    </row>
    <row r="553" customFormat="false" ht="12.8" hidden="false" customHeight="false" outlineLevel="0" collapsed="false">
      <c r="A553" s="5" t="n">
        <v>44334</v>
      </c>
      <c r="B553" s="6" t="s">
        <v>26</v>
      </c>
      <c r="C553" s="0" t="n">
        <v>381740</v>
      </c>
      <c r="D553" s="8" t="n">
        <v>200</v>
      </c>
      <c r="E553" s="9" t="s">
        <v>49</v>
      </c>
      <c r="F553" s="9"/>
      <c r="H553" s="10"/>
      <c r="I553" s="11"/>
    </row>
    <row r="554" customFormat="false" ht="12.8" hidden="false" customHeight="false" outlineLevel="0" collapsed="false">
      <c r="A554" s="5" t="n">
        <v>44334</v>
      </c>
      <c r="B554" s="6" t="s">
        <v>15</v>
      </c>
      <c r="C554" s="0" t="n">
        <v>381741</v>
      </c>
      <c r="D554" s="8" t="n">
        <f aca="false">448+293</f>
        <v>741</v>
      </c>
      <c r="E554" s="9" t="s">
        <v>16</v>
      </c>
      <c r="F554" s="9"/>
      <c r="H554" s="10"/>
      <c r="I554" s="11"/>
    </row>
    <row r="555" customFormat="false" ht="12.8" hidden="false" customHeight="false" outlineLevel="0" collapsed="false">
      <c r="A555" s="5" t="n">
        <v>44334</v>
      </c>
      <c r="B555" s="6" t="s">
        <v>34</v>
      </c>
      <c r="C555" s="0" t="n">
        <v>381742</v>
      </c>
      <c r="D555" s="8" t="n">
        <f aca="false">448+263</f>
        <v>711</v>
      </c>
      <c r="E555" s="9" t="s">
        <v>12</v>
      </c>
      <c r="F555" s="9"/>
      <c r="H555" s="10"/>
      <c r="I555" s="11"/>
    </row>
    <row r="556" customFormat="false" ht="12.8" hidden="false" customHeight="false" outlineLevel="0" collapsed="false">
      <c r="A556" s="5" t="n">
        <v>44334</v>
      </c>
      <c r="B556" s="6" t="s">
        <v>37</v>
      </c>
      <c r="C556" s="0" t="n">
        <v>381743</v>
      </c>
      <c r="D556" s="8" t="n">
        <v>100</v>
      </c>
      <c r="E556" s="9" t="s">
        <v>46</v>
      </c>
      <c r="F556" s="9"/>
      <c r="H556" s="10"/>
      <c r="I556" s="11"/>
    </row>
    <row r="557" customFormat="false" ht="12.8" hidden="false" customHeight="false" outlineLevel="0" collapsed="false">
      <c r="A557" s="5" t="n">
        <v>44335</v>
      </c>
      <c r="B557" s="6" t="s">
        <v>42</v>
      </c>
      <c r="C557" s="0" t="n">
        <v>381744</v>
      </c>
      <c r="D557" s="8" t="n">
        <v>300</v>
      </c>
      <c r="E557" s="9" t="s">
        <v>40</v>
      </c>
      <c r="F557" s="9"/>
      <c r="H557" s="10"/>
      <c r="I557" s="11"/>
    </row>
    <row r="558" customFormat="false" ht="12.8" hidden="false" customHeight="false" outlineLevel="0" collapsed="false">
      <c r="A558" s="5" t="n">
        <v>44335</v>
      </c>
      <c r="B558" s="6" t="s">
        <v>61</v>
      </c>
      <c r="C558" s="0" t="n">
        <v>381745</v>
      </c>
      <c r="D558" s="8" t="n">
        <v>500</v>
      </c>
      <c r="E558" s="9" t="s">
        <v>29</v>
      </c>
      <c r="F558" s="9"/>
      <c r="H558" s="10"/>
      <c r="I558" s="11"/>
    </row>
    <row r="559" customFormat="false" ht="12.8" hidden="false" customHeight="false" outlineLevel="0" collapsed="false">
      <c r="A559" s="5" t="n">
        <v>44335</v>
      </c>
      <c r="B559" s="6" t="s">
        <v>61</v>
      </c>
      <c r="C559" s="0" t="n">
        <v>381746</v>
      </c>
      <c r="D559" s="8" t="n">
        <f aca="false">131+448</f>
        <v>579</v>
      </c>
      <c r="E559" s="9" t="s">
        <v>24</v>
      </c>
      <c r="F559" s="9"/>
      <c r="H559" s="10"/>
      <c r="I559" s="11"/>
    </row>
    <row r="560" customFormat="false" ht="12.8" hidden="false" customHeight="false" outlineLevel="0" collapsed="false">
      <c r="A560" s="5" t="n">
        <v>44336</v>
      </c>
      <c r="B560" s="6" t="s">
        <v>50</v>
      </c>
      <c r="C560" s="0" t="n">
        <v>381747</v>
      </c>
      <c r="D560" s="8" t="n">
        <v>100</v>
      </c>
      <c r="E560" s="9" t="s">
        <v>46</v>
      </c>
      <c r="F560" s="9"/>
      <c r="H560" s="10"/>
      <c r="I560" s="11"/>
    </row>
    <row r="561" customFormat="false" ht="12.8" hidden="false" customHeight="false" outlineLevel="0" collapsed="false">
      <c r="A561" s="5" t="n">
        <v>44336</v>
      </c>
      <c r="B561" s="6" t="s">
        <v>63</v>
      </c>
      <c r="C561" s="0" t="n">
        <v>381748</v>
      </c>
      <c r="D561" s="8" t="n">
        <v>100</v>
      </c>
      <c r="E561" s="9" t="s">
        <v>23</v>
      </c>
      <c r="F561" s="9"/>
      <c r="H561" s="10"/>
      <c r="I561" s="11"/>
    </row>
    <row r="562" customFormat="false" ht="12.8" hidden="false" customHeight="false" outlineLevel="0" collapsed="false">
      <c r="A562" s="5" t="n">
        <v>44336</v>
      </c>
      <c r="B562" s="6" t="s">
        <v>37</v>
      </c>
      <c r="C562" s="0" t="n">
        <v>381749</v>
      </c>
      <c r="D562" s="13" t="n">
        <f aca="false">433+520</f>
        <v>953</v>
      </c>
      <c r="E562" s="9" t="s">
        <v>44</v>
      </c>
      <c r="F562" s="9"/>
      <c r="H562" s="10"/>
      <c r="I562" s="11"/>
    </row>
    <row r="563" customFormat="false" ht="12.8" hidden="false" customHeight="false" outlineLevel="0" collapsed="false">
      <c r="A563" s="5" t="n">
        <v>44336</v>
      </c>
      <c r="B563" s="6" t="s">
        <v>42</v>
      </c>
      <c r="C563" s="0" t="n">
        <v>381750</v>
      </c>
      <c r="D563" s="8" t="n">
        <v>400</v>
      </c>
      <c r="E563" s="9" t="s">
        <v>41</v>
      </c>
      <c r="F563" s="9"/>
      <c r="H563" s="10"/>
      <c r="I563" s="11"/>
    </row>
    <row r="564" customFormat="false" ht="12.8" hidden="false" customHeight="false" outlineLevel="0" collapsed="false">
      <c r="A564" s="5" t="n">
        <v>44336</v>
      </c>
      <c r="B564" s="6" t="s">
        <v>15</v>
      </c>
      <c r="C564" s="0" t="n">
        <v>381751</v>
      </c>
      <c r="D564" s="8" t="n">
        <f aca="false">448+186</f>
        <v>634</v>
      </c>
      <c r="E564" s="9" t="s">
        <v>40</v>
      </c>
      <c r="F564" s="9"/>
      <c r="H564" s="10"/>
      <c r="I564" s="11"/>
    </row>
    <row r="565" customFormat="false" ht="12.8" hidden="false" customHeight="false" outlineLevel="0" collapsed="false">
      <c r="A565" s="5" t="n">
        <v>44336</v>
      </c>
      <c r="B565" s="6" t="s">
        <v>54</v>
      </c>
      <c r="C565" s="0" t="n">
        <v>381752</v>
      </c>
      <c r="D565" s="13" t="n">
        <v>830</v>
      </c>
      <c r="E565" s="9" t="s">
        <v>31</v>
      </c>
      <c r="F565" s="9"/>
      <c r="H565" s="10"/>
      <c r="I565" s="11"/>
    </row>
    <row r="566" customFormat="false" ht="12.8" hidden="false" customHeight="false" outlineLevel="0" collapsed="false">
      <c r="A566" s="5" t="n">
        <v>44336</v>
      </c>
      <c r="B566" s="6" t="s">
        <v>26</v>
      </c>
      <c r="C566" s="0" t="n">
        <v>381753</v>
      </c>
      <c r="D566" s="8" t="n">
        <v>40</v>
      </c>
      <c r="E566" s="9" t="s">
        <v>27</v>
      </c>
      <c r="F566" s="9"/>
      <c r="H566" s="10"/>
      <c r="I566" s="11"/>
    </row>
    <row r="567" customFormat="false" ht="12.8" hidden="false" customHeight="false" outlineLevel="0" collapsed="false">
      <c r="A567" s="5" t="n">
        <v>44336</v>
      </c>
      <c r="B567" s="6" t="s">
        <v>50</v>
      </c>
      <c r="C567" s="0" t="n">
        <v>381754</v>
      </c>
      <c r="D567" s="8" t="n">
        <v>380</v>
      </c>
      <c r="E567" s="9" t="s">
        <v>35</v>
      </c>
      <c r="F567" s="9"/>
      <c r="H567" s="10"/>
      <c r="I567" s="11"/>
    </row>
    <row r="568" customFormat="false" ht="12.8" hidden="false" customHeight="false" outlineLevel="0" collapsed="false">
      <c r="A568" s="5" t="n">
        <v>44336</v>
      </c>
      <c r="B568" s="6" t="s">
        <v>9</v>
      </c>
      <c r="C568" s="0" t="n">
        <v>381755</v>
      </c>
      <c r="D568" s="8" t="n">
        <v>40</v>
      </c>
      <c r="E568" s="9" t="s">
        <v>10</v>
      </c>
      <c r="F568" s="9"/>
      <c r="H568" s="10"/>
      <c r="I568" s="11"/>
    </row>
    <row r="569" customFormat="false" ht="12.8" hidden="false" customHeight="false" outlineLevel="0" collapsed="false">
      <c r="A569" s="5" t="n">
        <v>44336</v>
      </c>
      <c r="B569" s="6" t="s">
        <v>57</v>
      </c>
      <c r="C569" s="0" t="n">
        <v>381756</v>
      </c>
      <c r="D569" s="8" t="n">
        <v>5</v>
      </c>
      <c r="E569" s="9" t="s">
        <v>58</v>
      </c>
      <c r="F569" s="9"/>
      <c r="H569" s="10"/>
      <c r="I569" s="11"/>
    </row>
    <row r="570" customFormat="false" ht="12.8" hidden="false" customHeight="false" outlineLevel="0" collapsed="false">
      <c r="A570" s="5" t="n">
        <v>44337</v>
      </c>
      <c r="B570" s="6" t="s">
        <v>17</v>
      </c>
      <c r="C570" s="0" t="n">
        <v>381757</v>
      </c>
      <c r="D570" s="8" t="n">
        <v>408</v>
      </c>
      <c r="E570" s="9" t="s">
        <v>18</v>
      </c>
      <c r="F570" s="9"/>
      <c r="H570" s="10"/>
      <c r="I570" s="11"/>
    </row>
    <row r="571" customFormat="false" ht="12.8" hidden="false" customHeight="false" outlineLevel="0" collapsed="false">
      <c r="A571" s="5" t="n">
        <v>44337</v>
      </c>
      <c r="B571" s="6" t="s">
        <v>33</v>
      </c>
      <c r="C571" s="0" t="n">
        <v>381758</v>
      </c>
      <c r="D571" s="8" t="n">
        <v>0</v>
      </c>
      <c r="E571" s="9" t="s">
        <v>14</v>
      </c>
      <c r="F571" s="9"/>
      <c r="H571" s="10"/>
      <c r="I571" s="11"/>
    </row>
    <row r="572" customFormat="false" ht="12.8" hidden="false" customHeight="false" outlineLevel="0" collapsed="false">
      <c r="A572" s="5" t="n">
        <v>44337</v>
      </c>
      <c r="B572" s="6" t="s">
        <v>37</v>
      </c>
      <c r="C572" s="0" t="n">
        <v>381759</v>
      </c>
      <c r="D572" s="13" t="n">
        <v>936</v>
      </c>
      <c r="E572" s="9" t="s">
        <v>46</v>
      </c>
      <c r="F572" s="9"/>
      <c r="H572" s="10"/>
      <c r="I572" s="11"/>
    </row>
    <row r="573" customFormat="false" ht="12.8" hidden="false" customHeight="false" outlineLevel="0" collapsed="false">
      <c r="A573" s="5" t="n">
        <v>44337</v>
      </c>
      <c r="B573" s="6" t="s">
        <v>26</v>
      </c>
      <c r="C573" s="0" t="n">
        <v>381760</v>
      </c>
      <c r="D573" s="8" t="n">
        <v>100</v>
      </c>
      <c r="E573" s="9" t="s">
        <v>23</v>
      </c>
      <c r="F573" s="9"/>
      <c r="H573" s="10"/>
      <c r="I573" s="11"/>
    </row>
    <row r="574" customFormat="false" ht="12.8" hidden="false" customHeight="false" outlineLevel="0" collapsed="false">
      <c r="A574" s="5" t="n">
        <v>44337</v>
      </c>
      <c r="B574" s="6" t="s">
        <v>53</v>
      </c>
      <c r="C574" s="0" t="n">
        <v>381761</v>
      </c>
      <c r="D574" s="8" t="n">
        <v>40</v>
      </c>
      <c r="E574" s="9" t="s">
        <v>60</v>
      </c>
      <c r="F574" s="9"/>
      <c r="H574" s="10"/>
      <c r="I574" s="11"/>
    </row>
    <row r="575" customFormat="false" ht="12.8" hidden="false" customHeight="false" outlineLevel="0" collapsed="false">
      <c r="A575" s="5" t="n">
        <v>44338</v>
      </c>
      <c r="B575" s="6" t="s">
        <v>26</v>
      </c>
      <c r="C575" s="0" t="n">
        <v>381762</v>
      </c>
      <c r="D575" s="8" t="n">
        <v>100</v>
      </c>
      <c r="E575" s="9" t="s">
        <v>23</v>
      </c>
      <c r="F575" s="9"/>
      <c r="H575" s="10"/>
      <c r="I575" s="11"/>
    </row>
    <row r="576" customFormat="false" ht="12.8" hidden="false" customHeight="false" outlineLevel="0" collapsed="false">
      <c r="A576" s="5" t="n">
        <v>44338</v>
      </c>
      <c r="B576" s="6" t="s">
        <v>26</v>
      </c>
      <c r="C576" s="0" t="n">
        <v>381763</v>
      </c>
      <c r="D576" s="13" t="n">
        <v>408</v>
      </c>
      <c r="E576" s="9" t="s">
        <v>39</v>
      </c>
      <c r="F576" s="9"/>
      <c r="H576" s="10"/>
      <c r="I576" s="11"/>
    </row>
    <row r="577" customFormat="false" ht="12.8" hidden="false" customHeight="false" outlineLevel="0" collapsed="false">
      <c r="A577" s="5" t="n">
        <v>44340</v>
      </c>
      <c r="B577" s="6" t="s">
        <v>26</v>
      </c>
      <c r="C577" s="0" t="n">
        <v>381764</v>
      </c>
      <c r="D577" s="8" t="n">
        <v>80</v>
      </c>
      <c r="E577" s="9" t="s">
        <v>44</v>
      </c>
      <c r="F577" s="9"/>
      <c r="H577" s="10"/>
      <c r="I577" s="11"/>
    </row>
    <row r="578" customFormat="false" ht="12.8" hidden="false" customHeight="false" outlineLevel="0" collapsed="false">
      <c r="A578" s="5" t="n">
        <v>44340</v>
      </c>
      <c r="B578" s="6" t="s">
        <v>63</v>
      </c>
      <c r="C578" s="0" t="n">
        <v>381765</v>
      </c>
      <c r="D578" s="8" t="n">
        <v>150</v>
      </c>
      <c r="E578" s="9" t="s">
        <v>38</v>
      </c>
      <c r="F578" s="9"/>
      <c r="H578" s="10"/>
      <c r="I578" s="11"/>
    </row>
    <row r="579" customFormat="false" ht="12.8" hidden="false" customHeight="false" outlineLevel="0" collapsed="false">
      <c r="A579" s="5" t="n">
        <v>44340</v>
      </c>
      <c r="B579" s="6" t="s">
        <v>42</v>
      </c>
      <c r="C579" s="0" t="n">
        <v>381766</v>
      </c>
      <c r="D579" s="8" t="n">
        <v>500</v>
      </c>
      <c r="E579" s="9" t="s">
        <v>41</v>
      </c>
      <c r="F579" s="9"/>
      <c r="H579" s="10"/>
      <c r="I579" s="11"/>
    </row>
    <row r="580" customFormat="false" ht="12.8" hidden="false" customHeight="false" outlineLevel="0" collapsed="false">
      <c r="A580" s="5" t="n">
        <v>44340</v>
      </c>
      <c r="B580" s="6" t="s">
        <v>61</v>
      </c>
      <c r="C580" s="0" t="n">
        <v>381767</v>
      </c>
      <c r="D580" s="8" t="n">
        <f aca="false">274+447</f>
        <v>721</v>
      </c>
      <c r="E580" s="9" t="s">
        <v>24</v>
      </c>
      <c r="F580" s="9"/>
      <c r="H580" s="10"/>
      <c r="I580" s="11"/>
    </row>
    <row r="581" customFormat="false" ht="12.8" hidden="false" customHeight="false" outlineLevel="0" collapsed="false">
      <c r="A581" s="5" t="n">
        <v>44340</v>
      </c>
      <c r="B581" s="6" t="s">
        <v>57</v>
      </c>
      <c r="C581" s="0" t="n">
        <v>381768</v>
      </c>
      <c r="D581" s="8" t="n">
        <v>60</v>
      </c>
      <c r="E581" s="9" t="s">
        <v>58</v>
      </c>
      <c r="F581" s="9"/>
      <c r="H581" s="10"/>
      <c r="I581" s="11"/>
    </row>
    <row r="582" customFormat="false" ht="12.8" hidden="false" customHeight="false" outlineLevel="0" collapsed="false">
      <c r="A582" s="5" t="n">
        <v>44340</v>
      </c>
      <c r="B582" s="6" t="s">
        <v>20</v>
      </c>
      <c r="C582" s="0" t="n">
        <v>381769</v>
      </c>
      <c r="D582" s="13" t="n">
        <v>0</v>
      </c>
      <c r="E582" s="9" t="s">
        <v>21</v>
      </c>
      <c r="F582" s="9"/>
      <c r="H582" s="10"/>
      <c r="I582" s="11"/>
    </row>
    <row r="583" customFormat="false" ht="12.8" hidden="false" customHeight="false" outlineLevel="0" collapsed="false">
      <c r="A583" s="5" t="n">
        <v>44341</v>
      </c>
      <c r="B583" s="6" t="s">
        <v>13</v>
      </c>
      <c r="C583" s="0" t="n">
        <v>381770</v>
      </c>
      <c r="D583" s="8" t="n">
        <v>150</v>
      </c>
      <c r="E583" s="9" t="s">
        <v>41</v>
      </c>
      <c r="F583" s="9"/>
      <c r="H583" s="10"/>
      <c r="I583" s="11"/>
    </row>
    <row r="584" customFormat="false" ht="12.8" hidden="false" customHeight="false" outlineLevel="0" collapsed="false">
      <c r="A584" s="5" t="n">
        <v>44342</v>
      </c>
      <c r="B584" s="6" t="s">
        <v>64</v>
      </c>
      <c r="C584" s="0" t="n">
        <v>381771</v>
      </c>
      <c r="D584" s="8" t="n">
        <v>300</v>
      </c>
      <c r="E584" s="9" t="s">
        <v>29</v>
      </c>
      <c r="F584" s="9"/>
      <c r="H584" s="10"/>
      <c r="I584" s="11"/>
    </row>
    <row r="585" customFormat="false" ht="12.8" hidden="false" customHeight="false" outlineLevel="0" collapsed="false">
      <c r="A585" s="5" t="n">
        <v>44343</v>
      </c>
      <c r="B585" s="6" t="s">
        <v>17</v>
      </c>
      <c r="C585" s="0" t="n">
        <v>381772</v>
      </c>
      <c r="D585" s="8" t="n">
        <v>414</v>
      </c>
      <c r="E585" s="9" t="s">
        <v>24</v>
      </c>
      <c r="F585" s="9"/>
      <c r="H585" s="10"/>
      <c r="I585" s="11"/>
    </row>
    <row r="586" customFormat="false" ht="12.8" hidden="false" customHeight="false" outlineLevel="0" collapsed="false">
      <c r="A586" s="5" t="n">
        <v>44344</v>
      </c>
      <c r="B586" s="6" t="s">
        <v>13</v>
      </c>
      <c r="C586" s="0" t="n">
        <v>381773</v>
      </c>
      <c r="D586" s="8" t="n">
        <v>150</v>
      </c>
      <c r="E586" s="9" t="s">
        <v>23</v>
      </c>
      <c r="F586" s="9"/>
      <c r="H586" s="10"/>
      <c r="I586" s="11"/>
    </row>
    <row r="587" customFormat="false" ht="12.8" hidden="false" customHeight="false" outlineLevel="0" collapsed="false">
      <c r="A587" s="5" t="n">
        <v>44344</v>
      </c>
      <c r="B587" s="6" t="s">
        <v>20</v>
      </c>
      <c r="C587" s="0" t="n">
        <v>381774</v>
      </c>
      <c r="D587" s="13" t="n">
        <v>0</v>
      </c>
      <c r="E587" s="9" t="s">
        <v>32</v>
      </c>
      <c r="F587" s="9"/>
      <c r="H587" s="10"/>
      <c r="I587" s="11"/>
    </row>
    <row r="588" customFormat="false" ht="12.8" hidden="false" customHeight="false" outlineLevel="0" collapsed="false">
      <c r="A588" s="5" t="n">
        <v>44344</v>
      </c>
      <c r="B588" s="6" t="s">
        <v>20</v>
      </c>
      <c r="C588" s="0" t="n">
        <v>381775</v>
      </c>
      <c r="D588" s="8" t="n">
        <v>20</v>
      </c>
      <c r="E588" s="9" t="s">
        <v>32</v>
      </c>
      <c r="F588" s="9"/>
      <c r="H588" s="10"/>
      <c r="I588" s="11"/>
    </row>
    <row r="589" customFormat="false" ht="12.8" hidden="false" customHeight="false" outlineLevel="0" collapsed="false">
      <c r="A589" s="5" t="n">
        <v>44344</v>
      </c>
      <c r="B589" s="6" t="s">
        <v>26</v>
      </c>
      <c r="C589" s="0" t="n">
        <v>381776</v>
      </c>
      <c r="D589" s="8" t="n">
        <v>20</v>
      </c>
      <c r="E589" s="9" t="s">
        <v>27</v>
      </c>
      <c r="F589" s="9"/>
      <c r="H589" s="10"/>
      <c r="I589" s="11"/>
    </row>
    <row r="590" customFormat="false" ht="12.8" hidden="false" customHeight="false" outlineLevel="0" collapsed="false">
      <c r="A590" s="5" t="n">
        <v>44345</v>
      </c>
      <c r="B590" s="6" t="s">
        <v>61</v>
      </c>
      <c r="C590" s="0" t="n">
        <v>381777</v>
      </c>
      <c r="D590" s="8" t="n">
        <v>120</v>
      </c>
      <c r="E590" s="9" t="s">
        <v>41</v>
      </c>
      <c r="F590" s="9"/>
      <c r="H590" s="10"/>
      <c r="I590" s="11"/>
    </row>
    <row r="591" customFormat="false" ht="12.8" hidden="false" customHeight="false" outlineLevel="0" collapsed="false">
      <c r="A591" s="5" t="n">
        <v>44345</v>
      </c>
      <c r="B591" s="6" t="s">
        <v>64</v>
      </c>
      <c r="C591" s="0" t="n">
        <v>381778</v>
      </c>
      <c r="D591" s="8" t="n">
        <v>100</v>
      </c>
      <c r="E591" s="9" t="s">
        <v>23</v>
      </c>
      <c r="F591" s="9"/>
      <c r="H591" s="10"/>
      <c r="I591" s="11"/>
    </row>
    <row r="592" customFormat="false" ht="12.8" hidden="false" customHeight="false" outlineLevel="0" collapsed="false">
      <c r="A592" s="5" t="n">
        <v>44346</v>
      </c>
      <c r="B592" s="6" t="s">
        <v>26</v>
      </c>
      <c r="C592" s="0" t="n">
        <v>381779</v>
      </c>
      <c r="D592" s="8" t="n">
        <v>10</v>
      </c>
      <c r="E592" s="9" t="s">
        <v>65</v>
      </c>
      <c r="F592" s="9"/>
      <c r="H592" s="10"/>
      <c r="I592" s="11"/>
    </row>
    <row r="593" customFormat="false" ht="12.8" hidden="false" customHeight="false" outlineLevel="0" collapsed="false">
      <c r="A593" s="5" t="n">
        <v>44346</v>
      </c>
      <c r="B593" s="6" t="s">
        <v>52</v>
      </c>
      <c r="C593" s="0" t="n">
        <v>381780</v>
      </c>
      <c r="D593" s="8" t="n">
        <v>50</v>
      </c>
      <c r="E593" s="9" t="s">
        <v>39</v>
      </c>
      <c r="F593" s="9"/>
      <c r="H593" s="10"/>
      <c r="I593" s="11"/>
    </row>
    <row r="594" customFormat="false" ht="12.8" hidden="false" customHeight="false" outlineLevel="0" collapsed="false">
      <c r="A594" s="5" t="n">
        <v>44346</v>
      </c>
      <c r="B594" s="6" t="s">
        <v>26</v>
      </c>
      <c r="C594" s="0" t="n">
        <v>381781</v>
      </c>
      <c r="D594" s="8" t="n">
        <v>40</v>
      </c>
      <c r="E594" s="9" t="s">
        <v>27</v>
      </c>
      <c r="F594" s="9"/>
      <c r="H594" s="10"/>
      <c r="I594" s="11"/>
    </row>
    <row r="595" customFormat="false" ht="12.8" hidden="false" customHeight="false" outlineLevel="0" collapsed="false">
      <c r="A595" s="5" t="n">
        <v>44346</v>
      </c>
      <c r="B595" s="6" t="s">
        <v>17</v>
      </c>
      <c r="C595" s="0" t="n">
        <v>381782</v>
      </c>
      <c r="D595" s="8" t="n">
        <v>400</v>
      </c>
      <c r="E595" s="9" t="s">
        <v>18</v>
      </c>
      <c r="F595" s="9"/>
      <c r="H595" s="10"/>
      <c r="I595" s="11"/>
    </row>
    <row r="596" customFormat="false" ht="12.8" hidden="false" customHeight="false" outlineLevel="0" collapsed="false">
      <c r="A596" s="5" t="n">
        <v>44346</v>
      </c>
      <c r="B596" s="6" t="s">
        <v>64</v>
      </c>
      <c r="C596" s="0" t="n">
        <v>381783</v>
      </c>
      <c r="D596" s="8" t="n">
        <v>80</v>
      </c>
      <c r="E596" s="9" t="s">
        <v>23</v>
      </c>
      <c r="F596" s="9"/>
      <c r="H596" s="10"/>
      <c r="I596" s="11"/>
    </row>
    <row r="597" customFormat="false" ht="12.8" hidden="false" customHeight="false" outlineLevel="0" collapsed="false">
      <c r="A597" s="5" t="n">
        <v>44346</v>
      </c>
      <c r="B597" s="6" t="s">
        <v>54</v>
      </c>
      <c r="C597" s="0" t="n">
        <v>381784</v>
      </c>
      <c r="D597" s="8" t="n">
        <v>100</v>
      </c>
      <c r="E597" s="9" t="s">
        <v>44</v>
      </c>
      <c r="F597" s="9"/>
      <c r="H597" s="10"/>
      <c r="I597" s="11"/>
    </row>
    <row r="598" customFormat="false" ht="12.8" hidden="false" customHeight="false" outlineLevel="0" collapsed="false">
      <c r="A598" s="5" t="n">
        <v>44347</v>
      </c>
      <c r="B598" s="6" t="s">
        <v>63</v>
      </c>
      <c r="C598" s="0" t="n">
        <v>381785</v>
      </c>
      <c r="D598" s="8" t="n">
        <v>150</v>
      </c>
      <c r="E598" s="9" t="s">
        <v>29</v>
      </c>
      <c r="F598" s="9"/>
      <c r="H598" s="10"/>
      <c r="I598" s="11"/>
    </row>
    <row r="599" customFormat="false" ht="12.8" hidden="false" customHeight="false" outlineLevel="0" collapsed="false">
      <c r="A599" s="5" t="n">
        <v>44347</v>
      </c>
      <c r="B599" s="6" t="s">
        <v>22</v>
      </c>
      <c r="C599" s="0" t="n">
        <v>381786</v>
      </c>
      <c r="D599" s="8" t="n">
        <v>200</v>
      </c>
      <c r="E599" s="9" t="s">
        <v>38</v>
      </c>
      <c r="F599" s="9"/>
      <c r="H599" s="10"/>
      <c r="I599" s="11"/>
    </row>
    <row r="600" customFormat="false" ht="12.8" hidden="false" customHeight="false" outlineLevel="0" collapsed="false">
      <c r="A600" s="5" t="n">
        <v>44347</v>
      </c>
      <c r="B600" s="6" t="s">
        <v>22</v>
      </c>
      <c r="C600" s="0" t="n">
        <v>381787</v>
      </c>
      <c r="D600" s="13" t="n">
        <f aca="false">446.98+121.65</f>
        <v>568.63</v>
      </c>
      <c r="E600" s="9" t="s">
        <v>40</v>
      </c>
      <c r="F600" s="9"/>
      <c r="H600" s="10"/>
      <c r="I600" s="11"/>
    </row>
    <row r="601" customFormat="false" ht="12.8" hidden="false" customHeight="false" outlineLevel="0" collapsed="false">
      <c r="A601" s="5" t="n">
        <v>44348</v>
      </c>
      <c r="B601" s="6" t="s">
        <v>15</v>
      </c>
      <c r="C601" s="0" t="n">
        <v>381788</v>
      </c>
      <c r="D601" s="8" t="n">
        <v>100</v>
      </c>
      <c r="E601" s="9" t="s">
        <v>44</v>
      </c>
      <c r="F601" s="9"/>
      <c r="H601" s="10"/>
      <c r="I601" s="11"/>
    </row>
    <row r="602" customFormat="false" ht="12.8" hidden="false" customHeight="false" outlineLevel="0" collapsed="false">
      <c r="A602" s="5" t="n">
        <v>44348</v>
      </c>
      <c r="B602" s="6" t="s">
        <v>11</v>
      </c>
      <c r="C602" s="0" t="n">
        <v>381789</v>
      </c>
      <c r="D602" s="8" t="n">
        <v>200</v>
      </c>
      <c r="E602" s="9" t="s">
        <v>41</v>
      </c>
      <c r="F602" s="9"/>
      <c r="H602" s="10"/>
      <c r="I602" s="11"/>
    </row>
    <row r="603" customFormat="false" ht="12.8" hidden="false" customHeight="false" outlineLevel="0" collapsed="false">
      <c r="A603" s="5" t="n">
        <v>44348</v>
      </c>
      <c r="B603" s="6" t="s">
        <v>64</v>
      </c>
      <c r="C603" s="0" t="n">
        <v>381790</v>
      </c>
      <c r="D603" s="8" t="n">
        <v>200</v>
      </c>
      <c r="E603" s="9" t="s">
        <v>29</v>
      </c>
      <c r="F603" s="9"/>
      <c r="H603" s="10"/>
      <c r="I603" s="11"/>
    </row>
    <row r="604" customFormat="false" ht="12.8" hidden="false" customHeight="false" outlineLevel="0" collapsed="false">
      <c r="A604" s="5" t="n">
        <v>44348</v>
      </c>
      <c r="B604" s="6" t="s">
        <v>15</v>
      </c>
      <c r="C604" s="0" t="n">
        <v>381791</v>
      </c>
      <c r="D604" s="8" t="n">
        <v>150</v>
      </c>
      <c r="E604" s="9" t="s">
        <v>44</v>
      </c>
      <c r="F604" s="9"/>
      <c r="H604" s="10"/>
      <c r="I604" s="11"/>
    </row>
    <row r="605" customFormat="false" ht="12.8" hidden="false" customHeight="false" outlineLevel="0" collapsed="false">
      <c r="A605" s="5" t="n">
        <v>44351</v>
      </c>
      <c r="B605" s="6" t="s">
        <v>22</v>
      </c>
      <c r="C605" s="0" t="n">
        <v>382908</v>
      </c>
      <c r="D605" s="8" t="n">
        <f aca="false">446.98+247</f>
        <v>693.98</v>
      </c>
      <c r="E605" s="9" t="s">
        <v>40</v>
      </c>
      <c r="F605" s="9"/>
      <c r="H605" s="10"/>
      <c r="I605" s="11"/>
    </row>
    <row r="606" customFormat="false" ht="12.8" hidden="false" customHeight="false" outlineLevel="0" collapsed="false">
      <c r="A606" s="5" t="n">
        <v>44352</v>
      </c>
      <c r="B606" s="6" t="s">
        <v>15</v>
      </c>
      <c r="C606" s="0" t="n">
        <v>382909</v>
      </c>
      <c r="D606" s="8" t="n">
        <v>600</v>
      </c>
      <c r="E606" s="9" t="s">
        <v>44</v>
      </c>
      <c r="F606" s="9"/>
      <c r="H606" s="10"/>
      <c r="I606" s="11"/>
    </row>
    <row r="607" customFormat="false" ht="12.8" hidden="false" customHeight="false" outlineLevel="0" collapsed="false">
      <c r="A607" s="5" t="n">
        <v>44351</v>
      </c>
      <c r="B607" s="6" t="s">
        <v>17</v>
      </c>
      <c r="C607" s="0" t="n">
        <v>382910</v>
      </c>
      <c r="D607" s="8" t="n">
        <f aca="false">446.98+71</f>
        <v>517.98</v>
      </c>
      <c r="E607" s="9" t="s">
        <v>18</v>
      </c>
      <c r="F607" s="9"/>
      <c r="H607" s="10"/>
      <c r="I607" s="11"/>
    </row>
    <row r="608" customFormat="false" ht="12.8" hidden="false" customHeight="false" outlineLevel="0" collapsed="false">
      <c r="A608" s="5" t="n">
        <v>44351</v>
      </c>
      <c r="B608" s="6" t="s">
        <v>26</v>
      </c>
      <c r="C608" s="0" t="n">
        <v>382911</v>
      </c>
      <c r="D608" s="8" t="n">
        <v>40</v>
      </c>
      <c r="E608" s="9" t="s">
        <v>27</v>
      </c>
      <c r="F608" s="9"/>
      <c r="H608" s="10"/>
      <c r="I608" s="11"/>
    </row>
    <row r="609" customFormat="false" ht="12.8" hidden="false" customHeight="false" outlineLevel="0" collapsed="false">
      <c r="A609" s="5" t="n">
        <v>44354</v>
      </c>
      <c r="B609" s="6" t="s">
        <v>37</v>
      </c>
      <c r="C609" s="0" t="n">
        <v>382912</v>
      </c>
      <c r="D609" s="8" t="n">
        <v>100</v>
      </c>
      <c r="E609" s="9" t="s">
        <v>38</v>
      </c>
      <c r="F609" s="9"/>
      <c r="H609" s="10" t="s">
        <v>56</v>
      </c>
      <c r="I609" s="11"/>
    </row>
    <row r="610" customFormat="false" ht="12.8" hidden="false" customHeight="false" outlineLevel="0" collapsed="false">
      <c r="A610" s="5" t="n">
        <v>44353</v>
      </c>
      <c r="B610" s="6" t="s">
        <v>15</v>
      </c>
      <c r="C610" s="0" t="n">
        <v>382913</v>
      </c>
      <c r="D610" s="8" t="n">
        <v>800</v>
      </c>
      <c r="E610" s="9" t="s">
        <v>16</v>
      </c>
      <c r="F610" s="9"/>
      <c r="H610" s="10"/>
      <c r="I610" s="11"/>
    </row>
    <row r="611" customFormat="false" ht="12.8" hidden="false" customHeight="false" outlineLevel="0" collapsed="false">
      <c r="A611" s="5" t="n">
        <v>44354</v>
      </c>
      <c r="B611" s="6" t="s">
        <v>64</v>
      </c>
      <c r="C611" s="0" t="n">
        <v>382914</v>
      </c>
      <c r="D611" s="8" t="n">
        <v>120</v>
      </c>
      <c r="E611" s="9" t="s">
        <v>41</v>
      </c>
      <c r="F611" s="9"/>
      <c r="H611" s="10"/>
      <c r="I611" s="11"/>
    </row>
    <row r="612" customFormat="false" ht="12.8" hidden="false" customHeight="false" outlineLevel="0" collapsed="false">
      <c r="A612" s="5" t="n">
        <v>44354</v>
      </c>
      <c r="B612" s="6" t="s">
        <v>61</v>
      </c>
      <c r="C612" s="0" t="n">
        <v>382915</v>
      </c>
      <c r="D612" s="8" t="n">
        <v>100</v>
      </c>
      <c r="E612" s="9" t="s">
        <v>31</v>
      </c>
      <c r="F612" s="9"/>
      <c r="H612" s="10"/>
      <c r="I612" s="11"/>
    </row>
    <row r="613" customFormat="false" ht="12.8" hidden="false" customHeight="false" outlineLevel="0" collapsed="false">
      <c r="A613" s="5" t="n">
        <v>44354</v>
      </c>
      <c r="B613" s="6" t="s">
        <v>37</v>
      </c>
      <c r="C613" s="0" t="n">
        <v>382916</v>
      </c>
      <c r="D613" s="8" t="n">
        <v>100</v>
      </c>
      <c r="E613" s="9" t="s">
        <v>35</v>
      </c>
      <c r="F613" s="9"/>
      <c r="H613" s="10"/>
      <c r="I613" s="11"/>
    </row>
    <row r="614" customFormat="false" ht="12.8" hidden="false" customHeight="false" outlineLevel="0" collapsed="false">
      <c r="A614" s="5" t="n">
        <v>44354</v>
      </c>
      <c r="B614" s="6" t="s">
        <v>33</v>
      </c>
      <c r="C614" s="0" t="n">
        <v>382917</v>
      </c>
      <c r="D614" s="8" t="n">
        <v>100</v>
      </c>
      <c r="E614" s="9" t="s">
        <v>38</v>
      </c>
      <c r="F614" s="9"/>
      <c r="H614" s="10"/>
      <c r="I614" s="11"/>
    </row>
    <row r="615" customFormat="false" ht="12.8" hidden="false" customHeight="false" outlineLevel="0" collapsed="false">
      <c r="A615" s="5" t="n">
        <v>44354</v>
      </c>
      <c r="B615" s="6" t="s">
        <v>50</v>
      </c>
      <c r="C615" s="0" t="n">
        <v>382918</v>
      </c>
      <c r="D615" s="8" t="n">
        <v>100</v>
      </c>
      <c r="E615" s="9" t="s">
        <v>23</v>
      </c>
      <c r="F615" s="9"/>
      <c r="H615" s="10"/>
      <c r="I615" s="11"/>
    </row>
    <row r="616" customFormat="false" ht="12.8" hidden="false" customHeight="false" outlineLevel="0" collapsed="false">
      <c r="A616" s="5" t="n">
        <v>44354</v>
      </c>
      <c r="B616" s="6" t="s">
        <v>26</v>
      </c>
      <c r="C616" s="0" t="n">
        <v>382919</v>
      </c>
      <c r="D616" s="8" t="n">
        <v>145</v>
      </c>
      <c r="E616" s="9" t="s">
        <v>24</v>
      </c>
      <c r="F616" s="9"/>
      <c r="H616" s="10"/>
      <c r="I616" s="11"/>
    </row>
    <row r="617" customFormat="false" ht="12.8" hidden="false" customHeight="false" outlineLevel="0" collapsed="false">
      <c r="A617" s="5" t="n">
        <v>44355</v>
      </c>
      <c r="B617" s="6" t="s">
        <v>11</v>
      </c>
      <c r="C617" s="0" t="n">
        <v>382920</v>
      </c>
      <c r="D617" s="8" t="n">
        <v>100</v>
      </c>
      <c r="E617" s="9" t="s">
        <v>41</v>
      </c>
      <c r="F617" s="9"/>
      <c r="H617" s="10"/>
      <c r="I617" s="11"/>
    </row>
    <row r="618" customFormat="false" ht="12.8" hidden="false" customHeight="false" outlineLevel="0" collapsed="false">
      <c r="A618" s="5" t="n">
        <v>44355</v>
      </c>
      <c r="B618" s="6" t="s">
        <v>50</v>
      </c>
      <c r="C618" s="0" t="n">
        <v>382921</v>
      </c>
      <c r="D618" s="8" t="n">
        <v>60</v>
      </c>
      <c r="E618" s="9" t="s">
        <v>23</v>
      </c>
      <c r="F618" s="9"/>
      <c r="H618" s="10"/>
      <c r="I618" s="11"/>
    </row>
    <row r="619" customFormat="false" ht="12.8" hidden="false" customHeight="false" outlineLevel="0" collapsed="false">
      <c r="A619" s="5" t="n">
        <v>44355</v>
      </c>
      <c r="B619" s="6" t="s">
        <v>9</v>
      </c>
      <c r="C619" s="0" t="n">
        <v>382922</v>
      </c>
      <c r="D619" s="8" t="n">
        <v>60</v>
      </c>
      <c r="E619" s="9" t="s">
        <v>10</v>
      </c>
      <c r="F619" s="9"/>
      <c r="H619" s="10"/>
      <c r="I619" s="11"/>
    </row>
    <row r="620" customFormat="false" ht="12.8" hidden="false" customHeight="false" outlineLevel="0" collapsed="false">
      <c r="A620" s="5" t="n">
        <v>44355</v>
      </c>
      <c r="B620" s="6" t="s">
        <v>22</v>
      </c>
      <c r="C620" s="0" t="n">
        <v>382923</v>
      </c>
      <c r="D620" s="8" t="n">
        <v>200</v>
      </c>
      <c r="E620" s="9" t="s">
        <v>12</v>
      </c>
      <c r="F620" s="9"/>
      <c r="H620" s="10"/>
      <c r="I620" s="11"/>
    </row>
    <row r="621" customFormat="false" ht="12.8" hidden="false" customHeight="false" outlineLevel="0" collapsed="false">
      <c r="A621" s="5" t="n">
        <v>44355</v>
      </c>
      <c r="B621" s="6" t="s">
        <v>37</v>
      </c>
      <c r="C621" s="0" t="n">
        <v>382924</v>
      </c>
      <c r="D621" s="8" t="n">
        <v>200</v>
      </c>
      <c r="E621" s="9" t="s">
        <v>39</v>
      </c>
      <c r="F621" s="9"/>
      <c r="H621" s="10"/>
      <c r="I621" s="11"/>
    </row>
    <row r="622" customFormat="false" ht="12.8" hidden="false" customHeight="false" outlineLevel="0" collapsed="false">
      <c r="A622" s="5" t="n">
        <v>44355</v>
      </c>
      <c r="B622" s="6" t="s">
        <v>64</v>
      </c>
      <c r="C622" s="0" t="n">
        <v>382925</v>
      </c>
      <c r="D622" s="8" t="n">
        <v>100</v>
      </c>
      <c r="E622" s="9" t="s">
        <v>38</v>
      </c>
      <c r="F622" s="9"/>
      <c r="H622" s="10"/>
      <c r="I622" s="11"/>
    </row>
    <row r="623" customFormat="false" ht="12.8" hidden="false" customHeight="false" outlineLevel="0" collapsed="false">
      <c r="A623" s="5" t="n">
        <v>44356</v>
      </c>
      <c r="B623" s="6" t="s">
        <v>61</v>
      </c>
      <c r="C623" s="0" t="n">
        <v>382926</v>
      </c>
      <c r="D623" s="8" t="n">
        <v>150</v>
      </c>
      <c r="E623" s="9" t="s">
        <v>31</v>
      </c>
      <c r="F623" s="9"/>
      <c r="H623" s="10"/>
      <c r="I623" s="11"/>
    </row>
    <row r="624" customFormat="false" ht="12.8" hidden="false" customHeight="false" outlineLevel="0" collapsed="false">
      <c r="A624" s="5" t="n">
        <v>44356</v>
      </c>
      <c r="B624" s="6" t="s">
        <v>64</v>
      </c>
      <c r="C624" s="0" t="n">
        <v>382927</v>
      </c>
      <c r="D624" s="8" t="n">
        <v>200</v>
      </c>
      <c r="E624" s="9" t="s">
        <v>41</v>
      </c>
      <c r="F624" s="9"/>
      <c r="H624" s="10"/>
      <c r="I624" s="11"/>
    </row>
    <row r="625" customFormat="false" ht="12.8" hidden="false" customHeight="false" outlineLevel="0" collapsed="false">
      <c r="A625" s="5" t="n">
        <v>44356</v>
      </c>
      <c r="B625" s="6" t="s">
        <v>22</v>
      </c>
      <c r="C625" s="0" t="n">
        <v>382928</v>
      </c>
      <c r="D625" s="8" t="n">
        <v>300</v>
      </c>
      <c r="E625" s="9" t="s">
        <v>40</v>
      </c>
      <c r="F625" s="9"/>
      <c r="H625" s="10"/>
      <c r="I625" s="11"/>
    </row>
    <row r="626" customFormat="false" ht="12.8" hidden="false" customHeight="false" outlineLevel="0" collapsed="false">
      <c r="A626" s="5" t="n">
        <v>44358</v>
      </c>
      <c r="B626" s="6" t="s">
        <v>33</v>
      </c>
      <c r="C626" s="0" t="n">
        <v>382929</v>
      </c>
      <c r="D626" s="8" t="n">
        <v>150</v>
      </c>
      <c r="E626" s="9" t="s">
        <v>38</v>
      </c>
      <c r="F626" s="9"/>
      <c r="H626" s="10"/>
      <c r="I626" s="11"/>
    </row>
    <row r="627" customFormat="false" ht="12.8" hidden="false" customHeight="false" outlineLevel="0" collapsed="false">
      <c r="A627" s="5" t="n">
        <v>44357</v>
      </c>
      <c r="B627" s="6" t="s">
        <v>50</v>
      </c>
      <c r="C627" s="0" t="n">
        <v>382930</v>
      </c>
      <c r="D627" s="8" t="n">
        <v>120</v>
      </c>
      <c r="E627" s="9" t="s">
        <v>23</v>
      </c>
      <c r="F627" s="9"/>
      <c r="H627" s="10"/>
      <c r="I627" s="11"/>
    </row>
    <row r="628" customFormat="false" ht="12.8" hidden="false" customHeight="false" outlineLevel="0" collapsed="false">
      <c r="A628" s="5" t="n">
        <v>44357</v>
      </c>
      <c r="B628" s="6" t="s">
        <v>22</v>
      </c>
      <c r="C628" s="0" t="n">
        <v>382931</v>
      </c>
      <c r="D628" s="8" t="n">
        <v>0</v>
      </c>
      <c r="E628" s="9" t="s">
        <v>14</v>
      </c>
      <c r="F628" s="9"/>
      <c r="H628" s="10"/>
      <c r="I628" s="11"/>
    </row>
    <row r="629" customFormat="false" ht="12.8" hidden="false" customHeight="false" outlineLevel="0" collapsed="false">
      <c r="A629" s="5" t="n">
        <v>44357</v>
      </c>
      <c r="B629" s="6" t="s">
        <v>22</v>
      </c>
      <c r="C629" s="0" t="n">
        <v>382932</v>
      </c>
      <c r="D629" s="8" t="n">
        <v>150</v>
      </c>
      <c r="E629" s="9" t="s">
        <v>23</v>
      </c>
      <c r="F629" s="9"/>
      <c r="H629" s="10"/>
      <c r="I629" s="11"/>
    </row>
    <row r="630" customFormat="false" ht="12.8" hidden="false" customHeight="false" outlineLevel="0" collapsed="false">
      <c r="A630" s="5" t="n">
        <v>44358</v>
      </c>
      <c r="B630" s="6" t="s">
        <v>52</v>
      </c>
      <c r="C630" s="0" t="n">
        <v>382933</v>
      </c>
      <c r="D630" s="8" t="n">
        <v>150</v>
      </c>
      <c r="E630" s="9" t="s">
        <v>12</v>
      </c>
      <c r="F630" s="9"/>
      <c r="H630" s="10"/>
      <c r="I630" s="11"/>
    </row>
    <row r="631" customFormat="false" ht="12.8" hidden="false" customHeight="false" outlineLevel="0" collapsed="false">
      <c r="A631" s="5" t="n">
        <v>44358</v>
      </c>
      <c r="B631" s="6" t="s">
        <v>26</v>
      </c>
      <c r="C631" s="0" t="n">
        <v>382934</v>
      </c>
      <c r="D631" s="8" t="n">
        <v>20</v>
      </c>
      <c r="E631" s="9" t="s">
        <v>27</v>
      </c>
      <c r="F631" s="9"/>
      <c r="H631" s="10"/>
      <c r="I631" s="11"/>
    </row>
    <row r="632" customFormat="false" ht="12.8" hidden="false" customHeight="false" outlineLevel="0" collapsed="false">
      <c r="A632" s="5" t="n">
        <v>44359</v>
      </c>
      <c r="B632" s="6" t="s">
        <v>9</v>
      </c>
      <c r="C632" s="0" t="n">
        <v>382935</v>
      </c>
      <c r="D632" s="8" t="n">
        <v>25</v>
      </c>
      <c r="E632" s="9" t="s">
        <v>27</v>
      </c>
      <c r="F632" s="9"/>
      <c r="H632" s="10"/>
      <c r="I632" s="11"/>
    </row>
    <row r="633" customFormat="false" ht="12.8" hidden="false" customHeight="false" outlineLevel="0" collapsed="false">
      <c r="A633" s="5" t="n">
        <v>44390</v>
      </c>
      <c r="B633" s="6" t="s">
        <v>20</v>
      </c>
      <c r="C633" s="0" t="n">
        <v>382936</v>
      </c>
      <c r="D633" s="8" t="n">
        <v>0</v>
      </c>
      <c r="E633" s="9" t="s">
        <v>21</v>
      </c>
      <c r="F633" s="9"/>
      <c r="H633" s="10"/>
      <c r="I633" s="11" t="s">
        <v>56</v>
      </c>
    </row>
    <row r="634" customFormat="false" ht="12.8" hidden="false" customHeight="false" outlineLevel="0" collapsed="false">
      <c r="A634" s="5" t="n">
        <v>44360</v>
      </c>
      <c r="B634" s="6" t="s">
        <v>64</v>
      </c>
      <c r="C634" s="0" t="n">
        <v>382937</v>
      </c>
      <c r="D634" s="8" t="n">
        <v>100</v>
      </c>
      <c r="E634" s="9" t="s">
        <v>41</v>
      </c>
      <c r="F634" s="9"/>
      <c r="H634" s="10"/>
      <c r="I634" s="11"/>
    </row>
    <row r="635" customFormat="false" ht="12.8" hidden="false" customHeight="false" outlineLevel="0" collapsed="false">
      <c r="A635" s="5" t="n">
        <v>44361</v>
      </c>
      <c r="B635" s="6" t="s">
        <v>61</v>
      </c>
      <c r="C635" s="0" t="n">
        <v>382938</v>
      </c>
      <c r="D635" s="8" t="n">
        <v>200</v>
      </c>
      <c r="E635" s="9" t="s">
        <v>31</v>
      </c>
      <c r="F635" s="9"/>
      <c r="H635" s="10"/>
      <c r="I635" s="11"/>
    </row>
    <row r="636" customFormat="false" ht="12.8" hidden="false" customHeight="false" outlineLevel="0" collapsed="false">
      <c r="A636" s="5" t="n">
        <v>44361</v>
      </c>
      <c r="B636" s="6" t="s">
        <v>17</v>
      </c>
      <c r="C636" s="0" t="n">
        <v>382939</v>
      </c>
      <c r="D636" s="8" t="n">
        <v>300</v>
      </c>
      <c r="E636" s="9" t="s">
        <v>18</v>
      </c>
      <c r="F636" s="9"/>
      <c r="H636" s="10"/>
      <c r="I636" s="11"/>
    </row>
    <row r="637" customFormat="false" ht="12.8" hidden="false" customHeight="false" outlineLevel="0" collapsed="false">
      <c r="A637" s="5" t="n">
        <v>44362</v>
      </c>
      <c r="B637" s="6" t="s">
        <v>54</v>
      </c>
      <c r="C637" s="0" t="n">
        <v>382940</v>
      </c>
      <c r="D637" s="8" t="n">
        <v>100</v>
      </c>
      <c r="E637" s="9" t="s">
        <v>23</v>
      </c>
      <c r="F637" s="9"/>
      <c r="H637" s="10"/>
      <c r="I637" s="11"/>
    </row>
    <row r="638" customFormat="false" ht="12.8" hidden="false" customHeight="false" outlineLevel="0" collapsed="false">
      <c r="A638" s="5" t="n">
        <v>44362</v>
      </c>
      <c r="B638" s="6" t="s">
        <v>26</v>
      </c>
      <c r="C638" s="0" t="n">
        <v>382941</v>
      </c>
      <c r="D638" s="8" t="n">
        <f aca="false">(100.19+493)/21</f>
        <v>28.2471428571429</v>
      </c>
      <c r="E638" s="9" t="s">
        <v>43</v>
      </c>
      <c r="F638" s="9"/>
      <c r="H638" s="10"/>
      <c r="I638" s="11"/>
    </row>
    <row r="639" customFormat="false" ht="12.8" hidden="false" customHeight="false" outlineLevel="0" collapsed="false">
      <c r="A639" s="5" t="n">
        <v>44363</v>
      </c>
      <c r="B639" s="6" t="s">
        <v>20</v>
      </c>
      <c r="C639" s="0" t="n">
        <v>382942</v>
      </c>
      <c r="D639" s="8" t="n">
        <v>0</v>
      </c>
      <c r="E639" s="9" t="s">
        <v>21</v>
      </c>
      <c r="F639" s="9"/>
      <c r="H639" s="10"/>
      <c r="I639" s="11"/>
    </row>
    <row r="640" customFormat="false" ht="12.8" hidden="false" customHeight="false" outlineLevel="0" collapsed="false">
      <c r="A640" s="5" t="n">
        <v>44363</v>
      </c>
      <c r="B640" s="6" t="s">
        <v>34</v>
      </c>
      <c r="C640" s="0" t="n">
        <v>382943</v>
      </c>
      <c r="D640" s="8" t="n">
        <v>600</v>
      </c>
      <c r="E640" s="9" t="s">
        <v>12</v>
      </c>
      <c r="F640" s="9"/>
      <c r="H640" s="10"/>
      <c r="I640" s="11"/>
    </row>
    <row r="641" customFormat="false" ht="12.8" hidden="false" customHeight="false" outlineLevel="0" collapsed="false">
      <c r="A641" s="5" t="n">
        <v>44364</v>
      </c>
      <c r="B641" s="6" t="s">
        <v>61</v>
      </c>
      <c r="C641" s="0" t="n">
        <v>382944</v>
      </c>
      <c r="D641" s="8" t="n">
        <v>100</v>
      </c>
      <c r="E641" s="9" t="s">
        <v>31</v>
      </c>
      <c r="F641" s="9"/>
      <c r="H641" s="10"/>
      <c r="I641" s="11"/>
    </row>
    <row r="642" customFormat="false" ht="12.8" hidden="false" customHeight="false" outlineLevel="0" collapsed="false">
      <c r="A642" s="5" t="n">
        <v>44364</v>
      </c>
      <c r="B642" s="6" t="s">
        <v>22</v>
      </c>
      <c r="C642" s="0" t="n">
        <v>382945</v>
      </c>
      <c r="D642" s="8" t="n">
        <v>100</v>
      </c>
      <c r="E642" s="9" t="s">
        <v>23</v>
      </c>
      <c r="F642" s="9"/>
      <c r="H642" s="10"/>
      <c r="I642" s="11"/>
    </row>
    <row r="643" customFormat="false" ht="12.8" hidden="false" customHeight="false" outlineLevel="0" collapsed="false">
      <c r="A643" s="5" t="n">
        <v>44364</v>
      </c>
      <c r="B643" s="6" t="s">
        <v>64</v>
      </c>
      <c r="C643" s="0" t="n">
        <v>382946</v>
      </c>
      <c r="D643" s="8" t="n">
        <v>100</v>
      </c>
      <c r="E643" s="9" t="s">
        <v>41</v>
      </c>
      <c r="F643" s="9"/>
      <c r="H643" s="10"/>
      <c r="I643" s="11"/>
    </row>
    <row r="644" customFormat="false" ht="12.8" hidden="false" customHeight="false" outlineLevel="0" collapsed="false">
      <c r="A644" s="5" t="n">
        <v>44365</v>
      </c>
      <c r="B644" s="6" t="s">
        <v>17</v>
      </c>
      <c r="C644" s="0" t="n">
        <v>382947</v>
      </c>
      <c r="D644" s="8" t="n">
        <v>300</v>
      </c>
      <c r="E644" s="9" t="s">
        <v>18</v>
      </c>
      <c r="F644" s="9"/>
      <c r="H644" s="10"/>
      <c r="I644" s="11"/>
    </row>
    <row r="645" customFormat="false" ht="12.8" hidden="false" customHeight="false" outlineLevel="0" collapsed="false">
      <c r="A645" s="5" t="n">
        <v>44365</v>
      </c>
      <c r="B645" s="6" t="s">
        <v>37</v>
      </c>
      <c r="C645" s="0" t="n">
        <v>382948</v>
      </c>
      <c r="D645" s="8" t="n">
        <v>100</v>
      </c>
      <c r="E645" s="9" t="s">
        <v>49</v>
      </c>
      <c r="F645" s="9"/>
      <c r="H645" s="10"/>
      <c r="I645" s="11"/>
    </row>
    <row r="646" customFormat="false" ht="12.8" hidden="false" customHeight="false" outlineLevel="0" collapsed="false">
      <c r="A646" s="5" t="n">
        <v>44365</v>
      </c>
      <c r="B646" s="6" t="s">
        <v>22</v>
      </c>
      <c r="C646" s="0" t="n">
        <v>382949</v>
      </c>
      <c r="D646" s="8" t="n">
        <v>200</v>
      </c>
      <c r="E646" s="9" t="s">
        <v>46</v>
      </c>
      <c r="F646" s="9"/>
      <c r="H646" s="10"/>
      <c r="I646" s="11"/>
    </row>
    <row r="647" customFormat="false" ht="12.8" hidden="false" customHeight="false" outlineLevel="0" collapsed="false">
      <c r="A647" s="5" t="n">
        <v>44365</v>
      </c>
      <c r="B647" s="6" t="s">
        <v>33</v>
      </c>
      <c r="C647" s="0" t="n">
        <v>382950</v>
      </c>
      <c r="D647" s="8" t="n">
        <v>200</v>
      </c>
      <c r="E647" s="9" t="s">
        <v>44</v>
      </c>
      <c r="F647" s="9"/>
      <c r="H647" s="10"/>
      <c r="I647" s="11"/>
    </row>
    <row r="648" customFormat="false" ht="12.8" hidden="false" customHeight="false" outlineLevel="0" collapsed="false">
      <c r="A648" s="5" t="n">
        <v>44365</v>
      </c>
      <c r="B648" s="6" t="s">
        <v>64</v>
      </c>
      <c r="C648" s="0" t="n">
        <v>382951</v>
      </c>
      <c r="D648" s="8" t="n">
        <v>200</v>
      </c>
      <c r="E648" s="9" t="s">
        <v>41</v>
      </c>
      <c r="F648" s="9"/>
      <c r="H648" s="10"/>
      <c r="I648" s="11"/>
    </row>
    <row r="649" customFormat="false" ht="12.8" hidden="false" customHeight="false" outlineLevel="0" collapsed="false">
      <c r="A649" s="5" t="n">
        <v>44366</v>
      </c>
      <c r="B649" s="6" t="s">
        <v>26</v>
      </c>
      <c r="C649" s="0" t="n">
        <v>382952</v>
      </c>
      <c r="D649" s="8" t="n">
        <v>60</v>
      </c>
      <c r="E649" s="9" t="s">
        <v>43</v>
      </c>
      <c r="F649" s="9"/>
      <c r="H649" s="10"/>
      <c r="I649" s="11"/>
    </row>
    <row r="650" customFormat="false" ht="12.8" hidden="false" customHeight="false" outlineLevel="0" collapsed="false">
      <c r="A650" s="5" t="n">
        <v>44366</v>
      </c>
      <c r="B650" s="6" t="s">
        <v>42</v>
      </c>
      <c r="C650" s="0" t="n">
        <v>382953</v>
      </c>
      <c r="D650" s="8" t="n">
        <v>150</v>
      </c>
      <c r="E650" s="9" t="s">
        <v>35</v>
      </c>
      <c r="F650" s="9"/>
      <c r="H650" s="10"/>
      <c r="I650" s="11"/>
    </row>
    <row r="651" customFormat="false" ht="12.8" hidden="false" customHeight="false" outlineLevel="0" collapsed="false">
      <c r="A651" s="5" t="n">
        <v>44365</v>
      </c>
      <c r="B651" s="6" t="s">
        <v>30</v>
      </c>
      <c r="C651" s="0" t="n">
        <v>382954</v>
      </c>
      <c r="D651" s="8" t="n">
        <v>200</v>
      </c>
      <c r="E651" s="9" t="s">
        <v>23</v>
      </c>
      <c r="F651" s="9"/>
      <c r="H651" s="10"/>
      <c r="I651" s="11"/>
    </row>
    <row r="652" customFormat="false" ht="12.8" hidden="false" customHeight="false" outlineLevel="0" collapsed="false">
      <c r="A652" s="5" t="n">
        <v>44366</v>
      </c>
      <c r="B652" s="14" t="s">
        <v>20</v>
      </c>
      <c r="C652" s="0" t="n">
        <v>382955</v>
      </c>
      <c r="D652" s="8" t="n">
        <v>0</v>
      </c>
      <c r="E652" s="9" t="s">
        <v>21</v>
      </c>
      <c r="F652" s="9"/>
      <c r="H652" s="10"/>
      <c r="I652" s="11"/>
    </row>
    <row r="653" customFormat="false" ht="12.8" hidden="false" customHeight="false" outlineLevel="0" collapsed="false">
      <c r="A653" s="5" t="n">
        <v>44366</v>
      </c>
      <c r="B653" s="14" t="s">
        <v>61</v>
      </c>
      <c r="C653" s="0" t="n">
        <v>382956</v>
      </c>
      <c r="D653" s="8" t="n">
        <v>200</v>
      </c>
      <c r="E653" s="9" t="s">
        <v>31</v>
      </c>
      <c r="F653" s="9"/>
      <c r="H653" s="10"/>
      <c r="I653" s="11"/>
    </row>
    <row r="654" customFormat="false" ht="12.8" hidden="false" customHeight="false" outlineLevel="0" collapsed="false">
      <c r="A654" s="5" t="n">
        <v>44366</v>
      </c>
      <c r="B654" s="14" t="s">
        <v>37</v>
      </c>
      <c r="C654" s="0" t="n">
        <v>382957</v>
      </c>
      <c r="D654" s="8" t="n">
        <v>300</v>
      </c>
      <c r="E654" s="9" t="s">
        <v>49</v>
      </c>
      <c r="F654" s="9"/>
      <c r="H654" s="10"/>
      <c r="I654" s="11"/>
    </row>
    <row r="655" customFormat="false" ht="12.8" hidden="false" customHeight="false" outlineLevel="0" collapsed="false">
      <c r="A655" s="5" t="n">
        <v>44367</v>
      </c>
      <c r="B655" s="14" t="s">
        <v>17</v>
      </c>
      <c r="C655" s="0" t="n">
        <v>382958</v>
      </c>
      <c r="D655" s="8" t="n">
        <v>300</v>
      </c>
      <c r="E655" s="9" t="s">
        <v>18</v>
      </c>
      <c r="F655" s="9"/>
      <c r="H655" s="10"/>
      <c r="I655" s="11"/>
    </row>
    <row r="656" customFormat="false" ht="12.8" hidden="false" customHeight="false" outlineLevel="0" collapsed="false">
      <c r="A656" s="5" t="n">
        <v>44367</v>
      </c>
      <c r="B656" s="14" t="s">
        <v>64</v>
      </c>
      <c r="C656" s="0" t="n">
        <v>382959</v>
      </c>
      <c r="D656" s="8" t="n">
        <v>150</v>
      </c>
      <c r="E656" s="9" t="s">
        <v>35</v>
      </c>
      <c r="F656" s="9"/>
      <c r="H656" s="10"/>
      <c r="I656" s="11"/>
    </row>
    <row r="657" customFormat="false" ht="12.8" hidden="false" customHeight="false" outlineLevel="0" collapsed="false">
      <c r="A657" s="5" t="n">
        <v>44367</v>
      </c>
      <c r="B657" s="14" t="s">
        <v>63</v>
      </c>
      <c r="C657" s="0" t="n">
        <v>382960</v>
      </c>
      <c r="D657" s="15" t="n">
        <v>150</v>
      </c>
      <c r="E657" s="16" t="s">
        <v>29</v>
      </c>
      <c r="F657" s="9"/>
      <c r="H657" s="10"/>
      <c r="I657" s="11"/>
    </row>
    <row r="658" customFormat="false" ht="12.8" hidden="false" customHeight="false" outlineLevel="0" collapsed="false">
      <c r="A658" s="5" t="n">
        <v>44367</v>
      </c>
      <c r="B658" s="14" t="s">
        <v>22</v>
      </c>
      <c r="C658" s="0" t="n">
        <v>382961</v>
      </c>
      <c r="D658" s="15" t="n">
        <v>150</v>
      </c>
      <c r="E658" s="16" t="s">
        <v>38</v>
      </c>
      <c r="F658" s="9"/>
      <c r="H658" s="10"/>
      <c r="I658" s="11"/>
    </row>
    <row r="659" customFormat="false" ht="12.8" hidden="false" customHeight="false" outlineLevel="0" collapsed="false">
      <c r="A659" s="5" t="n">
        <v>44367</v>
      </c>
      <c r="B659" s="14" t="s">
        <v>26</v>
      </c>
      <c r="C659" s="0" t="n">
        <v>382962</v>
      </c>
      <c r="D659" s="15" t="n">
        <v>40</v>
      </c>
      <c r="E659" s="16" t="s">
        <v>27</v>
      </c>
      <c r="F659" s="9"/>
      <c r="H659" s="10"/>
      <c r="I659" s="11"/>
    </row>
    <row r="660" customFormat="false" ht="12.8" hidden="false" customHeight="false" outlineLevel="0" collapsed="false">
      <c r="A660" s="5" t="n">
        <v>44368</v>
      </c>
      <c r="B660" s="14" t="s">
        <v>63</v>
      </c>
      <c r="C660" s="0" t="n">
        <v>382963</v>
      </c>
      <c r="D660" s="15" t="n">
        <v>150</v>
      </c>
      <c r="E660" s="16" t="s">
        <v>46</v>
      </c>
      <c r="F660" s="9"/>
      <c r="H660" s="10"/>
      <c r="I660" s="11"/>
    </row>
    <row r="661" customFormat="false" ht="12.8" hidden="false" customHeight="false" outlineLevel="0" collapsed="false">
      <c r="A661" s="5" t="n">
        <v>44368</v>
      </c>
      <c r="B661" s="14" t="s">
        <v>22</v>
      </c>
      <c r="C661" s="0" t="n">
        <v>382964</v>
      </c>
      <c r="D661" s="15" t="n">
        <v>300</v>
      </c>
      <c r="E661" s="16" t="s">
        <v>40</v>
      </c>
      <c r="F661" s="9"/>
      <c r="H661" s="10"/>
      <c r="I661" s="11"/>
    </row>
    <row r="662" customFormat="false" ht="12.8" hidden="false" customHeight="false" outlineLevel="0" collapsed="false">
      <c r="A662" s="5" t="n">
        <v>44368</v>
      </c>
      <c r="B662" s="14" t="s">
        <v>61</v>
      </c>
      <c r="C662" s="0" t="n">
        <v>382965</v>
      </c>
      <c r="D662" s="15" t="n">
        <v>200</v>
      </c>
      <c r="E662" s="16" t="s">
        <v>31</v>
      </c>
      <c r="F662" s="9"/>
      <c r="H662" s="10"/>
      <c r="I662" s="11"/>
    </row>
    <row r="663" customFormat="false" ht="12.8" hidden="false" customHeight="false" outlineLevel="0" collapsed="false">
      <c r="A663" s="5" t="n">
        <v>44369</v>
      </c>
      <c r="B663" s="14" t="s">
        <v>34</v>
      </c>
      <c r="C663" s="0" t="n">
        <v>382966</v>
      </c>
      <c r="D663" s="15" t="n">
        <v>300</v>
      </c>
      <c r="E663" s="16" t="s">
        <v>12</v>
      </c>
      <c r="F663" s="9"/>
      <c r="H663" s="10"/>
      <c r="I663" s="11"/>
    </row>
    <row r="664" customFormat="false" ht="12.8" hidden="false" customHeight="false" outlineLevel="0" collapsed="false">
      <c r="A664" s="5" t="n">
        <v>44369</v>
      </c>
      <c r="B664" s="14" t="s">
        <v>20</v>
      </c>
      <c r="C664" s="0" t="n">
        <v>382967</v>
      </c>
      <c r="D664" s="15" t="n">
        <v>0</v>
      </c>
      <c r="E664" s="16" t="s">
        <v>32</v>
      </c>
      <c r="F664" s="9"/>
      <c r="H664" s="10"/>
      <c r="I664" s="11"/>
    </row>
    <row r="665" customFormat="false" ht="12.8" hidden="false" customHeight="false" outlineLevel="0" collapsed="false">
      <c r="A665" s="5" t="n">
        <v>44369</v>
      </c>
      <c r="B665" s="14" t="s">
        <v>22</v>
      </c>
      <c r="C665" s="0" t="n">
        <v>382968</v>
      </c>
      <c r="D665" s="15" t="n">
        <v>180</v>
      </c>
      <c r="E665" s="16" t="s">
        <v>40</v>
      </c>
      <c r="F665" s="9"/>
      <c r="H665" s="10"/>
      <c r="I665" s="11"/>
    </row>
    <row r="666" customFormat="false" ht="12.8" hidden="false" customHeight="false" outlineLevel="0" collapsed="false">
      <c r="A666" s="5" t="n">
        <v>44369</v>
      </c>
      <c r="B666" s="14" t="s">
        <v>63</v>
      </c>
      <c r="C666" s="0" t="n">
        <v>382969</v>
      </c>
      <c r="D666" s="15" t="n">
        <v>40</v>
      </c>
      <c r="E666" s="16" t="s">
        <v>27</v>
      </c>
      <c r="F666" s="9"/>
      <c r="H666" s="10"/>
      <c r="I666" s="11"/>
    </row>
    <row r="667" customFormat="false" ht="12.8" hidden="false" customHeight="false" outlineLevel="0" collapsed="false">
      <c r="A667" s="5" t="n">
        <v>44369</v>
      </c>
      <c r="B667" s="14" t="s">
        <v>22</v>
      </c>
      <c r="C667" s="0" t="n">
        <v>382970</v>
      </c>
      <c r="D667" s="15" t="n">
        <v>200</v>
      </c>
      <c r="E667" s="16" t="s">
        <v>38</v>
      </c>
      <c r="F667" s="9"/>
      <c r="H667" s="10"/>
      <c r="I667" s="11"/>
    </row>
    <row r="668" customFormat="false" ht="12.8" hidden="false" customHeight="false" outlineLevel="0" collapsed="false">
      <c r="A668" s="5" t="n">
        <v>44369</v>
      </c>
      <c r="B668" s="14" t="s">
        <v>17</v>
      </c>
      <c r="C668" s="0" t="n">
        <v>382971</v>
      </c>
      <c r="D668" s="15" t="n">
        <v>300</v>
      </c>
      <c r="E668" s="16" t="s">
        <v>18</v>
      </c>
      <c r="F668" s="9"/>
      <c r="H668" s="10"/>
      <c r="I668" s="11"/>
    </row>
    <row r="669" customFormat="false" ht="12.8" hidden="false" customHeight="false" outlineLevel="0" collapsed="false">
      <c r="A669" s="5" t="n">
        <v>44370</v>
      </c>
      <c r="B669" s="14" t="s">
        <v>30</v>
      </c>
      <c r="C669" s="0" t="n">
        <v>382972</v>
      </c>
      <c r="D669" s="15" t="n">
        <v>200</v>
      </c>
      <c r="E669" s="16" t="s">
        <v>24</v>
      </c>
      <c r="F669" s="9"/>
      <c r="H669" s="10"/>
      <c r="I669" s="11"/>
    </row>
    <row r="670" customFormat="false" ht="12.8" hidden="false" customHeight="false" outlineLevel="0" collapsed="false">
      <c r="A670" s="5" t="n">
        <v>44370</v>
      </c>
      <c r="B670" s="14" t="s">
        <v>17</v>
      </c>
      <c r="C670" s="0" t="n">
        <v>382973</v>
      </c>
      <c r="D670" s="15" t="n">
        <f aca="false">(2326.69+9990)/22</f>
        <v>559.849545454545</v>
      </c>
      <c r="E670" s="16" t="s">
        <v>18</v>
      </c>
      <c r="F670" s="9"/>
      <c r="H670" s="10"/>
      <c r="I670" s="11"/>
    </row>
    <row r="671" customFormat="false" ht="12.8" hidden="false" customHeight="false" outlineLevel="0" collapsed="false">
      <c r="A671" s="5" t="n">
        <v>44370</v>
      </c>
      <c r="B671" s="14" t="s">
        <v>64</v>
      </c>
      <c r="C671" s="0" t="n">
        <v>382974</v>
      </c>
      <c r="D671" s="15" t="n">
        <v>200</v>
      </c>
      <c r="E671" s="16" t="s">
        <v>35</v>
      </c>
      <c r="F671" s="9"/>
      <c r="H671" s="10"/>
      <c r="I671" s="11"/>
    </row>
    <row r="672" customFormat="false" ht="12.8" hidden="false" customHeight="false" outlineLevel="0" collapsed="false">
      <c r="A672" s="5" t="n">
        <v>44370</v>
      </c>
      <c r="B672" s="14" t="s">
        <v>26</v>
      </c>
      <c r="C672" s="0" t="n">
        <v>382975</v>
      </c>
      <c r="D672" s="15" t="n">
        <v>60</v>
      </c>
      <c r="E672" s="16" t="s">
        <v>27</v>
      </c>
      <c r="F672" s="9"/>
      <c r="H672" s="10"/>
      <c r="I672" s="11"/>
    </row>
    <row r="673" customFormat="false" ht="12.8" hidden="false" customHeight="false" outlineLevel="0" collapsed="false">
      <c r="A673" s="5" t="n">
        <v>44370</v>
      </c>
      <c r="B673" s="14" t="s">
        <v>9</v>
      </c>
      <c r="C673" s="0" t="n">
        <v>382976</v>
      </c>
      <c r="D673" s="15" t="n">
        <v>65</v>
      </c>
      <c r="E673" s="16" t="s">
        <v>10</v>
      </c>
      <c r="F673" s="9"/>
      <c r="H673" s="10"/>
      <c r="I673" s="11"/>
    </row>
    <row r="674" customFormat="false" ht="12.8" hidden="false" customHeight="false" outlineLevel="0" collapsed="false">
      <c r="A674" s="5" t="n">
        <v>44371</v>
      </c>
      <c r="B674" s="14" t="s">
        <v>61</v>
      </c>
      <c r="C674" s="0" t="n">
        <v>382977</v>
      </c>
      <c r="D674" s="15" t="n">
        <v>100</v>
      </c>
      <c r="E674" s="16" t="s">
        <v>23</v>
      </c>
      <c r="F674" s="9"/>
      <c r="H674" s="10"/>
      <c r="I674" s="11"/>
    </row>
    <row r="675" customFormat="false" ht="12.8" hidden="false" customHeight="false" outlineLevel="0" collapsed="false">
      <c r="A675" s="5" t="n">
        <v>44371</v>
      </c>
      <c r="B675" s="14" t="s">
        <v>61</v>
      </c>
      <c r="C675" s="0" t="n">
        <v>382978</v>
      </c>
      <c r="D675" s="15" t="n">
        <f aca="false">435+445</f>
        <v>880</v>
      </c>
      <c r="E675" s="16" t="s">
        <v>31</v>
      </c>
      <c r="F675" s="9"/>
      <c r="H675" s="10"/>
      <c r="I675" s="11"/>
    </row>
    <row r="676" customFormat="false" ht="12.8" hidden="false" customHeight="false" outlineLevel="0" collapsed="false">
      <c r="A676" s="5" t="n">
        <v>44371</v>
      </c>
      <c r="B676" s="14" t="s">
        <v>22</v>
      </c>
      <c r="C676" s="0" t="n">
        <v>382979</v>
      </c>
      <c r="D676" s="15" t="n">
        <v>100</v>
      </c>
      <c r="E676" s="16" t="s">
        <v>44</v>
      </c>
      <c r="F676" s="9"/>
      <c r="H676" s="10"/>
      <c r="I676" s="11"/>
    </row>
    <row r="677" customFormat="false" ht="12.8" hidden="false" customHeight="false" outlineLevel="0" collapsed="false">
      <c r="A677" s="5" t="n">
        <v>44371</v>
      </c>
      <c r="B677" s="14" t="s">
        <v>33</v>
      </c>
      <c r="C677" s="0" t="n">
        <v>382980</v>
      </c>
      <c r="D677" s="15" t="n">
        <v>100</v>
      </c>
      <c r="E677" s="16" t="s">
        <v>44</v>
      </c>
      <c r="F677" s="9"/>
      <c r="H677" s="10"/>
      <c r="I677" s="11"/>
    </row>
    <row r="678" customFormat="false" ht="12.8" hidden="false" customHeight="false" outlineLevel="0" collapsed="false">
      <c r="A678" s="5" t="n">
        <v>44371</v>
      </c>
      <c r="B678" s="14" t="s">
        <v>15</v>
      </c>
      <c r="C678" s="0" t="n">
        <v>382981</v>
      </c>
      <c r="D678" s="15" t="n">
        <v>100</v>
      </c>
      <c r="E678" s="16" t="s">
        <v>46</v>
      </c>
      <c r="F678" s="9"/>
      <c r="H678" s="10"/>
      <c r="I678" s="11"/>
    </row>
    <row r="679" customFormat="false" ht="12.8" hidden="false" customHeight="false" outlineLevel="0" collapsed="false">
      <c r="A679" s="5" t="n">
        <v>44371</v>
      </c>
      <c r="B679" s="14" t="s">
        <v>22</v>
      </c>
      <c r="C679" s="0" t="n">
        <v>382982</v>
      </c>
      <c r="D679" s="15" t="n">
        <f aca="false">320+446</f>
        <v>766</v>
      </c>
      <c r="E679" s="16" t="s">
        <v>40</v>
      </c>
      <c r="F679" s="9"/>
      <c r="H679" s="10"/>
      <c r="I679" s="11"/>
    </row>
    <row r="680" customFormat="false" ht="12.8" hidden="false" customHeight="false" outlineLevel="0" collapsed="false">
      <c r="A680" s="5" t="n">
        <v>44372</v>
      </c>
      <c r="B680" s="14" t="s">
        <v>50</v>
      </c>
      <c r="C680" s="0" t="n">
        <v>382983</v>
      </c>
      <c r="D680" s="15" t="n">
        <v>100</v>
      </c>
      <c r="E680" s="16" t="s">
        <v>23</v>
      </c>
      <c r="F680" s="9"/>
      <c r="H680" s="10"/>
      <c r="I680" s="11"/>
    </row>
    <row r="681" customFormat="false" ht="12.8" hidden="false" customHeight="false" outlineLevel="0" collapsed="false">
      <c r="A681" s="5" t="n">
        <v>44372</v>
      </c>
      <c r="B681" s="14" t="s">
        <v>15</v>
      </c>
      <c r="C681" s="0" t="n">
        <v>382984</v>
      </c>
      <c r="D681" s="15" t="n">
        <v>200</v>
      </c>
      <c r="E681" s="16" t="s">
        <v>29</v>
      </c>
      <c r="F681" s="9"/>
      <c r="H681" s="10"/>
      <c r="I681" s="11"/>
    </row>
    <row r="682" customFormat="false" ht="12.8" hidden="false" customHeight="false" outlineLevel="0" collapsed="false">
      <c r="A682" s="5" t="n">
        <v>44372</v>
      </c>
      <c r="B682" s="14" t="s">
        <v>33</v>
      </c>
      <c r="C682" s="0" t="n">
        <v>382985</v>
      </c>
      <c r="D682" s="15" t="n">
        <v>200</v>
      </c>
      <c r="E682" s="16" t="s">
        <v>46</v>
      </c>
      <c r="F682" s="9"/>
      <c r="H682" s="10"/>
      <c r="I682" s="11"/>
    </row>
    <row r="683" customFormat="false" ht="12.8" hidden="false" customHeight="false" outlineLevel="0" collapsed="false">
      <c r="A683" s="5" t="n">
        <v>44373</v>
      </c>
      <c r="B683" s="14" t="s">
        <v>26</v>
      </c>
      <c r="C683" s="0" t="n">
        <v>382986</v>
      </c>
      <c r="D683" s="15" t="n">
        <v>40</v>
      </c>
      <c r="E683" s="16" t="s">
        <v>27</v>
      </c>
      <c r="F683" s="9"/>
      <c r="H683" s="10"/>
      <c r="I683" s="11"/>
    </row>
    <row r="684" customFormat="false" ht="12.8" hidden="false" customHeight="false" outlineLevel="0" collapsed="false">
      <c r="A684" s="5" t="n">
        <v>44372</v>
      </c>
      <c r="B684" s="14" t="s">
        <v>42</v>
      </c>
      <c r="C684" s="0" t="n">
        <v>382987</v>
      </c>
      <c r="D684" s="15" t="n">
        <v>150</v>
      </c>
      <c r="E684" s="16" t="s">
        <v>12</v>
      </c>
      <c r="F684" s="9"/>
      <c r="H684" s="10"/>
      <c r="I684" s="11"/>
    </row>
    <row r="685" customFormat="false" ht="12.8" hidden="false" customHeight="false" outlineLevel="0" collapsed="false">
      <c r="A685" s="5" t="n">
        <v>44373</v>
      </c>
      <c r="B685" s="14" t="s">
        <v>26</v>
      </c>
      <c r="C685" s="0" t="n">
        <v>382988</v>
      </c>
      <c r="D685" s="15" t="n">
        <v>20</v>
      </c>
      <c r="E685" s="16" t="s">
        <v>27</v>
      </c>
      <c r="F685" s="9"/>
      <c r="H685" s="10"/>
      <c r="I685" s="11"/>
    </row>
    <row r="686" customFormat="false" ht="12.8" hidden="false" customHeight="false" outlineLevel="0" collapsed="false">
      <c r="A686" s="5" t="n">
        <v>44373</v>
      </c>
      <c r="B686" s="14" t="s">
        <v>50</v>
      </c>
      <c r="C686" s="0" t="n">
        <v>382989</v>
      </c>
      <c r="D686" s="15" t="n">
        <v>150</v>
      </c>
      <c r="E686" s="16" t="s">
        <v>29</v>
      </c>
      <c r="F686" s="9"/>
      <c r="H686" s="10"/>
      <c r="I686" s="11"/>
    </row>
    <row r="687" customFormat="false" ht="12.8" hidden="false" customHeight="false" outlineLevel="0" collapsed="false">
      <c r="A687" s="5" t="n">
        <v>44373</v>
      </c>
      <c r="B687" s="14" t="s">
        <v>33</v>
      </c>
      <c r="C687" s="0" t="n">
        <v>382990</v>
      </c>
      <c r="D687" s="15" t="n">
        <v>200</v>
      </c>
      <c r="E687" s="16" t="s">
        <v>46</v>
      </c>
      <c r="F687" s="9"/>
      <c r="H687" s="10"/>
      <c r="I687" s="11"/>
    </row>
    <row r="688" customFormat="false" ht="12.8" hidden="false" customHeight="false" outlineLevel="0" collapsed="false">
      <c r="A688" s="5" t="n">
        <v>44373</v>
      </c>
      <c r="B688" s="14" t="s">
        <v>33</v>
      </c>
      <c r="C688" s="0" t="n">
        <v>382991</v>
      </c>
      <c r="D688" s="15" t="n">
        <v>100</v>
      </c>
      <c r="E688" s="16" t="s">
        <v>44</v>
      </c>
      <c r="F688" s="9"/>
      <c r="H688" s="10"/>
      <c r="I688" s="11"/>
    </row>
    <row r="689" customFormat="false" ht="12.8" hidden="false" customHeight="false" outlineLevel="0" collapsed="false">
      <c r="A689" s="5" t="n">
        <v>44373</v>
      </c>
      <c r="B689" s="14" t="s">
        <v>34</v>
      </c>
      <c r="C689" s="0" t="n">
        <v>382992</v>
      </c>
      <c r="D689" s="15" t="n">
        <v>100</v>
      </c>
      <c r="E689" s="16" t="s">
        <v>38</v>
      </c>
      <c r="F689" s="9"/>
      <c r="H689" s="10"/>
      <c r="I689" s="11"/>
    </row>
    <row r="690" customFormat="false" ht="12.8" hidden="false" customHeight="false" outlineLevel="0" collapsed="false">
      <c r="A690" s="5" t="n">
        <v>44373</v>
      </c>
      <c r="B690" s="14" t="s">
        <v>20</v>
      </c>
      <c r="C690" s="0" t="n">
        <v>382993</v>
      </c>
      <c r="D690" s="15" t="n">
        <v>0</v>
      </c>
      <c r="E690" s="16" t="s">
        <v>21</v>
      </c>
      <c r="F690" s="9"/>
      <c r="H690" s="10"/>
      <c r="I690" s="11"/>
    </row>
    <row r="691" customFormat="false" ht="12.8" hidden="false" customHeight="false" outlineLevel="0" collapsed="false">
      <c r="A691" s="5" t="n">
        <v>44374</v>
      </c>
      <c r="B691" s="14" t="s">
        <v>52</v>
      </c>
      <c r="C691" s="0" t="n">
        <v>382994</v>
      </c>
      <c r="D691" s="15" t="n">
        <v>50</v>
      </c>
      <c r="E691" s="16" t="s">
        <v>35</v>
      </c>
      <c r="F691" s="9"/>
      <c r="H691" s="10"/>
      <c r="I691" s="11"/>
    </row>
    <row r="692" customFormat="false" ht="12.8" hidden="false" customHeight="false" outlineLevel="0" collapsed="false">
      <c r="A692" s="5" t="n">
        <v>44374</v>
      </c>
      <c r="B692" s="14" t="s">
        <v>20</v>
      </c>
      <c r="C692" s="0" t="n">
        <v>382995</v>
      </c>
      <c r="D692" s="15" t="n">
        <v>30</v>
      </c>
      <c r="E692" s="16" t="s">
        <v>27</v>
      </c>
      <c r="F692" s="9"/>
      <c r="H692" s="10"/>
      <c r="I692" s="11"/>
    </row>
    <row r="693" customFormat="false" ht="12.8" hidden="false" customHeight="false" outlineLevel="0" collapsed="false">
      <c r="A693" s="5" t="n">
        <v>44375</v>
      </c>
      <c r="B693" s="14" t="s">
        <v>42</v>
      </c>
      <c r="C693" s="0" t="n">
        <v>382996</v>
      </c>
      <c r="D693" s="15" t="n">
        <v>200</v>
      </c>
      <c r="E693" s="16" t="s">
        <v>24</v>
      </c>
      <c r="F693" s="9"/>
      <c r="H693" s="10"/>
      <c r="I693" s="11"/>
    </row>
    <row r="694" customFormat="false" ht="12.8" hidden="false" customHeight="false" outlineLevel="0" collapsed="false">
      <c r="A694" s="5" t="n">
        <v>44374</v>
      </c>
      <c r="B694" s="14" t="s">
        <v>64</v>
      </c>
      <c r="C694" s="0" t="n">
        <v>382997</v>
      </c>
      <c r="D694" s="15" t="n">
        <v>200</v>
      </c>
      <c r="E694" s="16" t="s">
        <v>35</v>
      </c>
      <c r="F694" s="9"/>
      <c r="H694" s="10"/>
      <c r="I694" s="11"/>
    </row>
    <row r="695" customFormat="false" ht="12.8" hidden="false" customHeight="false" outlineLevel="0" collapsed="false">
      <c r="A695" s="5" t="n">
        <v>44375</v>
      </c>
      <c r="B695" s="14" t="s">
        <v>33</v>
      </c>
      <c r="C695" s="0" t="n">
        <v>382998</v>
      </c>
      <c r="D695" s="15" t="n">
        <v>200</v>
      </c>
      <c r="E695" s="16" t="s">
        <v>44</v>
      </c>
      <c r="F695" s="9"/>
      <c r="H695" s="10"/>
      <c r="I695" s="11"/>
    </row>
    <row r="696" customFormat="false" ht="12.8" hidden="false" customHeight="false" outlineLevel="0" collapsed="false">
      <c r="A696" s="5" t="n">
        <v>44375</v>
      </c>
      <c r="B696" s="14" t="s">
        <v>15</v>
      </c>
      <c r="C696" s="0" t="n">
        <v>382999</v>
      </c>
      <c r="D696" s="15" t="n">
        <v>200</v>
      </c>
      <c r="E696" s="16" t="s">
        <v>29</v>
      </c>
      <c r="F696" s="9"/>
      <c r="H696" s="10"/>
      <c r="I696" s="11"/>
    </row>
    <row r="697" customFormat="false" ht="12.8" hidden="false" customHeight="false" outlineLevel="0" collapsed="false">
      <c r="A697" s="5" t="n">
        <v>44375</v>
      </c>
      <c r="B697" s="14" t="s">
        <v>34</v>
      </c>
      <c r="C697" s="0" t="n">
        <v>383000</v>
      </c>
      <c r="D697" s="15" t="n">
        <v>633</v>
      </c>
      <c r="E697" s="16" t="s">
        <v>12</v>
      </c>
      <c r="F697" s="9"/>
      <c r="H697" s="10"/>
      <c r="I697" s="11"/>
    </row>
    <row r="698" customFormat="false" ht="12.8" hidden="false" customHeight="false" outlineLevel="0" collapsed="false">
      <c r="A698" s="5" t="n">
        <v>44375</v>
      </c>
      <c r="B698" s="0" t="s">
        <v>66</v>
      </c>
      <c r="C698" s="0" t="n">
        <v>386101</v>
      </c>
      <c r="D698" s="0" t="n">
        <v>57.39</v>
      </c>
      <c r="E698" s="16" t="s">
        <v>67</v>
      </c>
      <c r="H698" s="10"/>
      <c r="I698" s="11"/>
    </row>
    <row r="699" customFormat="false" ht="12.8" hidden="false" customHeight="false" outlineLevel="0" collapsed="false">
      <c r="A699" s="5" t="n">
        <v>44375</v>
      </c>
      <c r="B699" s="0" t="s">
        <v>54</v>
      </c>
      <c r="C699" s="0" t="n">
        <v>386102</v>
      </c>
      <c r="D699" s="17" t="n">
        <v>150</v>
      </c>
      <c r="E699" s="9" t="s">
        <v>23</v>
      </c>
      <c r="H699" s="10"/>
      <c r="I699" s="11"/>
    </row>
    <row r="700" customFormat="false" ht="12.8" hidden="false" customHeight="false" outlineLevel="0" collapsed="false">
      <c r="A700" s="5" t="n">
        <v>44375</v>
      </c>
      <c r="B700" s="0" t="s">
        <v>50</v>
      </c>
      <c r="C700" s="0" t="n">
        <v>386103</v>
      </c>
      <c r="D700" s="0" t="n">
        <v>100</v>
      </c>
      <c r="E700" s="9" t="s">
        <v>68</v>
      </c>
      <c r="H700" s="10"/>
      <c r="I700" s="11"/>
    </row>
    <row r="701" customFormat="false" ht="12.8" hidden="false" customHeight="false" outlineLevel="0" collapsed="false">
      <c r="A701" s="5" t="n">
        <v>44376</v>
      </c>
      <c r="B701" s="0" t="s">
        <v>50</v>
      </c>
      <c r="C701" s="0" t="n">
        <v>386104</v>
      </c>
      <c r="D701" s="0" t="n">
        <v>100</v>
      </c>
      <c r="E701" s="9" t="s">
        <v>41</v>
      </c>
      <c r="H701" s="10"/>
      <c r="I701" s="11"/>
    </row>
    <row r="702" customFormat="false" ht="12.8" hidden="false" customHeight="false" outlineLevel="0" collapsed="false">
      <c r="A702" s="5" t="n">
        <v>44376</v>
      </c>
      <c r="B702" s="0" t="s">
        <v>30</v>
      </c>
      <c r="C702" s="0" t="n">
        <v>386105</v>
      </c>
      <c r="D702" s="0" t="n">
        <v>200</v>
      </c>
      <c r="E702" s="9" t="s">
        <v>69</v>
      </c>
      <c r="H702" s="10"/>
      <c r="I702" s="11"/>
    </row>
    <row r="703" customFormat="false" ht="12.8" hidden="false" customHeight="false" outlineLevel="0" collapsed="false">
      <c r="A703" s="5" t="n">
        <v>44376</v>
      </c>
      <c r="B703" s="0" t="s">
        <v>50</v>
      </c>
      <c r="C703" s="0" t="n">
        <v>386106</v>
      </c>
      <c r="D703" s="0" t="n">
        <f aca="false">445+244</f>
        <v>689</v>
      </c>
      <c r="E703" s="9" t="s">
        <v>70</v>
      </c>
      <c r="H703" s="10"/>
      <c r="I703" s="11"/>
    </row>
    <row r="704" customFormat="false" ht="12.8" hidden="false" customHeight="false" outlineLevel="0" collapsed="false">
      <c r="A704" s="5" t="n">
        <v>44376</v>
      </c>
      <c r="B704" s="0" t="s">
        <v>15</v>
      </c>
      <c r="C704" s="0" t="n">
        <v>386107</v>
      </c>
      <c r="D704" s="0" t="n">
        <v>200</v>
      </c>
      <c r="E704" s="9" t="s">
        <v>68</v>
      </c>
      <c r="H704" s="10"/>
      <c r="I704" s="11"/>
    </row>
    <row r="705" customFormat="false" ht="12.8" hidden="false" customHeight="false" outlineLevel="0" collapsed="false">
      <c r="A705" s="5" t="n">
        <v>44377</v>
      </c>
      <c r="B705" s="0" t="s">
        <v>71</v>
      </c>
      <c r="C705" s="0" t="n">
        <v>386108</v>
      </c>
      <c r="D705" s="0" t="n">
        <v>767.427</v>
      </c>
      <c r="E705" s="9" t="s">
        <v>23</v>
      </c>
      <c r="H705" s="10"/>
      <c r="I705" s="11"/>
    </row>
    <row r="706" customFormat="false" ht="12.8" hidden="false" customHeight="false" outlineLevel="0" collapsed="false">
      <c r="A706" s="5" t="n">
        <v>44377</v>
      </c>
      <c r="B706" s="0" t="s">
        <v>17</v>
      </c>
      <c r="C706" s="0" t="n">
        <v>386109</v>
      </c>
      <c r="D706" s="0" t="n">
        <v>500</v>
      </c>
      <c r="E706" s="9" t="s">
        <v>72</v>
      </c>
      <c r="H706" s="10"/>
      <c r="I706" s="11"/>
    </row>
    <row r="707" customFormat="false" ht="12.8" hidden="false" customHeight="false" outlineLevel="0" collapsed="false">
      <c r="A707" s="5" t="n">
        <v>44377</v>
      </c>
      <c r="B707" s="14" t="s">
        <v>26</v>
      </c>
      <c r="C707" s="0" t="n">
        <v>386110</v>
      </c>
      <c r="D707" s="0" t="n">
        <v>40</v>
      </c>
      <c r="E707" s="9" t="s">
        <v>27</v>
      </c>
      <c r="H707" s="10"/>
      <c r="I707" s="11"/>
    </row>
    <row r="708" customFormat="false" ht="12.8" hidden="false" customHeight="false" outlineLevel="0" collapsed="false">
      <c r="A708" s="5" t="n">
        <v>44378</v>
      </c>
      <c r="B708" s="0" t="s">
        <v>15</v>
      </c>
      <c r="C708" s="0" t="n">
        <v>386111</v>
      </c>
      <c r="D708" s="0" t="n">
        <v>100</v>
      </c>
      <c r="E708" s="9" t="s">
        <v>68</v>
      </c>
      <c r="H708" s="10"/>
      <c r="I708" s="11"/>
    </row>
    <row r="709" customFormat="false" ht="12.8" hidden="false" customHeight="false" outlineLevel="0" collapsed="false">
      <c r="A709" s="5" t="n">
        <v>44378</v>
      </c>
      <c r="B709" s="0" t="s">
        <v>53</v>
      </c>
      <c r="C709" s="0" t="n">
        <v>386112</v>
      </c>
      <c r="D709" s="0" t="n">
        <v>0</v>
      </c>
      <c r="E709" s="9" t="s">
        <v>73</v>
      </c>
      <c r="H709" s="10"/>
      <c r="I709" s="11"/>
    </row>
    <row r="710" customFormat="false" ht="12.8" hidden="false" customHeight="false" outlineLevel="0" collapsed="false">
      <c r="A710" s="5" t="n">
        <v>44379</v>
      </c>
      <c r="B710" s="0" t="s">
        <v>33</v>
      </c>
      <c r="C710" s="0" t="n">
        <v>386113</v>
      </c>
      <c r="D710" s="0" t="n">
        <v>150</v>
      </c>
      <c r="E710" s="9" t="s">
        <v>24</v>
      </c>
      <c r="H710" s="10"/>
      <c r="I710" s="11"/>
    </row>
    <row r="711" customFormat="false" ht="12.8" hidden="false" customHeight="false" outlineLevel="0" collapsed="false">
      <c r="A711" s="5" t="n">
        <v>44380</v>
      </c>
      <c r="B711" s="0" t="s">
        <v>33</v>
      </c>
      <c r="C711" s="0" t="n">
        <v>386114</v>
      </c>
      <c r="D711" s="0" t="n">
        <v>100</v>
      </c>
      <c r="E711" s="9" t="s">
        <v>68</v>
      </c>
      <c r="H711" s="10"/>
      <c r="I711" s="11"/>
    </row>
    <row r="712" customFormat="false" ht="12.8" hidden="false" customHeight="false" outlineLevel="0" collapsed="false">
      <c r="A712" s="5" t="n">
        <v>44380</v>
      </c>
      <c r="B712" s="0" t="s">
        <v>15</v>
      </c>
      <c r="C712" s="0" t="n">
        <v>386115</v>
      </c>
      <c r="D712" s="0" t="n">
        <v>150</v>
      </c>
      <c r="E712" s="9" t="s">
        <v>49</v>
      </c>
      <c r="H712" s="10"/>
      <c r="I712" s="11"/>
    </row>
    <row r="713" customFormat="false" ht="12.8" hidden="false" customHeight="false" outlineLevel="0" collapsed="false">
      <c r="A713" s="5" t="n">
        <v>44262</v>
      </c>
      <c r="B713" s="0" t="s">
        <v>64</v>
      </c>
      <c r="C713" s="0" t="n">
        <v>386116</v>
      </c>
      <c r="D713" s="0" t="n">
        <v>100</v>
      </c>
      <c r="E713" s="9" t="s">
        <v>41</v>
      </c>
      <c r="H713" s="10"/>
      <c r="I713" s="11"/>
    </row>
    <row r="714" customFormat="false" ht="12.8" hidden="false" customHeight="false" outlineLevel="0" collapsed="false">
      <c r="A714" s="5" t="n">
        <v>44380</v>
      </c>
      <c r="B714" s="0" t="s">
        <v>30</v>
      </c>
      <c r="C714" s="0" t="n">
        <v>386117</v>
      </c>
      <c r="D714" s="0" t="n">
        <v>200</v>
      </c>
      <c r="E714" s="9" t="s">
        <v>35</v>
      </c>
      <c r="H714" s="10"/>
      <c r="I714" s="11"/>
    </row>
    <row r="715" customFormat="false" ht="12.8" hidden="false" customHeight="false" outlineLevel="0" collapsed="false">
      <c r="A715" s="5" t="n">
        <v>44380</v>
      </c>
      <c r="B715" s="0" t="s">
        <v>64</v>
      </c>
      <c r="C715" s="0" t="n">
        <v>386118</v>
      </c>
      <c r="D715" s="0" t="n">
        <f aca="false">368+445</f>
        <v>813</v>
      </c>
      <c r="E715" s="9" t="s">
        <v>41</v>
      </c>
      <c r="H715" s="10"/>
      <c r="I715" s="11"/>
    </row>
    <row r="716" customFormat="false" ht="12.8" hidden="false" customHeight="false" outlineLevel="0" collapsed="false">
      <c r="A716" s="5" t="n">
        <v>44381</v>
      </c>
      <c r="B716" s="0" t="s">
        <v>26</v>
      </c>
      <c r="C716" s="0" t="n">
        <v>386119</v>
      </c>
      <c r="D716" s="0" t="n">
        <f aca="false">33+40</f>
        <v>73</v>
      </c>
      <c r="E716" s="9" t="s">
        <v>27</v>
      </c>
      <c r="H716" s="10"/>
      <c r="I716" s="11"/>
    </row>
    <row r="717" customFormat="false" ht="12.8" hidden="false" customHeight="false" outlineLevel="0" collapsed="false">
      <c r="A717" s="5" t="n">
        <v>44381</v>
      </c>
      <c r="B717" s="0" t="s">
        <v>64</v>
      </c>
      <c r="C717" s="0" t="n">
        <v>386120</v>
      </c>
      <c r="D717" s="0" t="n">
        <v>108</v>
      </c>
      <c r="E717" s="9" t="s">
        <v>41</v>
      </c>
      <c r="H717" s="10"/>
      <c r="I717" s="11"/>
    </row>
    <row r="718" customFormat="false" ht="12.8" hidden="false" customHeight="false" outlineLevel="0" collapsed="false">
      <c r="A718" s="5" t="n">
        <v>44381</v>
      </c>
      <c r="B718" s="0" t="s">
        <v>15</v>
      </c>
      <c r="C718" s="0" t="n">
        <v>386121</v>
      </c>
      <c r="D718" s="0" t="n">
        <v>200</v>
      </c>
      <c r="E718" s="9" t="s">
        <v>68</v>
      </c>
      <c r="H718" s="10"/>
      <c r="I718" s="11"/>
    </row>
    <row r="719" customFormat="false" ht="12.8" hidden="false" customHeight="false" outlineLevel="0" collapsed="false">
      <c r="A719" s="5" t="n">
        <v>44381</v>
      </c>
      <c r="B719" s="0" t="s">
        <v>66</v>
      </c>
      <c r="C719" s="0" t="n">
        <v>386122</v>
      </c>
      <c r="D719" s="0" t="n">
        <f aca="false">346+445</f>
        <v>791</v>
      </c>
      <c r="E719" s="9" t="s">
        <v>16</v>
      </c>
      <c r="H719" s="10"/>
      <c r="I719" s="11"/>
    </row>
    <row r="720" customFormat="false" ht="12.8" hidden="false" customHeight="false" outlineLevel="0" collapsed="false">
      <c r="A720" s="5" t="n">
        <v>44382</v>
      </c>
      <c r="B720" s="0" t="s">
        <v>22</v>
      </c>
      <c r="C720" s="0" t="n">
        <v>386123</v>
      </c>
      <c r="D720" s="0" t="n">
        <f aca="false">445+233.5</f>
        <v>678.5</v>
      </c>
      <c r="E720" s="9" t="s">
        <v>74</v>
      </c>
      <c r="H720" s="10"/>
      <c r="I720" s="18"/>
    </row>
    <row r="721" customFormat="false" ht="12.8" hidden="false" customHeight="false" outlineLevel="0" collapsed="false">
      <c r="A721" s="5" t="n">
        <v>44382</v>
      </c>
      <c r="B721" s="0" t="s">
        <v>26</v>
      </c>
      <c r="C721" s="0" t="n">
        <v>386124</v>
      </c>
      <c r="D721" s="0" t="n">
        <v>100</v>
      </c>
      <c r="E721" s="9" t="s">
        <v>49</v>
      </c>
      <c r="H721" s="10"/>
      <c r="I721" s="11"/>
    </row>
    <row r="722" customFormat="false" ht="12.8" hidden="false" customHeight="false" outlineLevel="0" collapsed="false">
      <c r="A722" s="5" t="n">
        <v>44382</v>
      </c>
      <c r="B722" s="0" t="s">
        <v>20</v>
      </c>
      <c r="C722" s="0" t="n">
        <v>386125</v>
      </c>
      <c r="D722" s="0" t="s">
        <v>75</v>
      </c>
      <c r="E722" s="9" t="s">
        <v>76</v>
      </c>
      <c r="H722" s="10"/>
      <c r="I722" s="11"/>
    </row>
    <row r="723" customFormat="false" ht="12.8" hidden="false" customHeight="false" outlineLevel="0" collapsed="false">
      <c r="A723" s="5" t="n">
        <v>44382</v>
      </c>
      <c r="B723" s="0" t="s">
        <v>37</v>
      </c>
      <c r="C723" s="0" t="n">
        <v>386126</v>
      </c>
      <c r="D723" s="0" t="n">
        <v>100</v>
      </c>
      <c r="E723" s="9" t="s">
        <v>44</v>
      </c>
      <c r="H723" s="10"/>
      <c r="I723" s="11"/>
    </row>
    <row r="724" customFormat="false" ht="12.8" hidden="false" customHeight="false" outlineLevel="0" collapsed="false">
      <c r="A724" s="5" t="n">
        <v>44382</v>
      </c>
      <c r="B724" s="0" t="s">
        <v>15</v>
      </c>
      <c r="C724" s="0" t="n">
        <v>386127</v>
      </c>
      <c r="D724" s="0" t="n">
        <v>0</v>
      </c>
      <c r="E724" s="9" t="s">
        <v>14</v>
      </c>
      <c r="H724" s="10"/>
      <c r="I724" s="11"/>
    </row>
    <row r="725" customFormat="false" ht="12.8" hidden="false" customHeight="false" outlineLevel="0" collapsed="false">
      <c r="A725" s="5" t="n">
        <v>44382</v>
      </c>
      <c r="B725" s="0" t="s">
        <v>37</v>
      </c>
      <c r="C725" s="0" t="n">
        <v>386128</v>
      </c>
      <c r="D725" s="0" t="n">
        <v>100</v>
      </c>
      <c r="E725" s="9" t="s">
        <v>77</v>
      </c>
      <c r="H725" s="10"/>
      <c r="I725" s="11"/>
    </row>
    <row r="726" customFormat="false" ht="12.8" hidden="false" customHeight="false" outlineLevel="0" collapsed="false">
      <c r="A726" s="5" t="n">
        <v>44383</v>
      </c>
      <c r="B726" s="0" t="s">
        <v>26</v>
      </c>
      <c r="C726" s="0" t="n">
        <v>386129</v>
      </c>
      <c r="D726" s="0" t="n">
        <v>60</v>
      </c>
      <c r="E726" s="9" t="s">
        <v>27</v>
      </c>
      <c r="H726" s="10"/>
      <c r="I726" s="11"/>
    </row>
    <row r="727" customFormat="false" ht="12.8" hidden="false" customHeight="false" outlineLevel="0" collapsed="false">
      <c r="A727" s="5" t="n">
        <v>44383</v>
      </c>
      <c r="B727" s="0" t="s">
        <v>26</v>
      </c>
      <c r="C727" s="0" t="n">
        <v>386130</v>
      </c>
      <c r="D727" s="0" t="n">
        <v>40</v>
      </c>
      <c r="E727" s="9" t="s">
        <v>27</v>
      </c>
      <c r="H727" s="10"/>
      <c r="I727" s="11"/>
    </row>
    <row r="728" customFormat="false" ht="12.8" hidden="false" customHeight="false" outlineLevel="0" collapsed="false">
      <c r="A728" s="5" t="n">
        <v>44384</v>
      </c>
      <c r="B728" s="0" t="s">
        <v>17</v>
      </c>
      <c r="C728" s="0" t="n">
        <v>386131</v>
      </c>
      <c r="D728" s="0" t="n">
        <v>200</v>
      </c>
      <c r="E728" s="9" t="s">
        <v>72</v>
      </c>
      <c r="H728" s="10"/>
      <c r="I728" s="11"/>
    </row>
    <row r="729" customFormat="false" ht="12.8" hidden="false" customHeight="false" outlineLevel="0" collapsed="false">
      <c r="A729" s="5" t="n">
        <v>44385</v>
      </c>
      <c r="B729" s="0" t="s">
        <v>37</v>
      </c>
      <c r="C729" s="0" t="n">
        <v>386132</v>
      </c>
      <c r="D729" s="0" t="n">
        <v>150</v>
      </c>
      <c r="E729" s="9" t="s">
        <v>68</v>
      </c>
      <c r="H729" s="10"/>
      <c r="I729" s="11"/>
    </row>
    <row r="730" customFormat="false" ht="12.8" hidden="false" customHeight="false" outlineLevel="0" collapsed="false">
      <c r="A730" s="5" t="n">
        <v>44385</v>
      </c>
      <c r="B730" s="0" t="s">
        <v>33</v>
      </c>
      <c r="C730" s="0" t="n">
        <v>386133</v>
      </c>
      <c r="D730" s="0" t="n">
        <v>200</v>
      </c>
      <c r="E730" s="9" t="s">
        <v>49</v>
      </c>
      <c r="H730" s="10"/>
      <c r="I730" s="11"/>
    </row>
    <row r="731" customFormat="false" ht="12.8" hidden="false" customHeight="false" outlineLevel="0" collapsed="false">
      <c r="A731" s="5" t="n">
        <v>44384</v>
      </c>
      <c r="B731" s="0" t="s">
        <v>61</v>
      </c>
      <c r="C731" s="0" t="n">
        <v>386134</v>
      </c>
      <c r="D731" s="0" t="n">
        <f aca="false">244+406</f>
        <v>650</v>
      </c>
      <c r="E731" s="9" t="s">
        <v>31</v>
      </c>
      <c r="H731" s="10"/>
      <c r="I731" s="11"/>
    </row>
    <row r="732" customFormat="false" ht="12.8" hidden="false" customHeight="false" outlineLevel="0" collapsed="false">
      <c r="A732" s="5" t="n">
        <v>44384</v>
      </c>
      <c r="B732" s="0" t="s">
        <v>54</v>
      </c>
      <c r="C732" s="0" t="n">
        <v>386135</v>
      </c>
      <c r="D732" s="0" t="n">
        <v>100</v>
      </c>
      <c r="E732" s="9" t="s">
        <v>44</v>
      </c>
      <c r="H732" s="10"/>
      <c r="I732" s="11"/>
    </row>
    <row r="733" customFormat="false" ht="12.8" hidden="false" customHeight="false" outlineLevel="0" collapsed="false">
      <c r="A733" s="5" t="n">
        <v>44384</v>
      </c>
      <c r="B733" s="0" t="s">
        <v>15</v>
      </c>
      <c r="C733" s="0" t="n">
        <v>386136</v>
      </c>
      <c r="D733" s="0" t="n">
        <f aca="false">291+445</f>
        <v>736</v>
      </c>
      <c r="E733" s="9" t="s">
        <v>49</v>
      </c>
      <c r="H733" s="10"/>
      <c r="I733" s="11"/>
    </row>
    <row r="734" customFormat="false" ht="12.8" hidden="false" customHeight="false" outlineLevel="0" collapsed="false">
      <c r="A734" s="5" t="n">
        <v>44385</v>
      </c>
      <c r="B734" s="0" t="s">
        <v>17</v>
      </c>
      <c r="C734" s="0" t="n">
        <v>386137</v>
      </c>
      <c r="D734" s="0" t="n">
        <f aca="false">297+475</f>
        <v>772</v>
      </c>
      <c r="E734" s="9" t="s">
        <v>72</v>
      </c>
      <c r="H734" s="10"/>
      <c r="I734" s="11"/>
    </row>
    <row r="735" customFormat="false" ht="12.8" hidden="false" customHeight="false" outlineLevel="0" collapsed="false">
      <c r="A735" s="5" t="n">
        <v>44385</v>
      </c>
      <c r="B735" s="0" t="s">
        <v>15</v>
      </c>
      <c r="C735" s="0" t="n">
        <v>386138</v>
      </c>
      <c r="D735" s="0" t="n">
        <v>993</v>
      </c>
      <c r="E735" s="9" t="s">
        <v>77</v>
      </c>
      <c r="H735" s="10"/>
      <c r="I735" s="11"/>
    </row>
    <row r="736" customFormat="false" ht="12.8" hidden="false" customHeight="false" outlineLevel="0" collapsed="false">
      <c r="A736" s="5" t="n">
        <v>44385</v>
      </c>
      <c r="B736" s="0" t="s">
        <v>37</v>
      </c>
      <c r="C736" s="0" t="n">
        <v>386139</v>
      </c>
      <c r="D736" s="0" t="n">
        <v>860</v>
      </c>
      <c r="E736" s="9" t="s">
        <v>24</v>
      </c>
      <c r="H736" s="10"/>
      <c r="I736" s="11"/>
    </row>
    <row r="737" customFormat="false" ht="12.8" hidden="false" customHeight="false" outlineLevel="0" collapsed="false">
      <c r="A737" s="5" t="n">
        <v>44415</v>
      </c>
      <c r="B737" s="0" t="s">
        <v>37</v>
      </c>
      <c r="C737" s="0" t="n">
        <v>386140</v>
      </c>
      <c r="D737" s="0" t="n">
        <v>831</v>
      </c>
      <c r="E737" s="9" t="s">
        <v>35</v>
      </c>
      <c r="H737" s="10"/>
      <c r="I737" s="11"/>
    </row>
    <row r="738" customFormat="false" ht="12.8" hidden="false" customHeight="false" outlineLevel="0" collapsed="false">
      <c r="A738" s="5" t="n">
        <v>44386</v>
      </c>
      <c r="B738" s="0" t="s">
        <v>22</v>
      </c>
      <c r="C738" s="0" t="n">
        <v>386141</v>
      </c>
      <c r="D738" s="0" t="n">
        <v>100</v>
      </c>
      <c r="E738" s="9" t="s">
        <v>74</v>
      </c>
      <c r="H738" s="10"/>
      <c r="I738" s="11"/>
    </row>
    <row r="739" customFormat="false" ht="12.8" hidden="false" customHeight="false" outlineLevel="0" collapsed="false">
      <c r="A739" s="5" t="n">
        <v>44385</v>
      </c>
      <c r="B739" s="0" t="s">
        <v>42</v>
      </c>
      <c r="C739" s="0" t="n">
        <v>386142</v>
      </c>
      <c r="D739" s="0" t="n">
        <v>150</v>
      </c>
      <c r="E739" s="9" t="s">
        <v>69</v>
      </c>
      <c r="H739" s="10"/>
      <c r="I739" s="11"/>
    </row>
    <row r="740" customFormat="false" ht="12.8" hidden="false" customHeight="false" outlineLevel="0" collapsed="false">
      <c r="A740" s="5" t="n">
        <v>44386</v>
      </c>
      <c r="B740" s="0" t="s">
        <v>50</v>
      </c>
      <c r="C740" s="0" t="n">
        <v>386143</v>
      </c>
      <c r="D740" s="0" t="n">
        <v>200</v>
      </c>
      <c r="E740" s="9" t="s">
        <v>41</v>
      </c>
      <c r="H740" s="10"/>
      <c r="I740" s="11"/>
    </row>
    <row r="741" customFormat="false" ht="12.8" hidden="false" customHeight="false" outlineLevel="0" collapsed="false">
      <c r="A741" s="5" t="n">
        <v>44387</v>
      </c>
      <c r="B741" s="0" t="s">
        <v>78</v>
      </c>
      <c r="C741" s="0" t="n">
        <v>386144</v>
      </c>
      <c r="D741" s="0" t="n">
        <v>80</v>
      </c>
      <c r="E741" s="9" t="s">
        <v>79</v>
      </c>
      <c r="H741" s="10"/>
      <c r="I741" s="11"/>
    </row>
    <row r="742" customFormat="false" ht="12.8" hidden="false" customHeight="false" outlineLevel="0" collapsed="false">
      <c r="A742" s="5" t="n">
        <v>44387</v>
      </c>
      <c r="B742" s="0" t="s">
        <v>50</v>
      </c>
      <c r="C742" s="0" t="n">
        <v>386145</v>
      </c>
      <c r="D742" s="0" t="n">
        <v>600</v>
      </c>
      <c r="E742" s="9" t="s">
        <v>80</v>
      </c>
      <c r="H742" s="10"/>
      <c r="I742" s="11"/>
    </row>
    <row r="743" customFormat="false" ht="12.8" hidden="false" customHeight="false" outlineLevel="0" collapsed="false">
      <c r="A743" s="5" t="n">
        <v>44388</v>
      </c>
      <c r="B743" s="0" t="s">
        <v>50</v>
      </c>
      <c r="C743" s="0" t="n">
        <v>386146</v>
      </c>
      <c r="D743" s="0" t="n">
        <v>120</v>
      </c>
      <c r="E743" s="9" t="s">
        <v>44</v>
      </c>
      <c r="H743" s="10"/>
      <c r="I743" s="11"/>
    </row>
    <row r="744" customFormat="false" ht="12.8" hidden="false" customHeight="false" outlineLevel="0" collapsed="false">
      <c r="A744" s="5" t="n">
        <v>44389</v>
      </c>
      <c r="B744" s="0" t="s">
        <v>22</v>
      </c>
      <c r="C744" s="0" t="n">
        <v>386147</v>
      </c>
      <c r="D744" s="0" t="n">
        <v>120</v>
      </c>
      <c r="E744" s="9" t="s">
        <v>44</v>
      </c>
      <c r="H744" s="10"/>
      <c r="I744" s="11"/>
    </row>
    <row r="745" customFormat="false" ht="12.8" hidden="false" customHeight="false" outlineLevel="0" collapsed="false">
      <c r="A745" s="5" t="n">
        <v>44389</v>
      </c>
      <c r="B745" s="0" t="s">
        <v>26</v>
      </c>
      <c r="C745" s="0" t="n">
        <v>386148</v>
      </c>
      <c r="D745" s="0" t="n">
        <v>40</v>
      </c>
      <c r="E745" s="9" t="s">
        <v>27</v>
      </c>
      <c r="H745" s="10"/>
      <c r="I745" s="11"/>
    </row>
    <row r="746" customFormat="false" ht="12.8" hidden="false" customHeight="false" outlineLevel="0" collapsed="false">
      <c r="A746" s="5" t="n">
        <v>44390</v>
      </c>
      <c r="B746" s="0" t="s">
        <v>30</v>
      </c>
      <c r="C746" s="0" t="n">
        <v>386149</v>
      </c>
      <c r="D746" s="0" t="n">
        <v>250</v>
      </c>
      <c r="E746" s="9" t="s">
        <v>67</v>
      </c>
      <c r="H746" s="10"/>
      <c r="I746" s="11"/>
    </row>
    <row r="747" customFormat="false" ht="12.8" hidden="false" customHeight="false" outlineLevel="0" collapsed="false">
      <c r="A747" s="5" t="n">
        <v>44390</v>
      </c>
      <c r="B747" s="0" t="s">
        <v>22</v>
      </c>
      <c r="C747" s="0" t="n">
        <v>386150</v>
      </c>
      <c r="D747" s="0" t="n">
        <v>150</v>
      </c>
      <c r="E747" s="9" t="s">
        <v>68</v>
      </c>
      <c r="H747" s="10"/>
      <c r="I747" s="11"/>
    </row>
    <row r="748" customFormat="false" ht="12.8" hidden="false" customHeight="false" outlineLevel="0" collapsed="false">
      <c r="A748" s="5" t="n">
        <v>44390</v>
      </c>
      <c r="B748" s="0" t="s">
        <v>42</v>
      </c>
      <c r="C748" s="0" t="n">
        <v>386151</v>
      </c>
      <c r="D748" s="0" t="n">
        <v>200</v>
      </c>
      <c r="E748" s="9" t="s">
        <v>74</v>
      </c>
      <c r="H748" s="10"/>
      <c r="I748" s="11"/>
    </row>
    <row r="749" customFormat="false" ht="12.8" hidden="false" customHeight="false" outlineLevel="0" collapsed="false">
      <c r="A749" s="5" t="n">
        <v>44390</v>
      </c>
      <c r="B749" s="0" t="s">
        <v>54</v>
      </c>
      <c r="C749" s="0" t="n">
        <v>386152</v>
      </c>
      <c r="D749" s="0" t="n">
        <v>150</v>
      </c>
      <c r="E749" s="9" t="s">
        <v>75</v>
      </c>
      <c r="H749" s="10"/>
      <c r="I749" s="11"/>
    </row>
    <row r="750" customFormat="false" ht="12.8" hidden="false" customHeight="false" outlineLevel="0" collapsed="false">
      <c r="A750" s="5" t="n">
        <v>44390</v>
      </c>
      <c r="B750" s="0" t="s">
        <v>20</v>
      </c>
      <c r="C750" s="0" t="n">
        <v>386153</v>
      </c>
      <c r="D750" s="0" t="n">
        <v>0</v>
      </c>
      <c r="E750" s="9" t="s">
        <v>81</v>
      </c>
      <c r="H750" s="10"/>
      <c r="I750" s="11"/>
    </row>
    <row r="751" customFormat="false" ht="12.8" hidden="false" customHeight="false" outlineLevel="0" collapsed="false">
      <c r="A751" s="5" t="n">
        <v>44391</v>
      </c>
      <c r="B751" s="0" t="s">
        <v>30</v>
      </c>
      <c r="C751" s="0" t="n">
        <v>386154</v>
      </c>
      <c r="D751" s="0" t="n">
        <v>150</v>
      </c>
      <c r="E751" s="9" t="s">
        <v>69</v>
      </c>
      <c r="H751" s="10"/>
      <c r="I751" s="11"/>
    </row>
    <row r="752" customFormat="false" ht="12.8" hidden="false" customHeight="false" outlineLevel="0" collapsed="false">
      <c r="A752" s="5" t="n">
        <v>44391</v>
      </c>
      <c r="B752" s="0" t="s">
        <v>42</v>
      </c>
      <c r="C752" s="0" t="n">
        <v>386155</v>
      </c>
      <c r="D752" s="0" t="n">
        <v>100</v>
      </c>
      <c r="E752" s="9" t="s">
        <v>74</v>
      </c>
      <c r="H752" s="10"/>
      <c r="I752" s="11"/>
    </row>
    <row r="753" customFormat="false" ht="12.8" hidden="false" customHeight="false" outlineLevel="0" collapsed="false">
      <c r="A753" s="5" t="n">
        <v>44391</v>
      </c>
      <c r="B753" s="0" t="s">
        <v>50</v>
      </c>
      <c r="C753" s="0" t="n">
        <v>386156</v>
      </c>
      <c r="D753" s="0" t="n">
        <v>150</v>
      </c>
      <c r="E753" s="9" t="s">
        <v>41</v>
      </c>
      <c r="H753" s="10"/>
      <c r="I753" s="11"/>
    </row>
    <row r="754" customFormat="false" ht="12.8" hidden="false" customHeight="false" outlineLevel="0" collapsed="false">
      <c r="A754" s="5" t="n">
        <v>44391</v>
      </c>
      <c r="B754" s="0" t="s">
        <v>34</v>
      </c>
      <c r="C754" s="0" t="n">
        <v>386157</v>
      </c>
      <c r="D754" s="0" t="n">
        <v>200</v>
      </c>
      <c r="E754" s="9" t="s">
        <v>44</v>
      </c>
      <c r="H754" s="10"/>
      <c r="I754" s="11"/>
    </row>
    <row r="755" customFormat="false" ht="12.8" hidden="false" customHeight="false" outlineLevel="0" collapsed="false">
      <c r="A755" s="5" t="n">
        <v>44391</v>
      </c>
      <c r="B755" s="0" t="s">
        <v>26</v>
      </c>
      <c r="C755" s="0" t="n">
        <v>386158</v>
      </c>
      <c r="D755" s="0" t="n">
        <v>40</v>
      </c>
      <c r="E755" s="9" t="s">
        <v>27</v>
      </c>
      <c r="H755" s="10"/>
      <c r="I755" s="11"/>
    </row>
    <row r="756" customFormat="false" ht="12.8" hidden="false" customHeight="false" outlineLevel="0" collapsed="false">
      <c r="A756" s="5" t="n">
        <v>44391</v>
      </c>
      <c r="B756" s="0" t="s">
        <v>26</v>
      </c>
      <c r="C756" s="0" t="n">
        <v>386159</v>
      </c>
      <c r="D756" s="0" t="n">
        <v>60</v>
      </c>
      <c r="E756" s="9" t="s">
        <v>43</v>
      </c>
      <c r="H756" s="10"/>
      <c r="I756" s="11"/>
    </row>
    <row r="757" customFormat="false" ht="12.8" hidden="false" customHeight="false" outlineLevel="0" collapsed="false">
      <c r="A757" s="5" t="n">
        <v>44392</v>
      </c>
      <c r="B757" s="0" t="s">
        <v>17</v>
      </c>
      <c r="C757" s="0" t="n">
        <v>386160</v>
      </c>
      <c r="D757" s="0" t="n">
        <v>300</v>
      </c>
      <c r="E757" s="9" t="s">
        <v>72</v>
      </c>
      <c r="H757" s="10"/>
      <c r="I757" s="11"/>
    </row>
    <row r="758" customFormat="false" ht="12.8" hidden="false" customHeight="false" outlineLevel="0" collapsed="false">
      <c r="A758" s="5" t="n">
        <v>44392</v>
      </c>
      <c r="B758" s="0" t="s">
        <v>22</v>
      </c>
      <c r="C758" s="0" t="n">
        <v>386161</v>
      </c>
      <c r="D758" s="0" t="n">
        <v>279</v>
      </c>
      <c r="E758" s="9" t="s">
        <v>23</v>
      </c>
      <c r="H758" s="10"/>
      <c r="I758" s="11"/>
    </row>
    <row r="759" customFormat="false" ht="12.8" hidden="false" customHeight="false" outlineLevel="0" collapsed="false">
      <c r="A759" s="5" t="n">
        <v>44392</v>
      </c>
      <c r="B759" s="0" t="s">
        <v>15</v>
      </c>
      <c r="C759" s="0" t="n">
        <v>386162</v>
      </c>
      <c r="D759" s="0" t="n">
        <v>500</v>
      </c>
      <c r="E759" s="9" t="s">
        <v>74</v>
      </c>
      <c r="H759" s="10"/>
      <c r="I759" s="11"/>
    </row>
    <row r="760" customFormat="false" ht="12.8" hidden="false" customHeight="false" outlineLevel="0" collapsed="false">
      <c r="A760" s="5" t="n">
        <v>44392</v>
      </c>
      <c r="B760" s="0" t="s">
        <v>26</v>
      </c>
      <c r="C760" s="0" t="n">
        <v>386163</v>
      </c>
      <c r="D760" s="0" t="n">
        <v>100</v>
      </c>
      <c r="E760" s="9" t="s">
        <v>41</v>
      </c>
      <c r="H760" s="10"/>
      <c r="I760" s="11"/>
    </row>
    <row r="761" customFormat="false" ht="12.8" hidden="false" customHeight="false" outlineLevel="0" collapsed="false">
      <c r="A761" s="5" t="n">
        <v>44392</v>
      </c>
      <c r="B761" s="0" t="s">
        <v>15</v>
      </c>
      <c r="C761" s="0" t="n">
        <v>386164</v>
      </c>
      <c r="D761" s="0" t="n">
        <v>200</v>
      </c>
      <c r="E761" s="9" t="s">
        <v>70</v>
      </c>
      <c r="H761" s="10"/>
      <c r="I761" s="11"/>
    </row>
    <row r="762" customFormat="false" ht="12.8" hidden="false" customHeight="false" outlineLevel="0" collapsed="false">
      <c r="A762" s="5" t="n">
        <v>44392</v>
      </c>
      <c r="B762" s="0" t="s">
        <v>50</v>
      </c>
      <c r="C762" s="0" t="n">
        <v>386165</v>
      </c>
      <c r="D762" s="0" t="n">
        <v>250</v>
      </c>
      <c r="E762" s="9" t="s">
        <v>69</v>
      </c>
      <c r="H762" s="10"/>
      <c r="I762" s="11"/>
    </row>
    <row r="763" customFormat="false" ht="12.8" hidden="false" customHeight="false" outlineLevel="0" collapsed="false">
      <c r="A763" s="5" t="n">
        <v>44393</v>
      </c>
      <c r="B763" s="0" t="s">
        <v>17</v>
      </c>
      <c r="C763" s="0" t="n">
        <v>386166</v>
      </c>
      <c r="D763" s="0" t="n">
        <v>300</v>
      </c>
      <c r="E763" s="9" t="s">
        <v>72</v>
      </c>
      <c r="H763" s="10"/>
      <c r="I763" s="11"/>
    </row>
    <row r="764" customFormat="false" ht="12.8" hidden="false" customHeight="false" outlineLevel="0" collapsed="false">
      <c r="A764" s="5" t="n">
        <v>44393</v>
      </c>
      <c r="B764" s="0" t="s">
        <v>50</v>
      </c>
      <c r="C764" s="0" t="n">
        <v>386167</v>
      </c>
      <c r="D764" s="0" t="n">
        <v>150</v>
      </c>
      <c r="E764" s="9" t="s">
        <v>75</v>
      </c>
      <c r="H764" s="10"/>
      <c r="I764" s="11"/>
    </row>
    <row r="765" customFormat="false" ht="12.8" hidden="false" customHeight="false" outlineLevel="0" collapsed="false">
      <c r="A765" s="5" t="n">
        <v>44393</v>
      </c>
      <c r="B765" s="0" t="s">
        <v>20</v>
      </c>
      <c r="C765" s="0" t="n">
        <v>386168</v>
      </c>
      <c r="D765" s="0" t="n">
        <v>0</v>
      </c>
      <c r="E765" s="9" t="s">
        <v>82</v>
      </c>
      <c r="H765" s="10"/>
      <c r="I765" s="11"/>
    </row>
    <row r="766" customFormat="false" ht="12.8" hidden="false" customHeight="false" outlineLevel="0" collapsed="false">
      <c r="A766" s="5" t="n">
        <v>44394</v>
      </c>
      <c r="B766" s="0" t="s">
        <v>42</v>
      </c>
      <c r="C766" s="0" t="n">
        <v>386169</v>
      </c>
      <c r="D766" s="0" t="n">
        <v>180</v>
      </c>
      <c r="E766" s="9" t="s">
        <v>41</v>
      </c>
      <c r="H766" s="10"/>
      <c r="I766" s="11"/>
    </row>
    <row r="767" customFormat="false" ht="12.8" hidden="false" customHeight="false" outlineLevel="0" collapsed="false">
      <c r="A767" s="5" t="n">
        <v>44394</v>
      </c>
      <c r="B767" s="0" t="s">
        <v>26</v>
      </c>
      <c r="C767" s="0" t="n">
        <v>386170</v>
      </c>
      <c r="D767" s="0" t="n">
        <v>40</v>
      </c>
      <c r="E767" s="9" t="s">
        <v>27</v>
      </c>
      <c r="H767" s="10"/>
      <c r="I767" s="11"/>
    </row>
    <row r="768" customFormat="false" ht="12.8" hidden="false" customHeight="false" outlineLevel="0" collapsed="false">
      <c r="A768" s="5" t="n">
        <v>44394</v>
      </c>
      <c r="B768" s="0" t="s">
        <v>42</v>
      </c>
      <c r="C768" s="0" t="n">
        <v>386171</v>
      </c>
      <c r="D768" s="0" t="n">
        <v>100</v>
      </c>
      <c r="E768" s="9" t="s">
        <v>16</v>
      </c>
      <c r="H768" s="10"/>
      <c r="I768" s="11"/>
    </row>
    <row r="769" customFormat="false" ht="12.8" hidden="false" customHeight="false" outlineLevel="0" collapsed="false">
      <c r="A769" s="5" t="n">
        <v>44396</v>
      </c>
      <c r="B769" s="0" t="s">
        <v>64</v>
      </c>
      <c r="C769" s="0" t="n">
        <v>386172</v>
      </c>
      <c r="D769" s="0" t="n">
        <v>250</v>
      </c>
      <c r="E769" s="9" t="s">
        <v>23</v>
      </c>
      <c r="H769" s="10"/>
      <c r="I769" s="11"/>
    </row>
    <row r="770" customFormat="false" ht="12.8" hidden="false" customHeight="false" outlineLevel="0" collapsed="false">
      <c r="A770" s="5" t="n">
        <v>44396</v>
      </c>
      <c r="B770" s="0" t="s">
        <v>33</v>
      </c>
      <c r="C770" s="0" t="n">
        <v>386173</v>
      </c>
      <c r="D770" s="0" t="n">
        <v>150</v>
      </c>
      <c r="E770" s="9" t="s">
        <v>68</v>
      </c>
      <c r="H770" s="10"/>
      <c r="I770" s="11"/>
    </row>
    <row r="771" customFormat="false" ht="12.8" hidden="false" customHeight="false" outlineLevel="0" collapsed="false">
      <c r="A771" s="5" t="n">
        <v>44396</v>
      </c>
      <c r="B771" s="0" t="s">
        <v>71</v>
      </c>
      <c r="C771" s="0" t="n">
        <v>386174</v>
      </c>
      <c r="D771" s="0" t="n">
        <v>80</v>
      </c>
      <c r="E771" s="9" t="s">
        <v>83</v>
      </c>
      <c r="H771" s="10"/>
      <c r="I771" s="11"/>
    </row>
    <row r="772" customFormat="false" ht="12.8" hidden="false" customHeight="false" outlineLevel="0" collapsed="false">
      <c r="A772" s="5" t="n">
        <v>44395</v>
      </c>
      <c r="B772" s="0" t="s">
        <v>63</v>
      </c>
      <c r="C772" s="0" t="n">
        <v>386175</v>
      </c>
      <c r="D772" s="0" t="n">
        <v>150</v>
      </c>
      <c r="E772" s="9" t="s">
        <v>31</v>
      </c>
      <c r="H772" s="10"/>
      <c r="I772" s="11"/>
    </row>
    <row r="773" customFormat="false" ht="12.8" hidden="false" customHeight="false" outlineLevel="0" collapsed="false">
      <c r="A773" s="5" t="n">
        <v>44397</v>
      </c>
      <c r="B773" s="0" t="s">
        <v>84</v>
      </c>
      <c r="C773" s="0" t="n">
        <v>386176</v>
      </c>
      <c r="D773" s="0" t="n">
        <v>90</v>
      </c>
      <c r="E773" s="9" t="s">
        <v>72</v>
      </c>
      <c r="H773" s="10"/>
      <c r="I773" s="11"/>
    </row>
    <row r="774" customFormat="false" ht="12.8" hidden="false" customHeight="false" outlineLevel="0" collapsed="false">
      <c r="A774" s="5" t="n">
        <v>44397</v>
      </c>
      <c r="B774" s="0" t="s">
        <v>26</v>
      </c>
      <c r="C774" s="0" t="n">
        <v>386177</v>
      </c>
      <c r="D774" s="0" t="n">
        <v>20</v>
      </c>
      <c r="E774" s="9" t="s">
        <v>43</v>
      </c>
      <c r="H774" s="10"/>
      <c r="I774" s="11"/>
    </row>
    <row r="775" customFormat="false" ht="12.8" hidden="false" customHeight="false" outlineLevel="0" collapsed="false">
      <c r="A775" s="5" t="n">
        <v>44397</v>
      </c>
      <c r="B775" s="0" t="s">
        <v>85</v>
      </c>
      <c r="C775" s="0" t="n">
        <v>386178</v>
      </c>
      <c r="D775" s="0" t="n">
        <v>300</v>
      </c>
      <c r="E775" s="9" t="s">
        <v>69</v>
      </c>
      <c r="H775" s="10"/>
      <c r="I775" s="11"/>
    </row>
    <row r="776" customFormat="false" ht="12.8" hidden="false" customHeight="false" outlineLevel="0" collapsed="false">
      <c r="A776" s="5" t="n">
        <v>44397</v>
      </c>
      <c r="B776" s="0" t="s">
        <v>84</v>
      </c>
      <c r="C776" s="0" t="n">
        <v>386179</v>
      </c>
      <c r="D776" s="0" t="n">
        <v>300</v>
      </c>
      <c r="E776" s="9" t="s">
        <v>72</v>
      </c>
      <c r="H776" s="10"/>
      <c r="I776" s="11"/>
    </row>
    <row r="777" customFormat="false" ht="12.8" hidden="false" customHeight="false" outlineLevel="0" collapsed="false">
      <c r="A777" s="5" t="n">
        <v>44397</v>
      </c>
      <c r="B777" s="0" t="s">
        <v>15</v>
      </c>
      <c r="C777" s="0" t="n">
        <v>386180</v>
      </c>
      <c r="D777" s="0" t="n">
        <v>300</v>
      </c>
      <c r="E777" s="9" t="s">
        <v>74</v>
      </c>
      <c r="H777" s="10"/>
      <c r="I777" s="11"/>
    </row>
    <row r="778" customFormat="false" ht="12.8" hidden="false" customHeight="false" outlineLevel="0" collapsed="false">
      <c r="A778" s="5" t="n">
        <v>44397</v>
      </c>
      <c r="B778" s="0" t="s">
        <v>86</v>
      </c>
      <c r="C778" s="0" t="n">
        <v>386181</v>
      </c>
      <c r="D778" s="0" t="n">
        <v>200</v>
      </c>
      <c r="E778" s="9" t="s">
        <v>35</v>
      </c>
      <c r="H778" s="10"/>
      <c r="I778" s="11"/>
    </row>
    <row r="779" customFormat="false" ht="12.8" hidden="false" customHeight="false" outlineLevel="0" collapsed="false">
      <c r="A779" s="5" t="n">
        <v>44398</v>
      </c>
      <c r="B779" s="0" t="s">
        <v>64</v>
      </c>
      <c r="C779" s="0" t="n">
        <v>386182</v>
      </c>
      <c r="D779" s="0" t="n">
        <v>150</v>
      </c>
      <c r="E779" s="9" t="s">
        <v>70</v>
      </c>
      <c r="H779" s="10"/>
      <c r="I779" s="11"/>
    </row>
    <row r="780" customFormat="false" ht="12.8" hidden="false" customHeight="false" outlineLevel="0" collapsed="false">
      <c r="A780" s="5" t="n">
        <v>44398</v>
      </c>
      <c r="B780" s="0" t="s">
        <v>64</v>
      </c>
      <c r="C780" s="0" t="n">
        <v>386183</v>
      </c>
      <c r="D780" s="0" t="n">
        <v>150</v>
      </c>
      <c r="E780" s="9" t="s">
        <v>70</v>
      </c>
      <c r="H780" s="10"/>
      <c r="I780" s="11"/>
    </row>
    <row r="781" customFormat="false" ht="12.8" hidden="false" customHeight="false" outlineLevel="0" collapsed="false">
      <c r="A781" s="5" t="n">
        <v>44398</v>
      </c>
      <c r="B781" s="0" t="s">
        <v>87</v>
      </c>
      <c r="C781" s="0" t="n">
        <v>386184</v>
      </c>
      <c r="D781" s="0" t="n">
        <v>100</v>
      </c>
      <c r="E781" s="9" t="s">
        <v>31</v>
      </c>
      <c r="H781" s="10"/>
      <c r="I781" s="11"/>
    </row>
    <row r="782" customFormat="false" ht="12.8" hidden="false" customHeight="false" outlineLevel="0" collapsed="false">
      <c r="A782" s="5" t="n">
        <v>44398</v>
      </c>
      <c r="B782" s="0" t="s">
        <v>26</v>
      </c>
      <c r="C782" s="0" t="n">
        <v>386185</v>
      </c>
      <c r="D782" s="0" t="n">
        <v>460</v>
      </c>
      <c r="E782" s="9" t="s">
        <v>41</v>
      </c>
      <c r="H782" s="10"/>
      <c r="I782" s="11"/>
    </row>
    <row r="783" customFormat="false" ht="12.8" hidden="false" customHeight="false" outlineLevel="0" collapsed="false">
      <c r="A783" s="5" t="n">
        <v>44398</v>
      </c>
      <c r="B783" s="0" t="s">
        <v>88</v>
      </c>
      <c r="C783" s="0" t="n">
        <v>386186</v>
      </c>
      <c r="D783" s="0" t="n">
        <v>200</v>
      </c>
      <c r="E783" s="9" t="s">
        <v>16</v>
      </c>
      <c r="H783" s="10"/>
      <c r="I783" s="11"/>
    </row>
    <row r="784" customFormat="false" ht="12.8" hidden="false" customHeight="false" outlineLevel="0" collapsed="false">
      <c r="A784" s="5" t="n">
        <v>44399</v>
      </c>
      <c r="B784" s="0" t="s">
        <v>26</v>
      </c>
      <c r="C784" s="0" t="n">
        <v>386187</v>
      </c>
      <c r="D784" s="0" t="n">
        <v>0</v>
      </c>
      <c r="E784" s="9" t="s">
        <v>27</v>
      </c>
      <c r="H784" s="10"/>
      <c r="I784" s="11"/>
    </row>
    <row r="785" customFormat="false" ht="12.8" hidden="false" customHeight="false" outlineLevel="0" collapsed="false">
      <c r="A785" s="5" t="n">
        <v>44399</v>
      </c>
      <c r="B785" s="0" t="s">
        <v>89</v>
      </c>
      <c r="C785" s="0" t="n">
        <v>386188</v>
      </c>
      <c r="D785" s="0" t="n">
        <v>790</v>
      </c>
      <c r="E785" s="9" t="s">
        <v>44</v>
      </c>
      <c r="H785" s="10"/>
      <c r="I785" s="11"/>
    </row>
    <row r="786" customFormat="false" ht="12.8" hidden="false" customHeight="false" outlineLevel="0" collapsed="false">
      <c r="A786" s="5" t="n">
        <v>44399</v>
      </c>
      <c r="B786" s="0" t="s">
        <v>84</v>
      </c>
      <c r="C786" s="0" t="n">
        <v>386189</v>
      </c>
      <c r="D786" s="0" t="n">
        <v>200</v>
      </c>
      <c r="E786" s="9" t="s">
        <v>75</v>
      </c>
      <c r="H786" s="10"/>
      <c r="I786" s="11"/>
    </row>
    <row r="787" customFormat="false" ht="12.8" hidden="false" customHeight="false" outlineLevel="0" collapsed="false">
      <c r="A787" s="5" t="n">
        <v>44400</v>
      </c>
      <c r="B787" s="0" t="s">
        <v>90</v>
      </c>
      <c r="C787" s="0" t="n">
        <v>386190</v>
      </c>
      <c r="D787" s="0" t="n">
        <v>200</v>
      </c>
      <c r="E787" s="9" t="s">
        <v>77</v>
      </c>
      <c r="H787" s="10"/>
      <c r="I787" s="11"/>
    </row>
    <row r="788" customFormat="false" ht="12.8" hidden="false" customHeight="false" outlineLevel="0" collapsed="false">
      <c r="A788" s="5" t="n">
        <v>44401</v>
      </c>
      <c r="B788" s="0" t="s">
        <v>15</v>
      </c>
      <c r="C788" s="0" t="n">
        <v>386191</v>
      </c>
      <c r="D788" s="0" t="s">
        <v>75</v>
      </c>
      <c r="E788" s="9" t="s">
        <v>16</v>
      </c>
      <c r="H788" s="10"/>
      <c r="I788" s="11"/>
    </row>
    <row r="789" customFormat="false" ht="12.8" hidden="false" customHeight="false" outlineLevel="0" collapsed="false">
      <c r="A789" s="5" t="n">
        <v>44401</v>
      </c>
      <c r="B789" s="0" t="s">
        <v>57</v>
      </c>
      <c r="C789" s="0" t="n">
        <v>386192</v>
      </c>
      <c r="D789" s="0" t="n">
        <v>60</v>
      </c>
      <c r="E789" s="9" t="s">
        <v>91</v>
      </c>
      <c r="H789" s="10"/>
      <c r="I789" s="11"/>
    </row>
    <row r="790" customFormat="false" ht="12.8" hidden="false" customHeight="false" outlineLevel="0" collapsed="false">
      <c r="A790" s="5" t="n">
        <v>44402</v>
      </c>
      <c r="B790" s="0" t="s">
        <v>26</v>
      </c>
      <c r="C790" s="0" t="n">
        <v>386193</v>
      </c>
      <c r="D790" s="0" t="n">
        <v>40</v>
      </c>
      <c r="E790" s="9" t="s">
        <v>27</v>
      </c>
      <c r="H790" s="10"/>
      <c r="I790" s="11"/>
    </row>
    <row r="791" customFormat="false" ht="12.8" hidden="false" customHeight="false" outlineLevel="0" collapsed="false">
      <c r="A791" s="5" t="n">
        <v>44402</v>
      </c>
      <c r="B791" s="0" t="s">
        <v>37</v>
      </c>
      <c r="C791" s="0" t="n">
        <v>386194</v>
      </c>
      <c r="D791" s="0" t="n">
        <v>150</v>
      </c>
      <c r="E791" s="9" t="s">
        <v>49</v>
      </c>
      <c r="H791" s="10"/>
      <c r="I791" s="11"/>
    </row>
    <row r="792" customFormat="false" ht="12.8" hidden="false" customHeight="false" outlineLevel="0" collapsed="false">
      <c r="A792" s="5" t="n">
        <v>44403</v>
      </c>
      <c r="B792" s="0" t="s">
        <v>89</v>
      </c>
      <c r="C792" s="0" t="n">
        <v>386195</v>
      </c>
      <c r="D792" s="0" t="n">
        <f aca="false">(8469+9990)/22.4</f>
        <v>824.0625</v>
      </c>
      <c r="E792" s="9" t="s">
        <v>70</v>
      </c>
      <c r="H792" s="10"/>
      <c r="I792" s="11"/>
    </row>
    <row r="793" customFormat="false" ht="12.8" hidden="false" customHeight="false" outlineLevel="0" collapsed="false">
      <c r="A793" s="5" t="n">
        <v>44402</v>
      </c>
      <c r="B793" s="0" t="s">
        <v>86</v>
      </c>
      <c r="C793" s="0" t="n">
        <v>386196</v>
      </c>
      <c r="D793" s="0" t="n">
        <v>120</v>
      </c>
      <c r="E793" s="9" t="s">
        <v>44</v>
      </c>
      <c r="H793" s="10"/>
      <c r="I793" s="11"/>
    </row>
    <row r="794" customFormat="false" ht="12.8" hidden="false" customHeight="false" outlineLevel="0" collapsed="false">
      <c r="A794" s="5" t="n">
        <v>44403</v>
      </c>
      <c r="B794" s="0" t="s">
        <v>61</v>
      </c>
      <c r="C794" s="0" t="n">
        <v>386197</v>
      </c>
      <c r="D794" s="0" t="n">
        <v>100</v>
      </c>
      <c r="E794" s="9" t="s">
        <v>31</v>
      </c>
      <c r="H794" s="10"/>
      <c r="I794" s="11"/>
    </row>
    <row r="795" customFormat="false" ht="12.8" hidden="false" customHeight="false" outlineLevel="0" collapsed="false">
      <c r="A795" s="5" t="n">
        <v>44404</v>
      </c>
      <c r="B795" s="0" t="s">
        <v>61</v>
      </c>
      <c r="C795" s="0" t="n">
        <v>386198</v>
      </c>
      <c r="D795" s="0" t="n">
        <v>400</v>
      </c>
      <c r="E795" s="9" t="s">
        <v>69</v>
      </c>
      <c r="H795" s="10"/>
      <c r="I795" s="11"/>
    </row>
    <row r="796" customFormat="false" ht="12.8" hidden="false" customHeight="false" outlineLevel="0" collapsed="false">
      <c r="A796" s="5" t="n">
        <v>44404</v>
      </c>
      <c r="B796" s="0" t="s">
        <v>26</v>
      </c>
      <c r="C796" s="0" t="n">
        <v>386199</v>
      </c>
      <c r="D796" s="0" t="n">
        <v>80</v>
      </c>
      <c r="E796" s="9" t="s">
        <v>27</v>
      </c>
      <c r="H796" s="10"/>
      <c r="I796" s="11"/>
    </row>
    <row r="797" customFormat="false" ht="12.8" hidden="false" customHeight="false" outlineLevel="0" collapsed="false">
      <c r="A797" s="5" t="n">
        <v>44404</v>
      </c>
      <c r="B797" s="0" t="s">
        <v>20</v>
      </c>
      <c r="C797" s="0" t="n">
        <v>386200</v>
      </c>
      <c r="D797" s="0" t="n">
        <v>60</v>
      </c>
      <c r="E797" s="9" t="s">
        <v>76</v>
      </c>
      <c r="H797" s="10"/>
      <c r="I797" s="11"/>
    </row>
    <row r="798" customFormat="false" ht="12.8" hidden="false" customHeight="false" outlineLevel="0" collapsed="false">
      <c r="A798" s="5" t="n">
        <v>44404</v>
      </c>
      <c r="B798" s="6" t="s">
        <v>15</v>
      </c>
      <c r="C798" s="0" t="n">
        <v>386201</v>
      </c>
      <c r="D798" s="8" t="n">
        <v>400</v>
      </c>
      <c r="E798" s="9" t="s">
        <v>18</v>
      </c>
      <c r="F798" s="9"/>
      <c r="H798" s="10"/>
      <c r="I798" s="11"/>
    </row>
    <row r="799" customFormat="false" ht="12.8" hidden="false" customHeight="false" outlineLevel="0" collapsed="false">
      <c r="A799" s="5" t="s">
        <v>92</v>
      </c>
      <c r="B799" s="6" t="s">
        <v>84</v>
      </c>
      <c r="C799" s="0" t="n">
        <f aca="false">C798+1</f>
        <v>386202</v>
      </c>
      <c r="D799" s="8" t="n">
        <v>300</v>
      </c>
      <c r="E799" s="9" t="s">
        <v>31</v>
      </c>
      <c r="F799" s="9"/>
      <c r="H799" s="10"/>
      <c r="I799" s="11"/>
    </row>
    <row r="800" customFormat="false" ht="12.8" hidden="false" customHeight="false" outlineLevel="0" collapsed="false">
      <c r="A800" s="5" t="s">
        <v>92</v>
      </c>
      <c r="B800" s="6" t="s">
        <v>26</v>
      </c>
      <c r="C800" s="0" t="n">
        <f aca="false">C799+1</f>
        <v>386203</v>
      </c>
      <c r="D800" s="8" t="n">
        <v>250</v>
      </c>
      <c r="E800" s="9" t="s">
        <v>35</v>
      </c>
      <c r="F800" s="9"/>
      <c r="H800" s="10"/>
      <c r="I800" s="11"/>
    </row>
    <row r="801" customFormat="false" ht="12.8" hidden="false" customHeight="false" outlineLevel="0" collapsed="false">
      <c r="A801" s="5" t="s">
        <v>93</v>
      </c>
      <c r="B801" s="6" t="s">
        <v>86</v>
      </c>
      <c r="C801" s="0" t="n">
        <f aca="false">C800+1</f>
        <v>386204</v>
      </c>
      <c r="D801" s="8" t="n">
        <v>200</v>
      </c>
      <c r="E801" s="9" t="s">
        <v>29</v>
      </c>
      <c r="F801" s="9"/>
      <c r="H801" s="10"/>
      <c r="I801" s="11"/>
    </row>
    <row r="802" customFormat="false" ht="12.8" hidden="false" customHeight="false" outlineLevel="0" collapsed="false">
      <c r="A802" s="5" t="s">
        <v>93</v>
      </c>
      <c r="B802" s="6" t="s">
        <v>37</v>
      </c>
      <c r="C802" s="0" t="n">
        <f aca="false">C801+1</f>
        <v>386205</v>
      </c>
      <c r="D802" s="0" t="n">
        <v>200</v>
      </c>
      <c r="E802" s="9" t="s">
        <v>35</v>
      </c>
      <c r="F802" s="9"/>
      <c r="H802" s="10"/>
      <c r="I802" s="11"/>
    </row>
    <row r="803" customFormat="false" ht="12.8" hidden="false" customHeight="false" outlineLevel="0" collapsed="false">
      <c r="A803" s="5" t="s">
        <v>94</v>
      </c>
      <c r="B803" s="6" t="s">
        <v>61</v>
      </c>
      <c r="C803" s="0" t="n">
        <f aca="false">C802+1</f>
        <v>386206</v>
      </c>
      <c r="D803" s="0" t="n">
        <v>200</v>
      </c>
      <c r="E803" s="9" t="s">
        <v>23</v>
      </c>
      <c r="F803" s="9"/>
      <c r="H803" s="10"/>
      <c r="I803" s="11"/>
    </row>
    <row r="804" customFormat="false" ht="12.8" hidden="false" customHeight="false" outlineLevel="0" collapsed="false">
      <c r="A804" s="5" t="s">
        <v>94</v>
      </c>
      <c r="B804" s="6" t="s">
        <v>88</v>
      </c>
      <c r="C804" s="0" t="n">
        <f aca="false">C803+1</f>
        <v>386207</v>
      </c>
      <c r="D804" s="8" t="n">
        <f aca="false">(4888+9990)/22.4</f>
        <v>664.196428571429</v>
      </c>
      <c r="E804" s="9" t="s">
        <v>40</v>
      </c>
      <c r="F804" s="9"/>
      <c r="H804" s="10"/>
      <c r="I804" s="11"/>
    </row>
    <row r="805" customFormat="false" ht="12.8" hidden="false" customHeight="false" outlineLevel="0" collapsed="false">
      <c r="A805" s="5" t="s">
        <v>94</v>
      </c>
      <c r="B805" s="6" t="s">
        <v>15</v>
      </c>
      <c r="C805" s="0" t="n">
        <f aca="false">C804+1</f>
        <v>386208</v>
      </c>
      <c r="D805" s="8" t="n">
        <v>250</v>
      </c>
      <c r="E805" s="9" t="s">
        <v>16</v>
      </c>
      <c r="F805" s="9"/>
      <c r="H805" s="10"/>
      <c r="I805" s="11"/>
    </row>
    <row r="806" customFormat="false" ht="12.8" hidden="false" customHeight="false" outlineLevel="0" collapsed="false">
      <c r="A806" s="5" t="s">
        <v>94</v>
      </c>
      <c r="B806" s="6" t="s">
        <v>64</v>
      </c>
      <c r="C806" s="0" t="n">
        <f aca="false">C805+1</f>
        <v>386209</v>
      </c>
      <c r="D806" s="8" t="n">
        <v>250</v>
      </c>
      <c r="E806" s="9" t="s">
        <v>24</v>
      </c>
      <c r="F806" s="9"/>
      <c r="H806" s="10"/>
      <c r="I806" s="11"/>
    </row>
    <row r="807" customFormat="false" ht="12.8" hidden="false" customHeight="false" outlineLevel="0" collapsed="false">
      <c r="A807" s="5" t="s">
        <v>94</v>
      </c>
      <c r="B807" s="6" t="s">
        <v>71</v>
      </c>
      <c r="C807" s="0" t="n">
        <f aca="false">C806+1</f>
        <v>386210</v>
      </c>
      <c r="D807" s="8" t="n">
        <v>80</v>
      </c>
      <c r="E807" s="9" t="s">
        <v>95</v>
      </c>
      <c r="F807" s="9"/>
      <c r="H807" s="10"/>
      <c r="I807" s="11"/>
    </row>
    <row r="808" customFormat="false" ht="12.8" hidden="false" customHeight="false" outlineLevel="0" collapsed="false">
      <c r="A808" s="5" t="s">
        <v>94</v>
      </c>
      <c r="B808" s="6" t="s">
        <v>90</v>
      </c>
      <c r="C808" s="0" t="n">
        <f aca="false">C807+1</f>
        <v>386211</v>
      </c>
      <c r="D808" s="8" t="n">
        <v>200</v>
      </c>
      <c r="E808" s="9" t="s">
        <v>49</v>
      </c>
      <c r="F808" s="9"/>
      <c r="H808" s="10"/>
      <c r="I808" s="11"/>
    </row>
    <row r="809" customFormat="false" ht="12.8" hidden="false" customHeight="false" outlineLevel="0" collapsed="false">
      <c r="A809" s="5" t="s">
        <v>96</v>
      </c>
      <c r="B809" s="6" t="s">
        <v>61</v>
      </c>
      <c r="C809" s="0" t="n">
        <f aca="false">C808+1</f>
        <v>386212</v>
      </c>
      <c r="D809" s="8" t="n">
        <f aca="false">(9990+8455.95)/22.4</f>
        <v>823.479910714286</v>
      </c>
      <c r="E809" s="9" t="s">
        <v>23</v>
      </c>
      <c r="F809" s="9"/>
      <c r="H809" s="10"/>
      <c r="I809" s="11"/>
    </row>
    <row r="810" customFormat="false" ht="12.8" hidden="false" customHeight="false" outlineLevel="0" collapsed="false">
      <c r="A810" s="5" t="s">
        <v>96</v>
      </c>
      <c r="B810" s="6" t="s">
        <v>15</v>
      </c>
      <c r="C810" s="0" t="n">
        <f aca="false">C809+1</f>
        <v>386213</v>
      </c>
      <c r="D810" s="8" t="n">
        <v>100</v>
      </c>
      <c r="E810" s="9" t="s">
        <v>44</v>
      </c>
      <c r="F810" s="9"/>
      <c r="H810" s="10"/>
      <c r="I810" s="11"/>
    </row>
    <row r="811" customFormat="false" ht="12.8" hidden="false" customHeight="false" outlineLevel="0" collapsed="false">
      <c r="A811" s="5" t="s">
        <v>97</v>
      </c>
      <c r="B811" s="6" t="s">
        <v>90</v>
      </c>
      <c r="C811" s="0" t="n">
        <f aca="false">C810+1</f>
        <v>386214</v>
      </c>
      <c r="D811" s="8" t="n">
        <v>80</v>
      </c>
      <c r="E811" s="9" t="s">
        <v>23</v>
      </c>
      <c r="F811" s="9"/>
      <c r="H811" s="10"/>
      <c r="I811" s="11"/>
    </row>
    <row r="812" customFormat="false" ht="12.8" hidden="false" customHeight="false" outlineLevel="0" collapsed="false">
      <c r="A812" s="5" t="s">
        <v>97</v>
      </c>
      <c r="B812" s="6" t="s">
        <v>20</v>
      </c>
      <c r="C812" s="0" t="n">
        <f aca="false">C811+1</f>
        <v>386215</v>
      </c>
      <c r="D812" s="8" t="s">
        <v>52</v>
      </c>
      <c r="E812" s="9" t="s">
        <v>51</v>
      </c>
      <c r="F812" s="9"/>
      <c r="H812" s="10"/>
      <c r="I812" s="11"/>
    </row>
    <row r="813" customFormat="false" ht="12.8" hidden="false" customHeight="false" outlineLevel="0" collapsed="false">
      <c r="A813" s="5" t="n">
        <v>44410</v>
      </c>
      <c r="B813" s="6" t="s">
        <v>61</v>
      </c>
      <c r="C813" s="0" t="n">
        <f aca="false">C812+1</f>
        <v>386216</v>
      </c>
      <c r="D813" s="8" t="n">
        <v>120</v>
      </c>
      <c r="E813" s="9" t="s">
        <v>31</v>
      </c>
      <c r="F813" s="9"/>
      <c r="H813" s="10"/>
      <c r="I813" s="11"/>
    </row>
    <row r="814" customFormat="false" ht="12.8" hidden="false" customHeight="false" outlineLevel="0" collapsed="false">
      <c r="A814" s="5" t="s">
        <v>98</v>
      </c>
      <c r="B814" s="6" t="s">
        <v>15</v>
      </c>
      <c r="C814" s="0" t="n">
        <f aca="false">C813+1</f>
        <v>386217</v>
      </c>
      <c r="D814" s="8" t="n">
        <v>0</v>
      </c>
      <c r="E814" s="9" t="s">
        <v>14</v>
      </c>
      <c r="F814" s="9"/>
      <c r="H814" s="10"/>
      <c r="I814" s="11"/>
    </row>
    <row r="815" customFormat="false" ht="12.8" hidden="false" customHeight="false" outlineLevel="0" collapsed="false">
      <c r="A815" s="5" t="s">
        <v>99</v>
      </c>
      <c r="B815" s="6" t="s">
        <v>26</v>
      </c>
      <c r="C815" s="0" t="n">
        <f aca="false">C814+1</f>
        <v>386218</v>
      </c>
      <c r="D815" s="8" t="n">
        <v>30</v>
      </c>
      <c r="E815" s="9" t="s">
        <v>27</v>
      </c>
      <c r="F815" s="9"/>
      <c r="H815" s="10"/>
      <c r="I815" s="11"/>
    </row>
    <row r="816" customFormat="false" ht="12.8" hidden="false" customHeight="false" outlineLevel="0" collapsed="false">
      <c r="A816" s="5" t="s">
        <v>99</v>
      </c>
      <c r="B816" s="6" t="s">
        <v>61</v>
      </c>
      <c r="C816" s="0" t="n">
        <f aca="false">C815+1</f>
        <v>386219</v>
      </c>
      <c r="D816" s="8" t="n">
        <v>100</v>
      </c>
      <c r="E816" s="9" t="s">
        <v>49</v>
      </c>
      <c r="F816" s="9"/>
      <c r="H816" s="10"/>
      <c r="I816" s="11"/>
    </row>
    <row r="817" customFormat="false" ht="12.8" hidden="false" customHeight="false" outlineLevel="0" collapsed="false">
      <c r="A817" s="5" t="s">
        <v>100</v>
      </c>
      <c r="B817" s="6" t="s">
        <v>15</v>
      </c>
      <c r="C817" s="0" t="n">
        <f aca="false">C816+1</f>
        <v>386220</v>
      </c>
      <c r="D817" s="8" t="n">
        <v>200</v>
      </c>
      <c r="E817" s="9" t="s">
        <v>23</v>
      </c>
      <c r="F817" s="9"/>
      <c r="H817" s="10"/>
      <c r="I817" s="11"/>
    </row>
    <row r="818" customFormat="false" ht="12.8" hidden="false" customHeight="false" outlineLevel="0" collapsed="false">
      <c r="A818" s="5" t="s">
        <v>101</v>
      </c>
      <c r="B818" s="6" t="s">
        <v>15</v>
      </c>
      <c r="C818" s="0" t="n">
        <f aca="false">C817+1</f>
        <v>386221</v>
      </c>
      <c r="D818" s="8" t="n">
        <v>100</v>
      </c>
      <c r="E818" s="9" t="s">
        <v>49</v>
      </c>
      <c r="F818" s="9"/>
      <c r="H818" s="10"/>
      <c r="I818" s="11"/>
    </row>
    <row r="819" customFormat="false" ht="12.8" hidden="false" customHeight="false" outlineLevel="0" collapsed="false">
      <c r="A819" s="5" t="s">
        <v>101</v>
      </c>
      <c r="B819" s="6" t="s">
        <v>84</v>
      </c>
      <c r="C819" s="0" t="n">
        <f aca="false">C818+1</f>
        <v>386222</v>
      </c>
      <c r="D819" s="8" t="n">
        <v>300</v>
      </c>
      <c r="E819" s="9" t="s">
        <v>46</v>
      </c>
      <c r="F819" s="9"/>
      <c r="H819" s="10"/>
      <c r="I819" s="11"/>
    </row>
    <row r="820" customFormat="false" ht="12.8" hidden="false" customHeight="false" outlineLevel="0" collapsed="false">
      <c r="A820" s="5" t="s">
        <v>101</v>
      </c>
      <c r="B820" s="6" t="s">
        <v>61</v>
      </c>
      <c r="C820" s="0" t="n">
        <f aca="false">C819+1</f>
        <v>386223</v>
      </c>
      <c r="D820" s="8" t="n">
        <v>250</v>
      </c>
      <c r="E820" s="9" t="s">
        <v>31</v>
      </c>
      <c r="F820" s="9"/>
      <c r="H820" s="10"/>
      <c r="I820" s="11"/>
    </row>
    <row r="821" customFormat="false" ht="12.8" hidden="false" customHeight="false" outlineLevel="0" collapsed="false">
      <c r="A821" s="5" t="s">
        <v>102</v>
      </c>
      <c r="B821" s="6" t="s">
        <v>37</v>
      </c>
      <c r="C821" s="0" t="n">
        <f aca="false">C820+1</f>
        <v>386224</v>
      </c>
      <c r="D821" s="8" t="n">
        <v>200</v>
      </c>
      <c r="E821" s="9" t="s">
        <v>29</v>
      </c>
      <c r="F821" s="9"/>
      <c r="H821" s="10"/>
      <c r="I821" s="11"/>
    </row>
    <row r="822" customFormat="false" ht="12.8" hidden="false" customHeight="false" outlineLevel="0" collapsed="false">
      <c r="A822" s="5" t="s">
        <v>102</v>
      </c>
      <c r="B822" s="6" t="s">
        <v>86</v>
      </c>
      <c r="C822" s="0" t="n">
        <f aca="false">C821+1</f>
        <v>386225</v>
      </c>
      <c r="D822" s="8" t="n">
        <v>200</v>
      </c>
      <c r="E822" s="9" t="s">
        <v>35</v>
      </c>
      <c r="F822" s="9"/>
      <c r="H822" s="10"/>
      <c r="I822" s="11"/>
    </row>
    <row r="823" customFormat="false" ht="12.8" hidden="false" customHeight="false" outlineLevel="0" collapsed="false">
      <c r="A823" s="5" t="s">
        <v>102</v>
      </c>
      <c r="B823" s="6" t="s">
        <v>103</v>
      </c>
      <c r="C823" s="0" t="n">
        <f aca="false">C822+1</f>
        <v>386226</v>
      </c>
      <c r="D823" s="8" t="s">
        <v>75</v>
      </c>
      <c r="E823" s="9" t="s">
        <v>104</v>
      </c>
      <c r="F823" s="9"/>
      <c r="H823" s="10"/>
      <c r="I823" s="11"/>
    </row>
    <row r="824" customFormat="false" ht="12.8" hidden="false" customHeight="false" outlineLevel="0" collapsed="false">
      <c r="A824" s="5" t="s">
        <v>102</v>
      </c>
      <c r="B824" s="6" t="s">
        <v>37</v>
      </c>
      <c r="C824" s="0" t="n">
        <f aca="false">C823+2</f>
        <v>386228</v>
      </c>
      <c r="D824" s="8" t="n">
        <f aca="false">444+265</f>
        <v>709</v>
      </c>
      <c r="E824" s="9" t="s">
        <v>44</v>
      </c>
      <c r="F824" s="9"/>
      <c r="H824" s="10"/>
      <c r="I824" s="11"/>
    </row>
    <row r="825" customFormat="false" ht="12.8" hidden="false" customHeight="false" outlineLevel="0" collapsed="false">
      <c r="A825" s="5" t="s">
        <v>102</v>
      </c>
      <c r="B825" s="6" t="s">
        <v>20</v>
      </c>
      <c r="C825" s="0" t="n">
        <f aca="false">C824+1</f>
        <v>386229</v>
      </c>
      <c r="D825" s="8" t="n">
        <v>40</v>
      </c>
      <c r="E825" s="9" t="s">
        <v>105</v>
      </c>
      <c r="F825" s="9"/>
      <c r="H825" s="10"/>
      <c r="I825" s="11"/>
    </row>
    <row r="826" customFormat="false" ht="12.8" hidden="false" customHeight="false" outlineLevel="0" collapsed="false">
      <c r="A826" s="5" t="s">
        <v>102</v>
      </c>
      <c r="B826" s="6" t="s">
        <v>61</v>
      </c>
      <c r="C826" s="0" t="n">
        <f aca="false">C825+1</f>
        <v>386230</v>
      </c>
      <c r="D826" s="8" t="n">
        <f aca="false">444+352</f>
        <v>796</v>
      </c>
      <c r="E826" s="9" t="s">
        <v>31</v>
      </c>
      <c r="F826" s="9"/>
      <c r="H826" s="10"/>
      <c r="I826" s="11"/>
    </row>
    <row r="827" customFormat="false" ht="12.8" hidden="false" customHeight="false" outlineLevel="0" collapsed="false">
      <c r="A827" s="5" t="s">
        <v>102</v>
      </c>
      <c r="B827" s="6" t="s">
        <v>15</v>
      </c>
      <c r="C827" s="0" t="n">
        <f aca="false">C826+1</f>
        <v>386231</v>
      </c>
      <c r="D827" s="8" t="n">
        <f aca="false">444+260</f>
        <v>704</v>
      </c>
      <c r="E827" s="9" t="s">
        <v>16</v>
      </c>
      <c r="F827" s="9"/>
      <c r="H827" s="10"/>
      <c r="I827" s="11"/>
    </row>
    <row r="828" customFormat="false" ht="12.8" hidden="false" customHeight="false" outlineLevel="0" collapsed="false">
      <c r="A828" s="5" t="s">
        <v>102</v>
      </c>
      <c r="B828" s="6" t="s">
        <v>90</v>
      </c>
      <c r="C828" s="0" t="n">
        <f aca="false">C827+1</f>
        <v>386232</v>
      </c>
      <c r="D828" s="8" t="n">
        <v>100</v>
      </c>
      <c r="E828" s="9" t="s">
        <v>35</v>
      </c>
      <c r="F828" s="9"/>
      <c r="H828" s="10"/>
      <c r="I828" s="11"/>
    </row>
    <row r="829" customFormat="false" ht="12.8" hidden="false" customHeight="false" outlineLevel="0" collapsed="false">
      <c r="A829" s="5" t="s">
        <v>106</v>
      </c>
      <c r="B829" s="6" t="s">
        <v>15</v>
      </c>
      <c r="C829" s="0" t="n">
        <f aca="false">C828+1</f>
        <v>386233</v>
      </c>
      <c r="D829" s="8" t="n">
        <f aca="false">444+129</f>
        <v>573</v>
      </c>
      <c r="E829" s="9" t="s">
        <v>16</v>
      </c>
      <c r="F829" s="9"/>
      <c r="H829" s="10"/>
      <c r="I829" s="11"/>
    </row>
    <row r="830" customFormat="false" ht="12.8" hidden="false" customHeight="false" outlineLevel="0" collapsed="false">
      <c r="A830" s="5" t="s">
        <v>106</v>
      </c>
      <c r="B830" s="6" t="s">
        <v>64</v>
      </c>
      <c r="C830" s="0" t="n">
        <f aca="false">C829+1</f>
        <v>386234</v>
      </c>
      <c r="D830" s="8" t="n">
        <v>100</v>
      </c>
      <c r="E830" s="9" t="s">
        <v>24</v>
      </c>
      <c r="F830" s="9"/>
      <c r="H830" s="10"/>
      <c r="I830" s="11"/>
    </row>
    <row r="831" customFormat="false" ht="12.8" hidden="false" customHeight="false" outlineLevel="0" collapsed="false">
      <c r="A831" s="5" t="s">
        <v>106</v>
      </c>
      <c r="B831" s="6" t="s">
        <v>78</v>
      </c>
      <c r="C831" s="0" t="n">
        <f aca="false">C830+1</f>
        <v>386235</v>
      </c>
      <c r="D831" s="8" t="n">
        <v>60</v>
      </c>
      <c r="E831" s="9" t="s">
        <v>95</v>
      </c>
      <c r="F831" s="9"/>
      <c r="H831" s="10"/>
      <c r="I831" s="11"/>
    </row>
    <row r="832" customFormat="false" ht="12.8" hidden="false" customHeight="false" outlineLevel="0" collapsed="false">
      <c r="A832" s="5" t="s">
        <v>106</v>
      </c>
      <c r="B832" s="6" t="s">
        <v>85</v>
      </c>
      <c r="C832" s="0" t="n">
        <f aca="false">C831+1</f>
        <v>386236</v>
      </c>
      <c r="D832" s="8" t="n">
        <v>80</v>
      </c>
      <c r="E832" s="9" t="s">
        <v>49</v>
      </c>
      <c r="F832" s="9"/>
      <c r="H832" s="10"/>
      <c r="I832" s="11"/>
    </row>
    <row r="833" customFormat="false" ht="12.8" hidden="false" customHeight="false" outlineLevel="0" collapsed="false">
      <c r="A833" s="5" t="s">
        <v>106</v>
      </c>
      <c r="B833" s="6" t="s">
        <v>64</v>
      </c>
      <c r="C833" s="0" t="n">
        <f aca="false">C832+1</f>
        <v>386237</v>
      </c>
      <c r="D833" s="8" t="n">
        <v>100</v>
      </c>
      <c r="E833" s="9" t="s">
        <v>24</v>
      </c>
      <c r="F833" s="9"/>
      <c r="H833" s="10"/>
      <c r="I833" s="11"/>
    </row>
    <row r="834" customFormat="false" ht="12.8" hidden="false" customHeight="false" outlineLevel="0" collapsed="false">
      <c r="A834" s="5" t="s">
        <v>107</v>
      </c>
      <c r="B834" s="6" t="s">
        <v>85</v>
      </c>
      <c r="C834" s="0" t="n">
        <f aca="false">C833+1</f>
        <v>386238</v>
      </c>
      <c r="D834" s="8" t="n">
        <v>100</v>
      </c>
      <c r="E834" s="9" t="s">
        <v>23</v>
      </c>
      <c r="F834" s="9"/>
      <c r="H834" s="10"/>
      <c r="I834" s="11"/>
    </row>
    <row r="835" customFormat="false" ht="12.8" hidden="false" customHeight="false" outlineLevel="0" collapsed="false">
      <c r="A835" s="5" t="s">
        <v>108</v>
      </c>
      <c r="B835" s="6" t="s">
        <v>26</v>
      </c>
      <c r="C835" s="0" t="n">
        <f aca="false">C834+1</f>
        <v>386239</v>
      </c>
      <c r="D835" s="8" t="s">
        <v>52</v>
      </c>
      <c r="E835" s="9" t="s">
        <v>43</v>
      </c>
      <c r="F835" s="9"/>
      <c r="H835" s="10"/>
      <c r="I835" s="11"/>
    </row>
    <row r="836" customFormat="false" ht="12.8" hidden="false" customHeight="false" outlineLevel="0" collapsed="false">
      <c r="A836" s="5" t="s">
        <v>108</v>
      </c>
      <c r="B836" s="6" t="s">
        <v>64</v>
      </c>
      <c r="C836" s="0" t="n">
        <f aca="false">C835+1</f>
        <v>386240</v>
      </c>
      <c r="D836" s="8" t="n">
        <v>200</v>
      </c>
      <c r="E836" s="9" t="s">
        <v>24</v>
      </c>
      <c r="F836" s="9"/>
      <c r="H836" s="10"/>
      <c r="I836" s="11"/>
    </row>
    <row r="837" customFormat="false" ht="12.8" hidden="false" customHeight="false" outlineLevel="0" collapsed="false">
      <c r="A837" s="5" t="s">
        <v>108</v>
      </c>
      <c r="B837" s="6" t="s">
        <v>86</v>
      </c>
      <c r="C837" s="0" t="n">
        <f aca="false">C836+1</f>
        <v>386241</v>
      </c>
      <c r="D837" s="8" t="n">
        <v>200</v>
      </c>
      <c r="E837" s="9" t="s">
        <v>29</v>
      </c>
      <c r="F837" s="9"/>
      <c r="H837" s="10"/>
      <c r="I837" s="11"/>
    </row>
    <row r="838" customFormat="false" ht="12.8" hidden="false" customHeight="false" outlineLevel="0" collapsed="false">
      <c r="A838" s="5" t="s">
        <v>108</v>
      </c>
      <c r="B838" s="6" t="s">
        <v>52</v>
      </c>
      <c r="C838" s="0" t="n">
        <f aca="false">C837+1</f>
        <v>386242</v>
      </c>
      <c r="D838" s="8" t="n">
        <v>200</v>
      </c>
      <c r="E838" s="9" t="s">
        <v>46</v>
      </c>
      <c r="F838" s="9"/>
      <c r="H838" s="10"/>
      <c r="I838" s="11"/>
    </row>
    <row r="839" customFormat="false" ht="12.8" hidden="false" customHeight="false" outlineLevel="0" collapsed="false">
      <c r="A839" s="5" t="s">
        <v>109</v>
      </c>
      <c r="B839" s="6" t="s">
        <v>52</v>
      </c>
      <c r="C839" s="0" t="n">
        <f aca="false">C838+1</f>
        <v>386243</v>
      </c>
      <c r="D839" s="8" t="n">
        <v>0</v>
      </c>
      <c r="E839" s="9" t="s">
        <v>14</v>
      </c>
      <c r="F839" s="9"/>
      <c r="H839" s="10"/>
      <c r="I839" s="11"/>
    </row>
    <row r="840" customFormat="false" ht="12.8" hidden="false" customHeight="false" outlineLevel="0" collapsed="false">
      <c r="A840" s="5" t="s">
        <v>109</v>
      </c>
      <c r="B840" s="6" t="s">
        <v>86</v>
      </c>
      <c r="C840" s="0" t="n">
        <f aca="false">C839+1</f>
        <v>386244</v>
      </c>
      <c r="D840" s="8" t="n">
        <v>100</v>
      </c>
      <c r="E840" s="9" t="s">
        <v>49</v>
      </c>
      <c r="F840" s="9"/>
      <c r="H840" s="10"/>
      <c r="I840" s="11"/>
    </row>
    <row r="841" customFormat="false" ht="12.8" hidden="false" customHeight="false" outlineLevel="0" collapsed="false">
      <c r="A841" s="5" t="s">
        <v>109</v>
      </c>
      <c r="B841" s="6" t="s">
        <v>86</v>
      </c>
      <c r="C841" s="0" t="n">
        <f aca="false">C840+1</f>
        <v>386245</v>
      </c>
      <c r="D841" s="8" t="n">
        <v>150</v>
      </c>
      <c r="E841" s="9" t="s">
        <v>29</v>
      </c>
      <c r="F841" s="9"/>
      <c r="H841" s="10"/>
      <c r="I841" s="11"/>
    </row>
    <row r="842" customFormat="false" ht="12.8" hidden="false" customHeight="false" outlineLevel="0" collapsed="false">
      <c r="A842" s="5" t="s">
        <v>110</v>
      </c>
      <c r="B842" s="6" t="s">
        <v>86</v>
      </c>
      <c r="C842" s="0" t="n">
        <f aca="false">C841+1</f>
        <v>386246</v>
      </c>
      <c r="D842" s="8" t="n">
        <v>150</v>
      </c>
      <c r="E842" s="9" t="s">
        <v>49</v>
      </c>
      <c r="F842" s="9"/>
      <c r="H842" s="10"/>
      <c r="I842" s="11"/>
    </row>
    <row r="843" customFormat="false" ht="12.8" hidden="false" customHeight="false" outlineLevel="0" collapsed="false">
      <c r="A843" s="5" t="s">
        <v>110</v>
      </c>
      <c r="B843" s="6" t="s">
        <v>64</v>
      </c>
      <c r="C843" s="0" t="n">
        <f aca="false">C842+1</f>
        <v>386247</v>
      </c>
      <c r="D843" s="8" t="n">
        <v>100</v>
      </c>
      <c r="E843" s="9" t="s">
        <v>44</v>
      </c>
      <c r="F843" s="9"/>
      <c r="H843" s="10"/>
      <c r="I843" s="11"/>
    </row>
    <row r="844" customFormat="false" ht="12.8" hidden="false" customHeight="false" outlineLevel="0" collapsed="false">
      <c r="A844" s="5" t="s">
        <v>110</v>
      </c>
      <c r="B844" s="6" t="s">
        <v>26</v>
      </c>
      <c r="C844" s="0" t="n">
        <f aca="false">C843+1</f>
        <v>386248</v>
      </c>
      <c r="D844" s="8" t="n">
        <v>150</v>
      </c>
      <c r="E844" s="9" t="s">
        <v>38</v>
      </c>
      <c r="F844" s="9"/>
      <c r="H844" s="10"/>
      <c r="I844" s="11"/>
    </row>
    <row r="845" customFormat="false" ht="12.8" hidden="false" customHeight="false" outlineLevel="0" collapsed="false">
      <c r="A845" s="5" t="s">
        <v>111</v>
      </c>
      <c r="B845" s="6" t="s">
        <v>61</v>
      </c>
      <c r="C845" s="0" t="n">
        <f aca="false">C844+1</f>
        <v>386249</v>
      </c>
      <c r="D845" s="8" t="n">
        <v>100</v>
      </c>
      <c r="E845" s="9" t="s">
        <v>35</v>
      </c>
      <c r="F845" s="9"/>
      <c r="H845" s="10"/>
      <c r="I845" s="11"/>
    </row>
    <row r="846" customFormat="false" ht="12.8" hidden="false" customHeight="false" outlineLevel="0" collapsed="false">
      <c r="A846" s="5" t="s">
        <v>112</v>
      </c>
      <c r="B846" s="6" t="s">
        <v>37</v>
      </c>
      <c r="C846" s="0" t="n">
        <f aca="false">C845+1</f>
        <v>386250</v>
      </c>
      <c r="D846" s="8" t="n">
        <v>120</v>
      </c>
      <c r="E846" s="9" t="s">
        <v>44</v>
      </c>
      <c r="F846" s="9"/>
      <c r="H846" s="10"/>
      <c r="I846" s="11"/>
    </row>
    <row r="847" customFormat="false" ht="12.8" hidden="false" customHeight="false" outlineLevel="0" collapsed="false">
      <c r="A847" s="5" t="s">
        <v>112</v>
      </c>
      <c r="B847" s="6" t="s">
        <v>64</v>
      </c>
      <c r="C847" s="0" t="n">
        <f aca="false">C846+1</f>
        <v>386251</v>
      </c>
      <c r="D847" s="8" t="n">
        <v>100</v>
      </c>
      <c r="E847" s="9" t="s">
        <v>23</v>
      </c>
      <c r="F847" s="9"/>
      <c r="H847" s="10"/>
      <c r="I847" s="11"/>
    </row>
    <row r="848" customFormat="false" ht="12.8" hidden="false" customHeight="false" outlineLevel="0" collapsed="false">
      <c r="A848" s="5" t="s">
        <v>112</v>
      </c>
      <c r="B848" s="6" t="s">
        <v>26</v>
      </c>
      <c r="C848" s="0" t="n">
        <f aca="false">C847+1</f>
        <v>386252</v>
      </c>
      <c r="D848" s="8" t="s">
        <v>52</v>
      </c>
      <c r="E848" s="9" t="s">
        <v>27</v>
      </c>
      <c r="F848" s="9"/>
      <c r="H848" s="10"/>
      <c r="I848" s="11"/>
    </row>
    <row r="849" customFormat="false" ht="12.8" hidden="false" customHeight="false" outlineLevel="0" collapsed="false">
      <c r="A849" s="5" t="s">
        <v>112</v>
      </c>
      <c r="B849" s="6" t="s">
        <v>20</v>
      </c>
      <c r="C849" s="0" t="n">
        <f aca="false">C848+1</f>
        <v>386253</v>
      </c>
      <c r="D849" s="8" t="s">
        <v>52</v>
      </c>
      <c r="E849" s="9" t="s">
        <v>113</v>
      </c>
      <c r="F849" s="9"/>
      <c r="H849" s="10"/>
      <c r="I849" s="11"/>
    </row>
    <row r="850" customFormat="false" ht="12.8" hidden="false" customHeight="false" outlineLevel="0" collapsed="false">
      <c r="A850" s="5" t="s">
        <v>112</v>
      </c>
      <c r="B850" s="6" t="s">
        <v>37</v>
      </c>
      <c r="C850" s="0" t="n">
        <f aca="false">C849+1</f>
        <v>386254</v>
      </c>
      <c r="D850" s="8" t="n">
        <v>444</v>
      </c>
      <c r="E850" s="9" t="s">
        <v>44</v>
      </c>
      <c r="F850" s="9"/>
      <c r="H850" s="10"/>
      <c r="I850" s="11"/>
    </row>
    <row r="851" customFormat="false" ht="12.8" hidden="false" customHeight="false" outlineLevel="0" collapsed="false">
      <c r="A851" s="5" t="s">
        <v>112</v>
      </c>
      <c r="B851" s="6" t="s">
        <v>26</v>
      </c>
      <c r="C851" s="0" t="n">
        <f aca="false">C850+1</f>
        <v>386255</v>
      </c>
      <c r="D851" s="8" t="n">
        <v>30</v>
      </c>
      <c r="E851" s="9" t="s">
        <v>47</v>
      </c>
      <c r="F851" s="9"/>
      <c r="H851" s="10"/>
      <c r="I851" s="11"/>
    </row>
    <row r="852" customFormat="false" ht="12.8" hidden="false" customHeight="false" outlineLevel="0" collapsed="false">
      <c r="A852" s="5" t="s">
        <v>112</v>
      </c>
      <c r="B852" s="6" t="s">
        <v>20</v>
      </c>
      <c r="C852" s="0" t="n">
        <f aca="false">C851+1</f>
        <v>386256</v>
      </c>
      <c r="D852" s="8" t="s">
        <v>52</v>
      </c>
      <c r="E852" s="9" t="s">
        <v>82</v>
      </c>
      <c r="F852" s="9"/>
      <c r="H852" s="10"/>
      <c r="I852" s="11"/>
    </row>
    <row r="853" customFormat="false" ht="12.8" hidden="false" customHeight="false" outlineLevel="0" collapsed="false">
      <c r="A853" s="5" t="s">
        <v>112</v>
      </c>
      <c r="B853" s="6" t="s">
        <v>64</v>
      </c>
      <c r="C853" s="0" t="n">
        <f aca="false">C852+1</f>
        <v>386257</v>
      </c>
      <c r="D853" s="8" t="n">
        <v>120</v>
      </c>
      <c r="E853" s="9" t="s">
        <v>46</v>
      </c>
      <c r="F853" s="9"/>
      <c r="H853" s="10"/>
      <c r="I853" s="11"/>
    </row>
    <row r="854" customFormat="false" ht="12.8" hidden="false" customHeight="false" outlineLevel="0" collapsed="false">
      <c r="A854" s="5" t="s">
        <v>114</v>
      </c>
      <c r="B854" s="6" t="s">
        <v>37</v>
      </c>
      <c r="C854" s="0" t="n">
        <f aca="false">C853+1</f>
        <v>386258</v>
      </c>
      <c r="D854" s="8" t="n">
        <v>120</v>
      </c>
      <c r="E854" s="9" t="s">
        <v>49</v>
      </c>
      <c r="F854" s="9"/>
      <c r="H854" s="10"/>
      <c r="I854" s="11"/>
    </row>
    <row r="855" customFormat="false" ht="12.8" hidden="false" customHeight="false" outlineLevel="0" collapsed="false">
      <c r="A855" s="5" t="s">
        <v>114</v>
      </c>
      <c r="B855" s="6" t="s">
        <v>86</v>
      </c>
      <c r="C855" s="0" t="n">
        <f aca="false">C854+1</f>
        <v>386259</v>
      </c>
      <c r="D855" s="8" t="n">
        <v>100</v>
      </c>
      <c r="E855" s="9" t="s">
        <v>38</v>
      </c>
      <c r="F855" s="9"/>
      <c r="H855" s="10"/>
      <c r="I855" s="11"/>
    </row>
    <row r="856" customFormat="false" ht="12.8" hidden="false" customHeight="false" outlineLevel="0" collapsed="false">
      <c r="A856" s="5" t="s">
        <v>114</v>
      </c>
      <c r="B856" s="6" t="s">
        <v>37</v>
      </c>
      <c r="C856" s="0" t="n">
        <f aca="false">C855+1</f>
        <v>386260</v>
      </c>
      <c r="D856" s="8" t="n">
        <v>100</v>
      </c>
      <c r="E856" s="9" t="s">
        <v>49</v>
      </c>
      <c r="F856" s="9"/>
      <c r="H856" s="10"/>
      <c r="I856" s="11"/>
    </row>
    <row r="857" customFormat="false" ht="12.8" hidden="false" customHeight="false" outlineLevel="0" collapsed="false">
      <c r="A857" s="5" t="s">
        <v>115</v>
      </c>
      <c r="B857" s="6" t="s">
        <v>90</v>
      </c>
      <c r="C857" s="0" t="n">
        <f aca="false">C856+1</f>
        <v>386261</v>
      </c>
      <c r="D857" s="8" t="n">
        <v>100</v>
      </c>
      <c r="E857" s="9" t="s">
        <v>16</v>
      </c>
      <c r="F857" s="9"/>
      <c r="H857" s="10"/>
      <c r="I857" s="11"/>
    </row>
    <row r="858" customFormat="false" ht="12.8" hidden="false" customHeight="false" outlineLevel="0" collapsed="false">
      <c r="A858" s="5" t="s">
        <v>116</v>
      </c>
      <c r="B858" s="6" t="s">
        <v>88</v>
      </c>
      <c r="C858" s="0" t="n">
        <f aca="false">C857+1</f>
        <v>386262</v>
      </c>
      <c r="D858" s="8" t="n">
        <v>100</v>
      </c>
      <c r="E858" s="9" t="s">
        <v>35</v>
      </c>
      <c r="F858" s="9"/>
      <c r="H858" s="10"/>
      <c r="I858" s="11"/>
    </row>
    <row r="859" customFormat="false" ht="12.8" hidden="false" customHeight="false" outlineLevel="0" collapsed="false">
      <c r="A859" s="5" t="s">
        <v>117</v>
      </c>
      <c r="B859" s="6" t="s">
        <v>37</v>
      </c>
      <c r="C859" s="0" t="n">
        <f aca="false">C858+1</f>
        <v>386263</v>
      </c>
      <c r="D859" s="8" t="n">
        <v>120</v>
      </c>
      <c r="E859" s="9" t="s">
        <v>49</v>
      </c>
      <c r="F859" s="9"/>
      <c r="H859" s="10"/>
      <c r="I859" s="11"/>
    </row>
    <row r="860" customFormat="false" ht="12.8" hidden="false" customHeight="false" outlineLevel="0" collapsed="false">
      <c r="A860" s="5" t="s">
        <v>117</v>
      </c>
      <c r="B860" s="6" t="s">
        <v>90</v>
      </c>
      <c r="C860" s="0" t="n">
        <f aca="false">C859+1</f>
        <v>386264</v>
      </c>
      <c r="D860" s="8" t="n">
        <v>150</v>
      </c>
      <c r="E860" s="9" t="s">
        <v>23</v>
      </c>
      <c r="F860" s="9"/>
      <c r="H860" s="10"/>
      <c r="I860" s="11"/>
    </row>
    <row r="861" customFormat="false" ht="12.8" hidden="false" customHeight="false" outlineLevel="0" collapsed="false">
      <c r="A861" s="5" t="s">
        <v>117</v>
      </c>
      <c r="B861" s="6" t="s">
        <v>84</v>
      </c>
      <c r="C861" s="0" t="n">
        <f aca="false">C860+1</f>
        <v>386265</v>
      </c>
      <c r="D861" s="8" t="n">
        <f aca="false">444+347</f>
        <v>791</v>
      </c>
      <c r="E861" s="9" t="s">
        <v>18</v>
      </c>
      <c r="F861" s="9"/>
      <c r="H861" s="10"/>
      <c r="I861" s="11"/>
    </row>
    <row r="862" customFormat="false" ht="12.8" hidden="false" customHeight="false" outlineLevel="0" collapsed="false">
      <c r="A862" s="5" t="s">
        <v>117</v>
      </c>
      <c r="B862" s="6" t="s">
        <v>86</v>
      </c>
      <c r="C862" s="0" t="n">
        <f aca="false">C861+1</f>
        <v>386266</v>
      </c>
      <c r="D862" s="8" t="n">
        <v>200</v>
      </c>
      <c r="E862" s="9" t="s">
        <v>38</v>
      </c>
      <c r="F862" s="9"/>
      <c r="H862" s="10"/>
      <c r="I862" s="11"/>
    </row>
    <row r="863" customFormat="false" ht="12.8" hidden="false" customHeight="false" outlineLevel="0" collapsed="false">
      <c r="A863" s="5" t="s">
        <v>117</v>
      </c>
      <c r="B863" s="6" t="s">
        <v>26</v>
      </c>
      <c r="C863" s="0" t="n">
        <f aca="false">C862+1</f>
        <v>386267</v>
      </c>
      <c r="D863" s="8" t="n">
        <v>40</v>
      </c>
      <c r="E863" s="9" t="s">
        <v>105</v>
      </c>
      <c r="F863" s="9"/>
      <c r="H863" s="10"/>
      <c r="I863" s="11"/>
    </row>
    <row r="864" customFormat="false" ht="12.8" hidden="false" customHeight="false" outlineLevel="0" collapsed="false">
      <c r="A864" s="5" t="s">
        <v>118</v>
      </c>
      <c r="B864" s="6" t="s">
        <v>64</v>
      </c>
      <c r="C864" s="0" t="n">
        <f aca="false">C863+1</f>
        <v>386268</v>
      </c>
      <c r="D864" s="8" t="n">
        <v>300</v>
      </c>
      <c r="E864" s="9" t="s">
        <v>41</v>
      </c>
      <c r="F864" s="9"/>
      <c r="H864" s="10"/>
      <c r="I864" s="11"/>
    </row>
    <row r="865" customFormat="false" ht="12.8" hidden="false" customHeight="false" outlineLevel="0" collapsed="false">
      <c r="A865" s="5" t="s">
        <v>118</v>
      </c>
      <c r="B865" s="6" t="s">
        <v>20</v>
      </c>
      <c r="C865" s="0" t="n">
        <f aca="false">C864+1</f>
        <v>386269</v>
      </c>
      <c r="D865" s="8" t="n">
        <v>20</v>
      </c>
      <c r="E865" s="9" t="s">
        <v>105</v>
      </c>
      <c r="F865" s="9"/>
      <c r="H865" s="10"/>
      <c r="I865" s="11"/>
    </row>
    <row r="866" customFormat="false" ht="12.8" hidden="false" customHeight="false" outlineLevel="0" collapsed="false">
      <c r="A866" s="5" t="s">
        <v>119</v>
      </c>
      <c r="B866" s="6" t="s">
        <v>20</v>
      </c>
      <c r="C866" s="0" t="n">
        <f aca="false">C865+1</f>
        <v>386270</v>
      </c>
      <c r="D866" s="8" t="s">
        <v>52</v>
      </c>
      <c r="E866" s="9" t="s">
        <v>51</v>
      </c>
      <c r="F866" s="9"/>
      <c r="H866" s="10"/>
      <c r="I866" s="11"/>
    </row>
    <row r="867" customFormat="false" ht="12.8" hidden="false" customHeight="false" outlineLevel="0" collapsed="false">
      <c r="A867" s="5" t="s">
        <v>119</v>
      </c>
      <c r="B867" s="6" t="s">
        <v>78</v>
      </c>
      <c r="C867" s="0" t="n">
        <f aca="false">C866+1</f>
        <v>386271</v>
      </c>
      <c r="D867" s="8" t="n">
        <v>80</v>
      </c>
      <c r="E867" s="9" t="s">
        <v>95</v>
      </c>
      <c r="F867" s="9"/>
      <c r="H867" s="10"/>
      <c r="I867" s="11"/>
    </row>
    <row r="868" customFormat="false" ht="12.8" hidden="false" customHeight="false" outlineLevel="0" collapsed="false">
      <c r="A868" s="5" t="s">
        <v>119</v>
      </c>
      <c r="B868" s="6" t="s">
        <v>89</v>
      </c>
      <c r="C868" s="0" t="n">
        <f aca="false">C867+1</f>
        <v>386272</v>
      </c>
      <c r="D868" s="8" t="n">
        <v>200</v>
      </c>
      <c r="E868" s="9" t="s">
        <v>29</v>
      </c>
      <c r="F868" s="9"/>
      <c r="H868" s="10"/>
      <c r="I868" s="11"/>
    </row>
    <row r="869" customFormat="false" ht="12.8" hidden="false" customHeight="false" outlineLevel="0" collapsed="false">
      <c r="A869" s="5" t="s">
        <v>120</v>
      </c>
      <c r="B869" s="6" t="s">
        <v>89</v>
      </c>
      <c r="C869" s="0" t="n">
        <f aca="false">C868+1</f>
        <v>386273</v>
      </c>
      <c r="D869" s="8" t="n">
        <v>100</v>
      </c>
      <c r="E869" s="9" t="s">
        <v>24</v>
      </c>
      <c r="F869" s="9"/>
      <c r="H869" s="10"/>
      <c r="I869" s="11"/>
    </row>
    <row r="870" customFormat="false" ht="12.8" hidden="false" customHeight="false" outlineLevel="0" collapsed="false">
      <c r="A870" s="5" t="s">
        <v>121</v>
      </c>
      <c r="B870" s="6" t="s">
        <v>64</v>
      </c>
      <c r="C870" s="0" t="n">
        <f aca="false">C869+1</f>
        <v>386274</v>
      </c>
      <c r="D870" s="8" t="n">
        <v>0</v>
      </c>
      <c r="E870" s="9" t="s">
        <v>14</v>
      </c>
      <c r="F870" s="9"/>
      <c r="H870" s="10"/>
      <c r="I870" s="11"/>
    </row>
    <row r="871" customFormat="false" ht="12.8" hidden="false" customHeight="false" outlineLevel="0" collapsed="false">
      <c r="A871" s="5" t="s">
        <v>121</v>
      </c>
      <c r="B871" s="6" t="s">
        <v>22</v>
      </c>
      <c r="C871" s="0" t="n">
        <f aca="false">C870+1</f>
        <v>386275</v>
      </c>
      <c r="D871" s="8" t="n">
        <v>120</v>
      </c>
      <c r="E871" s="9" t="s">
        <v>35</v>
      </c>
      <c r="F871" s="9"/>
      <c r="H871" s="10"/>
      <c r="I871" s="11"/>
    </row>
    <row r="872" customFormat="false" ht="12.8" hidden="false" customHeight="false" outlineLevel="0" collapsed="false">
      <c r="A872" s="5" t="s">
        <v>122</v>
      </c>
      <c r="B872" s="6" t="s">
        <v>89</v>
      </c>
      <c r="C872" s="0" t="n">
        <f aca="false">C871+1</f>
        <v>386276</v>
      </c>
      <c r="D872" s="8" t="n">
        <v>250</v>
      </c>
      <c r="E872" s="9" t="s">
        <v>41</v>
      </c>
      <c r="F872" s="9"/>
      <c r="H872" s="10"/>
      <c r="I872" s="11"/>
    </row>
    <row r="873" customFormat="false" ht="12.8" hidden="false" customHeight="false" outlineLevel="0" collapsed="false">
      <c r="A873" s="5" t="s">
        <v>122</v>
      </c>
      <c r="B873" s="6" t="s">
        <v>78</v>
      </c>
      <c r="C873" s="0" t="n">
        <f aca="false">C872+1</f>
        <v>386277</v>
      </c>
      <c r="D873" s="8" t="n">
        <v>80</v>
      </c>
      <c r="E873" s="9" t="s">
        <v>95</v>
      </c>
      <c r="F873" s="9"/>
      <c r="H873" s="10"/>
      <c r="I873" s="11"/>
    </row>
    <row r="874" customFormat="false" ht="12.8" hidden="false" customHeight="false" outlineLevel="0" collapsed="false">
      <c r="A874" s="5" t="s">
        <v>122</v>
      </c>
      <c r="B874" s="6" t="s">
        <v>26</v>
      </c>
      <c r="C874" s="0" t="n">
        <f aca="false">C873+1</f>
        <v>386278</v>
      </c>
      <c r="D874" s="8" t="n">
        <v>40</v>
      </c>
      <c r="E874" s="9" t="s">
        <v>27</v>
      </c>
      <c r="F874" s="9"/>
      <c r="H874" s="10"/>
      <c r="I874" s="11"/>
    </row>
    <row r="875" customFormat="false" ht="12.8" hidden="false" customHeight="false" outlineLevel="0" collapsed="false">
      <c r="A875" s="5" t="s">
        <v>122</v>
      </c>
      <c r="B875" s="6" t="s">
        <v>90</v>
      </c>
      <c r="C875" s="0" t="n">
        <f aca="false">C874+1</f>
        <v>386279</v>
      </c>
      <c r="D875" s="8" t="n">
        <v>150</v>
      </c>
      <c r="E875" s="9" t="s">
        <v>29</v>
      </c>
      <c r="F875" s="9"/>
      <c r="H875" s="10"/>
      <c r="I875" s="11"/>
    </row>
    <row r="876" customFormat="false" ht="12.8" hidden="false" customHeight="false" outlineLevel="0" collapsed="false">
      <c r="A876" s="5" t="s">
        <v>122</v>
      </c>
      <c r="B876" s="6" t="s">
        <v>26</v>
      </c>
      <c r="C876" s="0" t="n">
        <f aca="false">C875+1</f>
        <v>386280</v>
      </c>
      <c r="D876" s="8" t="s">
        <v>52</v>
      </c>
      <c r="E876" s="9" t="s">
        <v>43</v>
      </c>
      <c r="F876" s="9"/>
      <c r="H876" s="10"/>
      <c r="I876" s="11"/>
    </row>
    <row r="877" customFormat="false" ht="12.8" hidden="false" customHeight="false" outlineLevel="0" collapsed="false">
      <c r="A877" s="5" t="s">
        <v>122</v>
      </c>
      <c r="B877" s="6" t="s">
        <v>86</v>
      </c>
      <c r="C877" s="0" t="n">
        <f aca="false">C876+1</f>
        <v>386281</v>
      </c>
      <c r="D877" s="8" t="n">
        <v>200</v>
      </c>
      <c r="E877" s="9" t="s">
        <v>49</v>
      </c>
      <c r="F877" s="9"/>
      <c r="H877" s="10"/>
      <c r="I877" s="11"/>
    </row>
    <row r="878" customFormat="false" ht="12.8" hidden="false" customHeight="false" outlineLevel="0" collapsed="false">
      <c r="A878" s="5" t="s">
        <v>123</v>
      </c>
      <c r="B878" s="6" t="s">
        <v>88</v>
      </c>
      <c r="C878" s="0" t="n">
        <f aca="false">C877+1</f>
        <v>386282</v>
      </c>
      <c r="D878" s="8" t="n">
        <v>150</v>
      </c>
      <c r="E878" s="9" t="s">
        <v>16</v>
      </c>
      <c r="F878" s="9"/>
      <c r="H878" s="10"/>
      <c r="I878" s="11"/>
    </row>
    <row r="879" customFormat="false" ht="12.8" hidden="false" customHeight="false" outlineLevel="0" collapsed="false">
      <c r="A879" s="5" t="s">
        <v>123</v>
      </c>
      <c r="B879" s="6" t="s">
        <v>89</v>
      </c>
      <c r="C879" s="0" t="n">
        <f aca="false">C878+1</f>
        <v>386283</v>
      </c>
      <c r="D879" s="8" t="n">
        <v>300</v>
      </c>
      <c r="E879" s="9" t="s">
        <v>24</v>
      </c>
      <c r="F879" s="9"/>
      <c r="H879" s="10"/>
      <c r="I879" s="11"/>
    </row>
    <row r="880" customFormat="false" ht="12.8" hidden="false" customHeight="false" outlineLevel="0" collapsed="false">
      <c r="A880" s="5" t="s">
        <v>123</v>
      </c>
      <c r="B880" s="6" t="s">
        <v>22</v>
      </c>
      <c r="C880" s="0" t="n">
        <f aca="false">C879+1</f>
        <v>386284</v>
      </c>
      <c r="D880" s="8" t="n">
        <v>150</v>
      </c>
      <c r="E880" s="9" t="s">
        <v>41</v>
      </c>
      <c r="F880" s="9"/>
      <c r="H880" s="10"/>
      <c r="I880" s="11"/>
    </row>
    <row r="881" customFormat="false" ht="12.8" hidden="false" customHeight="false" outlineLevel="0" collapsed="false">
      <c r="A881" s="5" t="s">
        <v>123</v>
      </c>
      <c r="B881" s="6" t="s">
        <v>37</v>
      </c>
      <c r="C881" s="0" t="n">
        <f aca="false">C880+1</f>
        <v>386285</v>
      </c>
      <c r="D881" s="8" t="n">
        <v>100</v>
      </c>
      <c r="E881" s="9" t="s">
        <v>49</v>
      </c>
      <c r="F881" s="9"/>
      <c r="H881" s="10"/>
      <c r="I881" s="11"/>
    </row>
    <row r="882" customFormat="false" ht="12.8" hidden="false" customHeight="false" outlineLevel="0" collapsed="false">
      <c r="A882" s="5" t="s">
        <v>123</v>
      </c>
      <c r="B882" s="6" t="s">
        <v>15</v>
      </c>
      <c r="C882" s="0" t="n">
        <f aca="false">C881+1</f>
        <v>386286</v>
      </c>
      <c r="D882" s="8" t="n">
        <v>200</v>
      </c>
      <c r="E882" s="9" t="s">
        <v>46</v>
      </c>
      <c r="F882" s="9"/>
      <c r="H882" s="10"/>
      <c r="I882" s="11"/>
    </row>
    <row r="883" customFormat="false" ht="12.8" hidden="false" customHeight="false" outlineLevel="0" collapsed="false">
      <c r="A883" s="5" t="s">
        <v>123</v>
      </c>
      <c r="B883" s="6" t="s">
        <v>90</v>
      </c>
      <c r="C883" s="0" t="n">
        <f aca="false">C882+1</f>
        <v>386287</v>
      </c>
      <c r="D883" s="8" t="n">
        <v>100</v>
      </c>
      <c r="E883" s="9" t="s">
        <v>29</v>
      </c>
      <c r="F883" s="9"/>
      <c r="H883" s="10"/>
      <c r="I883" s="11"/>
    </row>
    <row r="884" customFormat="false" ht="12.8" hidden="false" customHeight="false" outlineLevel="0" collapsed="false">
      <c r="A884" s="5" t="s">
        <v>123</v>
      </c>
      <c r="B884" s="6" t="s">
        <v>85</v>
      </c>
      <c r="C884" s="0" t="n">
        <f aca="false">C883+1</f>
        <v>386288</v>
      </c>
      <c r="D884" s="8" t="n">
        <v>100</v>
      </c>
      <c r="E884" s="9" t="s">
        <v>24</v>
      </c>
      <c r="F884" s="9"/>
      <c r="H884" s="10"/>
      <c r="I884" s="11"/>
    </row>
    <row r="885" customFormat="false" ht="12.8" hidden="false" customHeight="false" outlineLevel="0" collapsed="false">
      <c r="A885" s="5" t="s">
        <v>123</v>
      </c>
      <c r="B885" s="6" t="s">
        <v>22</v>
      </c>
      <c r="C885" s="0" t="n">
        <f aca="false">C884+1</f>
        <v>386289</v>
      </c>
      <c r="D885" s="8" t="n">
        <v>150</v>
      </c>
      <c r="E885" s="9" t="s">
        <v>38</v>
      </c>
      <c r="F885" s="9"/>
      <c r="H885" s="10"/>
      <c r="I885" s="11"/>
    </row>
    <row r="886" customFormat="false" ht="12.8" hidden="false" customHeight="false" outlineLevel="0" collapsed="false">
      <c r="A886" s="5" t="s">
        <v>124</v>
      </c>
      <c r="B886" s="6" t="s">
        <v>89</v>
      </c>
      <c r="C886" s="0" t="n">
        <f aca="false">C885+1</f>
        <v>386290</v>
      </c>
      <c r="D886" s="8" t="n">
        <v>200</v>
      </c>
      <c r="E886" s="9" t="s">
        <v>12</v>
      </c>
      <c r="F886" s="9"/>
      <c r="H886" s="10"/>
      <c r="I886" s="11"/>
    </row>
    <row r="887" customFormat="false" ht="12.8" hidden="false" customHeight="false" outlineLevel="0" collapsed="false">
      <c r="A887" s="5" t="s">
        <v>125</v>
      </c>
      <c r="B887" s="6" t="s">
        <v>126</v>
      </c>
      <c r="C887" s="0" t="n">
        <f aca="false">C886+1</f>
        <v>386291</v>
      </c>
      <c r="D887" s="8" t="n">
        <v>30</v>
      </c>
      <c r="E887" s="9" t="s">
        <v>127</v>
      </c>
      <c r="F887" s="9"/>
      <c r="H887" s="10"/>
      <c r="I887" s="11"/>
    </row>
    <row r="888" customFormat="false" ht="12.8" hidden="false" customHeight="false" outlineLevel="0" collapsed="false">
      <c r="A888" s="5" t="s">
        <v>125</v>
      </c>
      <c r="B888" s="6" t="s">
        <v>88</v>
      </c>
      <c r="C888" s="0" t="n">
        <f aca="false">C887+1</f>
        <v>386292</v>
      </c>
      <c r="D888" s="8" t="n">
        <v>120</v>
      </c>
      <c r="E888" s="9" t="s">
        <v>35</v>
      </c>
      <c r="F888" s="9"/>
      <c r="H888" s="10"/>
      <c r="I888" s="11"/>
    </row>
    <row r="889" customFormat="false" ht="12.8" hidden="false" customHeight="false" outlineLevel="0" collapsed="false">
      <c r="A889" s="5" t="s">
        <v>125</v>
      </c>
      <c r="B889" s="6" t="s">
        <v>22</v>
      </c>
      <c r="C889" s="0" t="n">
        <f aca="false">C888+1</f>
        <v>386293</v>
      </c>
      <c r="D889" s="8" t="s">
        <v>128</v>
      </c>
      <c r="E889" s="9" t="s">
        <v>23</v>
      </c>
      <c r="F889" s="9"/>
      <c r="H889" s="10"/>
      <c r="I889" s="11"/>
    </row>
    <row r="890" customFormat="false" ht="12.8" hidden="false" customHeight="false" outlineLevel="0" collapsed="false">
      <c r="A890" s="5" t="s">
        <v>125</v>
      </c>
      <c r="B890" s="6" t="s">
        <v>90</v>
      </c>
      <c r="C890" s="0" t="n">
        <f aca="false">C889+1</f>
        <v>386294</v>
      </c>
      <c r="D890" s="8" t="n">
        <v>150</v>
      </c>
      <c r="E890" s="9" t="s">
        <v>31</v>
      </c>
      <c r="F890" s="9"/>
      <c r="H890" s="10"/>
      <c r="I890" s="11"/>
    </row>
    <row r="891" customFormat="false" ht="12.8" hidden="false" customHeight="false" outlineLevel="0" collapsed="false">
      <c r="A891" s="5" t="s">
        <v>125</v>
      </c>
      <c r="B891" s="6" t="s">
        <v>89</v>
      </c>
      <c r="C891" s="0" t="n">
        <f aca="false">C890+1</f>
        <v>386295</v>
      </c>
      <c r="D891" s="8" t="n">
        <v>200</v>
      </c>
      <c r="E891" s="9" t="s">
        <v>12</v>
      </c>
      <c r="F891" s="9"/>
      <c r="H891" s="10"/>
      <c r="I891" s="11"/>
    </row>
    <row r="892" customFormat="false" ht="12.8" hidden="false" customHeight="false" outlineLevel="0" collapsed="false">
      <c r="A892" s="5" t="s">
        <v>129</v>
      </c>
      <c r="B892" s="6" t="s">
        <v>26</v>
      </c>
      <c r="C892" s="0" t="n">
        <f aca="false">C891+1</f>
        <v>386296</v>
      </c>
      <c r="D892" s="8" t="n">
        <v>20</v>
      </c>
      <c r="E892" s="9" t="s">
        <v>27</v>
      </c>
      <c r="F892" s="9"/>
      <c r="H892" s="10"/>
      <c r="I892" s="11"/>
    </row>
    <row r="893" customFormat="false" ht="12.8" hidden="false" customHeight="false" outlineLevel="0" collapsed="false">
      <c r="A893" s="5" t="s">
        <v>129</v>
      </c>
      <c r="B893" s="6" t="s">
        <v>20</v>
      </c>
      <c r="C893" s="0" t="n">
        <f aca="false">C892+1</f>
        <v>386297</v>
      </c>
      <c r="D893" s="8" t="s">
        <v>128</v>
      </c>
      <c r="E893" s="9" t="s">
        <v>82</v>
      </c>
      <c r="F893" s="9"/>
      <c r="H893" s="10"/>
      <c r="I893" s="11"/>
    </row>
    <row r="894" customFormat="false" ht="12.8" hidden="false" customHeight="false" outlineLevel="0" collapsed="false">
      <c r="A894" s="5" t="s">
        <v>129</v>
      </c>
      <c r="B894" s="6" t="s">
        <v>71</v>
      </c>
      <c r="C894" s="0" t="n">
        <f aca="false">C893+1</f>
        <v>386298</v>
      </c>
      <c r="D894" s="8" t="n">
        <v>80</v>
      </c>
      <c r="E894" s="9" t="s">
        <v>95</v>
      </c>
      <c r="F894" s="9"/>
      <c r="H894" s="10"/>
      <c r="I894" s="11"/>
    </row>
    <row r="895" customFormat="false" ht="12.8" hidden="false" customHeight="false" outlineLevel="0" collapsed="false">
      <c r="A895" s="5" t="s">
        <v>130</v>
      </c>
      <c r="B895" s="6" t="s">
        <v>37</v>
      </c>
      <c r="C895" s="0" t="n">
        <f aca="false">C894+1</f>
        <v>386299</v>
      </c>
      <c r="D895" s="8" t="s">
        <v>128</v>
      </c>
      <c r="E895" s="9" t="s">
        <v>49</v>
      </c>
      <c r="F895" s="9"/>
      <c r="H895" s="10"/>
      <c r="I895" s="11"/>
    </row>
    <row r="896" customFormat="false" ht="12.8" hidden="false" customHeight="false" outlineLevel="0" collapsed="false">
      <c r="A896" s="5" t="s">
        <v>130</v>
      </c>
      <c r="B896" s="6" t="s">
        <v>64</v>
      </c>
      <c r="C896" s="0" t="n">
        <f aca="false">C895+1</f>
        <v>386300</v>
      </c>
      <c r="D896" s="8" t="n">
        <v>100</v>
      </c>
      <c r="E896" s="9" t="s">
        <v>31</v>
      </c>
      <c r="F896" s="9"/>
      <c r="H896" s="10"/>
      <c r="I896" s="11"/>
    </row>
    <row r="897" customFormat="false" ht="12.8" hidden="false" customHeight="false" outlineLevel="0" collapsed="false">
      <c r="A897" s="5" t="n">
        <v>44438</v>
      </c>
      <c r="B897" s="6" t="s">
        <v>26</v>
      </c>
      <c r="C897" s="0" t="n">
        <v>388501</v>
      </c>
      <c r="D897" s="8" t="n">
        <v>40</v>
      </c>
      <c r="E897" s="9" t="s">
        <v>27</v>
      </c>
      <c r="F897" s="9"/>
      <c r="H897" s="10"/>
      <c r="I897" s="11"/>
    </row>
    <row r="898" customFormat="false" ht="12.8" hidden="false" customHeight="false" outlineLevel="0" collapsed="false">
      <c r="A898" s="5" t="s">
        <v>131</v>
      </c>
      <c r="B898" s="6" t="s">
        <v>86</v>
      </c>
      <c r="C898" s="0" t="n">
        <f aca="false">C897+1</f>
        <v>388502</v>
      </c>
      <c r="D898" s="8" t="n">
        <v>200</v>
      </c>
      <c r="E898" s="9" t="s">
        <v>44</v>
      </c>
      <c r="F898" s="9"/>
      <c r="H898" s="10"/>
      <c r="I898" s="11"/>
    </row>
    <row r="899" customFormat="false" ht="12.8" hidden="false" customHeight="false" outlineLevel="0" collapsed="false">
      <c r="A899" s="5" t="s">
        <v>131</v>
      </c>
      <c r="B899" s="6" t="s">
        <v>132</v>
      </c>
      <c r="C899" s="0" t="n">
        <f aca="false">C898+1</f>
        <v>388503</v>
      </c>
      <c r="D899" s="8" t="n">
        <v>150</v>
      </c>
      <c r="E899" s="9" t="s">
        <v>46</v>
      </c>
      <c r="F899" s="9"/>
      <c r="H899" s="10"/>
      <c r="I899" s="11"/>
    </row>
    <row r="900" customFormat="false" ht="12.8" hidden="false" customHeight="false" outlineLevel="0" collapsed="false">
      <c r="A900" s="5" t="s">
        <v>131</v>
      </c>
      <c r="B900" s="6" t="s">
        <v>71</v>
      </c>
      <c r="C900" s="0" t="n">
        <f aca="false">C899+1</f>
        <v>388504</v>
      </c>
      <c r="D900" s="8" t="n">
        <v>70</v>
      </c>
      <c r="E900" s="9" t="s">
        <v>95</v>
      </c>
      <c r="F900" s="9"/>
      <c r="H900" s="10"/>
      <c r="I900" s="11"/>
    </row>
    <row r="901" customFormat="false" ht="12.8" hidden="false" customHeight="false" outlineLevel="0" collapsed="false">
      <c r="A901" s="5" t="s">
        <v>131</v>
      </c>
      <c r="B901" s="6" t="s">
        <v>22</v>
      </c>
      <c r="C901" s="0" t="n">
        <f aca="false">C900+1</f>
        <v>388505</v>
      </c>
      <c r="D901" s="8" t="n">
        <v>200</v>
      </c>
      <c r="E901" s="9" t="s">
        <v>23</v>
      </c>
      <c r="F901" s="9"/>
      <c r="H901" s="10"/>
      <c r="I901" s="11"/>
    </row>
    <row r="902" customFormat="false" ht="12.8" hidden="false" customHeight="false" outlineLevel="0" collapsed="false">
      <c r="A902" s="5" t="s">
        <v>133</v>
      </c>
      <c r="B902" s="6" t="s">
        <v>84</v>
      </c>
      <c r="C902" s="0" t="n">
        <f aca="false">C901+1</f>
        <v>388506</v>
      </c>
      <c r="D902" s="8" t="n">
        <v>200</v>
      </c>
      <c r="E902" s="9" t="s">
        <v>18</v>
      </c>
      <c r="F902" s="9"/>
      <c r="H902" s="10"/>
      <c r="I902" s="11"/>
    </row>
    <row r="903" customFormat="false" ht="12.8" hidden="false" customHeight="false" outlineLevel="0" collapsed="false">
      <c r="A903" s="5" t="s">
        <v>133</v>
      </c>
      <c r="B903" s="6" t="s">
        <v>126</v>
      </c>
      <c r="C903" s="0" t="n">
        <f aca="false">C902+1</f>
        <v>388507</v>
      </c>
      <c r="D903" s="8" t="n">
        <v>0</v>
      </c>
      <c r="E903" s="9" t="s">
        <v>127</v>
      </c>
      <c r="F903" s="9"/>
      <c r="H903" s="10"/>
      <c r="I903" s="11"/>
    </row>
    <row r="904" customFormat="false" ht="12.8" hidden="false" customHeight="false" outlineLevel="0" collapsed="false">
      <c r="A904" s="5" t="s">
        <v>133</v>
      </c>
      <c r="B904" s="6" t="s">
        <v>132</v>
      </c>
      <c r="C904" s="0" t="n">
        <f aca="false">C903+1</f>
        <v>388508</v>
      </c>
      <c r="D904" s="8" t="n">
        <v>150</v>
      </c>
      <c r="E904" s="9" t="s">
        <v>46</v>
      </c>
      <c r="F904" s="9"/>
      <c r="H904" s="10"/>
      <c r="I904" s="11"/>
    </row>
    <row r="905" customFormat="false" ht="12.8" hidden="false" customHeight="false" outlineLevel="0" collapsed="false">
      <c r="A905" s="5" t="s">
        <v>131</v>
      </c>
      <c r="B905" s="6" t="s">
        <v>15</v>
      </c>
      <c r="C905" s="0" t="n">
        <f aca="false">C904+1</f>
        <v>388509</v>
      </c>
      <c r="D905" s="8" t="n">
        <v>200</v>
      </c>
      <c r="E905" s="9" t="s">
        <v>16</v>
      </c>
      <c r="F905" s="9"/>
      <c r="H905" s="10"/>
      <c r="I905" s="11"/>
    </row>
    <row r="906" customFormat="false" ht="12.8" hidden="false" customHeight="false" outlineLevel="0" collapsed="false">
      <c r="A906" s="5" t="s">
        <v>134</v>
      </c>
      <c r="B906" s="6" t="s">
        <v>90</v>
      </c>
      <c r="C906" s="0" t="n">
        <f aca="false">C905+1</f>
        <v>388510</v>
      </c>
      <c r="D906" s="8" t="n">
        <v>150</v>
      </c>
      <c r="E906" s="9" t="s">
        <v>31</v>
      </c>
      <c r="F906" s="9"/>
      <c r="H906" s="10"/>
      <c r="I906" s="11"/>
    </row>
    <row r="907" customFormat="false" ht="12.8" hidden="false" customHeight="false" outlineLevel="0" collapsed="false">
      <c r="A907" s="5" t="s">
        <v>134</v>
      </c>
      <c r="B907" s="6" t="s">
        <v>103</v>
      </c>
      <c r="C907" s="0" t="n">
        <f aca="false">C906+1</f>
        <v>388511</v>
      </c>
      <c r="D907" s="8" t="n">
        <v>25</v>
      </c>
      <c r="E907" s="9" t="s">
        <v>60</v>
      </c>
      <c r="F907" s="9"/>
      <c r="H907" s="10"/>
      <c r="I907" s="11"/>
    </row>
    <row r="908" customFormat="false" ht="12.8" hidden="false" customHeight="false" outlineLevel="0" collapsed="false">
      <c r="A908" s="5" t="s">
        <v>134</v>
      </c>
      <c r="B908" s="6" t="s">
        <v>20</v>
      </c>
      <c r="C908" s="0" t="n">
        <f aca="false">C907+1</f>
        <v>388512</v>
      </c>
      <c r="D908" s="8" t="s">
        <v>52</v>
      </c>
      <c r="E908" s="9" t="s">
        <v>51</v>
      </c>
      <c r="F908" s="9"/>
      <c r="H908" s="10"/>
      <c r="I908" s="11"/>
    </row>
    <row r="909" customFormat="false" ht="12.8" hidden="false" customHeight="false" outlineLevel="0" collapsed="false">
      <c r="A909" s="5" t="s">
        <v>135</v>
      </c>
      <c r="B909" s="6" t="s">
        <v>37</v>
      </c>
      <c r="C909" s="0" t="n">
        <f aca="false">C908+1</f>
        <v>388513</v>
      </c>
      <c r="D909" s="8" t="n">
        <v>100</v>
      </c>
      <c r="E909" s="9" t="s">
        <v>49</v>
      </c>
      <c r="F909" s="9"/>
      <c r="H909" s="10"/>
      <c r="I909" s="11"/>
    </row>
    <row r="910" customFormat="false" ht="12.8" hidden="false" customHeight="false" outlineLevel="0" collapsed="false">
      <c r="A910" s="5" t="s">
        <v>135</v>
      </c>
      <c r="B910" s="6" t="s">
        <v>26</v>
      </c>
      <c r="C910" s="0" t="n">
        <f aca="false">C909+1</f>
        <v>388514</v>
      </c>
      <c r="D910" s="8" t="n">
        <v>50</v>
      </c>
      <c r="E910" s="9" t="s">
        <v>65</v>
      </c>
      <c r="F910" s="9"/>
      <c r="H910" s="10"/>
      <c r="I910" s="11"/>
    </row>
    <row r="911" customFormat="false" ht="12.8" hidden="false" customHeight="false" outlineLevel="0" collapsed="false">
      <c r="A911" s="5" t="s">
        <v>135</v>
      </c>
      <c r="B911" s="6" t="s">
        <v>52</v>
      </c>
      <c r="C911" s="0" t="n">
        <f aca="false">C910+1</f>
        <v>388515</v>
      </c>
      <c r="D911" s="8" t="n">
        <v>50</v>
      </c>
      <c r="E911" s="9" t="s">
        <v>39</v>
      </c>
      <c r="F911" s="9"/>
      <c r="H911" s="10"/>
      <c r="I911" s="11"/>
    </row>
    <row r="912" customFormat="false" ht="12.8" hidden="false" customHeight="false" outlineLevel="0" collapsed="false">
      <c r="A912" s="5" t="s">
        <v>136</v>
      </c>
      <c r="B912" s="6" t="s">
        <v>90</v>
      </c>
      <c r="C912" s="0" t="n">
        <f aca="false">C911+1</f>
        <v>388516</v>
      </c>
      <c r="D912" s="8" t="n">
        <v>300</v>
      </c>
      <c r="E912" s="9" t="s">
        <v>29</v>
      </c>
      <c r="F912" s="9"/>
      <c r="H912" s="10"/>
      <c r="I912" s="11"/>
    </row>
    <row r="913" customFormat="false" ht="12.8" hidden="false" customHeight="false" outlineLevel="0" collapsed="false">
      <c r="A913" s="5" t="s">
        <v>136</v>
      </c>
      <c r="B913" s="6" t="s">
        <v>84</v>
      </c>
      <c r="C913" s="0" t="n">
        <f aca="false">C912+1</f>
        <v>388517</v>
      </c>
      <c r="D913" s="8" t="n">
        <v>200</v>
      </c>
      <c r="E913" s="9" t="s">
        <v>18</v>
      </c>
      <c r="F913" s="9"/>
      <c r="H913" s="10"/>
      <c r="I913" s="11"/>
    </row>
    <row r="914" customFormat="false" ht="12.8" hidden="false" customHeight="false" outlineLevel="0" collapsed="false">
      <c r="A914" s="5" t="s">
        <v>137</v>
      </c>
      <c r="B914" s="6" t="s">
        <v>64</v>
      </c>
      <c r="C914" s="0" t="n">
        <f aca="false">C913+1</f>
        <v>388518</v>
      </c>
      <c r="D914" s="8" t="n">
        <v>100</v>
      </c>
      <c r="E914" s="9" t="s">
        <v>35</v>
      </c>
      <c r="F914" s="9"/>
      <c r="H914" s="10"/>
      <c r="I914" s="11"/>
    </row>
    <row r="915" customFormat="false" ht="12.8" hidden="false" customHeight="false" outlineLevel="0" collapsed="false">
      <c r="A915" s="5" t="s">
        <v>138</v>
      </c>
      <c r="B915" s="6" t="s">
        <v>89</v>
      </c>
      <c r="C915" s="0" t="n">
        <f aca="false">C914+1</f>
        <v>388519</v>
      </c>
      <c r="D915" s="8" t="n">
        <v>200</v>
      </c>
      <c r="E915" s="9" t="s">
        <v>12</v>
      </c>
      <c r="F915" s="9"/>
      <c r="H915" s="10"/>
      <c r="I915" s="11"/>
    </row>
    <row r="916" customFormat="false" ht="12.8" hidden="false" customHeight="false" outlineLevel="0" collapsed="false">
      <c r="A916" s="5" t="s">
        <v>138</v>
      </c>
      <c r="B916" s="6" t="s">
        <v>15</v>
      </c>
      <c r="C916" s="0" t="n">
        <f aca="false">C915+1</f>
        <v>388520</v>
      </c>
      <c r="D916" s="8" t="n">
        <v>200</v>
      </c>
      <c r="E916" s="9" t="s">
        <v>16</v>
      </c>
      <c r="F916" s="9"/>
      <c r="H916" s="10"/>
      <c r="I916" s="11"/>
    </row>
    <row r="917" customFormat="false" ht="12.8" hidden="false" customHeight="false" outlineLevel="0" collapsed="false">
      <c r="A917" s="5" t="s">
        <v>138</v>
      </c>
      <c r="B917" s="6" t="s">
        <v>90</v>
      </c>
      <c r="C917" s="0" t="n">
        <f aca="false">C916+1</f>
        <v>388521</v>
      </c>
      <c r="D917" s="8" t="n">
        <v>200</v>
      </c>
      <c r="E917" s="9" t="s">
        <v>24</v>
      </c>
      <c r="F917" s="9"/>
      <c r="H917" s="10"/>
      <c r="I917" s="11"/>
    </row>
    <row r="918" customFormat="false" ht="12.8" hidden="false" customHeight="false" outlineLevel="0" collapsed="false">
      <c r="A918" s="5" t="s">
        <v>138</v>
      </c>
      <c r="B918" s="6" t="s">
        <v>20</v>
      </c>
      <c r="C918" s="0" t="n">
        <f aca="false">C917+1</f>
        <v>388522</v>
      </c>
      <c r="D918" s="8" t="n">
        <v>90</v>
      </c>
      <c r="E918" s="9" t="s">
        <v>65</v>
      </c>
      <c r="F918" s="9"/>
      <c r="H918" s="10"/>
      <c r="I918" s="11"/>
    </row>
    <row r="919" customFormat="false" ht="12.8" hidden="false" customHeight="false" outlineLevel="0" collapsed="false">
      <c r="A919" s="5" t="s">
        <v>138</v>
      </c>
      <c r="B919" s="6" t="s">
        <v>37</v>
      </c>
      <c r="C919" s="0" t="n">
        <f aca="false">C918+1</f>
        <v>388523</v>
      </c>
      <c r="D919" s="8" t="n">
        <v>200</v>
      </c>
      <c r="E919" s="9" t="s">
        <v>44</v>
      </c>
      <c r="F919" s="9"/>
      <c r="H919" s="10"/>
      <c r="I919" s="11"/>
    </row>
    <row r="920" customFormat="false" ht="12.8" hidden="false" customHeight="false" outlineLevel="0" collapsed="false">
      <c r="A920" s="5" t="s">
        <v>138</v>
      </c>
      <c r="B920" s="6" t="s">
        <v>20</v>
      </c>
      <c r="C920" s="0" t="n">
        <f aca="false">C919+1</f>
        <v>388524</v>
      </c>
      <c r="D920" s="8" t="n">
        <v>0</v>
      </c>
      <c r="E920" s="9" t="s">
        <v>51</v>
      </c>
      <c r="F920" s="9"/>
      <c r="H920" s="10"/>
      <c r="I920" s="11"/>
    </row>
    <row r="921" customFormat="false" ht="12.8" hidden="false" customHeight="false" outlineLevel="0" collapsed="false">
      <c r="A921" s="5" t="s">
        <v>138</v>
      </c>
      <c r="B921" s="6" t="s">
        <v>22</v>
      </c>
      <c r="C921" s="0" t="n">
        <f aca="false">C920+1</f>
        <v>388525</v>
      </c>
      <c r="D921" s="8" t="n">
        <v>100</v>
      </c>
      <c r="E921" s="9" t="s">
        <v>44</v>
      </c>
      <c r="F921" s="9"/>
      <c r="H921" s="10"/>
      <c r="I921" s="11"/>
    </row>
    <row r="922" customFormat="false" ht="12.8" hidden="false" customHeight="false" outlineLevel="0" collapsed="false">
      <c r="A922" s="5" t="s">
        <v>139</v>
      </c>
      <c r="B922" s="19" t="s">
        <v>89</v>
      </c>
      <c r="C922" s="0" t="n">
        <f aca="false">C921+1</f>
        <v>388526</v>
      </c>
      <c r="D922" s="8" t="n">
        <v>200</v>
      </c>
      <c r="E922" s="9" t="s">
        <v>12</v>
      </c>
      <c r="F922" s="9"/>
      <c r="H922" s="10"/>
      <c r="I922" s="11"/>
    </row>
    <row r="923" customFormat="false" ht="12.8" hidden="false" customHeight="false" outlineLevel="0" collapsed="false">
      <c r="A923" s="5" t="s">
        <v>139</v>
      </c>
      <c r="B923" s="19" t="s">
        <v>84</v>
      </c>
      <c r="C923" s="0" t="n">
        <f aca="false">C922+1</f>
        <v>388527</v>
      </c>
      <c r="D923" s="8" t="n">
        <v>400</v>
      </c>
      <c r="E923" s="9" t="s">
        <v>18</v>
      </c>
      <c r="F923" s="9"/>
      <c r="H923" s="10"/>
      <c r="I923" s="11"/>
    </row>
    <row r="924" customFormat="false" ht="12.8" hidden="false" customHeight="false" outlineLevel="0" collapsed="false">
      <c r="A924" s="5" t="s">
        <v>139</v>
      </c>
      <c r="B924" s="19" t="s">
        <v>90</v>
      </c>
      <c r="C924" s="0" t="n">
        <f aca="false">C923+1</f>
        <v>388528</v>
      </c>
      <c r="D924" s="8" t="n">
        <v>400</v>
      </c>
      <c r="E924" s="9" t="s">
        <v>24</v>
      </c>
      <c r="F924" s="9"/>
      <c r="H924" s="10"/>
      <c r="I924" s="11"/>
    </row>
    <row r="925" customFormat="false" ht="12.8" hidden="false" customHeight="false" outlineLevel="0" collapsed="false">
      <c r="A925" s="5" t="s">
        <v>139</v>
      </c>
      <c r="B925" s="19" t="s">
        <v>88</v>
      </c>
      <c r="C925" s="0" t="n">
        <f aca="false">C924+1</f>
        <v>388529</v>
      </c>
      <c r="D925" s="8" t="n">
        <v>350</v>
      </c>
      <c r="E925" s="9" t="s">
        <v>41</v>
      </c>
      <c r="F925" s="9"/>
      <c r="H925" s="10"/>
      <c r="I925" s="11"/>
    </row>
    <row r="926" customFormat="false" ht="12.8" hidden="false" customHeight="false" outlineLevel="0" collapsed="false">
      <c r="A926" s="5" t="s">
        <v>139</v>
      </c>
      <c r="B926" s="19" t="s">
        <v>22</v>
      </c>
      <c r="C926" s="0" t="n">
        <f aca="false">C925+1</f>
        <v>388530</v>
      </c>
      <c r="D926" s="8" t="n">
        <v>100</v>
      </c>
      <c r="E926" s="9" t="s">
        <v>23</v>
      </c>
      <c r="F926" s="9"/>
      <c r="H926" s="10"/>
      <c r="I926" s="11"/>
    </row>
    <row r="927" customFormat="false" ht="12.8" hidden="false" customHeight="false" outlineLevel="0" collapsed="false">
      <c r="A927" s="5" t="s">
        <v>140</v>
      </c>
      <c r="B927" s="19" t="s">
        <v>15</v>
      </c>
      <c r="C927" s="0" t="n">
        <f aca="false">C926+1</f>
        <v>388531</v>
      </c>
      <c r="D927" s="8" t="n">
        <v>250</v>
      </c>
      <c r="E927" s="9" t="s">
        <v>16</v>
      </c>
      <c r="F927" s="9"/>
      <c r="H927" s="10"/>
      <c r="I927" s="11"/>
    </row>
    <row r="928" customFormat="false" ht="12.8" hidden="false" customHeight="false" outlineLevel="0" collapsed="false">
      <c r="A928" s="5" t="s">
        <v>140</v>
      </c>
      <c r="B928" s="19" t="s">
        <v>86</v>
      </c>
      <c r="C928" s="0" t="n">
        <f aca="false">C927+1</f>
        <v>388532</v>
      </c>
      <c r="D928" s="8" t="n">
        <v>150</v>
      </c>
      <c r="E928" s="9" t="s">
        <v>31</v>
      </c>
      <c r="F928" s="9"/>
      <c r="H928" s="10"/>
      <c r="I928" s="11"/>
    </row>
    <row r="929" customFormat="false" ht="12.8" hidden="false" customHeight="false" outlineLevel="0" collapsed="false">
      <c r="A929" s="5" t="s">
        <v>140</v>
      </c>
      <c r="B929" s="19" t="s">
        <v>86</v>
      </c>
      <c r="C929" s="0" t="n">
        <f aca="false">C928+1</f>
        <v>388533</v>
      </c>
      <c r="D929" s="8" t="n">
        <v>200</v>
      </c>
      <c r="E929" s="9" t="s">
        <v>46</v>
      </c>
      <c r="F929" s="9"/>
      <c r="H929" s="10"/>
      <c r="I929" s="11"/>
    </row>
    <row r="930" customFormat="false" ht="12.8" hidden="false" customHeight="false" outlineLevel="0" collapsed="false">
      <c r="A930" s="5" t="s">
        <v>141</v>
      </c>
      <c r="B930" s="19" t="s">
        <v>37</v>
      </c>
      <c r="C930" s="0" t="n">
        <f aca="false">C929+1</f>
        <v>388534</v>
      </c>
      <c r="D930" s="8" t="n">
        <v>100</v>
      </c>
      <c r="E930" s="9" t="s">
        <v>49</v>
      </c>
      <c r="F930" s="9"/>
      <c r="H930" s="10"/>
      <c r="I930" s="11"/>
    </row>
    <row r="931" customFormat="false" ht="12.8" hidden="false" customHeight="false" outlineLevel="0" collapsed="false">
      <c r="A931" s="5" t="s">
        <v>141</v>
      </c>
      <c r="B931" s="19" t="s">
        <v>71</v>
      </c>
      <c r="C931" s="0" t="n">
        <f aca="false">C930+1</f>
        <v>388535</v>
      </c>
      <c r="D931" s="8" t="n">
        <v>70</v>
      </c>
      <c r="E931" s="9" t="s">
        <v>95</v>
      </c>
      <c r="F931" s="9"/>
      <c r="H931" s="10"/>
      <c r="I931" s="11"/>
    </row>
    <row r="932" customFormat="false" ht="12.8" hidden="false" customHeight="false" outlineLevel="0" collapsed="false">
      <c r="A932" s="5" t="s">
        <v>141</v>
      </c>
      <c r="B932" s="19" t="s">
        <v>89</v>
      </c>
      <c r="C932" s="0" t="n">
        <f aca="false">C931+1</f>
        <v>388536</v>
      </c>
      <c r="D932" s="8" t="n">
        <v>200</v>
      </c>
      <c r="E932" s="9" t="s">
        <v>12</v>
      </c>
      <c r="F932" s="9"/>
      <c r="H932" s="10"/>
      <c r="I932" s="11"/>
    </row>
    <row r="933" customFormat="false" ht="12.8" hidden="false" customHeight="false" outlineLevel="0" collapsed="false">
      <c r="A933" s="5" t="s">
        <v>142</v>
      </c>
      <c r="B933" s="19" t="s">
        <v>84</v>
      </c>
      <c r="C933" s="0" t="n">
        <f aca="false">C932+1</f>
        <v>388537</v>
      </c>
      <c r="D933" s="8" t="n">
        <v>200</v>
      </c>
      <c r="E933" s="9" t="s">
        <v>18</v>
      </c>
      <c r="F933" s="9"/>
      <c r="H933" s="10"/>
      <c r="I933" s="11"/>
    </row>
    <row r="934" customFormat="false" ht="12.8" hidden="false" customHeight="false" outlineLevel="0" collapsed="false">
      <c r="A934" s="5" t="s">
        <v>142</v>
      </c>
      <c r="B934" s="19" t="s">
        <v>90</v>
      </c>
      <c r="C934" s="0" t="n">
        <f aca="false">C933+1</f>
        <v>388538</v>
      </c>
      <c r="D934" s="8" t="n">
        <v>200</v>
      </c>
      <c r="E934" s="9" t="s">
        <v>24</v>
      </c>
      <c r="F934" s="9"/>
      <c r="H934" s="10"/>
      <c r="I934" s="11"/>
    </row>
    <row r="935" customFormat="false" ht="12.8" hidden="false" customHeight="false" outlineLevel="0" collapsed="false">
      <c r="A935" s="5" t="s">
        <v>142</v>
      </c>
      <c r="B935" s="19" t="s">
        <v>26</v>
      </c>
      <c r="C935" s="0" t="n">
        <f aca="false">C934+1</f>
        <v>388539</v>
      </c>
      <c r="D935" s="8" t="n">
        <v>200</v>
      </c>
      <c r="E935" s="9" t="s">
        <v>41</v>
      </c>
      <c r="F935" s="9"/>
      <c r="H935" s="10"/>
      <c r="I935" s="11"/>
    </row>
    <row r="936" customFormat="false" ht="12.8" hidden="false" customHeight="false" outlineLevel="0" collapsed="false">
      <c r="A936" s="5" t="s">
        <v>142</v>
      </c>
      <c r="B936" s="19" t="s">
        <v>37</v>
      </c>
      <c r="C936" s="0" t="n">
        <f aca="false">C935+1</f>
        <v>388540</v>
      </c>
      <c r="D936" s="8" t="n">
        <v>100</v>
      </c>
      <c r="E936" s="9" t="s">
        <v>49</v>
      </c>
      <c r="F936" s="9"/>
      <c r="H936" s="10"/>
      <c r="I936" s="11"/>
    </row>
    <row r="937" customFormat="false" ht="12.8" hidden="false" customHeight="false" outlineLevel="0" collapsed="false">
      <c r="A937" s="5" t="s">
        <v>142</v>
      </c>
      <c r="B937" s="19" t="s">
        <v>86</v>
      </c>
      <c r="C937" s="0" t="n">
        <f aca="false">C936+1</f>
        <v>388541</v>
      </c>
      <c r="D937" s="8" t="n">
        <v>200</v>
      </c>
      <c r="E937" s="9" t="s">
        <v>46</v>
      </c>
      <c r="F937" s="9"/>
      <c r="H937" s="10"/>
      <c r="I937" s="11"/>
    </row>
    <row r="938" customFormat="false" ht="12.8" hidden="false" customHeight="false" outlineLevel="0" collapsed="false">
      <c r="A938" s="5" t="s">
        <v>142</v>
      </c>
      <c r="B938" s="19" t="s">
        <v>26</v>
      </c>
      <c r="C938" s="0" t="n">
        <f aca="false">C937+1</f>
        <v>388542</v>
      </c>
      <c r="D938" s="8" t="n">
        <v>40</v>
      </c>
      <c r="E938" s="9" t="s">
        <v>27</v>
      </c>
      <c r="F938" s="9"/>
      <c r="H938" s="10"/>
      <c r="I938" s="11"/>
    </row>
    <row r="939" customFormat="false" ht="12.8" hidden="false" customHeight="false" outlineLevel="0" collapsed="false">
      <c r="A939" s="5" t="s">
        <v>143</v>
      </c>
      <c r="B939" s="19" t="s">
        <v>37</v>
      </c>
      <c r="C939" s="0" t="n">
        <f aca="false">C938+1</f>
        <v>388543</v>
      </c>
      <c r="D939" s="8" t="n">
        <v>150</v>
      </c>
      <c r="E939" s="9" t="s">
        <v>49</v>
      </c>
      <c r="F939" s="9"/>
      <c r="H939" s="10"/>
      <c r="I939" s="11"/>
    </row>
    <row r="940" customFormat="false" ht="12.8" hidden="false" customHeight="false" outlineLevel="0" collapsed="false">
      <c r="A940" s="5" t="s">
        <v>143</v>
      </c>
      <c r="B940" s="19" t="s">
        <v>57</v>
      </c>
      <c r="C940" s="0" t="n">
        <f aca="false">C939+1</f>
        <v>388544</v>
      </c>
      <c r="D940" s="8" t="n">
        <v>0</v>
      </c>
      <c r="E940" s="9" t="s">
        <v>81</v>
      </c>
      <c r="F940" s="9"/>
      <c r="H940" s="10"/>
      <c r="I940" s="11"/>
    </row>
    <row r="941" customFormat="false" ht="12.8" hidden="false" customHeight="false" outlineLevel="0" collapsed="false">
      <c r="A941" s="5" t="s">
        <v>143</v>
      </c>
      <c r="B941" s="19" t="s">
        <v>89</v>
      </c>
      <c r="C941" s="0" t="n">
        <f aca="false">C940+1</f>
        <v>388545</v>
      </c>
      <c r="D941" s="8" t="n">
        <v>150</v>
      </c>
      <c r="E941" s="9" t="s">
        <v>12</v>
      </c>
      <c r="F941" s="9"/>
      <c r="H941" s="10"/>
      <c r="I941" s="11"/>
    </row>
    <row r="942" customFormat="false" ht="12.8" hidden="false" customHeight="false" outlineLevel="0" collapsed="false">
      <c r="A942" s="5" t="s">
        <v>143</v>
      </c>
      <c r="B942" s="19" t="s">
        <v>88</v>
      </c>
      <c r="C942" s="0" t="n">
        <f aca="false">C941+1</f>
        <v>388546</v>
      </c>
      <c r="D942" s="8" t="n">
        <v>100</v>
      </c>
      <c r="E942" s="9" t="s">
        <v>39</v>
      </c>
      <c r="F942" s="9"/>
      <c r="H942" s="10"/>
      <c r="I942" s="11"/>
    </row>
    <row r="943" customFormat="false" ht="12.8" hidden="false" customHeight="false" outlineLevel="0" collapsed="false">
      <c r="A943" s="5" t="s">
        <v>143</v>
      </c>
      <c r="B943" s="19" t="s">
        <v>71</v>
      </c>
      <c r="C943" s="0" t="n">
        <f aca="false">C942+1</f>
        <v>388547</v>
      </c>
      <c r="D943" s="8" t="n">
        <v>70</v>
      </c>
      <c r="E943" s="9" t="s">
        <v>95</v>
      </c>
      <c r="F943" s="9"/>
      <c r="H943" s="10"/>
      <c r="I943" s="11"/>
    </row>
    <row r="944" customFormat="false" ht="12.8" hidden="false" customHeight="false" outlineLevel="0" collapsed="false">
      <c r="A944" s="5" t="s">
        <v>144</v>
      </c>
      <c r="B944" s="19" t="s">
        <v>15</v>
      </c>
      <c r="C944" s="0" t="n">
        <f aca="false">C943+1</f>
        <v>388548</v>
      </c>
      <c r="D944" s="8" t="n">
        <v>200</v>
      </c>
      <c r="E944" s="9" t="s">
        <v>44</v>
      </c>
      <c r="F944" s="9"/>
      <c r="H944" s="10"/>
      <c r="I944" s="11"/>
    </row>
    <row r="945" customFormat="false" ht="12.8" hidden="false" customHeight="false" outlineLevel="0" collapsed="false">
      <c r="A945" s="5" t="s">
        <v>144</v>
      </c>
      <c r="B945" s="19" t="s">
        <v>15</v>
      </c>
      <c r="C945" s="0" t="n">
        <f aca="false">C944+1</f>
        <v>388549</v>
      </c>
      <c r="D945" s="8" t="n">
        <v>150</v>
      </c>
      <c r="E945" s="9" t="s">
        <v>23</v>
      </c>
      <c r="F945" s="9"/>
      <c r="H945" s="10"/>
      <c r="I945" s="11"/>
    </row>
    <row r="946" customFormat="false" ht="12.8" hidden="false" customHeight="false" outlineLevel="0" collapsed="false">
      <c r="A946" s="5" t="s">
        <v>144</v>
      </c>
      <c r="B946" s="19" t="s">
        <v>90</v>
      </c>
      <c r="C946" s="0" t="n">
        <f aca="false">C945+1</f>
        <v>388550</v>
      </c>
      <c r="D946" s="8" t="n">
        <v>150</v>
      </c>
      <c r="E946" s="9" t="s">
        <v>46</v>
      </c>
      <c r="F946" s="9"/>
      <c r="H946" s="10"/>
      <c r="I946" s="11"/>
    </row>
    <row r="947" customFormat="false" ht="12.8" hidden="false" customHeight="false" outlineLevel="0" collapsed="false">
      <c r="A947" s="5" t="s">
        <v>144</v>
      </c>
      <c r="B947" s="19" t="s">
        <v>132</v>
      </c>
      <c r="C947" s="0" t="n">
        <f aca="false">C946+1</f>
        <v>388551</v>
      </c>
      <c r="D947" s="8" t="n">
        <v>100</v>
      </c>
      <c r="E947" s="9" t="s">
        <v>29</v>
      </c>
      <c r="F947" s="9"/>
      <c r="H947" s="10"/>
      <c r="I947" s="11"/>
    </row>
    <row r="948" customFormat="false" ht="12.8" hidden="false" customHeight="false" outlineLevel="0" collapsed="false">
      <c r="A948" s="5" t="s">
        <v>144</v>
      </c>
      <c r="B948" s="19" t="s">
        <v>64</v>
      </c>
      <c r="C948" s="0" t="n">
        <f aca="false">C947+1</f>
        <v>388552</v>
      </c>
      <c r="D948" s="8" t="n">
        <v>337</v>
      </c>
      <c r="E948" s="9" t="s">
        <v>31</v>
      </c>
      <c r="F948" s="9"/>
      <c r="H948" s="10"/>
      <c r="I948" s="11"/>
    </row>
    <row r="949" customFormat="false" ht="12.8" hidden="false" customHeight="false" outlineLevel="0" collapsed="false">
      <c r="A949" s="5" t="n">
        <v>44452</v>
      </c>
      <c r="B949" s="19" t="s">
        <v>15</v>
      </c>
      <c r="C949" s="0" t="n">
        <f aca="false">C948+1</f>
        <v>388553</v>
      </c>
      <c r="D949" s="8" t="n">
        <v>100</v>
      </c>
      <c r="E949" s="9" t="s">
        <v>44</v>
      </c>
      <c r="F949" s="9"/>
      <c r="H949" s="10"/>
      <c r="I949" s="11"/>
    </row>
    <row r="950" customFormat="false" ht="12.8" hidden="false" customHeight="false" outlineLevel="0" collapsed="false">
      <c r="A950" s="5" t="n">
        <v>44452</v>
      </c>
      <c r="B950" s="19" t="s">
        <v>20</v>
      </c>
      <c r="C950" s="0" t="n">
        <f aca="false">C949+1</f>
        <v>388554</v>
      </c>
      <c r="D950" s="8" t="n">
        <v>50</v>
      </c>
      <c r="E950" s="9" t="s">
        <v>81</v>
      </c>
      <c r="F950" s="9"/>
      <c r="H950" s="10"/>
      <c r="I950" s="11"/>
    </row>
    <row r="951" customFormat="false" ht="12.8" hidden="false" customHeight="false" outlineLevel="0" collapsed="false">
      <c r="A951" s="5" t="n">
        <v>44452</v>
      </c>
      <c r="B951" s="19" t="s">
        <v>20</v>
      </c>
      <c r="C951" s="0" t="n">
        <f aca="false">C950+1</f>
        <v>388555</v>
      </c>
      <c r="D951" s="8" t="s">
        <v>128</v>
      </c>
      <c r="E951" s="9" t="s">
        <v>82</v>
      </c>
      <c r="F951" s="9"/>
      <c r="H951" s="10"/>
      <c r="I951" s="11"/>
    </row>
    <row r="952" customFormat="false" ht="12.8" hidden="false" customHeight="false" outlineLevel="0" collapsed="false">
      <c r="A952" s="5" t="n">
        <v>44453</v>
      </c>
      <c r="B952" s="19" t="s">
        <v>90</v>
      </c>
      <c r="C952" s="0" t="n">
        <f aca="false">C951+1</f>
        <v>388556</v>
      </c>
      <c r="D952" s="8" t="n">
        <v>80</v>
      </c>
      <c r="E952" s="9" t="s">
        <v>35</v>
      </c>
      <c r="F952" s="9"/>
      <c r="H952" s="10"/>
      <c r="I952" s="11"/>
    </row>
    <row r="953" customFormat="false" ht="12.8" hidden="false" customHeight="false" outlineLevel="0" collapsed="false">
      <c r="A953" s="5" t="n">
        <v>44453</v>
      </c>
      <c r="B953" s="19" t="s">
        <v>89</v>
      </c>
      <c r="C953" s="0" t="n">
        <f aca="false">C952+1</f>
        <v>388557</v>
      </c>
      <c r="D953" s="8" t="n">
        <v>250</v>
      </c>
      <c r="E953" s="9" t="s">
        <v>12</v>
      </c>
      <c r="F953" s="9"/>
      <c r="H953" s="10"/>
      <c r="I953" s="11"/>
    </row>
    <row r="954" customFormat="false" ht="12.8" hidden="false" customHeight="false" outlineLevel="0" collapsed="false">
      <c r="A954" s="5" t="n">
        <v>44453</v>
      </c>
      <c r="B954" s="19" t="s">
        <v>52</v>
      </c>
      <c r="C954" s="0" t="n">
        <f aca="false">C953+1</f>
        <v>388558</v>
      </c>
      <c r="D954" s="8" t="n">
        <v>130</v>
      </c>
      <c r="E954" s="9" t="s">
        <v>49</v>
      </c>
      <c r="F954" s="9"/>
      <c r="H954" s="10"/>
      <c r="I954" s="11"/>
    </row>
    <row r="955" customFormat="false" ht="12.8" hidden="false" customHeight="false" outlineLevel="0" collapsed="false">
      <c r="A955" s="5" t="n">
        <v>44453</v>
      </c>
      <c r="B955" s="19" t="s">
        <v>26</v>
      </c>
      <c r="C955" s="0" t="n">
        <f aca="false">C954+1</f>
        <v>388559</v>
      </c>
      <c r="D955" s="8" t="n">
        <v>60</v>
      </c>
      <c r="E955" s="9" t="s">
        <v>145</v>
      </c>
      <c r="F955" s="9"/>
      <c r="H955" s="10"/>
      <c r="I955" s="11"/>
    </row>
    <row r="956" customFormat="false" ht="12.8" hidden="false" customHeight="false" outlineLevel="0" collapsed="false">
      <c r="A956" s="5" t="n">
        <v>44455</v>
      </c>
      <c r="B956" s="19" t="s">
        <v>26</v>
      </c>
      <c r="C956" s="0" t="n">
        <f aca="false">C955+1</f>
        <v>388560</v>
      </c>
      <c r="D956" s="8" t="n">
        <v>0</v>
      </c>
      <c r="E956" s="9" t="s">
        <v>14</v>
      </c>
      <c r="F956" s="9"/>
      <c r="H956" s="10"/>
      <c r="I956" s="11"/>
    </row>
    <row r="957" customFormat="false" ht="12.8" hidden="false" customHeight="false" outlineLevel="0" collapsed="false">
      <c r="A957" s="5" t="n">
        <v>44455</v>
      </c>
      <c r="B957" s="19" t="s">
        <v>132</v>
      </c>
      <c r="C957" s="0" t="n">
        <f aca="false">C956+1</f>
        <v>388561</v>
      </c>
      <c r="D957" s="8" t="n">
        <v>200</v>
      </c>
      <c r="E957" s="9" t="s">
        <v>41</v>
      </c>
      <c r="F957" s="9"/>
      <c r="H957" s="10"/>
      <c r="I957" s="11"/>
    </row>
    <row r="958" customFormat="false" ht="12.8" hidden="false" customHeight="false" outlineLevel="0" collapsed="false">
      <c r="A958" s="5" t="n">
        <v>44455</v>
      </c>
      <c r="B958" s="19" t="s">
        <v>71</v>
      </c>
      <c r="C958" s="0" t="n">
        <f aca="false">C957+1</f>
        <v>388562</v>
      </c>
      <c r="D958" s="8" t="n">
        <v>60</v>
      </c>
      <c r="E958" s="9" t="s">
        <v>95</v>
      </c>
      <c r="F958" s="9"/>
      <c r="H958" s="10"/>
      <c r="I958" s="11"/>
    </row>
    <row r="959" customFormat="false" ht="12.8" hidden="false" customHeight="false" outlineLevel="0" collapsed="false">
      <c r="A959" s="5" t="n">
        <v>44456</v>
      </c>
      <c r="B959" s="19" t="s">
        <v>89</v>
      </c>
      <c r="C959" s="0" t="n">
        <f aca="false">C958+1</f>
        <v>388563</v>
      </c>
      <c r="D959" s="8" t="n">
        <v>200</v>
      </c>
      <c r="E959" s="9" t="s">
        <v>12</v>
      </c>
      <c r="F959" s="9"/>
      <c r="H959" s="10"/>
      <c r="I959" s="11"/>
    </row>
    <row r="960" customFormat="false" ht="12.8" hidden="false" customHeight="false" outlineLevel="0" collapsed="false">
      <c r="A960" s="5" t="n">
        <v>44456</v>
      </c>
      <c r="B960" s="19" t="s">
        <v>20</v>
      </c>
      <c r="C960" s="0" t="n">
        <f aca="false">C959+1</f>
        <v>388564</v>
      </c>
      <c r="D960" s="8" t="n">
        <v>40</v>
      </c>
      <c r="E960" s="9" t="s">
        <v>27</v>
      </c>
      <c r="F960" s="9"/>
      <c r="H960" s="10"/>
      <c r="I960" s="11"/>
    </row>
    <row r="961" customFormat="false" ht="12.8" hidden="false" customHeight="false" outlineLevel="0" collapsed="false">
      <c r="A961" s="5" t="n">
        <v>44457</v>
      </c>
      <c r="B961" s="19" t="s">
        <v>89</v>
      </c>
      <c r="C961" s="0" t="n">
        <f aca="false">C960+1</f>
        <v>388565</v>
      </c>
      <c r="D961" s="8" t="n">
        <v>100</v>
      </c>
      <c r="E961" s="9" t="s">
        <v>31</v>
      </c>
      <c r="F961" s="9"/>
      <c r="H961" s="10"/>
      <c r="I961" s="11"/>
    </row>
    <row r="962" customFormat="false" ht="12.8" hidden="false" customHeight="false" outlineLevel="0" collapsed="false">
      <c r="A962" s="5" t="n">
        <v>44457</v>
      </c>
      <c r="B962" s="19" t="s">
        <v>15</v>
      </c>
      <c r="C962" s="0" t="n">
        <f aca="false">C961+1</f>
        <v>388566</v>
      </c>
      <c r="D962" s="8" t="n">
        <v>100</v>
      </c>
      <c r="E962" s="9" t="s">
        <v>16</v>
      </c>
      <c r="F962" s="9"/>
      <c r="H962" s="10"/>
      <c r="I962" s="11"/>
    </row>
    <row r="963" customFormat="false" ht="12.8" hidden="false" customHeight="false" outlineLevel="0" collapsed="false">
      <c r="A963" s="5" t="n">
        <v>44457</v>
      </c>
      <c r="B963" s="19" t="s">
        <v>52</v>
      </c>
      <c r="C963" s="0" t="n">
        <f aca="false">C962+1</f>
        <v>388567</v>
      </c>
      <c r="D963" s="8" t="n">
        <v>110</v>
      </c>
      <c r="E963" s="9" t="s">
        <v>18</v>
      </c>
      <c r="F963" s="9"/>
      <c r="H963" s="10"/>
      <c r="I963" s="11"/>
    </row>
    <row r="964" customFormat="false" ht="12.8" hidden="false" customHeight="false" outlineLevel="0" collapsed="false">
      <c r="A964" s="5" t="n">
        <v>44457</v>
      </c>
      <c r="B964" s="19" t="s">
        <v>20</v>
      </c>
      <c r="C964" s="0" t="n">
        <f aca="false">C963+1</f>
        <v>388568</v>
      </c>
      <c r="D964" s="8" t="s">
        <v>146</v>
      </c>
      <c r="E964" s="9" t="s">
        <v>51</v>
      </c>
      <c r="F964" s="9"/>
      <c r="H964" s="10"/>
      <c r="I964" s="11"/>
    </row>
    <row r="965" customFormat="false" ht="12.8" hidden="false" customHeight="false" outlineLevel="0" collapsed="false">
      <c r="A965" s="5" t="n">
        <v>44457</v>
      </c>
      <c r="B965" s="19" t="s">
        <v>20</v>
      </c>
      <c r="C965" s="0" t="n">
        <f aca="false">C964+1</f>
        <v>388569</v>
      </c>
      <c r="D965" s="8" t="s">
        <v>146</v>
      </c>
      <c r="E965" s="9" t="s">
        <v>81</v>
      </c>
      <c r="F965" s="9"/>
      <c r="H965" s="10"/>
      <c r="I965" s="11"/>
    </row>
    <row r="966" customFormat="false" ht="12.8" hidden="false" customHeight="false" outlineLevel="0" collapsed="false">
      <c r="A966" s="5" t="n">
        <v>44458</v>
      </c>
      <c r="B966" s="19" t="s">
        <v>15</v>
      </c>
      <c r="C966" s="0" t="n">
        <f aca="false">C965+1</f>
        <v>388570</v>
      </c>
      <c r="D966" s="8" t="n">
        <v>100</v>
      </c>
      <c r="E966" s="9" t="s">
        <v>44</v>
      </c>
      <c r="F966" s="9"/>
      <c r="H966" s="10"/>
      <c r="I966" s="11"/>
    </row>
    <row r="967" customFormat="false" ht="12.8" hidden="false" customHeight="false" outlineLevel="0" collapsed="false">
      <c r="A967" s="5" t="n">
        <v>44458</v>
      </c>
      <c r="B967" s="19" t="s">
        <v>132</v>
      </c>
      <c r="C967" s="0" t="n">
        <f aca="false">C966+1</f>
        <v>388571</v>
      </c>
      <c r="D967" s="8" t="n">
        <v>100</v>
      </c>
      <c r="E967" s="9" t="s">
        <v>46</v>
      </c>
      <c r="F967" s="9"/>
      <c r="H967" s="10"/>
      <c r="I967" s="11"/>
    </row>
    <row r="968" customFormat="false" ht="12.8" hidden="false" customHeight="false" outlineLevel="0" collapsed="false">
      <c r="A968" s="5" t="n">
        <v>44458</v>
      </c>
      <c r="B968" s="19" t="s">
        <v>22</v>
      </c>
      <c r="C968" s="0" t="n">
        <f aca="false">C967+1</f>
        <v>388572</v>
      </c>
      <c r="D968" s="8" t="n">
        <v>100</v>
      </c>
      <c r="E968" s="9" t="s">
        <v>40</v>
      </c>
      <c r="F968" s="9"/>
      <c r="H968" s="10"/>
      <c r="I968" s="11"/>
    </row>
    <row r="969" customFormat="false" ht="12.8" hidden="false" customHeight="false" outlineLevel="0" collapsed="false">
      <c r="A969" s="5" t="n">
        <v>44459</v>
      </c>
      <c r="B969" s="19" t="s">
        <v>90</v>
      </c>
      <c r="C969" s="0" t="n">
        <f aca="false">C968+1</f>
        <v>388573</v>
      </c>
      <c r="D969" s="8" t="n">
        <v>130</v>
      </c>
      <c r="E969" s="9" t="s">
        <v>31</v>
      </c>
      <c r="F969" s="9"/>
      <c r="H969" s="10"/>
      <c r="I969" s="11"/>
    </row>
    <row r="970" customFormat="false" ht="12.8" hidden="false" customHeight="false" outlineLevel="0" collapsed="false">
      <c r="A970" s="5" t="n">
        <v>44459</v>
      </c>
      <c r="B970" s="19" t="s">
        <v>37</v>
      </c>
      <c r="C970" s="0" t="n">
        <f aca="false">C969+1</f>
        <v>388574</v>
      </c>
      <c r="D970" s="8" t="n">
        <v>100</v>
      </c>
      <c r="E970" s="9" t="s">
        <v>14</v>
      </c>
      <c r="F970" s="9"/>
      <c r="H970" s="10"/>
      <c r="I970" s="11"/>
    </row>
    <row r="971" customFormat="false" ht="12.8" hidden="false" customHeight="false" outlineLevel="0" collapsed="false">
      <c r="A971" s="5" t="n">
        <v>44459</v>
      </c>
      <c r="B971" s="19" t="s">
        <v>84</v>
      </c>
      <c r="C971" s="0" t="n">
        <f aca="false">C970+1</f>
        <v>388575</v>
      </c>
      <c r="D971" s="8" t="n">
        <v>100</v>
      </c>
      <c r="E971" s="9" t="s">
        <v>29</v>
      </c>
      <c r="F971" s="9"/>
      <c r="H971" s="10"/>
      <c r="I971" s="11"/>
    </row>
    <row r="972" customFormat="false" ht="12.8" hidden="false" customHeight="false" outlineLevel="0" collapsed="false">
      <c r="A972" s="5" t="n">
        <v>44459</v>
      </c>
      <c r="B972" s="19" t="s">
        <v>71</v>
      </c>
      <c r="C972" s="0" t="n">
        <f aca="false">C971+1</f>
        <v>388576</v>
      </c>
      <c r="D972" s="8" t="n">
        <v>60</v>
      </c>
      <c r="E972" s="9" t="s">
        <v>95</v>
      </c>
      <c r="F972" s="9"/>
      <c r="H972" s="10"/>
      <c r="I972" s="11"/>
    </row>
    <row r="973" customFormat="false" ht="12.8" hidden="false" customHeight="false" outlineLevel="0" collapsed="false">
      <c r="A973" s="5" t="n">
        <v>44459</v>
      </c>
      <c r="B973" s="19" t="s">
        <v>15</v>
      </c>
      <c r="C973" s="0" t="n">
        <f aca="false">C972+1</f>
        <v>388577</v>
      </c>
      <c r="D973" s="8" t="n">
        <v>200</v>
      </c>
      <c r="E973" s="9" t="s">
        <v>16</v>
      </c>
      <c r="F973" s="9"/>
      <c r="H973" s="10"/>
      <c r="I973" s="11"/>
    </row>
    <row r="974" customFormat="false" ht="12.8" hidden="false" customHeight="false" outlineLevel="0" collapsed="false">
      <c r="A974" s="5" t="n">
        <v>44461</v>
      </c>
      <c r="B974" s="19" t="s">
        <v>86</v>
      </c>
      <c r="C974" s="0" t="n">
        <f aca="false">C973+1</f>
        <v>388578</v>
      </c>
      <c r="D974" s="8" t="n">
        <v>200</v>
      </c>
      <c r="E974" s="9" t="s">
        <v>44</v>
      </c>
      <c r="F974" s="9"/>
      <c r="H974" s="10"/>
      <c r="I974" s="11"/>
    </row>
    <row r="975" customFormat="false" ht="12.8" hidden="false" customHeight="false" outlineLevel="0" collapsed="false">
      <c r="A975" s="5" t="n">
        <v>44460</v>
      </c>
      <c r="B975" s="19" t="s">
        <v>26</v>
      </c>
      <c r="C975" s="0" t="n">
        <f aca="false">C974+1</f>
        <v>388579</v>
      </c>
      <c r="D975" s="8" t="n">
        <v>40</v>
      </c>
      <c r="E975" s="9" t="s">
        <v>27</v>
      </c>
      <c r="F975" s="9"/>
      <c r="H975" s="10"/>
      <c r="I975" s="11"/>
    </row>
    <row r="976" customFormat="false" ht="12.8" hidden="false" customHeight="false" outlineLevel="0" collapsed="false">
      <c r="A976" s="5" t="n">
        <v>44461</v>
      </c>
      <c r="B976" s="19" t="s">
        <v>90</v>
      </c>
      <c r="C976" s="0" t="n">
        <f aca="false">C975+1</f>
        <v>388580</v>
      </c>
      <c r="D976" s="8" t="n">
        <v>200</v>
      </c>
      <c r="E976" s="9" t="s">
        <v>23</v>
      </c>
      <c r="F976" s="9"/>
      <c r="H976" s="10"/>
      <c r="I976" s="11"/>
    </row>
    <row r="977" customFormat="false" ht="12.8" hidden="false" customHeight="false" outlineLevel="0" collapsed="false">
      <c r="A977" s="5" t="n">
        <v>44461</v>
      </c>
      <c r="B977" s="19" t="s">
        <v>89</v>
      </c>
      <c r="C977" s="0" t="n">
        <f aca="false">C976+1</f>
        <v>388581</v>
      </c>
      <c r="D977" s="8" t="n">
        <v>150</v>
      </c>
      <c r="E977" s="9" t="s">
        <v>31</v>
      </c>
      <c r="F977" s="9"/>
      <c r="H977" s="10"/>
      <c r="I977" s="11"/>
    </row>
    <row r="978" customFormat="false" ht="12.8" hidden="false" customHeight="false" outlineLevel="0" collapsed="false">
      <c r="A978" s="5" t="n">
        <v>44461</v>
      </c>
      <c r="B978" s="19" t="s">
        <v>64</v>
      </c>
      <c r="C978" s="0" t="n">
        <f aca="false">C977+1</f>
        <v>388582</v>
      </c>
      <c r="D978" s="8" t="n">
        <v>100</v>
      </c>
      <c r="E978" s="9" t="s">
        <v>35</v>
      </c>
      <c r="F978" s="9"/>
      <c r="H978" s="10"/>
      <c r="I978" s="11"/>
    </row>
    <row r="979" customFormat="false" ht="12.8" hidden="false" customHeight="false" outlineLevel="0" collapsed="false">
      <c r="A979" s="5" t="n">
        <v>44461</v>
      </c>
      <c r="B979" s="19" t="s">
        <v>132</v>
      </c>
      <c r="C979" s="0" t="n">
        <f aca="false">C978+1</f>
        <v>388583</v>
      </c>
      <c r="D979" s="8" t="n">
        <v>0</v>
      </c>
      <c r="E979" s="9" t="s">
        <v>14</v>
      </c>
      <c r="F979" s="9"/>
      <c r="H979" s="10"/>
      <c r="I979" s="11"/>
    </row>
    <row r="980" customFormat="false" ht="12.8" hidden="false" customHeight="false" outlineLevel="0" collapsed="false">
      <c r="A980" s="5" t="n">
        <v>44461</v>
      </c>
      <c r="B980" s="19" t="s">
        <v>89</v>
      </c>
      <c r="C980" s="0" t="n">
        <f aca="false">C979+1</f>
        <v>388584</v>
      </c>
      <c r="D980" s="8" t="n">
        <v>100</v>
      </c>
      <c r="E980" s="9" t="s">
        <v>12</v>
      </c>
      <c r="F980" s="9"/>
      <c r="H980" s="10"/>
      <c r="I980" s="11"/>
    </row>
    <row r="981" customFormat="false" ht="12.8" hidden="false" customHeight="false" outlineLevel="0" collapsed="false">
      <c r="A981" s="5" t="n">
        <v>44461</v>
      </c>
      <c r="B981" s="19" t="s">
        <v>86</v>
      </c>
      <c r="C981" s="0" t="n">
        <f aca="false">C980+1</f>
        <v>388585</v>
      </c>
      <c r="D981" s="8" t="n">
        <v>200</v>
      </c>
      <c r="E981" s="9" t="s">
        <v>29</v>
      </c>
      <c r="F981" s="9"/>
      <c r="H981" s="10"/>
      <c r="I981" s="11"/>
    </row>
    <row r="982" customFormat="false" ht="12.8" hidden="false" customHeight="false" outlineLevel="0" collapsed="false">
      <c r="A982" s="5" t="n">
        <v>44461</v>
      </c>
      <c r="B982" s="19" t="s">
        <v>52</v>
      </c>
      <c r="C982" s="0" t="n">
        <f aca="false">C981+1</f>
        <v>388586</v>
      </c>
      <c r="D982" s="8" t="n">
        <v>200</v>
      </c>
      <c r="E982" s="9" t="s">
        <v>41</v>
      </c>
      <c r="F982" s="9"/>
      <c r="H982" s="10"/>
      <c r="I982" s="11"/>
    </row>
    <row r="983" customFormat="false" ht="12.8" hidden="false" customHeight="false" outlineLevel="0" collapsed="false">
      <c r="A983" s="5" t="n">
        <v>44461</v>
      </c>
      <c r="B983" s="19" t="s">
        <v>85</v>
      </c>
      <c r="C983" s="0" t="n">
        <f aca="false">C982+1</f>
        <v>388587</v>
      </c>
      <c r="D983" s="8" t="n">
        <v>80</v>
      </c>
      <c r="E983" s="9" t="s">
        <v>24</v>
      </c>
      <c r="F983" s="9"/>
      <c r="H983" s="10"/>
      <c r="I983" s="11"/>
    </row>
    <row r="984" customFormat="false" ht="12.8" hidden="false" customHeight="false" outlineLevel="0" collapsed="false">
      <c r="A984" s="5" t="n">
        <v>44461</v>
      </c>
      <c r="B984" s="19" t="s">
        <v>132</v>
      </c>
      <c r="C984" s="0" t="n">
        <f aca="false">C983+1</f>
        <v>388588</v>
      </c>
      <c r="D984" s="8" t="n">
        <v>200</v>
      </c>
      <c r="E984" s="9" t="s">
        <v>40</v>
      </c>
      <c r="F984" s="9"/>
      <c r="H984" s="10"/>
      <c r="I984" s="11"/>
    </row>
    <row r="985" customFormat="false" ht="12.8" hidden="false" customHeight="false" outlineLevel="0" collapsed="false">
      <c r="A985" s="5" t="n">
        <v>44462</v>
      </c>
      <c r="B985" s="19" t="s">
        <v>15</v>
      </c>
      <c r="C985" s="0" t="n">
        <f aca="false">C984+1</f>
        <v>388589</v>
      </c>
      <c r="D985" s="8" t="n">
        <v>200</v>
      </c>
      <c r="E985" s="9" t="s">
        <v>16</v>
      </c>
      <c r="F985" s="9"/>
      <c r="H985" s="10"/>
      <c r="I985" s="11"/>
    </row>
    <row r="986" customFormat="false" ht="12.8" hidden="false" customHeight="false" outlineLevel="0" collapsed="false">
      <c r="A986" s="5" t="n">
        <v>44462</v>
      </c>
      <c r="B986" s="19" t="s">
        <v>89</v>
      </c>
      <c r="C986" s="0" t="n">
        <f aca="false">C985+1</f>
        <v>388590</v>
      </c>
      <c r="D986" s="8" t="n">
        <v>200</v>
      </c>
      <c r="E986" s="9" t="s">
        <v>49</v>
      </c>
      <c r="F986" s="9"/>
      <c r="H986" s="10"/>
      <c r="I986" s="11"/>
    </row>
    <row r="987" customFormat="false" ht="12.8" hidden="false" customHeight="false" outlineLevel="0" collapsed="false">
      <c r="A987" s="5" t="n">
        <v>44462</v>
      </c>
      <c r="B987" s="19" t="s">
        <v>90</v>
      </c>
      <c r="C987" s="0" t="n">
        <f aca="false">C986+1</f>
        <v>388591</v>
      </c>
      <c r="D987" s="8" t="n">
        <v>100</v>
      </c>
      <c r="E987" s="9" t="s">
        <v>35</v>
      </c>
      <c r="F987" s="9"/>
      <c r="H987" s="10"/>
      <c r="I987" s="11"/>
    </row>
    <row r="988" customFormat="false" ht="12.8" hidden="false" customHeight="false" outlineLevel="0" collapsed="false">
      <c r="A988" s="5" t="n">
        <v>44462</v>
      </c>
      <c r="B988" s="19" t="s">
        <v>89</v>
      </c>
      <c r="C988" s="0" t="n">
        <f aca="false">C987+1</f>
        <v>388592</v>
      </c>
      <c r="D988" s="8" t="n">
        <v>300</v>
      </c>
      <c r="E988" s="9" t="s">
        <v>12</v>
      </c>
      <c r="F988" s="9"/>
      <c r="H988" s="10"/>
      <c r="I988" s="11"/>
    </row>
    <row r="989" customFormat="false" ht="12.8" hidden="false" customHeight="false" outlineLevel="0" collapsed="false">
      <c r="A989" s="5" t="n">
        <v>44463</v>
      </c>
      <c r="B989" s="19" t="s">
        <v>26</v>
      </c>
      <c r="C989" s="0" t="n">
        <f aca="false">C988+1</f>
        <v>388593</v>
      </c>
      <c r="D989" s="8" t="n">
        <v>40</v>
      </c>
      <c r="E989" s="9" t="s">
        <v>27</v>
      </c>
      <c r="F989" s="9"/>
      <c r="H989" s="10"/>
      <c r="I989" s="11"/>
    </row>
    <row r="990" customFormat="false" ht="12.8" hidden="false" customHeight="false" outlineLevel="0" collapsed="false">
      <c r="A990" s="5" t="n">
        <v>44464</v>
      </c>
      <c r="B990" s="19" t="s">
        <v>37</v>
      </c>
      <c r="C990" s="0" t="n">
        <f aca="false">C989+1</f>
        <v>388594</v>
      </c>
      <c r="D990" s="8" t="n">
        <v>100</v>
      </c>
      <c r="E990" s="9" t="s">
        <v>44</v>
      </c>
      <c r="F990" s="9"/>
      <c r="H990" s="10"/>
      <c r="I990" s="11"/>
    </row>
    <row r="991" customFormat="false" ht="12.8" hidden="false" customHeight="false" outlineLevel="0" collapsed="false">
      <c r="A991" s="5" t="n">
        <v>44464</v>
      </c>
      <c r="B991" s="19" t="s">
        <v>84</v>
      </c>
      <c r="C991" s="0" t="n">
        <f aca="false">C990+1</f>
        <v>388595</v>
      </c>
      <c r="D991" s="8" t="n">
        <v>400</v>
      </c>
      <c r="E991" s="9" t="s">
        <v>40</v>
      </c>
      <c r="F991" s="9"/>
      <c r="H991" s="10"/>
      <c r="I991" s="11"/>
    </row>
    <row r="992" customFormat="false" ht="12.8" hidden="false" customHeight="false" outlineLevel="0" collapsed="false">
      <c r="A992" s="5" t="n">
        <v>44464</v>
      </c>
      <c r="B992" s="19" t="s">
        <v>15</v>
      </c>
      <c r="C992" s="0" t="n">
        <f aca="false">C991+1</f>
        <v>388596</v>
      </c>
      <c r="D992" s="8" t="n">
        <v>400</v>
      </c>
      <c r="E992" s="9" t="s">
        <v>16</v>
      </c>
      <c r="F992" s="9"/>
      <c r="H992" s="10"/>
      <c r="I992" s="11"/>
    </row>
    <row r="993" customFormat="false" ht="12.8" hidden="false" customHeight="false" outlineLevel="0" collapsed="false">
      <c r="A993" s="5" t="n">
        <v>44464</v>
      </c>
      <c r="B993" s="19" t="s">
        <v>86</v>
      </c>
      <c r="C993" s="0" t="n">
        <f aca="false">C992+1</f>
        <v>388597</v>
      </c>
      <c r="D993" s="8" t="n">
        <v>500</v>
      </c>
      <c r="E993" s="9" t="s">
        <v>35</v>
      </c>
      <c r="F993" s="9"/>
      <c r="H993" s="10"/>
      <c r="I993" s="11"/>
    </row>
    <row r="994" customFormat="false" ht="12.8" hidden="false" customHeight="false" outlineLevel="0" collapsed="false">
      <c r="A994" s="5" t="n">
        <v>44465</v>
      </c>
      <c r="B994" s="19" t="s">
        <v>86</v>
      </c>
      <c r="C994" s="0" t="n">
        <f aca="false">C993+1</f>
        <v>388598</v>
      </c>
      <c r="D994" s="8" t="n">
        <v>100</v>
      </c>
      <c r="E994" s="9" t="s">
        <v>38</v>
      </c>
      <c r="F994" s="9"/>
      <c r="H994" s="10"/>
      <c r="I994" s="11"/>
    </row>
    <row r="995" customFormat="false" ht="12.8" hidden="false" customHeight="false" outlineLevel="0" collapsed="false">
      <c r="A995" s="5" t="n">
        <v>44465</v>
      </c>
      <c r="B995" s="19" t="s">
        <v>15</v>
      </c>
      <c r="C995" s="0" t="n">
        <f aca="false">C994+1</f>
        <v>388599</v>
      </c>
      <c r="D995" s="8" t="n">
        <v>100</v>
      </c>
      <c r="E995" s="9" t="s">
        <v>16</v>
      </c>
      <c r="F995" s="9"/>
      <c r="H995" s="10"/>
      <c r="I995" s="11"/>
    </row>
    <row r="996" customFormat="false" ht="12.8" hidden="false" customHeight="false" outlineLevel="0" collapsed="false">
      <c r="A996" s="5" t="n">
        <v>44465</v>
      </c>
      <c r="B996" s="19" t="s">
        <v>132</v>
      </c>
      <c r="C996" s="0" t="n">
        <f aca="false">C995+1</f>
        <v>388600</v>
      </c>
      <c r="D996" s="8" t="n">
        <v>100</v>
      </c>
      <c r="E996" s="9" t="s">
        <v>40</v>
      </c>
      <c r="F996" s="9"/>
      <c r="H996" s="10"/>
      <c r="I996" s="11"/>
    </row>
    <row r="997" customFormat="false" ht="12.8" hidden="false" customHeight="false" outlineLevel="0" collapsed="false">
      <c r="A997" s="5" t="n">
        <v>44468</v>
      </c>
      <c r="B997" s="6" t="s">
        <v>57</v>
      </c>
      <c r="C997" s="0" t="n">
        <v>388601</v>
      </c>
      <c r="D997" s="8" t="n">
        <v>58</v>
      </c>
      <c r="E997" s="9" t="s">
        <v>81</v>
      </c>
      <c r="F997" s="9"/>
      <c r="H997" s="10"/>
      <c r="I997" s="11"/>
    </row>
    <row r="998" customFormat="false" ht="12.8" hidden="false" customHeight="false" outlineLevel="0" collapsed="false">
      <c r="A998" s="5" t="n">
        <v>44465</v>
      </c>
      <c r="B998" s="6" t="s">
        <v>42</v>
      </c>
      <c r="C998" s="0" t="n">
        <v>388602</v>
      </c>
      <c r="D998" s="8" t="n">
        <v>200</v>
      </c>
      <c r="E998" s="9" t="s">
        <v>29</v>
      </c>
      <c r="F998" s="9"/>
      <c r="H998" s="10"/>
      <c r="I998" s="11"/>
    </row>
    <row r="999" customFormat="false" ht="12.8" hidden="false" customHeight="false" outlineLevel="0" collapsed="false">
      <c r="A999" s="5" t="n">
        <v>44466</v>
      </c>
      <c r="B999" s="6" t="s">
        <v>17</v>
      </c>
      <c r="C999" s="0" t="n">
        <v>388603</v>
      </c>
      <c r="D999" s="8" t="n">
        <v>300</v>
      </c>
      <c r="E999" s="9" t="s">
        <v>18</v>
      </c>
      <c r="F999" s="9"/>
      <c r="H999" s="10"/>
      <c r="I999" s="11"/>
    </row>
    <row r="1000" customFormat="false" ht="12.8" hidden="false" customHeight="false" outlineLevel="0" collapsed="false">
      <c r="A1000" s="5" t="n">
        <v>44466</v>
      </c>
      <c r="B1000" s="6" t="s">
        <v>64</v>
      </c>
      <c r="C1000" s="0" t="n">
        <f aca="false">C999+1</f>
        <v>388604</v>
      </c>
      <c r="D1000" s="8" t="n">
        <v>200</v>
      </c>
      <c r="E1000" s="9" t="s">
        <v>41</v>
      </c>
      <c r="F1000" s="9"/>
      <c r="H1000" s="10"/>
      <c r="I1000" s="11"/>
    </row>
    <row r="1001" customFormat="false" ht="12.8" hidden="false" customHeight="false" outlineLevel="0" collapsed="false">
      <c r="A1001" s="5" t="n">
        <v>44466</v>
      </c>
      <c r="B1001" s="6" t="s">
        <v>89</v>
      </c>
      <c r="C1001" s="0" t="n">
        <f aca="false">C1000+1</f>
        <v>388605</v>
      </c>
      <c r="D1001" s="8" t="n">
        <v>100</v>
      </c>
      <c r="E1001" s="9" t="s">
        <v>23</v>
      </c>
      <c r="F1001" s="9"/>
      <c r="H1001" s="10"/>
      <c r="I1001" s="11"/>
    </row>
    <row r="1002" customFormat="false" ht="12.8" hidden="false" customHeight="false" outlineLevel="0" collapsed="false">
      <c r="A1002" s="5" t="n">
        <v>44467</v>
      </c>
      <c r="B1002" s="6" t="s">
        <v>42</v>
      </c>
      <c r="C1002" s="0" t="n">
        <f aca="false">C1001+1</f>
        <v>388606</v>
      </c>
      <c r="D1002" s="8" t="n">
        <v>100</v>
      </c>
      <c r="E1002" s="9" t="s">
        <v>23</v>
      </c>
      <c r="F1002" s="9"/>
      <c r="H1002" s="10"/>
      <c r="I1002" s="11"/>
    </row>
    <row r="1003" customFormat="false" ht="12.8" hidden="false" customHeight="false" outlineLevel="0" collapsed="false">
      <c r="A1003" s="5" t="n">
        <v>44467</v>
      </c>
      <c r="B1003" s="6" t="s">
        <v>87</v>
      </c>
      <c r="C1003" s="0" t="n">
        <f aca="false">C1002+1</f>
        <v>388607</v>
      </c>
      <c r="D1003" s="8" t="n">
        <v>200</v>
      </c>
      <c r="E1003" s="9" t="s">
        <v>31</v>
      </c>
      <c r="F1003" s="9"/>
      <c r="H1003" s="10"/>
      <c r="I1003" s="11"/>
    </row>
    <row r="1004" customFormat="false" ht="12.8" hidden="false" customHeight="false" outlineLevel="0" collapsed="false">
      <c r="A1004" s="5" t="n">
        <v>44467</v>
      </c>
      <c r="B1004" s="6" t="s">
        <v>89</v>
      </c>
      <c r="C1004" s="0" t="n">
        <f aca="false">C1003+1</f>
        <v>388608</v>
      </c>
      <c r="D1004" s="8" t="n">
        <v>200</v>
      </c>
      <c r="E1004" s="9" t="s">
        <v>44</v>
      </c>
      <c r="F1004" s="9"/>
      <c r="H1004" s="10"/>
      <c r="I1004" s="11"/>
    </row>
    <row r="1005" customFormat="false" ht="12.8" hidden="false" customHeight="false" outlineLevel="0" collapsed="false">
      <c r="A1005" s="5" t="n">
        <v>44467</v>
      </c>
      <c r="B1005" s="6" t="s">
        <v>37</v>
      </c>
      <c r="C1005" s="0" t="n">
        <f aca="false">C1004+1</f>
        <v>388609</v>
      </c>
      <c r="D1005" s="8" t="n">
        <v>200</v>
      </c>
      <c r="E1005" s="9" t="s">
        <v>49</v>
      </c>
      <c r="F1005" s="9"/>
      <c r="H1005" s="10"/>
      <c r="I1005" s="11"/>
    </row>
    <row r="1006" customFormat="false" ht="12.8" hidden="false" customHeight="false" outlineLevel="0" collapsed="false">
      <c r="A1006" s="5" t="n">
        <v>44467</v>
      </c>
      <c r="B1006" s="6" t="s">
        <v>17</v>
      </c>
      <c r="C1006" s="0" t="n">
        <f aca="false">C1005+1</f>
        <v>388610</v>
      </c>
      <c r="D1006" s="8" t="n">
        <v>100</v>
      </c>
      <c r="E1006" s="9" t="s">
        <v>24</v>
      </c>
      <c r="F1006" s="9"/>
      <c r="H1006" s="10"/>
      <c r="I1006" s="11"/>
    </row>
    <row r="1007" customFormat="false" ht="12.8" hidden="false" customHeight="false" outlineLevel="0" collapsed="false">
      <c r="A1007" s="5" t="n">
        <v>44467</v>
      </c>
      <c r="B1007" s="6" t="s">
        <v>71</v>
      </c>
      <c r="C1007" s="0" t="n">
        <f aca="false">C1006+1</f>
        <v>388611</v>
      </c>
      <c r="D1007" s="8" t="n">
        <v>60</v>
      </c>
      <c r="E1007" s="9" t="s">
        <v>95</v>
      </c>
      <c r="F1007" s="9"/>
      <c r="H1007" s="10"/>
      <c r="I1007" s="11"/>
    </row>
    <row r="1008" customFormat="false" ht="12.8" hidden="false" customHeight="false" outlineLevel="0" collapsed="false">
      <c r="A1008" s="5" t="n">
        <v>44468</v>
      </c>
      <c r="B1008" s="6" t="s">
        <v>89</v>
      </c>
      <c r="C1008" s="0" t="n">
        <f aca="false">C1007+1</f>
        <v>388612</v>
      </c>
      <c r="D1008" s="8" t="n">
        <v>100</v>
      </c>
      <c r="E1008" s="9" t="s">
        <v>44</v>
      </c>
      <c r="F1008" s="9"/>
      <c r="H1008" s="10"/>
      <c r="I1008" s="11"/>
    </row>
    <row r="1009" customFormat="false" ht="12.8" hidden="false" customHeight="false" outlineLevel="0" collapsed="false">
      <c r="A1009" s="5" t="n">
        <v>44468</v>
      </c>
      <c r="B1009" s="6" t="s">
        <v>42</v>
      </c>
      <c r="C1009" s="0" t="n">
        <f aca="false">C1008+1</f>
        <v>388613</v>
      </c>
      <c r="D1009" s="8" t="n">
        <v>100</v>
      </c>
      <c r="E1009" s="9" t="s">
        <v>24</v>
      </c>
      <c r="F1009" s="9"/>
      <c r="H1009" s="10"/>
      <c r="I1009" s="11"/>
    </row>
    <row r="1010" customFormat="false" ht="12.8" hidden="false" customHeight="false" outlineLevel="0" collapsed="false">
      <c r="A1010" s="5" t="n">
        <v>44468</v>
      </c>
      <c r="B1010" s="6" t="s">
        <v>26</v>
      </c>
      <c r="C1010" s="0" t="n">
        <f aca="false">C1009+1</f>
        <v>388614</v>
      </c>
      <c r="D1010" s="8" t="n">
        <v>108</v>
      </c>
      <c r="E1010" s="9" t="s">
        <v>65</v>
      </c>
      <c r="F1010" s="9"/>
      <c r="H1010" s="10"/>
      <c r="I1010" s="11"/>
    </row>
    <row r="1011" customFormat="false" ht="12.8" hidden="false" customHeight="false" outlineLevel="0" collapsed="false">
      <c r="A1011" s="5" t="n">
        <v>44468</v>
      </c>
      <c r="B1011" s="6" t="s">
        <v>64</v>
      </c>
      <c r="C1011" s="0" t="n">
        <f aca="false">C1010+1</f>
        <v>388615</v>
      </c>
      <c r="D1011" s="8" t="n">
        <v>100</v>
      </c>
      <c r="E1011" s="9" t="s">
        <v>41</v>
      </c>
      <c r="F1011" s="9"/>
      <c r="H1011" s="10"/>
      <c r="I1011" s="11"/>
    </row>
    <row r="1012" customFormat="false" ht="12.8" hidden="false" customHeight="false" outlineLevel="0" collapsed="false">
      <c r="A1012" s="5" t="n">
        <v>44469</v>
      </c>
      <c r="B1012" s="6" t="s">
        <v>132</v>
      </c>
      <c r="C1012" s="0" t="n">
        <f aca="false">C1011+1</f>
        <v>388616</v>
      </c>
      <c r="D1012" s="8" t="n">
        <v>200</v>
      </c>
      <c r="E1012" s="9" t="s">
        <v>35</v>
      </c>
      <c r="F1012" s="9"/>
      <c r="H1012" s="10"/>
      <c r="I1012" s="11"/>
    </row>
    <row r="1013" customFormat="false" ht="12.8" hidden="false" customHeight="false" outlineLevel="0" collapsed="false">
      <c r="A1013" s="5" t="n">
        <v>44469</v>
      </c>
      <c r="B1013" s="6" t="s">
        <v>89</v>
      </c>
      <c r="C1013" s="0" t="n">
        <f aca="false">C1012+1</f>
        <v>388617</v>
      </c>
      <c r="D1013" s="8" t="n">
        <f aca="false">444+444</f>
        <v>888</v>
      </c>
      <c r="E1013" s="9" t="s">
        <v>12</v>
      </c>
      <c r="F1013" s="9"/>
      <c r="H1013" s="10"/>
      <c r="I1013" s="11"/>
    </row>
    <row r="1014" customFormat="false" ht="12.8" hidden="false" customHeight="false" outlineLevel="0" collapsed="false">
      <c r="A1014" s="5" t="n">
        <v>44470</v>
      </c>
      <c r="B1014" s="6" t="s">
        <v>42</v>
      </c>
      <c r="C1014" s="0" t="n">
        <f aca="false">C1013+1</f>
        <v>388618</v>
      </c>
      <c r="D1014" s="8" t="n">
        <f aca="false">444+24</f>
        <v>468</v>
      </c>
      <c r="E1014" s="9" t="s">
        <v>23</v>
      </c>
      <c r="F1014" s="9"/>
      <c r="H1014" s="10"/>
      <c r="I1014" s="11"/>
    </row>
    <row r="1015" customFormat="false" ht="12.8" hidden="false" customHeight="false" outlineLevel="0" collapsed="false">
      <c r="A1015" s="5" t="n">
        <v>44471</v>
      </c>
      <c r="B1015" s="6" t="s">
        <v>37</v>
      </c>
      <c r="C1015" s="0" t="n">
        <f aca="false">C1014+1</f>
        <v>388619</v>
      </c>
      <c r="D1015" s="8" t="n">
        <v>80</v>
      </c>
      <c r="E1015" s="9" t="s">
        <v>35</v>
      </c>
      <c r="F1015" s="9"/>
      <c r="H1015" s="10"/>
      <c r="I1015" s="11"/>
    </row>
    <row r="1016" customFormat="false" ht="12.8" hidden="false" customHeight="false" outlineLevel="0" collapsed="false">
      <c r="A1016" s="5" t="n">
        <v>44472</v>
      </c>
      <c r="B1016" s="6" t="s">
        <v>87</v>
      </c>
      <c r="C1016" s="0" t="n">
        <f aca="false">C1015+1</f>
        <v>388620</v>
      </c>
      <c r="D1016" s="8" t="n">
        <f aca="false">562-183+500-179</f>
        <v>700</v>
      </c>
      <c r="E1016" s="9" t="s">
        <v>44</v>
      </c>
      <c r="F1016" s="9"/>
      <c r="H1016" s="10"/>
      <c r="I1016" s="11"/>
    </row>
    <row r="1017" customFormat="false" ht="12.8" hidden="false" customHeight="false" outlineLevel="0" collapsed="false">
      <c r="A1017" s="5" t="n">
        <v>44473</v>
      </c>
      <c r="B1017" s="6" t="s">
        <v>87</v>
      </c>
      <c r="C1017" s="0" t="n">
        <f aca="false">C1016+1</f>
        <v>388621</v>
      </c>
      <c r="D1017" s="8" t="n">
        <v>200</v>
      </c>
      <c r="E1017" s="9" t="s">
        <v>31</v>
      </c>
      <c r="F1017" s="9"/>
      <c r="H1017" s="10"/>
      <c r="I1017" s="11"/>
    </row>
    <row r="1018" customFormat="false" ht="12.8" hidden="false" customHeight="false" outlineLevel="0" collapsed="false">
      <c r="A1018" s="5" t="n">
        <v>44472</v>
      </c>
      <c r="B1018" s="6" t="s">
        <v>50</v>
      </c>
      <c r="C1018" s="0" t="n">
        <f aca="false">C1017+1</f>
        <v>388622</v>
      </c>
      <c r="D1018" s="8" t="n">
        <v>200</v>
      </c>
      <c r="E1018" s="9" t="s">
        <v>41</v>
      </c>
      <c r="F1018" s="9"/>
      <c r="H1018" s="10"/>
      <c r="I1018" s="11"/>
    </row>
    <row r="1019" customFormat="false" ht="12.8" hidden="false" customHeight="false" outlineLevel="0" collapsed="false">
      <c r="A1019" s="5" t="n">
        <v>44472</v>
      </c>
      <c r="B1019" s="6" t="s">
        <v>26</v>
      </c>
      <c r="C1019" s="0" t="n">
        <f aca="false">C1018+1</f>
        <v>388623</v>
      </c>
      <c r="D1019" s="8" t="n">
        <v>40</v>
      </c>
      <c r="E1019" s="9" t="s">
        <v>27</v>
      </c>
      <c r="F1019" s="9"/>
      <c r="H1019" s="10"/>
      <c r="I1019" s="11"/>
    </row>
    <row r="1020" customFormat="false" ht="12.8" hidden="false" customHeight="false" outlineLevel="0" collapsed="false">
      <c r="A1020" s="5" t="n">
        <v>44473</v>
      </c>
      <c r="B1020" s="6" t="s">
        <v>37</v>
      </c>
      <c r="C1020" s="0" t="n">
        <f aca="false">C1019+1</f>
        <v>388624</v>
      </c>
      <c r="D1020" s="8" t="n">
        <v>849</v>
      </c>
      <c r="E1020" s="9" t="s">
        <v>24</v>
      </c>
      <c r="F1020" s="9"/>
      <c r="H1020" s="10"/>
      <c r="I1020" s="11"/>
    </row>
    <row r="1021" customFormat="false" ht="12.8" hidden="false" customHeight="false" outlineLevel="0" collapsed="false">
      <c r="A1021" s="5" t="n">
        <v>44473</v>
      </c>
      <c r="B1021" s="6" t="s">
        <v>17</v>
      </c>
      <c r="C1021" s="0" t="n">
        <f aca="false">C1020+1</f>
        <v>388625</v>
      </c>
      <c r="D1021" s="8" t="n">
        <v>200</v>
      </c>
      <c r="E1021" s="9" t="s">
        <v>18</v>
      </c>
      <c r="F1021" s="9"/>
      <c r="H1021" s="10"/>
      <c r="I1021" s="11"/>
    </row>
    <row r="1022" customFormat="false" ht="12.8" hidden="false" customHeight="false" outlineLevel="0" collapsed="false">
      <c r="A1022" s="5" t="n">
        <v>44474</v>
      </c>
      <c r="B1022" s="6" t="s">
        <v>42</v>
      </c>
      <c r="C1022" s="0" t="n">
        <f aca="false">C1021+1</f>
        <v>388626</v>
      </c>
      <c r="D1022" s="8" t="n">
        <v>310</v>
      </c>
      <c r="E1022" s="9" t="s">
        <v>23</v>
      </c>
      <c r="F1022" s="9"/>
      <c r="H1022" s="10"/>
      <c r="I1022" s="11"/>
    </row>
    <row r="1023" customFormat="false" ht="12.8" hidden="false" customHeight="false" outlineLevel="0" collapsed="false">
      <c r="A1023" s="5" t="n">
        <v>44474</v>
      </c>
      <c r="B1023" s="6" t="s">
        <v>71</v>
      </c>
      <c r="C1023" s="0" t="n">
        <f aca="false">C1022+1</f>
        <v>388627</v>
      </c>
      <c r="D1023" s="8" t="n">
        <v>70</v>
      </c>
      <c r="E1023" s="9" t="s">
        <v>95</v>
      </c>
      <c r="F1023" s="9"/>
      <c r="H1023" s="10"/>
      <c r="I1023" s="11"/>
    </row>
    <row r="1024" customFormat="false" ht="12.8" hidden="false" customHeight="false" outlineLevel="0" collapsed="false">
      <c r="A1024" s="5" t="n">
        <v>44476</v>
      </c>
      <c r="B1024" s="6" t="s">
        <v>26</v>
      </c>
      <c r="C1024" s="0" t="n">
        <f aca="false">C1023+1</f>
        <v>388628</v>
      </c>
      <c r="D1024" s="8" t="n">
        <v>40</v>
      </c>
      <c r="E1024" s="9" t="s">
        <v>27</v>
      </c>
      <c r="F1024" s="9"/>
      <c r="H1024" s="10"/>
      <c r="I1024" s="11"/>
    </row>
    <row r="1025" customFormat="false" ht="12.8" hidden="false" customHeight="false" outlineLevel="0" collapsed="false">
      <c r="A1025" s="5" t="n">
        <v>44472</v>
      </c>
      <c r="B1025" s="6" t="s">
        <v>50</v>
      </c>
      <c r="C1025" s="0" t="n">
        <f aca="false">C1024+1</f>
        <v>388629</v>
      </c>
      <c r="D1025" s="8" t="n">
        <v>200</v>
      </c>
      <c r="E1025" s="9" t="s">
        <v>41</v>
      </c>
      <c r="F1025" s="9"/>
      <c r="H1025" s="10"/>
      <c r="I1025" s="11"/>
    </row>
    <row r="1026" customFormat="false" ht="12.8" hidden="false" customHeight="false" outlineLevel="0" collapsed="false">
      <c r="A1026" s="5" t="n">
        <v>44472</v>
      </c>
      <c r="B1026" s="6" t="s">
        <v>26</v>
      </c>
      <c r="C1026" s="0" t="n">
        <f aca="false">C1025+1</f>
        <v>388630</v>
      </c>
      <c r="D1026" s="8" t="n">
        <v>40</v>
      </c>
      <c r="E1026" s="9" t="s">
        <v>27</v>
      </c>
      <c r="F1026" s="9"/>
      <c r="H1026" s="10"/>
      <c r="I1026" s="11"/>
    </row>
    <row r="1027" customFormat="false" ht="12.8" hidden="false" customHeight="false" outlineLevel="0" collapsed="false">
      <c r="A1027" s="5" t="n">
        <v>44473</v>
      </c>
      <c r="B1027" s="6" t="s">
        <v>37</v>
      </c>
      <c r="C1027" s="0" t="n">
        <f aca="false">C1026+1</f>
        <v>388631</v>
      </c>
      <c r="D1027" s="8" t="n">
        <v>849</v>
      </c>
      <c r="E1027" s="9" t="s">
        <v>24</v>
      </c>
      <c r="F1027" s="9"/>
      <c r="H1027" s="10"/>
      <c r="I1027" s="11"/>
    </row>
    <row r="1028" customFormat="false" ht="12.8" hidden="false" customHeight="false" outlineLevel="0" collapsed="false">
      <c r="A1028" s="5" t="n">
        <v>44473</v>
      </c>
      <c r="B1028" s="6" t="s">
        <v>17</v>
      </c>
      <c r="C1028" s="0" t="n">
        <f aca="false">C1027+1</f>
        <v>388632</v>
      </c>
      <c r="D1028" s="8" t="n">
        <v>200</v>
      </c>
      <c r="E1028" s="9" t="s">
        <v>18</v>
      </c>
      <c r="F1028" s="9"/>
      <c r="H1028" s="10"/>
      <c r="I1028" s="11"/>
    </row>
    <row r="1029" customFormat="false" ht="12.8" hidden="false" customHeight="false" outlineLevel="0" collapsed="false">
      <c r="A1029" s="5" t="n">
        <v>44474</v>
      </c>
      <c r="B1029" s="6" t="s">
        <v>42</v>
      </c>
      <c r="C1029" s="0" t="n">
        <f aca="false">C1028+1</f>
        <v>388633</v>
      </c>
      <c r="D1029" s="8" t="n">
        <v>310</v>
      </c>
      <c r="E1029" s="9" t="s">
        <v>23</v>
      </c>
      <c r="F1029" s="9"/>
      <c r="H1029" s="10"/>
      <c r="I1029" s="11"/>
    </row>
    <row r="1030" customFormat="false" ht="12.8" hidden="false" customHeight="false" outlineLevel="0" collapsed="false">
      <c r="A1030" s="5" t="n">
        <v>44474</v>
      </c>
      <c r="B1030" s="6" t="s">
        <v>71</v>
      </c>
      <c r="C1030" s="0" t="n">
        <f aca="false">C1029+1</f>
        <v>388634</v>
      </c>
      <c r="D1030" s="8" t="n">
        <v>70</v>
      </c>
      <c r="E1030" s="9" t="s">
        <v>95</v>
      </c>
      <c r="F1030" s="9"/>
      <c r="H1030" s="10"/>
      <c r="I1030" s="11"/>
    </row>
    <row r="1031" customFormat="false" ht="12.8" hidden="false" customHeight="false" outlineLevel="0" collapsed="false">
      <c r="A1031" s="5" t="n">
        <v>44476</v>
      </c>
      <c r="B1031" s="6" t="s">
        <v>26</v>
      </c>
      <c r="C1031" s="0" t="n">
        <f aca="false">C1030+1</f>
        <v>388635</v>
      </c>
      <c r="D1031" s="8" t="n">
        <v>40</v>
      </c>
      <c r="E1031" s="9" t="s">
        <v>27</v>
      </c>
      <c r="F1031" s="9"/>
      <c r="H1031" s="10"/>
      <c r="I1031" s="11"/>
    </row>
    <row r="1032" customFormat="false" ht="12.8" hidden="false" customHeight="false" outlineLevel="0" collapsed="false">
      <c r="A1032" s="5" t="n">
        <v>44476</v>
      </c>
      <c r="B1032" s="6" t="s">
        <v>26</v>
      </c>
      <c r="C1032" s="0" t="n">
        <f aca="false">C1031+1</f>
        <v>388636</v>
      </c>
      <c r="D1032" s="8" t="n">
        <v>40</v>
      </c>
      <c r="E1032" s="9" t="s">
        <v>27</v>
      </c>
      <c r="F1032" s="9"/>
      <c r="H1032" s="10"/>
      <c r="I1032" s="11"/>
    </row>
  </sheetData>
  <autoFilter ref="A1:I10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pane xSplit="1" ySplit="0" topLeftCell="B28" activePane="topRight" state="frozen"/>
      <selection pane="topLeft" activeCell="A28" activeCellId="0" sqref="A28"/>
      <selection pane="topRight" activeCell="B9" activeCellId="0" sqref="B9"/>
    </sheetView>
  </sheetViews>
  <sheetFormatPr defaultColWidth="11.89453125" defaultRowHeight="12.8" zeroHeight="false" outlineLevelRow="0" outlineLevelCol="0"/>
  <cols>
    <col collapsed="false" customWidth="true" hidden="false" outlineLevel="0" max="7" min="1" style="0" width="25.33"/>
    <col collapsed="false" customWidth="true" hidden="false" outlineLevel="0" max="26" min="8" style="0" width="13.19"/>
    <col collapsed="false" customWidth="true" hidden="false" outlineLevel="0" max="64" min="27" style="0" width="13.43"/>
  </cols>
  <sheetData>
    <row r="1" customFormat="false" ht="15.75" hidden="false" customHeight="true" outlineLevel="0" collapsed="false">
      <c r="A1" s="91" t="s">
        <v>251</v>
      </c>
      <c r="B1" s="91" t="s">
        <v>252</v>
      </c>
      <c r="C1" s="91" t="s">
        <v>253</v>
      </c>
      <c r="D1" s="91" t="s">
        <v>254</v>
      </c>
      <c r="E1" s="91" t="s">
        <v>255</v>
      </c>
      <c r="F1" s="91" t="s">
        <v>256</v>
      </c>
      <c r="G1" s="91" t="s">
        <v>257</v>
      </c>
    </row>
    <row r="2" customFormat="false" ht="15.75" hidden="false" customHeight="true" outlineLevel="0" collapsed="false">
      <c r="A2" s="90" t="s">
        <v>12</v>
      </c>
      <c r="B2" s="90" t="s">
        <v>258</v>
      </c>
      <c r="C2" s="90" t="s">
        <v>259</v>
      </c>
      <c r="D2" s="90" t="s">
        <v>260</v>
      </c>
      <c r="E2" s="90" t="n">
        <v>2019</v>
      </c>
      <c r="F2" s="90" t="s">
        <v>261</v>
      </c>
      <c r="G2" s="90" t="s">
        <v>262</v>
      </c>
    </row>
    <row r="3" customFormat="false" ht="15.75" hidden="false" customHeight="true" outlineLevel="0" collapsed="false">
      <c r="A3" s="90" t="s">
        <v>39</v>
      </c>
      <c r="B3" s="90" t="s">
        <v>263</v>
      </c>
      <c r="C3" s="90" t="s">
        <v>259</v>
      </c>
      <c r="D3" s="90" t="s">
        <v>264</v>
      </c>
      <c r="E3" s="90" t="n">
        <v>1991</v>
      </c>
      <c r="F3" s="90" t="s">
        <v>265</v>
      </c>
      <c r="G3" s="90" t="s">
        <v>262</v>
      </c>
    </row>
    <row r="4" customFormat="false" ht="15.75" hidden="false" customHeight="true" outlineLevel="0" collapsed="false">
      <c r="A4" s="90" t="s">
        <v>46</v>
      </c>
      <c r="B4" s="90" t="s">
        <v>266</v>
      </c>
      <c r="C4" s="90" t="s">
        <v>259</v>
      </c>
      <c r="D4" s="90" t="s">
        <v>267</v>
      </c>
      <c r="E4" s="90" t="n">
        <v>2014</v>
      </c>
      <c r="F4" s="90" t="s">
        <v>268</v>
      </c>
      <c r="G4" s="90" t="s">
        <v>262</v>
      </c>
    </row>
    <row r="5" customFormat="false" ht="15.75" hidden="false" customHeight="true" outlineLevel="0" collapsed="false">
      <c r="A5" s="90" t="s">
        <v>38</v>
      </c>
      <c r="B5" s="90" t="s">
        <v>269</v>
      </c>
      <c r="C5" s="90" t="s">
        <v>259</v>
      </c>
      <c r="D5" s="90" t="s">
        <v>270</v>
      </c>
      <c r="E5" s="90" t="n">
        <v>2010</v>
      </c>
      <c r="F5" s="90" t="s">
        <v>271</v>
      </c>
      <c r="G5" s="90" t="s">
        <v>262</v>
      </c>
    </row>
    <row r="6" customFormat="false" ht="15.75" hidden="false" customHeight="true" outlineLevel="0" collapsed="false">
      <c r="A6" s="90" t="s">
        <v>18</v>
      </c>
      <c r="B6" s="90" t="s">
        <v>272</v>
      </c>
      <c r="C6" s="90" t="s">
        <v>259</v>
      </c>
      <c r="D6" s="90" t="s">
        <v>273</v>
      </c>
      <c r="E6" s="90" t="n">
        <v>2014</v>
      </c>
      <c r="F6" s="90" t="s">
        <v>274</v>
      </c>
      <c r="G6" s="90" t="s">
        <v>262</v>
      </c>
    </row>
    <row r="7" customFormat="false" ht="15.75" hidden="false" customHeight="true" outlineLevel="0" collapsed="false">
      <c r="A7" s="90" t="s">
        <v>29</v>
      </c>
      <c r="B7" s="90" t="s">
        <v>275</v>
      </c>
      <c r="C7" s="90" t="s">
        <v>259</v>
      </c>
      <c r="D7" s="90" t="s">
        <v>276</v>
      </c>
      <c r="E7" s="90" t="n">
        <v>2014</v>
      </c>
      <c r="F7" s="90" t="s">
        <v>274</v>
      </c>
      <c r="G7" s="90" t="s">
        <v>262</v>
      </c>
    </row>
    <row r="8" customFormat="false" ht="15.75" hidden="false" customHeight="true" outlineLevel="0" collapsed="false">
      <c r="A8" s="90" t="s">
        <v>47</v>
      </c>
      <c r="B8" s="90" t="s">
        <v>277</v>
      </c>
      <c r="C8" s="90" t="s">
        <v>259</v>
      </c>
      <c r="D8" s="90" t="n">
        <v>488930</v>
      </c>
      <c r="E8" s="90" t="n">
        <v>1998</v>
      </c>
      <c r="F8" s="90" t="s">
        <v>278</v>
      </c>
      <c r="G8" s="90" t="s">
        <v>262</v>
      </c>
    </row>
    <row r="9" customFormat="false" ht="15.75" hidden="false" customHeight="true" outlineLevel="0" collapsed="false">
      <c r="A9" s="90" t="s">
        <v>24</v>
      </c>
      <c r="B9" s="90" t="s">
        <v>279</v>
      </c>
      <c r="C9" s="90" t="s">
        <v>259</v>
      </c>
      <c r="D9" s="90" t="s">
        <v>280</v>
      </c>
      <c r="E9" s="90" t="n">
        <v>2013</v>
      </c>
      <c r="F9" s="90" t="s">
        <v>281</v>
      </c>
      <c r="G9" s="90" t="s">
        <v>262</v>
      </c>
    </row>
    <row r="10" customFormat="false" ht="15.75" hidden="false" customHeight="true" outlineLevel="0" collapsed="false">
      <c r="A10" s="90" t="s">
        <v>16</v>
      </c>
      <c r="B10" s="90" t="s">
        <v>282</v>
      </c>
      <c r="C10" s="90" t="s">
        <v>259</v>
      </c>
      <c r="D10" s="90" t="s">
        <v>283</v>
      </c>
      <c r="E10" s="90" t="n">
        <v>2012</v>
      </c>
      <c r="F10" s="90" t="s">
        <v>284</v>
      </c>
      <c r="G10" s="90" t="s">
        <v>262</v>
      </c>
    </row>
    <row r="11" customFormat="false" ht="15.75" hidden="false" customHeight="true" outlineLevel="0" collapsed="false">
      <c r="A11" s="90" t="s">
        <v>31</v>
      </c>
      <c r="B11" s="90" t="s">
        <v>285</v>
      </c>
      <c r="C11" s="90" t="s">
        <v>259</v>
      </c>
      <c r="D11" s="90" t="s">
        <v>286</v>
      </c>
      <c r="E11" s="90" t="n">
        <v>2012</v>
      </c>
      <c r="F11" s="90" t="s">
        <v>284</v>
      </c>
      <c r="G11" s="90" t="s">
        <v>262</v>
      </c>
    </row>
    <row r="12" customFormat="false" ht="15.75" hidden="false" customHeight="true" outlineLevel="0" collapsed="false">
      <c r="A12" s="90" t="s">
        <v>44</v>
      </c>
      <c r="B12" s="90" t="s">
        <v>287</v>
      </c>
      <c r="C12" s="90" t="s">
        <v>259</v>
      </c>
      <c r="D12" s="90" t="s">
        <v>288</v>
      </c>
      <c r="E12" s="90" t="n">
        <v>2013</v>
      </c>
      <c r="F12" s="90" t="s">
        <v>289</v>
      </c>
      <c r="G12" s="90" t="s">
        <v>262</v>
      </c>
    </row>
    <row r="13" customFormat="false" ht="15.75" hidden="false" customHeight="true" outlineLevel="0" collapsed="false">
      <c r="A13" s="90" t="s">
        <v>41</v>
      </c>
      <c r="B13" s="90" t="s">
        <v>290</v>
      </c>
      <c r="C13" s="90" t="s">
        <v>259</v>
      </c>
      <c r="D13" s="90" t="s">
        <v>291</v>
      </c>
      <c r="E13" s="90" t="n">
        <v>2013</v>
      </c>
      <c r="F13" s="90" t="s">
        <v>281</v>
      </c>
      <c r="G13" s="90" t="s">
        <v>262</v>
      </c>
    </row>
    <row r="14" customFormat="false" ht="15.75" hidden="false" customHeight="true" outlineLevel="0" collapsed="false">
      <c r="A14" s="90" t="s">
        <v>49</v>
      </c>
      <c r="B14" s="90" t="s">
        <v>292</v>
      </c>
      <c r="C14" s="90" t="s">
        <v>259</v>
      </c>
      <c r="D14" s="90" t="s">
        <v>293</v>
      </c>
      <c r="E14" s="90" t="n">
        <v>2013</v>
      </c>
      <c r="F14" s="90" t="s">
        <v>294</v>
      </c>
      <c r="G14" s="90" t="s">
        <v>262</v>
      </c>
    </row>
    <row r="15" customFormat="false" ht="15.75" hidden="false" customHeight="true" outlineLevel="0" collapsed="false">
      <c r="A15" s="90" t="s">
        <v>35</v>
      </c>
      <c r="B15" s="90" t="s">
        <v>295</v>
      </c>
      <c r="C15" s="90" t="s">
        <v>259</v>
      </c>
      <c r="D15" s="90" t="s">
        <v>296</v>
      </c>
      <c r="E15" s="90" t="n">
        <v>2</v>
      </c>
      <c r="F15" s="90" t="s">
        <v>281</v>
      </c>
      <c r="G15" s="90" t="s">
        <v>262</v>
      </c>
    </row>
    <row r="16" customFormat="false" ht="15.75" hidden="false" customHeight="true" outlineLevel="0" collapsed="false">
      <c r="A16" s="90" t="s">
        <v>23</v>
      </c>
      <c r="B16" s="90" t="s">
        <v>297</v>
      </c>
      <c r="C16" s="90" t="s">
        <v>259</v>
      </c>
      <c r="D16" s="90" t="s">
        <v>298</v>
      </c>
      <c r="E16" s="90" t="n">
        <v>2013</v>
      </c>
      <c r="F16" s="90" t="s">
        <v>281</v>
      </c>
      <c r="G16" s="90" t="s">
        <v>262</v>
      </c>
    </row>
    <row r="17" customFormat="false" ht="15.75" hidden="false" customHeight="true" outlineLevel="0" collapsed="false">
      <c r="A17" s="90" t="s">
        <v>299</v>
      </c>
      <c r="B17" s="90" t="s">
        <v>300</v>
      </c>
      <c r="C17" s="90" t="s">
        <v>259</v>
      </c>
      <c r="D17" s="90" t="s">
        <v>301</v>
      </c>
      <c r="E17" s="90" t="n">
        <v>2000</v>
      </c>
      <c r="F17" s="90" t="s">
        <v>302</v>
      </c>
      <c r="G17" s="90" t="s">
        <v>303</v>
      </c>
    </row>
    <row r="18" customFormat="false" ht="15.75" hidden="false" customHeight="true" outlineLevel="0" collapsed="false">
      <c r="A18" s="90" t="s">
        <v>304</v>
      </c>
      <c r="B18" s="90" t="s">
        <v>305</v>
      </c>
      <c r="C18" s="90" t="s">
        <v>259</v>
      </c>
      <c r="D18" s="90" t="s">
        <v>306</v>
      </c>
      <c r="E18" s="90" t="n">
        <v>2003</v>
      </c>
      <c r="F18" s="90" t="s">
        <v>307</v>
      </c>
      <c r="G18" s="90" t="s">
        <v>303</v>
      </c>
    </row>
    <row r="19" customFormat="false" ht="15.75" hidden="false" customHeight="true" outlineLevel="0" collapsed="false">
      <c r="A19" s="90" t="s">
        <v>308</v>
      </c>
      <c r="B19" s="90" t="s">
        <v>309</v>
      </c>
      <c r="C19" s="90" t="s">
        <v>259</v>
      </c>
      <c r="D19" s="90" t="s">
        <v>310</v>
      </c>
      <c r="E19" s="90" t="n">
        <v>2005</v>
      </c>
      <c r="F19" s="90" t="s">
        <v>311</v>
      </c>
      <c r="G19" s="90" t="s">
        <v>303</v>
      </c>
    </row>
    <row r="20" customFormat="false" ht="15.75" hidden="false" customHeight="true" outlineLevel="0" collapsed="false">
      <c r="A20" s="90" t="s">
        <v>312</v>
      </c>
      <c r="B20" s="90" t="s">
        <v>313</v>
      </c>
      <c r="C20" s="90" t="s">
        <v>259</v>
      </c>
      <c r="D20" s="90" t="s">
        <v>314</v>
      </c>
      <c r="E20" s="90" t="n">
        <v>1999</v>
      </c>
      <c r="F20" s="90" t="s">
        <v>315</v>
      </c>
      <c r="G20" s="90" t="s">
        <v>303</v>
      </c>
    </row>
    <row r="21" customFormat="false" ht="15.75" hidden="false" customHeight="true" outlineLevel="0" collapsed="false">
      <c r="A21" s="90" t="s">
        <v>312</v>
      </c>
      <c r="B21" s="90" t="s">
        <v>316</v>
      </c>
      <c r="C21" s="90" t="s">
        <v>259</v>
      </c>
      <c r="D21" s="90" t="s">
        <v>317</v>
      </c>
      <c r="E21" s="90" t="n">
        <v>1991</v>
      </c>
      <c r="F21" s="90" t="s">
        <v>302</v>
      </c>
      <c r="G21" s="90" t="s">
        <v>303</v>
      </c>
    </row>
    <row r="22" customFormat="false" ht="15.75" hidden="false" customHeight="true" outlineLevel="0" collapsed="false">
      <c r="A22" s="90" t="s">
        <v>318</v>
      </c>
      <c r="B22" s="90" t="s">
        <v>319</v>
      </c>
      <c r="C22" s="90" t="s">
        <v>259</v>
      </c>
      <c r="D22" s="90" t="s">
        <v>320</v>
      </c>
      <c r="E22" s="90" t="n">
        <v>2014</v>
      </c>
      <c r="F22" s="90" t="s">
        <v>321</v>
      </c>
      <c r="G22" s="90" t="s">
        <v>303</v>
      </c>
    </row>
    <row r="23" customFormat="false" ht="15.75" hidden="false" customHeight="true" outlineLevel="0" collapsed="false">
      <c r="A23" s="90" t="s">
        <v>322</v>
      </c>
      <c r="B23" s="90" t="s">
        <v>323</v>
      </c>
      <c r="C23" s="90" t="s">
        <v>259</v>
      </c>
      <c r="D23" s="90" t="s">
        <v>324</v>
      </c>
      <c r="E23" s="90" t="n">
        <v>1988</v>
      </c>
      <c r="F23" s="90" t="s">
        <v>325</v>
      </c>
      <c r="G23" s="90" t="s">
        <v>303</v>
      </c>
    </row>
    <row r="24" customFormat="false" ht="15.75" hidden="false" customHeight="true" outlineLevel="0" collapsed="false">
      <c r="A24" s="90" t="s">
        <v>326</v>
      </c>
      <c r="B24" s="90" t="s">
        <v>327</v>
      </c>
      <c r="C24" s="90" t="s">
        <v>259</v>
      </c>
      <c r="D24" s="90" t="s">
        <v>328</v>
      </c>
      <c r="E24" s="90" t="n">
        <v>2016</v>
      </c>
      <c r="F24" s="90" t="s">
        <v>329</v>
      </c>
      <c r="G24" s="90" t="s">
        <v>303</v>
      </c>
    </row>
    <row r="25" customFormat="false" ht="15.75" hidden="false" customHeight="true" outlineLevel="0" collapsed="false">
      <c r="A25" s="90" t="s">
        <v>330</v>
      </c>
      <c r="B25" s="90" t="s">
        <v>331</v>
      </c>
      <c r="C25" s="90" t="s">
        <v>259</v>
      </c>
      <c r="D25" s="90" t="s">
        <v>332</v>
      </c>
      <c r="E25" s="90" t="n">
        <v>2015</v>
      </c>
      <c r="F25" s="90" t="s">
        <v>333</v>
      </c>
      <c r="G25" s="90" t="s">
        <v>334</v>
      </c>
    </row>
    <row r="26" customFormat="false" ht="15.75" hidden="false" customHeight="true" outlineLevel="0" collapsed="false">
      <c r="A26" s="90" t="s">
        <v>335</v>
      </c>
      <c r="B26" s="90" t="s">
        <v>336</v>
      </c>
      <c r="C26" s="90" t="s">
        <v>259</v>
      </c>
      <c r="D26" s="90" t="s">
        <v>337</v>
      </c>
      <c r="E26" s="90" t="n">
        <v>2015</v>
      </c>
      <c r="F26" s="90" t="s">
        <v>338</v>
      </c>
      <c r="G26" s="90" t="s">
        <v>334</v>
      </c>
    </row>
    <row r="27" customFormat="false" ht="15.75" hidden="false" customHeight="true" outlineLevel="0" collapsed="false">
      <c r="A27" s="90" t="s">
        <v>339</v>
      </c>
      <c r="B27" s="90" t="s">
        <v>340</v>
      </c>
      <c r="C27" s="90" t="s">
        <v>259</v>
      </c>
      <c r="D27" s="90" t="s">
        <v>341</v>
      </c>
      <c r="E27" s="90" t="n">
        <v>2014</v>
      </c>
      <c r="F27" s="90" t="s">
        <v>342</v>
      </c>
      <c r="G27" s="90" t="s">
        <v>334</v>
      </c>
    </row>
    <row r="28" customFormat="false" ht="15.75" hidden="false" customHeight="true" outlineLevel="0" collapsed="false">
      <c r="A28" s="90" t="s">
        <v>343</v>
      </c>
      <c r="B28" s="90" t="s">
        <v>344</v>
      </c>
      <c r="C28" s="90" t="s">
        <v>259</v>
      </c>
      <c r="D28" s="90" t="s">
        <v>345</v>
      </c>
      <c r="E28" s="90" t="n">
        <v>2016</v>
      </c>
      <c r="F28" s="90" t="s">
        <v>346</v>
      </c>
      <c r="G28" s="90" t="s">
        <v>334</v>
      </c>
    </row>
    <row r="29" customFormat="false" ht="15.75" hidden="false" customHeight="true" outlineLevel="0" collapsed="false">
      <c r="A29" s="90" t="s">
        <v>347</v>
      </c>
      <c r="B29" s="90" t="s">
        <v>348</v>
      </c>
      <c r="C29" s="90" t="s">
        <v>259</v>
      </c>
      <c r="D29" s="90" t="s">
        <v>349</v>
      </c>
      <c r="E29" s="90" t="n">
        <v>2019</v>
      </c>
      <c r="F29" s="90" t="s">
        <v>346</v>
      </c>
      <c r="G29" s="90" t="s">
        <v>334</v>
      </c>
    </row>
    <row r="30" customFormat="false" ht="15.75" hidden="false" customHeight="true" outlineLevel="0" collapsed="false">
      <c r="A30" s="90" t="s">
        <v>350</v>
      </c>
      <c r="B30" s="90" t="s">
        <v>351</v>
      </c>
      <c r="C30" s="90" t="s">
        <v>259</v>
      </c>
      <c r="D30" s="90" t="s">
        <v>352</v>
      </c>
      <c r="E30" s="90" t="n">
        <v>2014</v>
      </c>
      <c r="F30" s="90" t="s">
        <v>353</v>
      </c>
      <c r="G30" s="90" t="s">
        <v>354</v>
      </c>
    </row>
    <row r="31" customFormat="false" ht="15.75" hidden="false" customHeight="true" outlineLevel="0" collapsed="false">
      <c r="A31" s="90" t="s">
        <v>355</v>
      </c>
      <c r="B31" s="90" t="s">
        <v>356</v>
      </c>
      <c r="C31" s="90" t="s">
        <v>259</v>
      </c>
      <c r="D31" s="90" t="s">
        <v>357</v>
      </c>
      <c r="E31" s="90" t="n">
        <v>1978</v>
      </c>
      <c r="F31" s="90" t="s">
        <v>302</v>
      </c>
      <c r="G31" s="90" t="s">
        <v>358</v>
      </c>
    </row>
    <row r="32" customFormat="false" ht="15.75" hidden="false" customHeight="true" outlineLevel="0" collapsed="false">
      <c r="A32" s="90" t="s">
        <v>359</v>
      </c>
      <c r="B32" s="90" t="s">
        <v>360</v>
      </c>
      <c r="C32" s="90" t="s">
        <v>259</v>
      </c>
      <c r="D32" s="90" t="s">
        <v>361</v>
      </c>
      <c r="E32" s="90" t="n">
        <v>1986</v>
      </c>
      <c r="F32" s="90" t="s">
        <v>362</v>
      </c>
      <c r="G32" s="90" t="s">
        <v>358</v>
      </c>
    </row>
    <row r="33" customFormat="false" ht="15.75" hidden="false" customHeight="true" outlineLevel="0" collapsed="false">
      <c r="A33" s="90" t="s">
        <v>363</v>
      </c>
      <c r="B33" s="90" t="s">
        <v>364</v>
      </c>
      <c r="C33" s="90" t="s">
        <v>259</v>
      </c>
      <c r="D33" s="90" t="s">
        <v>365</v>
      </c>
      <c r="E33" s="90" t="n">
        <v>1989</v>
      </c>
      <c r="F33" s="90" t="s">
        <v>366</v>
      </c>
      <c r="G33" s="90" t="s">
        <v>358</v>
      </c>
    </row>
    <row r="34" customFormat="false" ht="15.75" hidden="false" customHeight="true" outlineLevel="0" collapsed="false">
      <c r="A34" s="90" t="s">
        <v>367</v>
      </c>
      <c r="B34" s="90" t="s">
        <v>368</v>
      </c>
      <c r="C34" s="90" t="s">
        <v>259</v>
      </c>
      <c r="D34" s="90" t="s">
        <v>369</v>
      </c>
      <c r="E34" s="90" t="n">
        <v>1979</v>
      </c>
      <c r="F34" s="90" t="s">
        <v>302</v>
      </c>
      <c r="G34" s="90" t="s">
        <v>358</v>
      </c>
    </row>
    <row r="35" customFormat="false" ht="15.75" hidden="false" customHeight="true" outlineLevel="0" collapsed="false">
      <c r="A35" s="90" t="s">
        <v>370</v>
      </c>
      <c r="B35" s="90" t="s">
        <v>371</v>
      </c>
      <c r="C35" s="90" t="s">
        <v>259</v>
      </c>
      <c r="D35" s="90" t="s">
        <v>372</v>
      </c>
      <c r="E35" s="90" t="n">
        <v>1985</v>
      </c>
      <c r="F35" s="90" t="s">
        <v>373</v>
      </c>
      <c r="G35" s="90" t="s">
        <v>358</v>
      </c>
    </row>
    <row r="36" customFormat="false" ht="15.75" hidden="false" customHeight="true" outlineLevel="0" collapsed="false">
      <c r="A36" s="90" t="s">
        <v>374</v>
      </c>
      <c r="B36" s="90" t="s">
        <v>375</v>
      </c>
      <c r="C36" s="90" t="s">
        <v>259</v>
      </c>
      <c r="D36" s="90" t="s">
        <v>376</v>
      </c>
      <c r="E36" s="90" t="n">
        <v>2011</v>
      </c>
      <c r="F36" s="90" t="s">
        <v>377</v>
      </c>
      <c r="G36" s="90" t="s">
        <v>358</v>
      </c>
    </row>
    <row r="37" customFormat="false" ht="15.75" hidden="false" customHeight="true" outlineLevel="0" collapsed="false">
      <c r="A37" s="90" t="s">
        <v>378</v>
      </c>
      <c r="B37" s="90" t="s">
        <v>379</v>
      </c>
      <c r="C37" s="90" t="s">
        <v>259</v>
      </c>
      <c r="D37" s="90" t="s">
        <v>380</v>
      </c>
      <c r="E37" s="90" t="n">
        <v>1972</v>
      </c>
      <c r="F37" s="90" t="s">
        <v>366</v>
      </c>
      <c r="G37" s="90" t="s">
        <v>358</v>
      </c>
    </row>
    <row r="38" customFormat="false" ht="15.75" hidden="false" customHeight="true" outlineLevel="0" collapsed="false">
      <c r="A38" s="90" t="s">
        <v>381</v>
      </c>
      <c r="B38" s="90" t="s">
        <v>382</v>
      </c>
      <c r="C38" s="90" t="s">
        <v>259</v>
      </c>
      <c r="D38" s="90" t="s">
        <v>383</v>
      </c>
      <c r="E38" s="90" t="n">
        <v>1979</v>
      </c>
      <c r="F38" s="90" t="s">
        <v>302</v>
      </c>
      <c r="G38" s="90" t="s">
        <v>358</v>
      </c>
    </row>
    <row r="39" customFormat="false" ht="15.75" hidden="false" customHeight="true" outlineLevel="0" collapsed="false">
      <c r="A39" s="90" t="s">
        <v>384</v>
      </c>
      <c r="B39" s="90" t="s">
        <v>385</v>
      </c>
      <c r="C39" s="90" t="s">
        <v>259</v>
      </c>
      <c r="D39" s="90" t="s">
        <v>386</v>
      </c>
      <c r="E39" s="90" t="n">
        <v>2012</v>
      </c>
      <c r="F39" s="90" t="s">
        <v>387</v>
      </c>
      <c r="G39" s="90" t="s">
        <v>358</v>
      </c>
    </row>
    <row r="40" customFormat="false" ht="15.75" hidden="false" customHeight="true" outlineLevel="0" collapsed="false">
      <c r="A40" s="90" t="s">
        <v>388</v>
      </c>
      <c r="B40" s="90" t="s">
        <v>389</v>
      </c>
      <c r="C40" s="90" t="s">
        <v>259</v>
      </c>
      <c r="D40" s="90" t="s">
        <v>390</v>
      </c>
      <c r="E40" s="90" t="n">
        <v>1991</v>
      </c>
      <c r="F40" s="90" t="s">
        <v>366</v>
      </c>
      <c r="G40" s="90" t="s">
        <v>358</v>
      </c>
    </row>
    <row r="41" customFormat="false" ht="15.75" hidden="false" customHeight="true" outlineLevel="0" collapsed="false">
      <c r="A41" s="89" t="s">
        <v>391</v>
      </c>
      <c r="B41" s="89" t="s">
        <v>391</v>
      </c>
    </row>
    <row r="42" customFormat="false" ht="15.75" hidden="false" customHeight="true" outlineLevel="0" collapsed="false">
      <c r="A42" s="89" t="s">
        <v>21</v>
      </c>
      <c r="B42" s="89" t="s">
        <v>21</v>
      </c>
    </row>
    <row r="43" customFormat="false" ht="15.75" hidden="false" customHeight="true" outlineLevel="0" collapsed="false">
      <c r="A43" s="89" t="s">
        <v>10</v>
      </c>
      <c r="B43" s="89" t="s">
        <v>10</v>
      </c>
    </row>
    <row r="44" customFormat="false" ht="15.75" hidden="false" customHeight="true" outlineLevel="0" collapsed="false">
      <c r="A44" s="89" t="s">
        <v>392</v>
      </c>
      <c r="B44" s="89" t="s">
        <v>392</v>
      </c>
    </row>
    <row r="45" customFormat="false" ht="15.75" hidden="false" customHeight="true" outlineLevel="0" collapsed="false">
      <c r="A45" s="89" t="s">
        <v>393</v>
      </c>
      <c r="B45" s="89" t="s">
        <v>394</v>
      </c>
    </row>
    <row r="46" customFormat="false" ht="15.75" hidden="false" customHeight="true" outlineLevel="0" collapsed="false">
      <c r="A46" s="89" t="s">
        <v>32</v>
      </c>
      <c r="B46" s="89" t="s">
        <v>32</v>
      </c>
    </row>
    <row r="47" customFormat="false" ht="15.75" hidden="false" customHeight="true" outlineLevel="0" collapsed="false">
      <c r="A47" s="89" t="s">
        <v>231</v>
      </c>
      <c r="B47" s="89" t="s">
        <v>27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89453125" defaultRowHeight="12.8" zeroHeight="false" outlineLevelRow="0" outlineLevelCol="0"/>
  <cols>
    <col collapsed="false" customWidth="true" hidden="false" outlineLevel="0" max="3" min="3" style="0" width="13.75"/>
    <col collapsed="false" customWidth="true" hidden="false" outlineLevel="0" max="8" min="8" style="0" width="16.11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52" t="n">
        <v>44535</v>
      </c>
      <c r="B1" s="0" t="n">
        <v>500</v>
      </c>
      <c r="C1" s="0" t="n">
        <v>381716</v>
      </c>
    </row>
    <row r="2" customFormat="false" ht="12.8" hidden="false" customHeight="false" outlineLevel="0" collapsed="false">
      <c r="A2" s="92" t="s">
        <v>395</v>
      </c>
      <c r="B2" s="0" t="n">
        <v>100</v>
      </c>
    </row>
    <row r="3" customFormat="false" ht="12.8" hidden="false" customHeight="false" outlineLevel="0" collapsed="false">
      <c r="A3" s="93" t="s">
        <v>396</v>
      </c>
      <c r="B3" s="94" t="n">
        <f aca="false">131+448</f>
        <v>579</v>
      </c>
    </row>
    <row r="4" customFormat="false" ht="12.8" hidden="false" customHeight="false" outlineLevel="0" collapsed="false">
      <c r="A4" s="93" t="s">
        <v>397</v>
      </c>
      <c r="B4" s="94" t="n">
        <f aca="false">274+447</f>
        <v>721</v>
      </c>
      <c r="C4" s="0" t="n">
        <v>1002</v>
      </c>
    </row>
    <row r="5" customFormat="false" ht="12.8" hidden="false" customHeight="false" outlineLevel="0" collapsed="false">
      <c r="C5" s="95" t="n">
        <f aca="false">C4/721</f>
        <v>1.38973647711512</v>
      </c>
    </row>
    <row r="12" customFormat="false" ht="12.8" hidden="false" customHeight="false" outlineLevel="0" collapsed="false">
      <c r="C12" s="9"/>
    </row>
    <row r="26" customFormat="false" ht="12.8" hidden="false" customHeight="false" outlineLevel="0" collapsed="false">
      <c r="C26" s="9"/>
    </row>
    <row r="27" customFormat="false" ht="12.8" hidden="false" customHeight="false" outlineLevel="0" collapsed="false">
      <c r="C27" s="9"/>
    </row>
    <row r="28" customFormat="false" ht="12.8" hidden="false" customHeight="false" outlineLevel="0" collapsed="false">
      <c r="C28" s="9"/>
    </row>
    <row r="29" customFormat="false" ht="12.8" hidden="false" customHeight="false" outlineLevel="0" collapsed="false">
      <c r="C29" s="9"/>
    </row>
    <row r="30" customFormat="false" ht="12.8" hidden="false" customHeight="false" outlineLevel="0" collapsed="false">
      <c r="C30" s="9"/>
    </row>
    <row r="31" customFormat="false" ht="12.8" hidden="false" customHeight="false" outlineLevel="0" collapsed="false">
      <c r="C31" s="9"/>
    </row>
    <row r="32" customFormat="false" ht="12.8" hidden="false" customHeight="false" outlineLevel="0" collapsed="false">
      <c r="C32" s="9"/>
    </row>
    <row r="33" customFormat="false" ht="12.8" hidden="false" customHeight="false" outlineLevel="0" collapsed="false">
      <c r="C33" s="9"/>
    </row>
    <row r="34" customFormat="false" ht="12.8" hidden="false" customHeight="false" outlineLevel="0" collapsed="false">
      <c r="C34" s="9"/>
    </row>
    <row r="35" customFormat="false" ht="12.8" hidden="false" customHeight="false" outlineLevel="0" collapsed="false">
      <c r="C35" s="9"/>
    </row>
    <row r="36" customFormat="false" ht="12.8" hidden="false" customHeight="false" outlineLevel="0" collapsed="false">
      <c r="C36" s="9"/>
    </row>
    <row r="37" customFormat="false" ht="12.8" hidden="false" customHeight="false" outlineLevel="0" collapsed="false">
      <c r="C37" s="9"/>
    </row>
    <row r="38" customFormat="false" ht="12.8" hidden="false" customHeight="false" outlineLevel="0" collapsed="false">
      <c r="C38" s="9"/>
    </row>
    <row r="39" customFormat="false" ht="12.8" hidden="false" customHeight="false" outlineLevel="0" collapsed="false">
      <c r="C39" s="9"/>
    </row>
    <row r="40" customFormat="false" ht="12.8" hidden="false" customHeight="false" outlineLevel="0" collapsed="false">
      <c r="C40" s="9"/>
    </row>
    <row r="41" customFormat="false" ht="12.8" hidden="false" customHeight="false" outlineLevel="0" collapsed="false">
      <c r="C41" s="9"/>
    </row>
    <row r="42" customFormat="false" ht="12.8" hidden="false" customHeight="false" outlineLevel="0" collapsed="false">
      <c r="C42" s="9"/>
    </row>
    <row r="43" customFormat="false" ht="12.8" hidden="false" customHeight="false" outlineLevel="0" collapsed="false">
      <c r="C43" s="9"/>
    </row>
    <row r="44" customFormat="false" ht="12.8" hidden="false" customHeight="false" outlineLevel="0" collapsed="false">
      <c r="C44" s="9"/>
    </row>
    <row r="45" customFormat="false" ht="12.8" hidden="false" customHeight="false" outlineLevel="0" collapsed="false">
      <c r="C45" s="9"/>
    </row>
    <row r="46" customFormat="false" ht="12.8" hidden="false" customHeight="false" outlineLevel="0" collapsed="false">
      <c r="C46" s="9"/>
    </row>
    <row r="47" customFormat="false" ht="12.8" hidden="false" customHeight="false" outlineLevel="0" collapsed="false">
      <c r="C47" s="9"/>
    </row>
    <row r="48" customFormat="false" ht="12.8" hidden="false" customHeight="false" outlineLevel="0" collapsed="false">
      <c r="C48" s="9"/>
    </row>
    <row r="49" customFormat="false" ht="12.8" hidden="false" customHeight="false" outlineLevel="0" collapsed="false">
      <c r="C49" s="9"/>
    </row>
    <row r="50" customFormat="false" ht="12.8" hidden="false" customHeight="false" outlineLevel="0" collapsed="false">
      <c r="C50" s="9"/>
    </row>
    <row r="51" customFormat="false" ht="12.8" hidden="false" customHeight="false" outlineLevel="0" collapsed="false">
      <c r="C51" s="9"/>
    </row>
    <row r="52" customFormat="false" ht="12.8" hidden="false" customHeight="false" outlineLevel="0" collapsed="false">
      <c r="C52" s="9"/>
    </row>
    <row r="53" customFormat="false" ht="12.8" hidden="false" customHeight="false" outlineLevel="0" collapsed="false">
      <c r="C53" s="9"/>
    </row>
    <row r="54" customFormat="false" ht="12.8" hidden="false" customHeight="false" outlineLevel="0" collapsed="false">
      <c r="C54" s="9"/>
    </row>
    <row r="55" customFormat="false" ht="12.8" hidden="false" customHeight="false" outlineLevel="0" collapsed="false">
      <c r="C55" s="9"/>
    </row>
    <row r="56" customFormat="false" ht="12.8" hidden="false" customHeight="false" outlineLevel="0" collapsed="false">
      <c r="C56" s="9"/>
    </row>
    <row r="57" customFormat="false" ht="12.8" hidden="false" customHeight="false" outlineLevel="0" collapsed="false">
      <c r="C57" s="9"/>
    </row>
    <row r="58" customFormat="false" ht="12.8" hidden="false" customHeight="false" outlineLevel="0" collapsed="false">
      <c r="C58" s="9"/>
    </row>
    <row r="59" customFormat="false" ht="12.8" hidden="false" customHeight="false" outlineLevel="0" collapsed="false">
      <c r="C59" s="9"/>
    </row>
    <row r="60" customFormat="false" ht="12.8" hidden="false" customHeight="false" outlineLevel="0" collapsed="false">
      <c r="C60" s="9"/>
    </row>
    <row r="61" customFormat="false" ht="12.8" hidden="false" customHeight="false" outlineLevel="0" collapsed="false">
      <c r="C61" s="9"/>
    </row>
    <row r="62" customFormat="false" ht="12.8" hidden="false" customHeight="false" outlineLevel="0" collapsed="false">
      <c r="C62" s="9"/>
    </row>
    <row r="63" customFormat="false" ht="12.8" hidden="false" customHeight="false" outlineLevel="0" collapsed="false">
      <c r="C63" s="9"/>
    </row>
    <row r="64" customFormat="false" ht="12.8" hidden="false" customHeight="false" outlineLevel="0" collapsed="false">
      <c r="C64" s="9"/>
    </row>
    <row r="65" customFormat="false" ht="12.8" hidden="false" customHeight="false" outlineLevel="0" collapsed="false">
      <c r="C65" s="9"/>
    </row>
    <row r="66" customFormat="false" ht="12.8" hidden="false" customHeight="false" outlineLevel="0" collapsed="false">
      <c r="C6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40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B143" activeCellId="0" sqref="B143"/>
    </sheetView>
  </sheetViews>
  <sheetFormatPr defaultColWidth="12.5625" defaultRowHeight="12.8" zeroHeight="false" outlineLevelRow="0" outlineLevelCol="0"/>
  <cols>
    <col collapsed="false" customWidth="true" hidden="false" outlineLevel="0" max="1" min="1" style="0" width="15.98"/>
    <col collapsed="false" customWidth="true" hidden="false" outlineLevel="0" max="2" min="2" style="0" width="15.72"/>
    <col collapsed="false" customWidth="true" hidden="false" outlineLevel="0" max="3" min="3" style="20" width="13.19"/>
    <col collapsed="false" customWidth="true" hidden="false" outlineLevel="0" max="4" min="4" style="0" width="15.19"/>
    <col collapsed="false" customWidth="true" hidden="false" outlineLevel="0" max="5" min="5" style="0" width="13.19"/>
    <col collapsed="false" customWidth="true" hidden="false" outlineLevel="0" max="6" min="6" style="0" width="36.12"/>
    <col collapsed="false" customWidth="true" hidden="false" outlineLevel="0" max="15" min="7" style="0" width="13.19"/>
    <col collapsed="false" customWidth="true" hidden="false" outlineLevel="0" max="53" min="16" style="0" width="13.43"/>
    <col collapsed="false" customWidth="true" hidden="false" outlineLevel="0" max="1024" min="1014" style="0" width="11.52"/>
  </cols>
  <sheetData>
    <row r="1" customFormat="false" ht="15.75" hidden="false" customHeight="true" outlineLevel="0" collapsed="false">
      <c r="A1" s="21" t="s">
        <v>4</v>
      </c>
      <c r="B1" s="22" t="s">
        <v>147</v>
      </c>
      <c r="C1" s="23" t="s">
        <v>148</v>
      </c>
      <c r="D1" s="24" t="s">
        <v>149</v>
      </c>
    </row>
    <row r="2" customFormat="false" ht="15.75" hidden="false" customHeight="true" outlineLevel="0" collapsed="false">
      <c r="A2" s="25" t="s">
        <v>24</v>
      </c>
      <c r="B2" s="26" t="n">
        <v>1230</v>
      </c>
      <c r="C2" s="27" t="n">
        <v>44197</v>
      </c>
      <c r="D2" s="28" t="s">
        <v>150</v>
      </c>
      <c r="F2" s="29"/>
      <c r="G2" s="29"/>
    </row>
    <row r="3" customFormat="false" ht="15.75" hidden="false" customHeight="true" outlineLevel="0" collapsed="false">
      <c r="A3" s="25" t="s">
        <v>39</v>
      </c>
      <c r="B3" s="26" t="n">
        <v>134</v>
      </c>
      <c r="C3" s="27" t="n">
        <v>44197</v>
      </c>
      <c r="D3" s="28" t="s">
        <v>150</v>
      </c>
      <c r="F3" s="29"/>
      <c r="G3" s="29"/>
    </row>
    <row r="4" customFormat="false" ht="15.75" hidden="false" customHeight="true" outlineLevel="0" collapsed="false">
      <c r="A4" s="25" t="s">
        <v>16</v>
      </c>
      <c r="B4" s="26" t="n">
        <v>7702</v>
      </c>
      <c r="C4" s="27" t="n">
        <v>44197</v>
      </c>
      <c r="D4" s="28" t="s">
        <v>150</v>
      </c>
      <c r="F4" s="29"/>
      <c r="G4" s="29"/>
    </row>
    <row r="5" customFormat="false" ht="15.75" hidden="false" customHeight="true" outlineLevel="0" collapsed="false">
      <c r="A5" s="25" t="s">
        <v>35</v>
      </c>
      <c r="B5" s="26" t="n">
        <v>6879</v>
      </c>
      <c r="C5" s="27" t="n">
        <v>44197</v>
      </c>
      <c r="D5" s="28" t="s">
        <v>150</v>
      </c>
      <c r="F5" s="29"/>
      <c r="G5" s="29"/>
    </row>
    <row r="6" customFormat="false" ht="15.75" hidden="false" customHeight="true" outlineLevel="0" collapsed="false">
      <c r="A6" s="25" t="s">
        <v>44</v>
      </c>
      <c r="B6" s="26" t="n">
        <v>1297.8</v>
      </c>
      <c r="C6" s="27" t="n">
        <v>44197</v>
      </c>
      <c r="D6" s="28" t="s">
        <v>151</v>
      </c>
      <c r="F6" s="29"/>
      <c r="G6" s="29"/>
    </row>
    <row r="7" customFormat="false" ht="15.75" hidden="false" customHeight="true" outlineLevel="0" collapsed="false">
      <c r="A7" s="25" t="s">
        <v>23</v>
      </c>
      <c r="B7" s="26" t="n">
        <v>5165.19</v>
      </c>
      <c r="C7" s="27" t="n">
        <v>44197</v>
      </c>
      <c r="D7" s="28" t="s">
        <v>151</v>
      </c>
      <c r="F7" s="29"/>
      <c r="G7" s="29"/>
    </row>
    <row r="8" customFormat="false" ht="15.75" hidden="false" customHeight="true" outlineLevel="0" collapsed="false">
      <c r="A8" s="25" t="s">
        <v>38</v>
      </c>
      <c r="B8" s="26" t="n">
        <v>299.4</v>
      </c>
      <c r="C8" s="27" t="n">
        <v>44197</v>
      </c>
      <c r="D8" s="28" t="s">
        <v>151</v>
      </c>
      <c r="F8" s="29"/>
      <c r="G8" s="29"/>
    </row>
    <row r="9" customFormat="false" ht="15.75" hidden="false" customHeight="true" outlineLevel="0" collapsed="false">
      <c r="A9" s="25" t="s">
        <v>41</v>
      </c>
      <c r="B9" s="26" t="n">
        <v>1799</v>
      </c>
      <c r="C9" s="27" t="n">
        <v>44197</v>
      </c>
      <c r="D9" s="28" t="s">
        <v>152</v>
      </c>
      <c r="F9" s="29"/>
      <c r="G9" s="29"/>
    </row>
    <row r="10" customFormat="false" ht="15.75" hidden="false" customHeight="true" outlineLevel="0" collapsed="false">
      <c r="A10" s="25" t="s">
        <v>31</v>
      </c>
      <c r="B10" s="26" t="n">
        <v>3349</v>
      </c>
      <c r="C10" s="27" t="n">
        <v>44197</v>
      </c>
      <c r="D10" s="28" t="s">
        <v>152</v>
      </c>
    </row>
    <row r="11" customFormat="false" ht="15.75" hidden="false" customHeight="true" outlineLevel="0" collapsed="false">
      <c r="A11" s="25" t="s">
        <v>46</v>
      </c>
      <c r="B11" s="26" t="n">
        <v>1626</v>
      </c>
      <c r="C11" s="27" t="n">
        <v>44197</v>
      </c>
      <c r="D11" s="28" t="s">
        <v>152</v>
      </c>
    </row>
    <row r="12" customFormat="false" ht="15.75" hidden="false" customHeight="true" outlineLevel="0" collapsed="false">
      <c r="A12" s="25" t="s">
        <v>18</v>
      </c>
      <c r="B12" s="26" t="n">
        <v>2289</v>
      </c>
      <c r="C12" s="27" t="n">
        <v>44197</v>
      </c>
      <c r="D12" s="28" t="s">
        <v>152</v>
      </c>
    </row>
    <row r="13" customFormat="false" ht="15.75" hidden="false" customHeight="true" outlineLevel="0" collapsed="false">
      <c r="A13" s="25" t="s">
        <v>49</v>
      </c>
      <c r="B13" s="26" t="n">
        <v>146</v>
      </c>
      <c r="C13" s="27" t="n">
        <v>44197</v>
      </c>
      <c r="D13" s="28" t="s">
        <v>152</v>
      </c>
    </row>
    <row r="14" customFormat="false" ht="15.75" hidden="false" customHeight="true" outlineLevel="0" collapsed="false">
      <c r="A14" s="25" t="s">
        <v>29</v>
      </c>
      <c r="B14" s="26" t="n">
        <v>2443</v>
      </c>
      <c r="C14" s="27" t="n">
        <v>44197</v>
      </c>
      <c r="D14" s="28" t="s">
        <v>152</v>
      </c>
    </row>
    <row r="15" customFormat="false" ht="15.75" hidden="false" customHeight="true" outlineLevel="0" collapsed="false">
      <c r="A15" s="25" t="s">
        <v>12</v>
      </c>
      <c r="B15" s="26" t="n">
        <v>5393</v>
      </c>
      <c r="C15" s="27" t="n">
        <v>44197</v>
      </c>
      <c r="D15" s="28" t="s">
        <v>152</v>
      </c>
    </row>
    <row r="16" customFormat="false" ht="15.75" hidden="false" customHeight="true" outlineLevel="0" collapsed="false">
      <c r="A16" s="25" t="s">
        <v>47</v>
      </c>
      <c r="B16" s="26" t="n">
        <v>0</v>
      </c>
      <c r="C16" s="27" t="n">
        <v>44197</v>
      </c>
      <c r="D16" s="28" t="s">
        <v>153</v>
      </c>
    </row>
    <row r="17" customFormat="false" ht="15.75" hidden="false" customHeight="true" outlineLevel="0" collapsed="false">
      <c r="A17" s="25" t="s">
        <v>40</v>
      </c>
      <c r="B17" s="26" t="n">
        <v>1712.43</v>
      </c>
      <c r="C17" s="27" t="n">
        <v>44197</v>
      </c>
      <c r="D17" s="28" t="s">
        <v>151</v>
      </c>
    </row>
    <row r="18" customFormat="false" ht="15.75" hidden="false" customHeight="true" outlineLevel="0" collapsed="false">
      <c r="A18" s="30" t="s">
        <v>24</v>
      </c>
      <c r="B18" s="31" t="n">
        <v>3533</v>
      </c>
      <c r="C18" s="27" t="n">
        <v>44228</v>
      </c>
      <c r="D18" s="32" t="s">
        <v>150</v>
      </c>
    </row>
    <row r="19" customFormat="false" ht="15.75" hidden="false" customHeight="true" outlineLevel="0" collapsed="false">
      <c r="A19" s="30" t="s">
        <v>39</v>
      </c>
      <c r="B19" s="31" t="n">
        <v>363</v>
      </c>
      <c r="C19" s="27" t="n">
        <v>44228</v>
      </c>
      <c r="D19" s="32" t="s">
        <v>150</v>
      </c>
    </row>
    <row r="20" customFormat="false" ht="15.75" hidden="false" customHeight="true" outlineLevel="0" collapsed="false">
      <c r="A20" s="30" t="s">
        <v>16</v>
      </c>
      <c r="B20" s="31" t="n">
        <v>2007</v>
      </c>
      <c r="C20" s="27" t="n">
        <v>44228</v>
      </c>
      <c r="D20" s="32" t="s">
        <v>152</v>
      </c>
    </row>
    <row r="21" customFormat="false" ht="15.75" hidden="false" customHeight="true" outlineLevel="0" collapsed="false">
      <c r="A21" s="30" t="s">
        <v>35</v>
      </c>
      <c r="B21" s="31" t="n">
        <v>2031</v>
      </c>
      <c r="C21" s="27" t="n">
        <v>44228</v>
      </c>
      <c r="D21" s="32" t="s">
        <v>150</v>
      </c>
    </row>
    <row r="22" customFormat="false" ht="15.75" hidden="false" customHeight="true" outlineLevel="0" collapsed="false">
      <c r="A22" s="30" t="s">
        <v>44</v>
      </c>
      <c r="B22" s="31" t="n">
        <v>1923.03</v>
      </c>
      <c r="C22" s="27" t="n">
        <v>44228</v>
      </c>
      <c r="D22" s="28" t="s">
        <v>151</v>
      </c>
    </row>
    <row r="23" customFormat="false" ht="15.75" hidden="false" customHeight="true" outlineLevel="0" collapsed="false">
      <c r="A23" s="30" t="s">
        <v>23</v>
      </c>
      <c r="B23" s="31" t="n">
        <v>2706.61</v>
      </c>
      <c r="C23" s="27" t="n">
        <v>44228</v>
      </c>
      <c r="D23" s="28" t="s">
        <v>151</v>
      </c>
    </row>
    <row r="24" customFormat="false" ht="15.75" hidden="false" customHeight="true" outlineLevel="0" collapsed="false">
      <c r="A24" s="30" t="s">
        <v>38</v>
      </c>
      <c r="B24" s="31" t="n">
        <v>188.55</v>
      </c>
      <c r="C24" s="27" t="n">
        <v>44228</v>
      </c>
      <c r="D24" s="28" t="s">
        <v>151</v>
      </c>
    </row>
    <row r="25" customFormat="false" ht="15.75" hidden="false" customHeight="true" outlineLevel="0" collapsed="false">
      <c r="A25" s="30" t="s">
        <v>41</v>
      </c>
      <c r="B25" s="31" t="n">
        <v>2831</v>
      </c>
      <c r="C25" s="27" t="n">
        <v>44228</v>
      </c>
      <c r="D25" s="32" t="s">
        <v>152</v>
      </c>
    </row>
    <row r="26" customFormat="false" ht="15.75" hidden="false" customHeight="true" outlineLevel="0" collapsed="false">
      <c r="A26" s="30" t="s">
        <v>31</v>
      </c>
      <c r="B26" s="31" t="n">
        <v>2733</v>
      </c>
      <c r="C26" s="27" t="n">
        <v>44228</v>
      </c>
      <c r="D26" s="32" t="s">
        <v>152</v>
      </c>
    </row>
    <row r="27" customFormat="false" ht="15.75" hidden="false" customHeight="true" outlineLevel="0" collapsed="false">
      <c r="A27" s="30" t="s">
        <v>46</v>
      </c>
      <c r="B27" s="31" t="n">
        <v>3380</v>
      </c>
      <c r="C27" s="27" t="n">
        <v>44228</v>
      </c>
      <c r="D27" s="32" t="s">
        <v>152</v>
      </c>
    </row>
    <row r="28" customFormat="false" ht="15.75" hidden="false" customHeight="true" outlineLevel="0" collapsed="false">
      <c r="A28" s="30" t="s">
        <v>18</v>
      </c>
      <c r="B28" s="31" t="n">
        <v>5465</v>
      </c>
      <c r="C28" s="27" t="n">
        <v>44228</v>
      </c>
      <c r="D28" s="32" t="s">
        <v>152</v>
      </c>
    </row>
    <row r="29" customFormat="false" ht="15.75" hidden="false" customHeight="true" outlineLevel="0" collapsed="false">
      <c r="A29" s="30" t="s">
        <v>49</v>
      </c>
      <c r="B29" s="31" t="n">
        <v>2591</v>
      </c>
      <c r="C29" s="27" t="n">
        <v>44228</v>
      </c>
      <c r="D29" s="32" t="s">
        <v>152</v>
      </c>
    </row>
    <row r="30" customFormat="false" ht="15.75" hidden="false" customHeight="true" outlineLevel="0" collapsed="false">
      <c r="A30" s="30" t="s">
        <v>29</v>
      </c>
      <c r="B30" s="31" t="n">
        <v>4396</v>
      </c>
      <c r="C30" s="27" t="n">
        <v>44228</v>
      </c>
      <c r="D30" s="32" t="s">
        <v>152</v>
      </c>
    </row>
    <row r="31" customFormat="false" ht="15.75" hidden="false" customHeight="true" outlineLevel="0" collapsed="false">
      <c r="A31" s="30" t="s">
        <v>12</v>
      </c>
      <c r="B31" s="31" t="n">
        <v>3165</v>
      </c>
      <c r="C31" s="27" t="n">
        <v>44228</v>
      </c>
      <c r="D31" s="32" t="s">
        <v>152</v>
      </c>
    </row>
    <row r="32" customFormat="false" ht="15.75" hidden="false" customHeight="true" outlineLevel="0" collapsed="false">
      <c r="A32" s="30" t="s">
        <v>47</v>
      </c>
      <c r="B32" s="31" t="n">
        <v>0</v>
      </c>
      <c r="C32" s="27" t="n">
        <v>44228</v>
      </c>
      <c r="D32" s="32" t="s">
        <v>153</v>
      </c>
    </row>
    <row r="33" customFormat="false" ht="15.75" hidden="false" customHeight="true" outlineLevel="0" collapsed="false">
      <c r="A33" s="33" t="s">
        <v>40</v>
      </c>
      <c r="B33" s="34" t="n">
        <v>3343.71</v>
      </c>
      <c r="C33" s="27" t="n">
        <v>44228</v>
      </c>
      <c r="D33" s="28" t="s">
        <v>151</v>
      </c>
    </row>
    <row r="34" customFormat="false" ht="15.75" hidden="false" customHeight="true" outlineLevel="0" collapsed="false">
      <c r="A34" s="35" t="s">
        <v>24</v>
      </c>
      <c r="B34" s="36" t="n">
        <v>1186</v>
      </c>
      <c r="C34" s="27" t="n">
        <v>44256</v>
      </c>
      <c r="D34" s="37" t="s">
        <v>150</v>
      </c>
    </row>
    <row r="35" customFormat="false" ht="15.75" hidden="false" customHeight="true" outlineLevel="0" collapsed="false">
      <c r="A35" s="35" t="s">
        <v>39</v>
      </c>
      <c r="B35" s="38" t="n">
        <v>3.63</v>
      </c>
      <c r="C35" s="27" t="n">
        <v>44256</v>
      </c>
      <c r="D35" s="37" t="s">
        <v>150</v>
      </c>
    </row>
    <row r="36" customFormat="false" ht="15.75" hidden="false" customHeight="true" outlineLevel="0" collapsed="false">
      <c r="A36" s="35" t="s">
        <v>16</v>
      </c>
      <c r="B36" s="36" t="n">
        <v>3009</v>
      </c>
      <c r="C36" s="27" t="n">
        <v>44256</v>
      </c>
      <c r="D36" s="37" t="s">
        <v>152</v>
      </c>
    </row>
    <row r="37" customFormat="false" ht="15.75" hidden="false" customHeight="true" outlineLevel="0" collapsed="false">
      <c r="A37" s="35" t="s">
        <v>35</v>
      </c>
      <c r="B37" s="38" t="n">
        <v>1148</v>
      </c>
      <c r="C37" s="27" t="n">
        <v>44256</v>
      </c>
      <c r="D37" s="37" t="s">
        <v>152</v>
      </c>
      <c r="E37" s="39"/>
    </row>
    <row r="38" customFormat="false" ht="15.75" hidden="false" customHeight="true" outlineLevel="0" collapsed="false">
      <c r="A38" s="35" t="s">
        <v>44</v>
      </c>
      <c r="B38" s="36" t="n">
        <v>1283.02</v>
      </c>
      <c r="C38" s="27" t="n">
        <v>44256</v>
      </c>
      <c r="D38" s="28" t="s">
        <v>151</v>
      </c>
    </row>
    <row r="39" customFormat="false" ht="15.75" hidden="false" customHeight="true" outlineLevel="0" collapsed="false">
      <c r="A39" s="35" t="s">
        <v>23</v>
      </c>
      <c r="B39" s="36" t="n">
        <v>1408.22</v>
      </c>
      <c r="C39" s="27" t="n">
        <v>44256</v>
      </c>
      <c r="D39" s="28" t="s">
        <v>151</v>
      </c>
    </row>
    <row r="40" customFormat="false" ht="15.75" hidden="false" customHeight="true" outlineLevel="0" collapsed="false">
      <c r="A40" s="35" t="s">
        <v>38</v>
      </c>
      <c r="B40" s="38" t="n">
        <v>0</v>
      </c>
      <c r="C40" s="27" t="n">
        <v>44256</v>
      </c>
      <c r="D40" s="28" t="s">
        <v>151</v>
      </c>
    </row>
    <row r="41" customFormat="false" ht="15.75" hidden="false" customHeight="true" outlineLevel="0" collapsed="false">
      <c r="A41" s="35" t="s">
        <v>41</v>
      </c>
      <c r="B41" s="36" t="n">
        <v>2146</v>
      </c>
      <c r="C41" s="27" t="n">
        <v>44256</v>
      </c>
      <c r="D41" s="37" t="s">
        <v>152</v>
      </c>
    </row>
    <row r="42" customFormat="false" ht="15.75" hidden="false" customHeight="true" outlineLevel="0" collapsed="false">
      <c r="A42" s="35" t="s">
        <v>31</v>
      </c>
      <c r="B42" s="36" t="n">
        <v>2590</v>
      </c>
      <c r="C42" s="27" t="n">
        <v>44256</v>
      </c>
      <c r="D42" s="37" t="s">
        <v>152</v>
      </c>
    </row>
    <row r="43" customFormat="false" ht="15.75" hidden="false" customHeight="true" outlineLevel="0" collapsed="false">
      <c r="A43" s="35" t="s">
        <v>46</v>
      </c>
      <c r="B43" s="36" t="n">
        <v>1659</v>
      </c>
      <c r="C43" s="27" t="n">
        <v>44256</v>
      </c>
      <c r="D43" s="37" t="s">
        <v>152</v>
      </c>
    </row>
    <row r="44" customFormat="false" ht="15.75" hidden="false" customHeight="true" outlineLevel="0" collapsed="false">
      <c r="A44" s="35" t="s">
        <v>18</v>
      </c>
      <c r="B44" s="36" t="n">
        <v>3925</v>
      </c>
      <c r="C44" s="27" t="n">
        <v>44256</v>
      </c>
      <c r="D44" s="37" t="s">
        <v>152</v>
      </c>
    </row>
    <row r="45" customFormat="false" ht="15.75" hidden="false" customHeight="true" outlineLevel="0" collapsed="false">
      <c r="A45" s="35" t="s">
        <v>49</v>
      </c>
      <c r="B45" s="36" t="n">
        <v>1473</v>
      </c>
      <c r="C45" s="27" t="n">
        <v>44256</v>
      </c>
      <c r="D45" s="37" t="s">
        <v>152</v>
      </c>
    </row>
    <row r="46" customFormat="false" ht="15.75" hidden="false" customHeight="true" outlineLevel="0" collapsed="false">
      <c r="A46" s="35" t="s">
        <v>29</v>
      </c>
      <c r="B46" s="36" t="n">
        <v>3095</v>
      </c>
      <c r="C46" s="27" t="n">
        <v>44256</v>
      </c>
      <c r="D46" s="37" t="s">
        <v>152</v>
      </c>
    </row>
    <row r="47" customFormat="false" ht="15.75" hidden="false" customHeight="true" outlineLevel="0" collapsed="false">
      <c r="A47" s="35" t="s">
        <v>12</v>
      </c>
      <c r="B47" s="36" t="n">
        <v>1211</v>
      </c>
      <c r="C47" s="27" t="n">
        <v>44256</v>
      </c>
      <c r="D47" s="37" t="s">
        <v>152</v>
      </c>
    </row>
    <row r="48" customFormat="false" ht="15.75" hidden="false" customHeight="true" outlineLevel="0" collapsed="false">
      <c r="A48" s="35" t="s">
        <v>47</v>
      </c>
      <c r="B48" s="38" t="n">
        <v>0</v>
      </c>
      <c r="C48" s="27" t="n">
        <v>44256</v>
      </c>
      <c r="D48" s="37" t="s">
        <v>153</v>
      </c>
    </row>
    <row r="49" customFormat="false" ht="15.75" hidden="false" customHeight="true" outlineLevel="0" collapsed="false">
      <c r="A49" s="40" t="s">
        <v>40</v>
      </c>
      <c r="B49" s="36" t="n">
        <v>3246.41</v>
      </c>
      <c r="C49" s="27" t="n">
        <v>44256</v>
      </c>
      <c r="D49" s="28" t="s">
        <v>151</v>
      </c>
    </row>
    <row r="50" customFormat="false" ht="15.75" hidden="false" customHeight="true" outlineLevel="0" collapsed="false">
      <c r="A50" s="25" t="s">
        <v>24</v>
      </c>
      <c r="B50" s="41" t="n">
        <v>0</v>
      </c>
      <c r="C50" s="27" t="n">
        <v>44287</v>
      </c>
      <c r="D50" s="42" t="s">
        <v>150</v>
      </c>
    </row>
    <row r="51" customFormat="false" ht="15.75" hidden="false" customHeight="true" outlineLevel="0" collapsed="false">
      <c r="A51" s="25" t="s">
        <v>39</v>
      </c>
      <c r="B51" s="43" t="n">
        <v>234</v>
      </c>
      <c r="C51" s="27" t="n">
        <v>44287</v>
      </c>
      <c r="D51" s="42" t="s">
        <v>150</v>
      </c>
    </row>
    <row r="52" customFormat="false" ht="15.75" hidden="false" customHeight="true" outlineLevel="0" collapsed="false">
      <c r="A52" s="25" t="s">
        <v>16</v>
      </c>
      <c r="B52" s="44" t="n">
        <v>4008</v>
      </c>
      <c r="C52" s="27" t="n">
        <v>44287</v>
      </c>
      <c r="D52" s="42" t="s">
        <v>152</v>
      </c>
    </row>
    <row r="53" customFormat="false" ht="15.75" hidden="false" customHeight="true" outlineLevel="0" collapsed="false">
      <c r="A53" s="25" t="s">
        <v>35</v>
      </c>
      <c r="B53" s="44" t="n">
        <v>3334</v>
      </c>
      <c r="C53" s="27" t="n">
        <v>44287</v>
      </c>
      <c r="D53" s="42" t="s">
        <v>152</v>
      </c>
    </row>
    <row r="54" customFormat="false" ht="15.75" hidden="false" customHeight="true" outlineLevel="0" collapsed="false">
      <c r="A54" s="25" t="s">
        <v>44</v>
      </c>
      <c r="B54" s="44" t="n">
        <v>2705.57</v>
      </c>
      <c r="C54" s="27" t="n">
        <v>44287</v>
      </c>
      <c r="D54" s="28" t="s">
        <v>151</v>
      </c>
    </row>
    <row r="55" customFormat="false" ht="15.75" hidden="false" customHeight="true" outlineLevel="0" collapsed="false">
      <c r="A55" s="25" t="s">
        <v>23</v>
      </c>
      <c r="B55" s="44" t="n">
        <v>3024.52</v>
      </c>
      <c r="C55" s="27" t="n">
        <v>44287</v>
      </c>
      <c r="D55" s="28" t="s">
        <v>151</v>
      </c>
    </row>
    <row r="56" customFormat="false" ht="15.75" hidden="false" customHeight="true" outlineLevel="0" collapsed="false">
      <c r="A56" s="25" t="s">
        <v>38</v>
      </c>
      <c r="B56" s="44" t="n">
        <v>389.14</v>
      </c>
      <c r="C56" s="27" t="n">
        <v>44287</v>
      </c>
      <c r="D56" s="28" t="s">
        <v>151</v>
      </c>
    </row>
    <row r="57" customFormat="false" ht="15.75" hidden="false" customHeight="true" outlineLevel="0" collapsed="false">
      <c r="A57" s="25" t="s">
        <v>41</v>
      </c>
      <c r="B57" s="44" t="n">
        <v>2901</v>
      </c>
      <c r="C57" s="27" t="n">
        <v>44287</v>
      </c>
      <c r="D57" s="42" t="s">
        <v>152</v>
      </c>
    </row>
    <row r="58" customFormat="false" ht="15.75" hidden="false" customHeight="true" outlineLevel="0" collapsed="false">
      <c r="A58" s="25" t="s">
        <v>31</v>
      </c>
      <c r="B58" s="44" t="n">
        <v>2817</v>
      </c>
      <c r="C58" s="27" t="n">
        <v>44287</v>
      </c>
      <c r="D58" s="42" t="s">
        <v>152</v>
      </c>
    </row>
    <row r="59" customFormat="false" ht="15.75" hidden="false" customHeight="true" outlineLevel="0" collapsed="false">
      <c r="A59" s="25" t="s">
        <v>46</v>
      </c>
      <c r="B59" s="44" t="n">
        <v>2669</v>
      </c>
      <c r="C59" s="27" t="n">
        <v>44287</v>
      </c>
      <c r="D59" s="42" t="s">
        <v>152</v>
      </c>
    </row>
    <row r="60" customFormat="false" ht="15.75" hidden="false" customHeight="true" outlineLevel="0" collapsed="false">
      <c r="A60" s="25" t="s">
        <v>18</v>
      </c>
      <c r="B60" s="44" t="n">
        <v>3632</v>
      </c>
      <c r="C60" s="27" t="n">
        <v>44287</v>
      </c>
      <c r="D60" s="42" t="s">
        <v>152</v>
      </c>
    </row>
    <row r="61" customFormat="false" ht="15.75" hidden="false" customHeight="true" outlineLevel="0" collapsed="false">
      <c r="A61" s="25" t="s">
        <v>49</v>
      </c>
      <c r="B61" s="41" t="n">
        <v>808</v>
      </c>
      <c r="C61" s="27" t="n">
        <v>44287</v>
      </c>
      <c r="D61" s="42" t="s">
        <v>152</v>
      </c>
    </row>
    <row r="62" customFormat="false" ht="15.75" hidden="false" customHeight="true" outlineLevel="0" collapsed="false">
      <c r="A62" s="25" t="s">
        <v>29</v>
      </c>
      <c r="B62" s="44" t="n">
        <v>5920</v>
      </c>
      <c r="C62" s="27" t="n">
        <v>44287</v>
      </c>
      <c r="D62" s="42" t="s">
        <v>152</v>
      </c>
    </row>
    <row r="63" customFormat="false" ht="15.75" hidden="false" customHeight="true" outlineLevel="0" collapsed="false">
      <c r="A63" s="25" t="s">
        <v>12</v>
      </c>
      <c r="B63" s="44" t="n">
        <v>2834</v>
      </c>
      <c r="C63" s="27" t="n">
        <v>44287</v>
      </c>
      <c r="D63" s="42" t="s">
        <v>152</v>
      </c>
    </row>
    <row r="64" customFormat="false" ht="15.75" hidden="false" customHeight="true" outlineLevel="0" collapsed="false">
      <c r="A64" s="25" t="s">
        <v>47</v>
      </c>
      <c r="B64" s="0" t="n">
        <v>0</v>
      </c>
      <c r="C64" s="27" t="n">
        <v>44287</v>
      </c>
      <c r="D64" s="42" t="s">
        <v>153</v>
      </c>
    </row>
    <row r="65" customFormat="false" ht="15.75" hidden="false" customHeight="true" outlineLevel="0" collapsed="false">
      <c r="A65" s="0" t="s">
        <v>40</v>
      </c>
      <c r="B65" s="0" t="n">
        <v>3250.29</v>
      </c>
      <c r="C65" s="27" t="n">
        <v>44287</v>
      </c>
      <c r="D65" s="9" t="s">
        <v>151</v>
      </c>
    </row>
    <row r="66" customFormat="false" ht="15.75" hidden="false" customHeight="true" outlineLevel="0" collapsed="false">
      <c r="A66" s="35" t="s">
        <v>24</v>
      </c>
      <c r="B66" s="45" t="n">
        <v>1924</v>
      </c>
      <c r="C66" s="27" t="n">
        <v>44317</v>
      </c>
      <c r="D66" s="37" t="s">
        <v>150</v>
      </c>
      <c r="F66" s="46"/>
    </row>
    <row r="67" customFormat="false" ht="15.75" hidden="false" customHeight="true" outlineLevel="0" collapsed="false">
      <c r="A67" s="35" t="s">
        <v>39</v>
      </c>
      <c r="B67" s="45" t="n">
        <v>473</v>
      </c>
      <c r="C67" s="27" t="n">
        <v>44317</v>
      </c>
      <c r="D67" s="37" t="s">
        <v>150</v>
      </c>
    </row>
    <row r="68" customFormat="false" ht="15.75" hidden="false" customHeight="true" outlineLevel="0" collapsed="false">
      <c r="A68" s="35" t="s">
        <v>16</v>
      </c>
      <c r="B68" s="45" t="n">
        <v>3169</v>
      </c>
      <c r="C68" s="27" t="n">
        <v>44317</v>
      </c>
      <c r="D68" s="37" t="s">
        <v>152</v>
      </c>
    </row>
    <row r="69" customFormat="false" ht="15.75" hidden="false" customHeight="true" outlineLevel="0" collapsed="false">
      <c r="A69" s="35" t="s">
        <v>35</v>
      </c>
      <c r="B69" s="45" t="n">
        <v>2785</v>
      </c>
      <c r="C69" s="27" t="n">
        <v>44317</v>
      </c>
      <c r="D69" s="37" t="s">
        <v>152</v>
      </c>
    </row>
    <row r="70" customFormat="false" ht="15.75" hidden="false" customHeight="true" outlineLevel="0" collapsed="false">
      <c r="A70" s="35" t="s">
        <v>44</v>
      </c>
      <c r="B70" s="45" t="n">
        <v>3446.43</v>
      </c>
      <c r="C70" s="27" t="n">
        <v>44317</v>
      </c>
      <c r="D70" s="47" t="s">
        <v>151</v>
      </c>
      <c r="F70" s="46"/>
    </row>
    <row r="71" customFormat="false" ht="15.75" hidden="false" customHeight="true" outlineLevel="0" collapsed="false">
      <c r="A71" s="35" t="s">
        <v>23</v>
      </c>
      <c r="B71" s="45" t="n">
        <v>1709.55</v>
      </c>
      <c r="C71" s="27" t="n">
        <v>44317</v>
      </c>
      <c r="D71" s="47" t="s">
        <v>151</v>
      </c>
      <c r="F71" s="46"/>
    </row>
    <row r="72" customFormat="false" ht="15.75" hidden="false" customHeight="true" outlineLevel="0" collapsed="false">
      <c r="A72" s="35" t="s">
        <v>38</v>
      </c>
      <c r="B72" s="45" t="n">
        <v>907.56</v>
      </c>
      <c r="C72" s="27" t="n">
        <v>44317</v>
      </c>
      <c r="D72" s="47" t="s">
        <v>151</v>
      </c>
      <c r="E72" s="46"/>
    </row>
    <row r="73" customFormat="false" ht="15.75" hidden="false" customHeight="true" outlineLevel="0" collapsed="false">
      <c r="A73" s="35" t="s">
        <v>41</v>
      </c>
      <c r="B73" s="45" t="n">
        <v>3328</v>
      </c>
      <c r="C73" s="27" t="n">
        <v>44317</v>
      </c>
      <c r="D73" s="37" t="s">
        <v>152</v>
      </c>
      <c r="E73" s="46"/>
    </row>
    <row r="74" customFormat="false" ht="15.75" hidden="false" customHeight="true" outlineLevel="0" collapsed="false">
      <c r="A74" s="35" t="s">
        <v>31</v>
      </c>
      <c r="B74" s="45" t="n">
        <v>2640</v>
      </c>
      <c r="C74" s="27" t="n">
        <v>44317</v>
      </c>
      <c r="D74" s="37" t="s">
        <v>152</v>
      </c>
      <c r="E74" s="46"/>
    </row>
    <row r="75" customFormat="false" ht="15.75" hidden="false" customHeight="true" outlineLevel="0" collapsed="false">
      <c r="A75" s="35" t="s">
        <v>46</v>
      </c>
      <c r="B75" s="45" t="n">
        <v>2830</v>
      </c>
      <c r="C75" s="27" t="n">
        <v>44317</v>
      </c>
      <c r="D75" s="37" t="s">
        <v>152</v>
      </c>
      <c r="E75" s="46"/>
    </row>
    <row r="76" customFormat="false" ht="15.75" hidden="false" customHeight="true" outlineLevel="0" collapsed="false">
      <c r="A76" s="35" t="s">
        <v>18</v>
      </c>
      <c r="B76" s="45" t="n">
        <v>7265</v>
      </c>
      <c r="C76" s="27" t="n">
        <v>44317</v>
      </c>
      <c r="D76" s="37" t="s">
        <v>152</v>
      </c>
    </row>
    <row r="77" customFormat="false" ht="15.75" hidden="false" customHeight="true" outlineLevel="0" collapsed="false">
      <c r="A77" s="35" t="s">
        <v>49</v>
      </c>
      <c r="B77" s="45" t="n">
        <v>2930</v>
      </c>
      <c r="C77" s="27" t="n">
        <v>44317</v>
      </c>
      <c r="D77" s="37" t="s">
        <v>152</v>
      </c>
      <c r="E77" s="46"/>
    </row>
    <row r="78" customFormat="false" ht="15.75" hidden="false" customHeight="true" outlineLevel="0" collapsed="false">
      <c r="A78" s="35" t="s">
        <v>29</v>
      </c>
      <c r="B78" s="45" t="n">
        <v>3094</v>
      </c>
      <c r="C78" s="27" t="n">
        <v>44317</v>
      </c>
      <c r="D78" s="37" t="s">
        <v>152</v>
      </c>
    </row>
    <row r="79" customFormat="false" ht="15.75" hidden="false" customHeight="true" outlineLevel="0" collapsed="false">
      <c r="A79" s="35" t="s">
        <v>12</v>
      </c>
      <c r="B79" s="45" t="n">
        <v>3137</v>
      </c>
      <c r="C79" s="27" t="n">
        <v>44317</v>
      </c>
      <c r="D79" s="37" t="s">
        <v>152</v>
      </c>
    </row>
    <row r="80" customFormat="false" ht="15.75" hidden="false" customHeight="true" outlineLevel="0" collapsed="false">
      <c r="A80" s="35" t="s">
        <v>47</v>
      </c>
      <c r="B80" s="48" t="n">
        <v>0</v>
      </c>
      <c r="C80" s="27" t="n">
        <v>44317</v>
      </c>
      <c r="D80" s="37" t="s">
        <v>153</v>
      </c>
    </row>
    <row r="81" customFormat="false" ht="15.75" hidden="false" customHeight="true" outlineLevel="0" collapsed="false">
      <c r="A81" s="40" t="s">
        <v>40</v>
      </c>
      <c r="B81" s="45" t="n">
        <v>2896.52</v>
      </c>
      <c r="C81" s="27" t="n">
        <v>44317</v>
      </c>
      <c r="D81" s="47" t="s">
        <v>151</v>
      </c>
    </row>
    <row r="82" customFormat="false" ht="15.75" hidden="false" customHeight="true" outlineLevel="0" collapsed="false">
      <c r="A82" s="49" t="s">
        <v>12</v>
      </c>
      <c r="B82" s="49" t="n">
        <v>3476</v>
      </c>
      <c r="C82" s="27" t="n">
        <v>44348</v>
      </c>
      <c r="D82" s="49" t="s">
        <v>152</v>
      </c>
    </row>
    <row r="83" customFormat="false" ht="15.75" hidden="false" customHeight="true" outlineLevel="0" collapsed="false">
      <c r="A83" s="49" t="s">
        <v>24</v>
      </c>
      <c r="B83" s="49" t="n">
        <v>2411</v>
      </c>
      <c r="C83" s="27" t="n">
        <v>44348</v>
      </c>
      <c r="D83" s="49" t="s">
        <v>152</v>
      </c>
    </row>
    <row r="84" customFormat="false" ht="15.75" hidden="false" customHeight="true" outlineLevel="0" collapsed="false">
      <c r="A84" s="49" t="s">
        <v>16</v>
      </c>
      <c r="B84" s="49" t="n">
        <v>1424</v>
      </c>
      <c r="C84" s="27" t="n">
        <v>44348</v>
      </c>
      <c r="D84" s="49" t="s">
        <v>152</v>
      </c>
    </row>
    <row r="85" customFormat="false" ht="15.75" hidden="false" customHeight="true" outlineLevel="0" collapsed="false">
      <c r="A85" s="49" t="s">
        <v>31</v>
      </c>
      <c r="B85" s="49" t="n">
        <v>2864</v>
      </c>
      <c r="C85" s="27" t="n">
        <v>44348</v>
      </c>
      <c r="D85" s="49" t="s">
        <v>152</v>
      </c>
    </row>
    <row r="86" customFormat="false" ht="15.75" hidden="false" customHeight="true" outlineLevel="0" collapsed="false">
      <c r="A86" s="49" t="s">
        <v>44</v>
      </c>
      <c r="B86" s="49" t="n">
        <v>3783.41</v>
      </c>
      <c r="C86" s="27" t="n">
        <v>44348</v>
      </c>
      <c r="D86" s="47" t="s">
        <v>151</v>
      </c>
    </row>
    <row r="87" customFormat="false" ht="15.75" hidden="false" customHeight="true" outlineLevel="0" collapsed="false">
      <c r="A87" s="49" t="s">
        <v>41</v>
      </c>
      <c r="B87" s="49" t="n">
        <v>1730</v>
      </c>
      <c r="C87" s="27" t="n">
        <v>44348</v>
      </c>
      <c r="D87" s="49" t="s">
        <v>152</v>
      </c>
    </row>
    <row r="88" customFormat="false" ht="15.75" hidden="false" customHeight="true" outlineLevel="0" collapsed="false">
      <c r="A88" s="49" t="s">
        <v>49</v>
      </c>
      <c r="B88" s="49" t="n">
        <v>2806</v>
      </c>
      <c r="C88" s="27" t="n">
        <v>44348</v>
      </c>
      <c r="D88" s="49" t="s">
        <v>152</v>
      </c>
    </row>
    <row r="89" customFormat="false" ht="15.75" hidden="false" customHeight="true" outlineLevel="0" collapsed="false">
      <c r="A89" s="49" t="s">
        <v>35</v>
      </c>
      <c r="B89" s="49" t="n">
        <v>1292</v>
      </c>
      <c r="C89" s="27" t="n">
        <v>44348</v>
      </c>
      <c r="D89" s="49" t="s">
        <v>152</v>
      </c>
    </row>
    <row r="90" customFormat="false" ht="15.75" hidden="false" customHeight="true" outlineLevel="0" collapsed="false">
      <c r="A90" s="49" t="s">
        <v>23</v>
      </c>
      <c r="B90" s="50" t="n">
        <v>1933.95000000001</v>
      </c>
      <c r="C90" s="27" t="n">
        <v>44348</v>
      </c>
      <c r="D90" s="47" t="s">
        <v>151</v>
      </c>
    </row>
    <row r="91" customFormat="false" ht="15.75" hidden="false" customHeight="true" outlineLevel="0" collapsed="false">
      <c r="A91" s="49" t="s">
        <v>46</v>
      </c>
      <c r="B91" s="49" t="n">
        <v>1478</v>
      </c>
      <c r="C91" s="27" t="n">
        <v>44348</v>
      </c>
      <c r="D91" s="49" t="s">
        <v>152</v>
      </c>
    </row>
    <row r="92" customFormat="false" ht="15.75" hidden="false" customHeight="true" outlineLevel="0" collapsed="false">
      <c r="A92" s="49" t="s">
        <v>38</v>
      </c>
      <c r="B92" s="49" t="n">
        <v>2241.815</v>
      </c>
      <c r="C92" s="27" t="n">
        <v>44348</v>
      </c>
      <c r="D92" s="47" t="s">
        <v>151</v>
      </c>
    </row>
    <row r="93" customFormat="false" ht="15.75" hidden="false" customHeight="true" outlineLevel="0" collapsed="false">
      <c r="A93" s="49" t="s">
        <v>18</v>
      </c>
      <c r="B93" s="49" t="n">
        <v>5055</v>
      </c>
      <c r="C93" s="27" t="n">
        <v>44348</v>
      </c>
      <c r="D93" s="49" t="s">
        <v>152</v>
      </c>
    </row>
    <row r="94" customFormat="false" ht="15.75" hidden="false" customHeight="true" outlineLevel="0" collapsed="false">
      <c r="A94" s="49" t="s">
        <v>29</v>
      </c>
      <c r="B94" s="49" t="n">
        <v>1484</v>
      </c>
      <c r="C94" s="27" t="n">
        <v>44348</v>
      </c>
      <c r="D94" s="49" t="s">
        <v>152</v>
      </c>
    </row>
    <row r="95" customFormat="false" ht="15.75" hidden="false" customHeight="true" outlineLevel="0" collapsed="false">
      <c r="A95" s="49" t="s">
        <v>40</v>
      </c>
      <c r="B95" s="44" t="n">
        <v>5282</v>
      </c>
      <c r="C95" s="27" t="n">
        <v>44348</v>
      </c>
      <c r="D95" s="47" t="s">
        <v>151</v>
      </c>
    </row>
    <row r="96" customFormat="false" ht="15.75" hidden="false" customHeight="true" outlineLevel="0" collapsed="false">
      <c r="A96" s="49" t="s">
        <v>39</v>
      </c>
      <c r="B96" s="44"/>
      <c r="C96" s="27" t="n">
        <v>44348</v>
      </c>
      <c r="D96" s="47" t="s">
        <v>151</v>
      </c>
    </row>
    <row r="97" s="51" customFormat="true" ht="15.75" hidden="false" customHeight="true" outlineLevel="0" collapsed="false">
      <c r="A97" s="40" t="s">
        <v>12</v>
      </c>
      <c r="B97" s="40" t="n">
        <v>1427</v>
      </c>
      <c r="C97" s="27" t="n">
        <v>44378</v>
      </c>
      <c r="D97" s="40" t="s">
        <v>152</v>
      </c>
    </row>
    <row r="98" s="51" customFormat="true" ht="15.75" hidden="false" customHeight="true" outlineLevel="0" collapsed="false">
      <c r="A98" s="40" t="s">
        <v>24</v>
      </c>
      <c r="B98" s="40" t="n">
        <v>2952</v>
      </c>
      <c r="C98" s="27" t="n">
        <v>44378</v>
      </c>
      <c r="D98" s="40" t="s">
        <v>152</v>
      </c>
    </row>
    <row r="99" s="51" customFormat="true" ht="26.85" hidden="false" customHeight="true" outlineLevel="0" collapsed="false">
      <c r="A99" s="40" t="s">
        <v>16</v>
      </c>
      <c r="B99" s="40" t="n">
        <v>3662</v>
      </c>
      <c r="C99" s="27" t="n">
        <v>44378</v>
      </c>
      <c r="D99" s="40" t="s">
        <v>152</v>
      </c>
    </row>
    <row r="100" s="51" customFormat="true" ht="15.75" hidden="false" customHeight="true" outlineLevel="0" collapsed="false">
      <c r="A100" s="40" t="s">
        <v>31</v>
      </c>
      <c r="B100" s="40" t="n">
        <v>3796</v>
      </c>
      <c r="C100" s="27" t="n">
        <v>44378</v>
      </c>
      <c r="D100" s="40" t="s">
        <v>152</v>
      </c>
    </row>
    <row r="101" s="51" customFormat="true" ht="15.75" hidden="false" customHeight="true" outlineLevel="0" collapsed="false">
      <c r="A101" s="40" t="s">
        <v>44</v>
      </c>
      <c r="B101" s="40" t="n">
        <v>2750.37</v>
      </c>
      <c r="C101" s="27" t="n">
        <v>44378</v>
      </c>
      <c r="D101" s="40" t="s">
        <v>151</v>
      </c>
    </row>
    <row r="102" s="51" customFormat="true" ht="15.75" hidden="false" customHeight="true" outlineLevel="0" collapsed="false">
      <c r="A102" s="40" t="s">
        <v>41</v>
      </c>
      <c r="B102" s="40" t="n">
        <v>3391</v>
      </c>
      <c r="C102" s="27" t="n">
        <v>44378</v>
      </c>
      <c r="D102" s="40" t="s">
        <v>152</v>
      </c>
    </row>
    <row r="103" s="51" customFormat="true" ht="15.75" hidden="false" customHeight="true" outlineLevel="0" collapsed="false">
      <c r="A103" s="40" t="s">
        <v>49</v>
      </c>
      <c r="B103" s="40" t="n">
        <v>3061</v>
      </c>
      <c r="C103" s="27" t="n">
        <v>44378</v>
      </c>
      <c r="D103" s="40" t="s">
        <v>151</v>
      </c>
    </row>
    <row r="104" s="51" customFormat="true" ht="15.75" hidden="false" customHeight="true" outlineLevel="0" collapsed="false">
      <c r="A104" s="40" t="s">
        <v>35</v>
      </c>
      <c r="B104" s="40" t="n">
        <v>3003</v>
      </c>
      <c r="C104" s="27" t="n">
        <v>44378</v>
      </c>
      <c r="D104" s="40" t="s">
        <v>152</v>
      </c>
    </row>
    <row r="105" s="51" customFormat="true" ht="15.75" hidden="false" customHeight="true" outlineLevel="0" collapsed="false">
      <c r="A105" s="40" t="s">
        <v>23</v>
      </c>
      <c r="B105" s="40" t="n">
        <v>4762.38000000001</v>
      </c>
      <c r="C105" s="27" t="n">
        <v>44378</v>
      </c>
      <c r="D105" s="40" t="s">
        <v>151</v>
      </c>
    </row>
    <row r="106" s="51" customFormat="true" ht="15.75" hidden="false" customHeight="true" outlineLevel="0" collapsed="false">
      <c r="A106" s="40" t="s">
        <v>46</v>
      </c>
      <c r="B106" s="40" t="n">
        <v>2400</v>
      </c>
      <c r="C106" s="27" t="n">
        <v>44378</v>
      </c>
      <c r="D106" s="40" t="s">
        <v>152</v>
      </c>
    </row>
    <row r="107" s="51" customFormat="true" ht="15.75" hidden="false" customHeight="true" outlineLevel="0" collapsed="false">
      <c r="A107" s="40" t="s">
        <v>38</v>
      </c>
      <c r="B107" s="40" t="n">
        <v>1172.05</v>
      </c>
      <c r="C107" s="27" t="n">
        <v>44378</v>
      </c>
      <c r="D107" s="40" t="s">
        <v>151</v>
      </c>
    </row>
    <row r="108" s="51" customFormat="true" ht="15.75" hidden="false" customHeight="true" outlineLevel="0" collapsed="false">
      <c r="A108" s="40" t="s">
        <v>18</v>
      </c>
      <c r="B108" s="40" t="n">
        <v>4833</v>
      </c>
      <c r="C108" s="27" t="n">
        <v>44378</v>
      </c>
      <c r="D108" s="40" t="s">
        <v>152</v>
      </c>
    </row>
    <row r="109" s="51" customFormat="true" ht="15.75" hidden="false" customHeight="true" outlineLevel="0" collapsed="false">
      <c r="A109" s="40" t="s">
        <v>29</v>
      </c>
      <c r="B109" s="40" t="n">
        <v>6507</v>
      </c>
      <c r="C109" s="27" t="n">
        <v>44378</v>
      </c>
      <c r="D109" s="40" t="s">
        <v>152</v>
      </c>
    </row>
    <row r="110" s="51" customFormat="true" ht="15.75" hidden="false" customHeight="true" outlineLevel="0" collapsed="false">
      <c r="A110" s="40" t="s">
        <v>39</v>
      </c>
      <c r="B110" s="45" t="n">
        <v>307</v>
      </c>
      <c r="C110" s="27" t="n">
        <v>44378</v>
      </c>
      <c r="D110" s="47" t="s">
        <v>151</v>
      </c>
    </row>
    <row r="111" customFormat="false" ht="15.75" hidden="false" customHeight="true" outlineLevel="0" collapsed="false">
      <c r="A111" s="0" t="s">
        <v>40</v>
      </c>
      <c r="B111" s="0" t="n">
        <v>933</v>
      </c>
      <c r="C111" s="27" t="n">
        <v>44409</v>
      </c>
      <c r="D111" s="0" t="s">
        <v>151</v>
      </c>
    </row>
    <row r="112" customFormat="false" ht="15.75" hidden="false" customHeight="true" outlineLevel="0" collapsed="false">
      <c r="A112" s="0" t="s">
        <v>39</v>
      </c>
      <c r="B112" s="29" t="n">
        <v>1</v>
      </c>
      <c r="C112" s="27" t="n">
        <v>44409</v>
      </c>
      <c r="D112" s="0" t="s">
        <v>151</v>
      </c>
    </row>
    <row r="113" customFormat="false" ht="15.75" hidden="false" customHeight="true" outlineLevel="0" collapsed="false">
      <c r="A113" s="0" t="s">
        <v>12</v>
      </c>
      <c r="B113" s="0" t="n">
        <v>1366</v>
      </c>
      <c r="C113" s="27" t="n">
        <v>44409</v>
      </c>
      <c r="D113" s="40" t="s">
        <v>152</v>
      </c>
    </row>
    <row r="114" customFormat="false" ht="15.75" hidden="false" customHeight="true" outlineLevel="0" collapsed="false">
      <c r="A114" s="0" t="s">
        <v>24</v>
      </c>
      <c r="B114" s="0" t="n">
        <v>1245</v>
      </c>
      <c r="C114" s="27" t="n">
        <v>44409</v>
      </c>
      <c r="D114" s="40" t="s">
        <v>152</v>
      </c>
    </row>
    <row r="115" customFormat="false" ht="15.75" hidden="false" customHeight="true" outlineLevel="0" collapsed="false">
      <c r="A115" s="0" t="s">
        <v>16</v>
      </c>
      <c r="B115" s="0" t="n">
        <v>2323</v>
      </c>
      <c r="C115" s="27" t="n">
        <v>44409</v>
      </c>
      <c r="D115" s="40" t="s">
        <v>152</v>
      </c>
    </row>
    <row r="116" customFormat="false" ht="15.75" hidden="false" customHeight="true" outlineLevel="0" collapsed="false">
      <c r="A116" s="0" t="s">
        <v>31</v>
      </c>
      <c r="B116" s="0" t="n">
        <v>3024</v>
      </c>
      <c r="C116" s="27" t="n">
        <v>44409</v>
      </c>
      <c r="D116" s="40" t="s">
        <v>152</v>
      </c>
    </row>
    <row r="117" customFormat="false" ht="15.75" hidden="false" customHeight="true" outlineLevel="0" collapsed="false">
      <c r="A117" s="0" t="s">
        <v>44</v>
      </c>
      <c r="B117" s="17" t="n">
        <v>4367.91999999998</v>
      </c>
      <c r="C117" s="27" t="n">
        <v>44409</v>
      </c>
      <c r="D117" s="40" t="s">
        <v>151</v>
      </c>
    </row>
    <row r="118" customFormat="false" ht="15.75" hidden="false" customHeight="true" outlineLevel="0" collapsed="false">
      <c r="A118" s="0" t="s">
        <v>41</v>
      </c>
      <c r="B118" s="0" t="n">
        <v>1444</v>
      </c>
      <c r="C118" s="27" t="n">
        <v>44409</v>
      </c>
      <c r="D118" s="40" t="s">
        <v>152</v>
      </c>
    </row>
    <row r="119" customFormat="false" ht="15.75" hidden="false" customHeight="true" outlineLevel="0" collapsed="false">
      <c r="A119" s="0" t="s">
        <v>49</v>
      </c>
      <c r="B119" s="0" t="n">
        <v>1548</v>
      </c>
      <c r="C119" s="27" t="n">
        <v>44409</v>
      </c>
      <c r="D119" s="40" t="s">
        <v>151</v>
      </c>
    </row>
    <row r="120" customFormat="false" ht="15.75" hidden="false" customHeight="true" outlineLevel="0" collapsed="false">
      <c r="A120" s="0" t="s">
        <v>35</v>
      </c>
      <c r="B120" s="0" t="n">
        <v>968</v>
      </c>
      <c r="C120" s="27" t="n">
        <v>44409</v>
      </c>
      <c r="D120" s="40" t="s">
        <v>152</v>
      </c>
    </row>
    <row r="121" customFormat="false" ht="15.75" hidden="false" customHeight="true" outlineLevel="0" collapsed="false">
      <c r="A121" s="0" t="s">
        <v>23</v>
      </c>
      <c r="B121" s="17" t="n">
        <v>1741.79000000001</v>
      </c>
      <c r="C121" s="27" t="n">
        <v>44409</v>
      </c>
      <c r="D121" s="40" t="s">
        <v>151</v>
      </c>
    </row>
    <row r="122" customFormat="false" ht="15.75" hidden="false" customHeight="true" outlineLevel="0" collapsed="false">
      <c r="A122" s="0" t="s">
        <v>46</v>
      </c>
      <c r="B122" s="0" t="n">
        <v>744</v>
      </c>
      <c r="C122" s="27" t="n">
        <v>44409</v>
      </c>
      <c r="D122" s="40" t="s">
        <v>152</v>
      </c>
    </row>
    <row r="123" customFormat="false" ht="15.75" hidden="false" customHeight="true" outlineLevel="0" collapsed="false">
      <c r="A123" s="0" t="s">
        <v>38</v>
      </c>
      <c r="B123" s="0" t="n">
        <v>1173.53</v>
      </c>
      <c r="C123" s="27" t="n">
        <v>44409</v>
      </c>
      <c r="D123" s="40" t="s">
        <v>151</v>
      </c>
    </row>
    <row r="124" customFormat="false" ht="15.75" hidden="false" customHeight="true" outlineLevel="0" collapsed="false">
      <c r="A124" s="0" t="s">
        <v>18</v>
      </c>
      <c r="B124" s="0" t="n">
        <v>2821</v>
      </c>
      <c r="C124" s="27" t="n">
        <v>44409</v>
      </c>
      <c r="D124" s="40" t="s">
        <v>152</v>
      </c>
    </row>
    <row r="125" customFormat="false" ht="15.75" hidden="false" customHeight="true" outlineLevel="0" collapsed="false">
      <c r="A125" s="0" t="s">
        <v>29</v>
      </c>
      <c r="B125" s="0" t="n">
        <v>1180</v>
      </c>
      <c r="C125" s="27" t="n">
        <v>44409</v>
      </c>
      <c r="D125" s="40" t="s">
        <v>152</v>
      </c>
    </row>
    <row r="126" customFormat="false" ht="15.75" hidden="false" customHeight="true" outlineLevel="0" collapsed="false">
      <c r="A126" s="0" t="s">
        <v>39</v>
      </c>
      <c r="B126" s="29" t="n">
        <v>54</v>
      </c>
      <c r="C126" s="27" t="n">
        <v>44440</v>
      </c>
      <c r="D126" s="0" t="s">
        <v>151</v>
      </c>
    </row>
    <row r="127" customFormat="false" ht="15.75" hidden="false" customHeight="true" outlineLevel="0" collapsed="false">
      <c r="A127" s="0" t="s">
        <v>40</v>
      </c>
      <c r="B127" s="29" t="n">
        <v>2159.8</v>
      </c>
      <c r="C127" s="27" t="n">
        <v>44440</v>
      </c>
      <c r="D127" s="0" t="s">
        <v>151</v>
      </c>
    </row>
    <row r="128" customFormat="false" ht="15.75" hidden="false" customHeight="true" outlineLevel="0" collapsed="false">
      <c r="A128" s="0" t="s">
        <v>12</v>
      </c>
      <c r="B128" s="0" t="n">
        <v>3269</v>
      </c>
      <c r="C128" s="27" t="n">
        <v>44440</v>
      </c>
      <c r="D128" s="40" t="s">
        <v>152</v>
      </c>
    </row>
    <row r="129" customFormat="false" ht="15.75" hidden="false" customHeight="true" outlineLevel="0" collapsed="false">
      <c r="A129" s="0" t="s">
        <v>24</v>
      </c>
      <c r="B129" s="0" t="n">
        <v>2344</v>
      </c>
      <c r="C129" s="27" t="n">
        <v>44440</v>
      </c>
      <c r="D129" s="40" t="s">
        <v>152</v>
      </c>
    </row>
    <row r="130" customFormat="false" ht="15.75" hidden="false" customHeight="true" outlineLevel="0" collapsed="false">
      <c r="A130" s="0" t="s">
        <v>16</v>
      </c>
      <c r="B130" s="0" t="n">
        <v>2814</v>
      </c>
      <c r="C130" s="27" t="n">
        <v>44440</v>
      </c>
      <c r="D130" s="40" t="s">
        <v>152</v>
      </c>
    </row>
    <row r="131" customFormat="false" ht="15.75" hidden="false" customHeight="true" outlineLevel="0" collapsed="false">
      <c r="A131" s="0" t="s">
        <v>31</v>
      </c>
      <c r="B131" s="0" t="n">
        <v>1509</v>
      </c>
      <c r="C131" s="27" t="n">
        <v>44440</v>
      </c>
      <c r="D131" s="40" t="s">
        <v>152</v>
      </c>
    </row>
    <row r="132" customFormat="false" ht="15.75" hidden="false" customHeight="true" outlineLevel="0" collapsed="false">
      <c r="A132" s="0" t="s">
        <v>44</v>
      </c>
      <c r="B132" s="0" t="n">
        <v>1974.5</v>
      </c>
      <c r="C132" s="27" t="n">
        <v>44440</v>
      </c>
      <c r="D132" s="40" t="s">
        <v>151</v>
      </c>
    </row>
    <row r="133" customFormat="false" ht="15.75" hidden="false" customHeight="true" outlineLevel="0" collapsed="false">
      <c r="A133" s="0" t="s">
        <v>41</v>
      </c>
      <c r="B133" s="0" t="n">
        <v>2888</v>
      </c>
      <c r="C133" s="27" t="n">
        <v>44440</v>
      </c>
      <c r="D133" s="40" t="s">
        <v>152</v>
      </c>
    </row>
    <row r="134" customFormat="false" ht="15.75" hidden="false" customHeight="true" outlineLevel="0" collapsed="false">
      <c r="A134" s="0" t="s">
        <v>49</v>
      </c>
      <c r="B134" s="0" t="n">
        <v>1143</v>
      </c>
      <c r="C134" s="27" t="n">
        <v>44440</v>
      </c>
      <c r="D134" s="40" t="s">
        <v>151</v>
      </c>
    </row>
    <row r="135" customFormat="false" ht="15.75" hidden="false" customHeight="true" outlineLevel="0" collapsed="false">
      <c r="A135" s="0" t="s">
        <v>35</v>
      </c>
      <c r="B135" s="0" t="n">
        <v>1143</v>
      </c>
      <c r="C135" s="27" t="n">
        <v>44440</v>
      </c>
      <c r="D135" s="40" t="s">
        <v>152</v>
      </c>
    </row>
    <row r="136" customFormat="false" ht="15.75" hidden="false" customHeight="true" outlineLevel="0" collapsed="false">
      <c r="A136" s="0" t="s">
        <v>23</v>
      </c>
      <c r="B136" s="17" t="n">
        <v>1026.91999999998</v>
      </c>
      <c r="C136" s="27" t="n">
        <v>44440</v>
      </c>
      <c r="D136" s="40" t="s">
        <v>151</v>
      </c>
    </row>
    <row r="137" customFormat="false" ht="15.75" hidden="false" customHeight="true" outlineLevel="0" collapsed="false">
      <c r="A137" s="0" t="s">
        <v>46</v>
      </c>
      <c r="B137" s="0" t="n">
        <v>2415</v>
      </c>
      <c r="C137" s="27" t="n">
        <v>44440</v>
      </c>
      <c r="D137" s="40" t="s">
        <v>152</v>
      </c>
    </row>
    <row r="138" customFormat="false" ht="15.75" hidden="false" customHeight="true" outlineLevel="0" collapsed="false">
      <c r="A138" s="0" t="s">
        <v>38</v>
      </c>
      <c r="B138" s="0" t="n">
        <v>1161.62</v>
      </c>
      <c r="C138" s="27" t="n">
        <v>44440</v>
      </c>
      <c r="D138" s="40" t="s">
        <v>151</v>
      </c>
    </row>
    <row r="139" customFormat="false" ht="15.75" hidden="false" customHeight="true" outlineLevel="0" collapsed="false">
      <c r="A139" s="0" t="s">
        <v>18</v>
      </c>
      <c r="B139" s="0" t="n">
        <v>1930</v>
      </c>
      <c r="C139" s="27" t="n">
        <v>44440</v>
      </c>
      <c r="D139" s="40" t="s">
        <v>152</v>
      </c>
    </row>
    <row r="140" customFormat="false" ht="15.75" hidden="false" customHeight="true" outlineLevel="0" collapsed="false">
      <c r="A140" s="0" t="s">
        <v>29</v>
      </c>
      <c r="B140" s="0" t="n">
        <v>1099</v>
      </c>
      <c r="C140" s="27" t="n">
        <v>44440</v>
      </c>
      <c r="D140" s="40" t="s">
        <v>152</v>
      </c>
    </row>
    <row r="141" customFormat="false" ht="15.75" hidden="false" customHeight="true" outlineLevel="0" collapsed="false">
      <c r="A141" s="0" t="s">
        <v>40</v>
      </c>
      <c r="B141" s="29" t="n">
        <v>3434.6</v>
      </c>
      <c r="C141" s="27" t="n">
        <v>44470</v>
      </c>
      <c r="D141" s="0" t="s">
        <v>151</v>
      </c>
    </row>
    <row r="142" customFormat="false" ht="15.75" hidden="false" customHeight="true" outlineLevel="0" collapsed="false">
      <c r="A142" s="0" t="s">
        <v>39</v>
      </c>
      <c r="B142" s="29" t="n">
        <v>2.4</v>
      </c>
      <c r="C142" s="27" t="n">
        <v>44470</v>
      </c>
      <c r="D142" s="0" t="s">
        <v>151</v>
      </c>
    </row>
    <row r="143" customFormat="false" ht="15.75" hidden="false" customHeight="true" outlineLevel="0" collapsed="false">
      <c r="A143" s="0" t="s">
        <v>12</v>
      </c>
      <c r="B143" s="0" t="n">
        <v>3535</v>
      </c>
      <c r="C143" s="27" t="n">
        <v>44470</v>
      </c>
      <c r="D143" s="40" t="s">
        <v>152</v>
      </c>
    </row>
    <row r="144" customFormat="false" ht="15.75" hidden="false" customHeight="true" outlineLevel="0" collapsed="false">
      <c r="A144" s="0" t="s">
        <v>24</v>
      </c>
      <c r="B144" s="0" t="n">
        <v>3407</v>
      </c>
      <c r="C144" s="27" t="n">
        <v>44470</v>
      </c>
      <c r="D144" s="40" t="s">
        <v>152</v>
      </c>
    </row>
    <row r="145" customFormat="false" ht="15.75" hidden="false" customHeight="true" outlineLevel="0" collapsed="false">
      <c r="A145" s="0" t="s">
        <v>16</v>
      </c>
      <c r="B145" s="0" t="n">
        <v>2698</v>
      </c>
      <c r="C145" s="27" t="n">
        <v>44470</v>
      </c>
      <c r="D145" s="40" t="s">
        <v>152</v>
      </c>
    </row>
    <row r="146" customFormat="false" ht="15.75" hidden="false" customHeight="true" outlineLevel="0" collapsed="false">
      <c r="A146" s="0" t="s">
        <v>31</v>
      </c>
      <c r="B146" s="0" t="n">
        <v>2199</v>
      </c>
      <c r="C146" s="27" t="n">
        <v>44470</v>
      </c>
      <c r="D146" s="40" t="s">
        <v>152</v>
      </c>
    </row>
    <row r="147" customFormat="false" ht="15.75" hidden="false" customHeight="true" outlineLevel="0" collapsed="false">
      <c r="A147" s="0" t="s">
        <v>44</v>
      </c>
      <c r="B147" s="17" t="n">
        <v>3641.31000000003</v>
      </c>
      <c r="C147" s="27" t="n">
        <v>44470</v>
      </c>
      <c r="D147" s="40" t="s">
        <v>151</v>
      </c>
    </row>
    <row r="148" customFormat="false" ht="15.75" hidden="false" customHeight="true" outlineLevel="0" collapsed="false">
      <c r="A148" s="0" t="s">
        <v>41</v>
      </c>
      <c r="B148" s="0" t="n">
        <v>884</v>
      </c>
      <c r="C148" s="27" t="n">
        <v>44470</v>
      </c>
      <c r="D148" s="40" t="s">
        <v>152</v>
      </c>
    </row>
    <row r="149" customFormat="false" ht="15.75" hidden="false" customHeight="true" outlineLevel="0" collapsed="false">
      <c r="A149" s="0" t="s">
        <v>49</v>
      </c>
      <c r="B149" s="0" t="n">
        <v>1671</v>
      </c>
      <c r="C149" s="27" t="n">
        <v>44470</v>
      </c>
      <c r="D149" s="40" t="s">
        <v>151</v>
      </c>
    </row>
    <row r="150" customFormat="false" ht="15.75" hidden="false" customHeight="true" outlineLevel="0" collapsed="false">
      <c r="A150" s="0" t="s">
        <v>35</v>
      </c>
      <c r="B150" s="0" t="n">
        <v>3152</v>
      </c>
      <c r="C150" s="27" t="n">
        <v>44470</v>
      </c>
      <c r="D150" s="40" t="s">
        <v>152</v>
      </c>
    </row>
    <row r="151" customFormat="false" ht="15.75" hidden="false" customHeight="true" outlineLevel="0" collapsed="false">
      <c r="A151" s="0" t="s">
        <v>23</v>
      </c>
      <c r="B151" s="0" t="n">
        <v>3754.12</v>
      </c>
      <c r="C151" s="27" t="n">
        <v>44470</v>
      </c>
      <c r="D151" s="40" t="s">
        <v>151</v>
      </c>
    </row>
    <row r="152" customFormat="false" ht="15.75" hidden="false" customHeight="true" outlineLevel="0" collapsed="false">
      <c r="A152" s="0" t="s">
        <v>46</v>
      </c>
      <c r="B152" s="0" t="n">
        <v>2996</v>
      </c>
      <c r="C152" s="27" t="n">
        <v>44470</v>
      </c>
      <c r="D152" s="40" t="s">
        <v>152</v>
      </c>
    </row>
    <row r="153" customFormat="false" ht="15.75" hidden="false" customHeight="true" outlineLevel="0" collapsed="false">
      <c r="A153" s="0" t="s">
        <v>38</v>
      </c>
      <c r="B153" s="0" t="n">
        <v>2282.21</v>
      </c>
      <c r="C153" s="27" t="n">
        <v>44470</v>
      </c>
      <c r="D153" s="40" t="s">
        <v>151</v>
      </c>
    </row>
    <row r="154" customFormat="false" ht="15.75" hidden="false" customHeight="true" outlineLevel="0" collapsed="false">
      <c r="A154" s="0" t="s">
        <v>18</v>
      </c>
      <c r="B154" s="0" t="n">
        <v>3489</v>
      </c>
      <c r="C154" s="27" t="n">
        <v>44470</v>
      </c>
      <c r="D154" s="40" t="s">
        <v>152</v>
      </c>
    </row>
    <row r="155" customFormat="false" ht="15.75" hidden="false" customHeight="true" outlineLevel="0" collapsed="false">
      <c r="A155" s="0" t="s">
        <v>29</v>
      </c>
      <c r="B155" s="0" t="n">
        <v>663</v>
      </c>
      <c r="C155" s="27" t="n">
        <v>44470</v>
      </c>
      <c r="D155" s="40" t="s">
        <v>152</v>
      </c>
    </row>
    <row r="156" customFormat="false" ht="15.75" hidden="false" customHeight="true" outlineLevel="0" collapsed="false">
      <c r="B156" s="29"/>
      <c r="C156" s="52"/>
    </row>
    <row r="157" customFormat="false" ht="15.75" hidden="false" customHeight="true" outlineLevel="0" collapsed="false">
      <c r="B157" s="29"/>
      <c r="C157" s="52"/>
    </row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</sheetData>
  <autoFilter ref="A1:D155"/>
  <dataValidations count="1">
    <dataValidation allowBlank="true" errorStyle="stop" operator="equal" showDropDown="false" showErrorMessage="true" showInputMessage="false" sqref="A24 A40 A56 A72" type="list">
      <formula1>Equipo!$A$2:$A$40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147</v>
      </c>
      <c r="C1" s="0" t="s">
        <v>148</v>
      </c>
    </row>
    <row r="2" customFormat="false" ht="12.8" hidden="false" customHeight="false" outlineLevel="0" collapsed="false">
      <c r="A2" s="53" t="s">
        <v>24</v>
      </c>
      <c r="B2" s="0" t="n">
        <v>3533</v>
      </c>
      <c r="C2" s="54" t="n">
        <v>44228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3" min="3" style="0" width="17.64"/>
    <col collapsed="false" customWidth="true" hidden="false" outlineLevel="0" max="7" min="7" style="0" width="14.86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A1" s="53"/>
    </row>
    <row r="36" customFormat="false" ht="12.8" hidden="false" customHeight="false" outlineLevel="0" collapsed="false">
      <c r="B36" s="55" t="s">
        <v>3</v>
      </c>
      <c r="C36" s="55"/>
      <c r="D36" s="55"/>
      <c r="E36" s="55"/>
      <c r="F36" s="55"/>
      <c r="G36" s="55"/>
    </row>
    <row r="37" customFormat="false" ht="12.8" hidden="false" customHeight="false" outlineLevel="0" collapsed="false">
      <c r="A37" s="56" t="s">
        <v>12</v>
      </c>
      <c r="B37" s="57" t="n">
        <f aca="false">VLOOKUP(A37,'Pivot Table_Hoja1_1'!$A$3:$B$28,2,0)</f>
        <v>0</v>
      </c>
      <c r="C37" s="57" t="n">
        <f aca="false">VLOOKUP(A37,'Pivot Table_Hoja1_1'!$A$3:$C$28,3,0)</f>
        <v>0</v>
      </c>
      <c r="D37" s="57" t="n">
        <f aca="false">VLOOKUP(A37,'Pivot Table_Hoja1_1'!$A$3:$D$28,4,0)</f>
        <v>0</v>
      </c>
      <c r="E37" s="57" t="n">
        <f aca="false">VLOOKUP(A37,'Pivot Table_Hoja1_1'!$A$3:$E$28,5,0)</f>
        <v>0</v>
      </c>
      <c r="F37" s="57" t="n">
        <f aca="false">VLOOKUP(A37,'Pivot Table_Hoja1_1'!$A$3:$F$28,6,0)</f>
        <v>0</v>
      </c>
      <c r="G37" s="58"/>
    </row>
    <row r="38" customFormat="false" ht="12.8" hidden="false" customHeight="false" outlineLevel="0" collapsed="false">
      <c r="A38" s="56" t="s">
        <v>47</v>
      </c>
      <c r="B38" s="57" t="n">
        <f aca="false">VLOOKUP(A38,'Pivot Table_Hoja1_1'!$A$3:$B$28,2,0)</f>
        <v>0</v>
      </c>
      <c r="C38" s="57" t="n">
        <f aca="false">VLOOKUP(A38,'Pivot Table_Hoja1_1'!$A$3:$C$28,3,0)</f>
        <v>0</v>
      </c>
      <c r="D38" s="57" t="n">
        <f aca="false">VLOOKUP(A38,'Pivot Table_Hoja1_1'!$A$3:$D$28,4,0)</f>
        <v>0</v>
      </c>
      <c r="E38" s="57" t="n">
        <f aca="false">VLOOKUP(A38,'Pivot Table_Hoja1_1'!$A$3:$E$28,5,0)</f>
        <v>0</v>
      </c>
      <c r="F38" s="57" t="n">
        <f aca="false">VLOOKUP(A38,'Pivot Table_Hoja1_1'!$A$3:$F$28,6,0)</f>
        <v>0</v>
      </c>
      <c r="G38" s="58"/>
    </row>
    <row r="39" customFormat="false" ht="12.8" hidden="false" customHeight="false" outlineLevel="0" collapsed="false">
      <c r="A39" s="56" t="s">
        <v>24</v>
      </c>
      <c r="B39" s="57" t="e">
        <f aca="false">VLOOKUP(A39,'Pivot Table_Hoja1_1'!$A$3:$B$28,2,0)</f>
        <v>#N/A</v>
      </c>
      <c r="C39" s="57" t="e">
        <f aca="false">VLOOKUP(A39,'Pivot Table_Hoja1_1'!$A$3:$C$28,3,0)</f>
        <v>#N/A</v>
      </c>
      <c r="D39" s="57" t="e">
        <f aca="false">VLOOKUP(A39,'Pivot Table_Hoja1_1'!$A$3:$D$28,4,0)</f>
        <v>#N/A</v>
      </c>
      <c r="E39" s="57" t="e">
        <f aca="false">VLOOKUP(A39,'Pivot Table_Hoja1_1'!$A$3:$E$28,5,0)</f>
        <v>#N/A</v>
      </c>
      <c r="F39" s="57" t="e">
        <f aca="false">VLOOKUP(A39,'Pivot Table_Hoja1_1'!$A$3:$F$28,6,0)</f>
        <v>#N/A</v>
      </c>
      <c r="G39" s="58"/>
    </row>
    <row r="40" customFormat="false" ht="12.8" hidden="false" customHeight="false" outlineLevel="0" collapsed="false">
      <c r="A40" s="56" t="s">
        <v>16</v>
      </c>
      <c r="B40" s="57" t="n">
        <f aca="false">VLOOKUP(A40,'Pivot Table_Hoja1_1'!$A$3:$B$28,2,0)</f>
        <v>0</v>
      </c>
      <c r="C40" s="57" t="n">
        <f aca="false">VLOOKUP(A40,'Pivot Table_Hoja1_1'!$A$3:$C$28,3,0)</f>
        <v>0</v>
      </c>
      <c r="D40" s="57" t="n">
        <f aca="false">VLOOKUP(A40,'Pivot Table_Hoja1_1'!$A$3:$D$28,4,0)</f>
        <v>0</v>
      </c>
      <c r="E40" s="57" t="n">
        <f aca="false">VLOOKUP(A40,'Pivot Table_Hoja1_1'!$A$3:$E$28,5,0)</f>
        <v>0</v>
      </c>
      <c r="F40" s="57" t="n">
        <f aca="false">VLOOKUP(A40,'Pivot Table_Hoja1_1'!$A$3:$F$28,6,0)</f>
        <v>0</v>
      </c>
      <c r="G40" s="58"/>
    </row>
    <row r="41" customFormat="false" ht="12.8" hidden="false" customHeight="false" outlineLevel="0" collapsed="false">
      <c r="A41" s="56" t="s">
        <v>31</v>
      </c>
      <c r="B41" s="57" t="n">
        <f aca="false">VLOOKUP(A41,'Pivot Table_Hoja1_1'!$A$3:$B$28,2,0)</f>
        <v>0</v>
      </c>
      <c r="C41" s="57" t="n">
        <f aca="false">VLOOKUP(A41,'Pivot Table_Hoja1_1'!$A$3:$C$28,3,0)</f>
        <v>0</v>
      </c>
      <c r="D41" s="57" t="n">
        <f aca="false">VLOOKUP(A41,'Pivot Table_Hoja1_1'!$A$3:$D$28,4,0)</f>
        <v>0</v>
      </c>
      <c r="E41" s="57" t="n">
        <f aca="false">VLOOKUP(A41,'Pivot Table_Hoja1_1'!$A$3:$E$28,5,0)</f>
        <v>0</v>
      </c>
      <c r="F41" s="57" t="n">
        <f aca="false">VLOOKUP(A41,'Pivot Table_Hoja1_1'!$A$3:$F$28,6,0)</f>
        <v>0</v>
      </c>
      <c r="G41" s="58"/>
    </row>
    <row r="42" customFormat="false" ht="12.8" hidden="false" customHeight="false" outlineLevel="0" collapsed="false">
      <c r="A42" s="56" t="s">
        <v>44</v>
      </c>
      <c r="B42" s="57" t="n">
        <f aca="false">VLOOKUP(A42,'Pivot Table_Hoja1_1'!$A$3:$B$28,2,0)</f>
        <v>0</v>
      </c>
      <c r="C42" s="57" t="n">
        <f aca="false">VLOOKUP(A42,'Pivot Table_Hoja1_1'!$A$3:$C$28,3,0)</f>
        <v>0</v>
      </c>
      <c r="D42" s="57" t="n">
        <f aca="false">VLOOKUP(A42,'Pivot Table_Hoja1_1'!$A$3:$D$28,4,0)</f>
        <v>0</v>
      </c>
      <c r="E42" s="57" t="n">
        <f aca="false">VLOOKUP(A42,'Pivot Table_Hoja1_1'!$A$3:$E$28,5,0)</f>
        <v>0</v>
      </c>
      <c r="F42" s="57" t="n">
        <f aca="false">VLOOKUP(A42,'Pivot Table_Hoja1_1'!$A$3:$F$28,6,0)</f>
        <v>0</v>
      </c>
      <c r="G42" s="58"/>
    </row>
    <row r="43" customFormat="false" ht="12.8" hidden="false" customHeight="false" outlineLevel="0" collapsed="false">
      <c r="A43" s="56" t="s">
        <v>41</v>
      </c>
      <c r="B43" s="57" t="n">
        <f aca="false">VLOOKUP(A43,'Pivot Table_Hoja1_1'!$A$3:$B$28,2,0)</f>
        <v>0</v>
      </c>
      <c r="C43" s="57" t="n">
        <f aca="false">VLOOKUP(A43,'Pivot Table_Hoja1_1'!$A$3:$C$28,3,0)</f>
        <v>0</v>
      </c>
      <c r="D43" s="57" t="n">
        <f aca="false">VLOOKUP(A43,'Pivot Table_Hoja1_1'!$A$3:$D$28,4,0)</f>
        <v>0</v>
      </c>
      <c r="E43" s="57" t="n">
        <f aca="false">VLOOKUP(A43,'Pivot Table_Hoja1_1'!$A$3:$E$28,5,0)</f>
        <v>0</v>
      </c>
      <c r="F43" s="57" t="n">
        <f aca="false">VLOOKUP(A43,'Pivot Table_Hoja1_1'!$A$3:$F$28,6,0)</f>
        <v>0</v>
      </c>
      <c r="G43" s="58"/>
    </row>
    <row r="44" customFormat="false" ht="12.8" hidden="false" customHeight="false" outlineLevel="0" collapsed="false">
      <c r="A44" s="56" t="s">
        <v>49</v>
      </c>
      <c r="B44" s="57" t="n">
        <f aca="false">VLOOKUP(A44,'Pivot Table_Hoja1_1'!$A$3:$B$28,2,0)</f>
        <v>0</v>
      </c>
      <c r="C44" s="57" t="n">
        <f aca="false">VLOOKUP(A44,'Pivot Table_Hoja1_1'!$A$3:$C$28,3,0)</f>
        <v>0</v>
      </c>
      <c r="D44" s="57" t="n">
        <f aca="false">VLOOKUP(A44,'Pivot Table_Hoja1_1'!$A$3:$D$28,4,0)</f>
        <v>0</v>
      </c>
      <c r="E44" s="57" t="n">
        <f aca="false">VLOOKUP(A44,'Pivot Table_Hoja1_1'!$A$3:$E$28,5,0)</f>
        <v>0</v>
      </c>
      <c r="F44" s="57" t="n">
        <f aca="false">VLOOKUP(A44,'Pivot Table_Hoja1_1'!$A$3:$F$28,6,0)</f>
        <v>0</v>
      </c>
      <c r="G44" s="58"/>
    </row>
    <row r="45" customFormat="false" ht="12.8" hidden="false" customHeight="false" outlineLevel="0" collapsed="false">
      <c r="A45" s="56" t="s">
        <v>35</v>
      </c>
      <c r="B45" s="57" t="n">
        <f aca="false">VLOOKUP(A45,'Pivot Table_Hoja1_1'!$A$3:$B$28,2,0)</f>
        <v>0</v>
      </c>
      <c r="C45" s="57" t="n">
        <f aca="false">VLOOKUP(A45,'Pivot Table_Hoja1_1'!$A$3:$C$28,3,0)</f>
        <v>0</v>
      </c>
      <c r="D45" s="57" t="n">
        <f aca="false">VLOOKUP(A45,'Pivot Table_Hoja1_1'!$A$3:$D$28,4,0)</f>
        <v>0</v>
      </c>
      <c r="E45" s="57" t="n">
        <f aca="false">VLOOKUP(A45,'Pivot Table_Hoja1_1'!$A$3:$E$28,5,0)</f>
        <v>0</v>
      </c>
      <c r="F45" s="57" t="n">
        <f aca="false">VLOOKUP(A45,'Pivot Table_Hoja1_1'!$A$3:$F$28,6,0)</f>
        <v>0</v>
      </c>
      <c r="G45" s="58"/>
    </row>
    <row r="46" customFormat="false" ht="12.8" hidden="false" customHeight="false" outlineLevel="0" collapsed="false">
      <c r="A46" s="56" t="s">
        <v>23</v>
      </c>
      <c r="B46" s="57" t="n">
        <f aca="false">VLOOKUP(A46,'Pivot Table_Hoja1_1'!$A$3:$B$28,2,0)</f>
        <v>0</v>
      </c>
      <c r="C46" s="57" t="n">
        <f aca="false">VLOOKUP(A46,'Pivot Table_Hoja1_1'!$A$3:$C$28,3,0)</f>
        <v>0</v>
      </c>
      <c r="D46" s="57" t="n">
        <f aca="false">VLOOKUP(A46,'Pivot Table_Hoja1_1'!$A$3:$D$28,4,0)</f>
        <v>0</v>
      </c>
      <c r="E46" s="57" t="n">
        <f aca="false">VLOOKUP(A46,'Pivot Table_Hoja1_1'!$A$3:$E$28,5,0)</f>
        <v>0</v>
      </c>
      <c r="F46" s="57" t="n">
        <f aca="false">VLOOKUP(A46,'Pivot Table_Hoja1_1'!$A$3:$F$28,6,0)</f>
        <v>0</v>
      </c>
      <c r="G46" s="58"/>
    </row>
    <row r="47" customFormat="false" ht="12.8" hidden="false" customHeight="false" outlineLevel="0" collapsed="false">
      <c r="A47" s="56" t="s">
        <v>39</v>
      </c>
      <c r="B47" s="57" t="n">
        <f aca="false">VLOOKUP(A47,'Pivot Table_Hoja1_1'!$A$3:$B$28,2,0)</f>
        <v>0</v>
      </c>
      <c r="C47" s="57" t="n">
        <f aca="false">VLOOKUP(A47,'Pivot Table_Hoja1_1'!$A$3:$C$28,3,0)</f>
        <v>0</v>
      </c>
      <c r="D47" s="57" t="n">
        <f aca="false">VLOOKUP(A47,'Pivot Table_Hoja1_1'!$A$3:$D$28,4,0)</f>
        <v>0</v>
      </c>
      <c r="E47" s="57" t="n">
        <f aca="false">VLOOKUP(A47,'Pivot Table_Hoja1_1'!$A$3:$E$28,5,0)</f>
        <v>0</v>
      </c>
      <c r="F47" s="57" t="n">
        <f aca="false">VLOOKUP(A47,'Pivot Table_Hoja1_1'!$A$3:$F$28,6,0)</f>
        <v>0</v>
      </c>
      <c r="G47" s="58"/>
    </row>
    <row r="48" customFormat="false" ht="12.8" hidden="false" customHeight="false" outlineLevel="0" collapsed="false">
      <c r="A48" s="56" t="s">
        <v>46</v>
      </c>
      <c r="B48" s="57" t="n">
        <f aca="false">VLOOKUP(A48,'Pivot Table_Hoja1_1'!$A$3:$B$28,2,0)</f>
        <v>0</v>
      </c>
      <c r="C48" s="57" t="n">
        <f aca="false">VLOOKUP(A48,'Pivot Table_Hoja1_1'!$A$3:$C$28,3,0)</f>
        <v>0</v>
      </c>
      <c r="D48" s="57" t="n">
        <f aca="false">VLOOKUP(A48,'Pivot Table_Hoja1_1'!$A$3:$D$28,4,0)</f>
        <v>0</v>
      </c>
      <c r="E48" s="57" t="n">
        <f aca="false">VLOOKUP(A48,'Pivot Table_Hoja1_1'!$A$3:$E$28,5,0)</f>
        <v>0</v>
      </c>
      <c r="F48" s="57" t="n">
        <f aca="false">VLOOKUP(A48,'Pivot Table_Hoja1_1'!$A$3:$F$28,6,0)</f>
        <v>0</v>
      </c>
      <c r="G48" s="58"/>
    </row>
    <row r="49" customFormat="false" ht="12.8" hidden="false" customHeight="false" outlineLevel="0" collapsed="false">
      <c r="A49" s="56" t="s">
        <v>38</v>
      </c>
      <c r="B49" s="57" t="n">
        <f aca="false">VLOOKUP(A49,'Pivot Table_Hoja1_1'!$A$3:$B$28,2,0)</f>
        <v>0</v>
      </c>
      <c r="C49" s="57" t="n">
        <f aca="false">VLOOKUP(A49,'Pivot Table_Hoja1_1'!$A$3:$C$28,3,0)</f>
        <v>0</v>
      </c>
      <c r="D49" s="57" t="n">
        <f aca="false">VLOOKUP(A49,'Pivot Table_Hoja1_1'!$A$3:$D$28,4,0)</f>
        <v>0</v>
      </c>
      <c r="E49" s="57" t="n">
        <f aca="false">VLOOKUP(A49,'Pivot Table_Hoja1_1'!$A$3:$E$28,5,0)</f>
        <v>0</v>
      </c>
      <c r="F49" s="57" t="n">
        <f aca="false">VLOOKUP(A49,'Pivot Table_Hoja1_1'!$A$3:$F$28,6,0)</f>
        <v>0</v>
      </c>
      <c r="G49" s="58"/>
    </row>
    <row r="50" customFormat="false" ht="12.8" hidden="false" customHeight="false" outlineLevel="0" collapsed="false">
      <c r="A50" s="56" t="s">
        <v>18</v>
      </c>
      <c r="B50" s="57" t="n">
        <f aca="false">VLOOKUP(A50,'Pivot Table_Hoja1_1'!$A$3:$B$28,2,0)</f>
        <v>0</v>
      </c>
      <c r="C50" s="57" t="n">
        <f aca="false">VLOOKUP(A50,'Pivot Table_Hoja1_1'!$A$3:$C$28,3,0)</f>
        <v>0</v>
      </c>
      <c r="D50" s="57" t="n">
        <f aca="false">VLOOKUP(A50,'Pivot Table_Hoja1_1'!$A$3:$D$28,4,0)</f>
        <v>0</v>
      </c>
      <c r="E50" s="57" t="n">
        <f aca="false">VLOOKUP(A50,'Pivot Table_Hoja1_1'!$A$3:$E$28,5,0)</f>
        <v>0</v>
      </c>
      <c r="F50" s="57" t="n">
        <f aca="false">VLOOKUP(A50,'Pivot Table_Hoja1_1'!$A$3:$F$28,6,0)</f>
        <v>0</v>
      </c>
      <c r="G50" s="58"/>
    </row>
    <row r="51" customFormat="false" ht="12.8" hidden="false" customHeight="false" outlineLevel="0" collapsed="false">
      <c r="A51" s="56" t="s">
        <v>29</v>
      </c>
      <c r="B51" s="57" t="n">
        <f aca="false">VLOOKUP(A51,'Pivot Table_Hoja1_1'!$A$3:$B$28,2,0)</f>
        <v>0</v>
      </c>
      <c r="C51" s="57" t="n">
        <f aca="false">VLOOKUP(A51,'Pivot Table_Hoja1_1'!$A$3:$C$28,3,0)</f>
        <v>0</v>
      </c>
      <c r="D51" s="57" t="n">
        <f aca="false">VLOOKUP(A51,'Pivot Table_Hoja1_1'!$A$3:$D$28,4,0)</f>
        <v>0</v>
      </c>
      <c r="E51" s="57" t="n">
        <f aca="false">VLOOKUP(A51,'Pivot Table_Hoja1_1'!$A$3:$E$28,5,0)</f>
        <v>0</v>
      </c>
      <c r="F51" s="57" t="n">
        <f aca="false">VLOOKUP(A51,'Pivot Table_Hoja1_1'!$A$3:$F$28,6,0)</f>
        <v>0</v>
      </c>
      <c r="G51" s="58"/>
    </row>
    <row r="52" customFormat="false" ht="12.8" hidden="false" customHeight="false" outlineLevel="0" collapsed="false">
      <c r="A52" s="56" t="s">
        <v>40</v>
      </c>
      <c r="B52" s="57" t="n">
        <f aca="false">VLOOKUP(A52,'Pivot Table_Hoja1_1'!$A$3:$B$28,2,0)</f>
        <v>0</v>
      </c>
      <c r="C52" s="57" t="n">
        <f aca="false">VLOOKUP(A52,'Pivot Table_Hoja1_1'!$A$3:$C$28,3,0)</f>
        <v>0</v>
      </c>
      <c r="D52" s="57" t="n">
        <f aca="false">VLOOKUP(A52,'Pivot Table_Hoja1_1'!$A$3:$D$28,4,0)</f>
        <v>0</v>
      </c>
      <c r="E52" s="57" t="n">
        <f aca="false">VLOOKUP(A52,'Pivot Table_Hoja1_1'!$A$3:$E$28,5,0)</f>
        <v>0</v>
      </c>
      <c r="F52" s="57" t="n">
        <f aca="false">VLOOKUP(A52,'Pivot Table_Hoja1_1'!$A$3:$F$28,6,0)</f>
        <v>0</v>
      </c>
      <c r="G52" s="58"/>
    </row>
    <row r="53" customFormat="false" ht="12.8" hidden="false" customHeight="false" outlineLevel="0" collapsed="false">
      <c r="B53" s="0" t="s">
        <v>25</v>
      </c>
    </row>
  </sheetData>
  <mergeCells count="1">
    <mergeCell ref="B36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G85" activeCellId="0" sqref="G85"/>
    </sheetView>
  </sheetViews>
  <sheetFormatPr defaultColWidth="12.5625" defaultRowHeight="12.8" zeroHeight="false" outlineLevelRow="0" outlineLevelCol="0"/>
  <cols>
    <col collapsed="false" customWidth="true" hidden="false" outlineLevel="0" max="1" min="1" style="46" width="14.81"/>
    <col collapsed="false" customWidth="true" hidden="false" outlineLevel="0" max="2" min="2" style="59" width="31.31"/>
    <col collapsed="false" customWidth="true" hidden="false" outlineLevel="0" max="3" min="3" style="9" width="20.52"/>
    <col collapsed="false" customWidth="true" hidden="false" outlineLevel="0" max="4" min="4" style="9" width="19.58"/>
    <col collapsed="false" customWidth="true" hidden="false" outlineLevel="0" max="5" min="5" style="9" width="48.21"/>
    <col collapsed="false" customWidth="true" hidden="false" outlineLevel="0" max="6" min="6" style="9" width="19.19"/>
    <col collapsed="false" customWidth="true" hidden="false" outlineLevel="0" max="7" min="7" style="0" width="21.71"/>
    <col collapsed="false" customWidth="true" hidden="false" outlineLevel="0" max="8" min="8" style="6" width="21.37"/>
    <col collapsed="false" customWidth="true" hidden="false" outlineLevel="0" max="9" min="9" style="0" width="16.1"/>
    <col collapsed="false" customWidth="true" hidden="false" outlineLevel="0" max="10" min="10" style="0" width="13.19"/>
    <col collapsed="false" customWidth="true" hidden="false" outlineLevel="0" max="11" min="11" style="0" width="16.3"/>
    <col collapsed="false" customWidth="true" hidden="false" outlineLevel="0" max="21" min="12" style="0" width="13.19"/>
    <col collapsed="false" customWidth="true" hidden="false" outlineLevel="0" max="59" min="22" style="0" width="13.43"/>
    <col collapsed="false" customWidth="true" hidden="false" outlineLevel="0" max="1024" min="1021" style="0" width="11.52"/>
  </cols>
  <sheetData>
    <row r="1" customFormat="false" ht="15.75" hidden="false" customHeight="true" outlineLevel="0" collapsed="false">
      <c r="A1" s="60" t="s">
        <v>4</v>
      </c>
      <c r="B1" s="61" t="s">
        <v>148</v>
      </c>
      <c r="C1" s="62" t="s">
        <v>154</v>
      </c>
      <c r="D1" s="63" t="s">
        <v>155</v>
      </c>
      <c r="E1" s="62" t="s">
        <v>156</v>
      </c>
      <c r="F1" s="62" t="s">
        <v>157</v>
      </c>
      <c r="G1" s="62" t="s">
        <v>158</v>
      </c>
      <c r="H1" s="62" t="s">
        <v>159</v>
      </c>
      <c r="I1" s="62" t="s">
        <v>160</v>
      </c>
    </row>
    <row r="2" customFormat="false" ht="15.75" hidden="false" customHeight="true" outlineLevel="0" collapsed="false">
      <c r="A2" s="64" t="s">
        <v>31</v>
      </c>
      <c r="B2" s="65" t="s">
        <v>161</v>
      </c>
      <c r="C2" s="49" t="n">
        <v>278673</v>
      </c>
      <c r="D2" s="49" t="n">
        <v>282042</v>
      </c>
      <c r="E2" s="66" t="n">
        <v>128606</v>
      </c>
      <c r="F2" s="66" t="n">
        <v>130078</v>
      </c>
      <c r="G2" s="49" t="n">
        <f aca="false">F2-E2</f>
        <v>1472</v>
      </c>
      <c r="H2" s="49" t="n">
        <f aca="false">D2-C2</f>
        <v>3369</v>
      </c>
      <c r="I2" s="67" t="n">
        <f aca="false">H2/G2</f>
        <v>2.28872282608696</v>
      </c>
    </row>
    <row r="3" customFormat="false" ht="15.75" hidden="false" customHeight="true" outlineLevel="0" collapsed="false">
      <c r="A3" s="64" t="s">
        <v>44</v>
      </c>
      <c r="B3" s="65" t="s">
        <v>161</v>
      </c>
      <c r="C3" s="49" t="n">
        <v>227973.07</v>
      </c>
      <c r="D3" s="49" t="n">
        <v>229388.65</v>
      </c>
      <c r="E3" s="66" t="n">
        <v>101870.1</v>
      </c>
      <c r="F3" s="66" t="n">
        <v>101870.1</v>
      </c>
      <c r="G3" s="49" t="n">
        <f aca="false">F3-E3</f>
        <v>0</v>
      </c>
      <c r="H3" s="49" t="n">
        <f aca="false">D3-C3</f>
        <v>1415.57999999999</v>
      </c>
      <c r="I3" s="67" t="n">
        <v>0</v>
      </c>
    </row>
    <row r="4" customFormat="false" ht="15.75" hidden="false" customHeight="true" outlineLevel="0" collapsed="false">
      <c r="A4" s="64" t="s">
        <v>41</v>
      </c>
      <c r="B4" s="65" t="s">
        <v>161</v>
      </c>
      <c r="C4" s="49" t="n">
        <v>243772</v>
      </c>
      <c r="D4" s="49" t="n">
        <v>245582</v>
      </c>
      <c r="E4" s="66" t="n">
        <v>106634</v>
      </c>
      <c r="F4" s="66" t="n">
        <v>107446</v>
      </c>
      <c r="G4" s="49" t="n">
        <f aca="false">F4-E4</f>
        <v>812</v>
      </c>
      <c r="H4" s="49" t="n">
        <f aca="false">D4-C4</f>
        <v>1810</v>
      </c>
      <c r="I4" s="67" t="n">
        <f aca="false">H4/G4</f>
        <v>2.22906403940887</v>
      </c>
    </row>
    <row r="5" customFormat="false" ht="15.75" hidden="false" customHeight="true" outlineLevel="0" collapsed="false">
      <c r="A5" s="64" t="s">
        <v>49</v>
      </c>
      <c r="B5" s="65" t="s">
        <v>161</v>
      </c>
      <c r="C5" s="49" t="n">
        <v>219959</v>
      </c>
      <c r="D5" s="49" t="n">
        <v>220105</v>
      </c>
      <c r="E5" s="66" t="n">
        <v>98002</v>
      </c>
      <c r="F5" s="66" t="n">
        <v>98107</v>
      </c>
      <c r="G5" s="49" t="n">
        <f aca="false">F5-E5</f>
        <v>105</v>
      </c>
      <c r="H5" s="49" t="n">
        <f aca="false">D5-C5</f>
        <v>146</v>
      </c>
      <c r="I5" s="67" t="n">
        <f aca="false">H5/G5</f>
        <v>1.39047619047619</v>
      </c>
    </row>
    <row r="6" customFormat="false" ht="15.75" hidden="false" customHeight="true" outlineLevel="0" collapsed="false">
      <c r="A6" s="64" t="s">
        <v>23</v>
      </c>
      <c r="B6" s="65" t="s">
        <v>161</v>
      </c>
      <c r="C6" s="49" t="n">
        <v>218440.12</v>
      </c>
      <c r="D6" s="49" t="n">
        <v>224081.035</v>
      </c>
      <c r="E6" s="66" t="n">
        <v>95752.4</v>
      </c>
      <c r="F6" s="66" t="n">
        <v>98130.1</v>
      </c>
      <c r="G6" s="49" t="n">
        <f aca="false">F6-E6</f>
        <v>2377.70000000001</v>
      </c>
      <c r="H6" s="49" t="n">
        <f aca="false">D6-C6</f>
        <v>5640.91500000001</v>
      </c>
      <c r="I6" s="67" t="n">
        <f aca="false">H6/G6</f>
        <v>2.37242503259452</v>
      </c>
    </row>
    <row r="7" customFormat="false" ht="15.75" hidden="false" customHeight="true" outlineLevel="0" collapsed="false">
      <c r="A7" s="64" t="s">
        <v>46</v>
      </c>
      <c r="B7" s="65" t="s">
        <v>161</v>
      </c>
      <c r="C7" s="49" t="n">
        <v>156354</v>
      </c>
      <c r="D7" s="49" t="n">
        <v>157981</v>
      </c>
      <c r="E7" s="66" t="n">
        <v>85783</v>
      </c>
      <c r="F7" s="66" t="n">
        <v>86705</v>
      </c>
      <c r="G7" s="49" t="n">
        <f aca="false">F7-E7</f>
        <v>922</v>
      </c>
      <c r="H7" s="49" t="n">
        <f aca="false">D7-C7</f>
        <v>1627</v>
      </c>
      <c r="I7" s="67" t="n">
        <f aca="false">H7/G7</f>
        <v>1.7646420824295</v>
      </c>
    </row>
    <row r="8" customFormat="false" ht="15.75" hidden="false" customHeight="true" outlineLevel="0" collapsed="false">
      <c r="A8" s="64" t="s">
        <v>38</v>
      </c>
      <c r="B8" s="65" t="s">
        <v>161</v>
      </c>
      <c r="C8" s="49" t="n">
        <v>12105.805</v>
      </c>
      <c r="D8" s="49" t="n">
        <v>12430.25</v>
      </c>
      <c r="E8" s="66" t="n">
        <v>6996.8</v>
      </c>
      <c r="F8" s="66" t="n">
        <v>7173.3</v>
      </c>
      <c r="G8" s="49" t="n">
        <f aca="false">F8-E8</f>
        <v>176.5</v>
      </c>
      <c r="H8" s="49" t="n">
        <f aca="false">D8-C8</f>
        <v>324.445</v>
      </c>
      <c r="I8" s="67" t="n">
        <f aca="false">H8/G8</f>
        <v>1.83821529745042</v>
      </c>
    </row>
    <row r="9" customFormat="false" ht="15.75" hidden="false" customHeight="true" outlineLevel="0" collapsed="false">
      <c r="A9" s="64" t="s">
        <v>18</v>
      </c>
      <c r="B9" s="65" t="s">
        <v>161</v>
      </c>
      <c r="C9" s="49" t="n">
        <v>21140</v>
      </c>
      <c r="D9" s="49" t="n">
        <v>23429</v>
      </c>
      <c r="E9" s="66" t="n">
        <v>88182</v>
      </c>
      <c r="F9" s="66" t="n">
        <v>89467</v>
      </c>
      <c r="G9" s="49" t="n">
        <f aca="false">F9-E9</f>
        <v>1285</v>
      </c>
      <c r="H9" s="49" t="n">
        <f aca="false">D9-C9</f>
        <v>2289</v>
      </c>
      <c r="I9" s="67" t="n">
        <f aca="false">H9/G9</f>
        <v>1.78132295719844</v>
      </c>
    </row>
    <row r="10" customFormat="false" ht="15.75" hidden="false" customHeight="true" outlineLevel="0" collapsed="false">
      <c r="A10" s="64" t="s">
        <v>29</v>
      </c>
      <c r="B10" s="65" t="s">
        <v>161</v>
      </c>
      <c r="C10" s="49" t="n">
        <v>209910</v>
      </c>
      <c r="D10" s="49" t="n">
        <v>212376</v>
      </c>
      <c r="E10" s="66" t="n">
        <v>98349</v>
      </c>
      <c r="F10" s="66" t="n">
        <v>99405</v>
      </c>
      <c r="G10" s="49" t="n">
        <f aca="false">F10-E10</f>
        <v>1056</v>
      </c>
      <c r="H10" s="49" t="n">
        <f aca="false">D10-C10</f>
        <v>2466</v>
      </c>
      <c r="I10" s="67" t="n">
        <f aca="false">H10/G10</f>
        <v>2.33522727272727</v>
      </c>
    </row>
    <row r="11" customFormat="false" ht="15.75" hidden="false" customHeight="true" outlineLevel="0" collapsed="false">
      <c r="A11" s="64" t="s">
        <v>31</v>
      </c>
      <c r="B11" s="65" t="s">
        <v>162</v>
      </c>
      <c r="C11" s="49" t="n">
        <v>282042</v>
      </c>
      <c r="D11" s="49" t="n">
        <v>284776</v>
      </c>
      <c r="E11" s="66" t="n">
        <v>130078</v>
      </c>
      <c r="F11" s="66" t="n">
        <v>131576</v>
      </c>
      <c r="G11" s="49" t="n">
        <f aca="false">F11-E11</f>
        <v>1498</v>
      </c>
      <c r="H11" s="49" t="n">
        <f aca="false">D11-C11</f>
        <v>2734</v>
      </c>
      <c r="I11" s="67" t="n">
        <f aca="false">H11/G11</f>
        <v>1.82510013351135</v>
      </c>
    </row>
    <row r="12" customFormat="false" ht="15.75" hidden="false" customHeight="true" outlineLevel="0" collapsed="false">
      <c r="A12" s="64" t="s">
        <v>44</v>
      </c>
      <c r="B12" s="65" t="s">
        <v>162</v>
      </c>
      <c r="C12" s="49" t="n">
        <v>229388.65</v>
      </c>
      <c r="D12" s="49" t="n">
        <v>231498.98</v>
      </c>
      <c r="E12" s="66" t="n">
        <v>101870.1</v>
      </c>
      <c r="F12" s="66" t="n">
        <v>101870.1</v>
      </c>
      <c r="G12" s="49" t="n">
        <f aca="false">F12-E12</f>
        <v>0</v>
      </c>
      <c r="H12" s="49" t="n">
        <f aca="false">D12-C12</f>
        <v>2110.33000000002</v>
      </c>
      <c r="I12" s="67" t="n">
        <v>0</v>
      </c>
    </row>
    <row r="13" customFormat="false" ht="15.75" hidden="false" customHeight="true" outlineLevel="0" collapsed="false">
      <c r="A13" s="64" t="s">
        <v>41</v>
      </c>
      <c r="B13" s="65" t="s">
        <v>162</v>
      </c>
      <c r="C13" s="49" t="n">
        <v>245582</v>
      </c>
      <c r="D13" s="49" t="n">
        <v>248415</v>
      </c>
      <c r="E13" s="66" t="n">
        <v>107446</v>
      </c>
      <c r="F13" s="66" t="n">
        <v>108705</v>
      </c>
      <c r="G13" s="49" t="n">
        <f aca="false">F13-E13</f>
        <v>1259</v>
      </c>
      <c r="H13" s="49" t="n">
        <f aca="false">D13-C13</f>
        <v>2833</v>
      </c>
      <c r="I13" s="67" t="n">
        <f aca="false">H13/G13</f>
        <v>2.25019857029388</v>
      </c>
    </row>
    <row r="14" customFormat="false" ht="15.75" hidden="false" customHeight="true" outlineLevel="0" collapsed="false">
      <c r="A14" s="64" t="s">
        <v>49</v>
      </c>
      <c r="B14" s="65" t="s">
        <v>162</v>
      </c>
      <c r="C14" s="49" t="n">
        <v>220105</v>
      </c>
      <c r="D14" s="49" t="n">
        <v>222705</v>
      </c>
      <c r="E14" s="66" t="n">
        <v>98107</v>
      </c>
      <c r="F14" s="66" t="n">
        <v>99447</v>
      </c>
      <c r="G14" s="49" t="n">
        <f aca="false">F14-E14</f>
        <v>1340</v>
      </c>
      <c r="H14" s="49" t="n">
        <f aca="false">D14-C14</f>
        <v>2600</v>
      </c>
      <c r="I14" s="67" t="n">
        <f aca="false">H14/G14</f>
        <v>1.94029850746269</v>
      </c>
    </row>
    <row r="15" customFormat="false" ht="15.75" hidden="false" customHeight="true" outlineLevel="0" collapsed="false">
      <c r="A15" s="64" t="s">
        <v>23</v>
      </c>
      <c r="B15" s="65" t="s">
        <v>162</v>
      </c>
      <c r="C15" s="49" t="n">
        <v>224081.035</v>
      </c>
      <c r="D15" s="49" t="n">
        <v>227090.665</v>
      </c>
      <c r="E15" s="66" t="n">
        <v>98130.1</v>
      </c>
      <c r="F15" s="66" t="n">
        <v>99442.7</v>
      </c>
      <c r="G15" s="49" t="n">
        <f aca="false">F15-E15</f>
        <v>1312.59999999999</v>
      </c>
      <c r="H15" s="49" t="n">
        <f aca="false">D15-C15</f>
        <v>3009.63</v>
      </c>
      <c r="I15" s="67" t="n">
        <f aca="false">H15/G15</f>
        <v>2.2928767332013</v>
      </c>
    </row>
    <row r="16" customFormat="false" ht="15.75" hidden="false" customHeight="true" outlineLevel="0" collapsed="false">
      <c r="A16" s="64" t="s">
        <v>46</v>
      </c>
      <c r="B16" s="65" t="s">
        <v>162</v>
      </c>
      <c r="C16" s="49" t="n">
        <v>157981</v>
      </c>
      <c r="D16" s="49" t="n">
        <v>161378</v>
      </c>
      <c r="E16" s="66" t="n">
        <v>86705</v>
      </c>
      <c r="F16" s="66" t="n">
        <v>88165</v>
      </c>
      <c r="G16" s="49" t="n">
        <f aca="false">F16-E16</f>
        <v>1460</v>
      </c>
      <c r="H16" s="49" t="n">
        <f aca="false">D16-C16</f>
        <v>3397</v>
      </c>
      <c r="I16" s="67" t="n">
        <f aca="false">H16/G16</f>
        <v>2.32671232876712</v>
      </c>
    </row>
    <row r="17" customFormat="false" ht="15.75" hidden="false" customHeight="true" outlineLevel="0" collapsed="false">
      <c r="A17" s="64" t="s">
        <v>38</v>
      </c>
      <c r="B17" s="65" t="s">
        <v>162</v>
      </c>
      <c r="C17" s="49" t="n">
        <v>12430.25</v>
      </c>
      <c r="D17" s="49" t="n">
        <v>12637.05</v>
      </c>
      <c r="E17" s="66" t="n">
        <v>7173.3</v>
      </c>
      <c r="F17" s="66" t="n">
        <v>7319</v>
      </c>
      <c r="G17" s="49" t="n">
        <f aca="false">F17-E17</f>
        <v>145.7</v>
      </c>
      <c r="H17" s="49" t="n">
        <f aca="false">D17-C17</f>
        <v>206.799999999999</v>
      </c>
      <c r="I17" s="67" t="n">
        <f aca="false">H17/G17</f>
        <v>1.41935483870967</v>
      </c>
    </row>
    <row r="18" customFormat="false" ht="15.75" hidden="false" customHeight="true" outlineLevel="0" collapsed="false">
      <c r="A18" s="64" t="s">
        <v>18</v>
      </c>
      <c r="B18" s="65" t="s">
        <v>162</v>
      </c>
      <c r="C18" s="49" t="n">
        <v>23429</v>
      </c>
      <c r="D18" s="49" t="n">
        <v>28900</v>
      </c>
      <c r="E18" s="66" t="n">
        <v>89467</v>
      </c>
      <c r="F18" s="66" t="n">
        <v>92073</v>
      </c>
      <c r="G18" s="49" t="n">
        <f aca="false">F18-E18</f>
        <v>2606</v>
      </c>
      <c r="H18" s="49" t="n">
        <f aca="false">D18-C18</f>
        <v>5471</v>
      </c>
      <c r="I18" s="67" t="n">
        <f aca="false">H18/G18</f>
        <v>2.09938603223331</v>
      </c>
    </row>
    <row r="19" customFormat="false" ht="15.75" hidden="false" customHeight="true" outlineLevel="0" collapsed="false">
      <c r="A19" s="64" t="s">
        <v>29</v>
      </c>
      <c r="B19" s="65" t="s">
        <v>162</v>
      </c>
      <c r="C19" s="49" t="n">
        <v>212376</v>
      </c>
      <c r="D19" s="49" t="n">
        <v>216782</v>
      </c>
      <c r="E19" s="66" t="n">
        <v>99405</v>
      </c>
      <c r="F19" s="66" t="n">
        <v>101282</v>
      </c>
      <c r="G19" s="49" t="n">
        <f aca="false">F19-E19</f>
        <v>1877</v>
      </c>
      <c r="H19" s="49" t="n">
        <f aca="false">D19-C19</f>
        <v>4406</v>
      </c>
      <c r="I19" s="67" t="n">
        <f aca="false">H19/G19</f>
        <v>2.34736281299947</v>
      </c>
    </row>
    <row r="20" customFormat="false" ht="15.75" hidden="false" customHeight="true" outlineLevel="0" collapsed="false">
      <c r="A20" s="64" t="s">
        <v>31</v>
      </c>
      <c r="B20" s="65" t="s">
        <v>163</v>
      </c>
      <c r="C20" s="49" t="n">
        <v>284776</v>
      </c>
      <c r="D20" s="49" t="n">
        <v>287366</v>
      </c>
      <c r="E20" s="66" t="n">
        <v>131576</v>
      </c>
      <c r="F20" s="66" t="n">
        <v>132703</v>
      </c>
      <c r="G20" s="49" t="n">
        <f aca="false">F20-E20</f>
        <v>1127</v>
      </c>
      <c r="H20" s="49" t="n">
        <f aca="false">D20-C20</f>
        <v>2590</v>
      </c>
      <c r="I20" s="67" t="n">
        <f aca="false">H20/G20</f>
        <v>2.29813664596273</v>
      </c>
    </row>
    <row r="21" customFormat="false" ht="15.75" hidden="false" customHeight="true" outlineLevel="0" collapsed="false">
      <c r="A21" s="64" t="s">
        <v>44</v>
      </c>
      <c r="B21" s="65" t="s">
        <v>163</v>
      </c>
      <c r="C21" s="49" t="n">
        <v>231498.98</v>
      </c>
      <c r="D21" s="49" t="n">
        <v>232901.685</v>
      </c>
      <c r="E21" s="66" t="n">
        <v>101870.1</v>
      </c>
      <c r="F21" s="66" t="n">
        <v>101870.1</v>
      </c>
      <c r="G21" s="49" t="n">
        <f aca="false">F21-E21</f>
        <v>0</v>
      </c>
      <c r="H21" s="49" t="n">
        <f aca="false">D21-C21</f>
        <v>1402.70499999999</v>
      </c>
      <c r="I21" s="67" t="e">
        <f aca="false">H21/G21</f>
        <v>#DIV/0!</v>
      </c>
    </row>
    <row r="22" customFormat="false" ht="15.75" hidden="false" customHeight="true" outlineLevel="0" collapsed="false">
      <c r="A22" s="64" t="s">
        <v>41</v>
      </c>
      <c r="B22" s="65" t="s">
        <v>163</v>
      </c>
      <c r="C22" s="49" t="n">
        <v>248415</v>
      </c>
      <c r="D22" s="49" t="n">
        <v>250561</v>
      </c>
      <c r="E22" s="66" t="n">
        <v>108705</v>
      </c>
      <c r="F22" s="66" t="n">
        <v>109616</v>
      </c>
      <c r="G22" s="49" t="n">
        <f aca="false">F22-E22</f>
        <v>911</v>
      </c>
      <c r="H22" s="49" t="n">
        <f aca="false">D22-C22</f>
        <v>2146</v>
      </c>
      <c r="I22" s="67" t="n">
        <f aca="false">H22/G22</f>
        <v>2.3556531284303</v>
      </c>
    </row>
    <row r="23" customFormat="false" ht="15.75" hidden="false" customHeight="true" outlineLevel="0" collapsed="false">
      <c r="A23" s="64" t="s">
        <v>49</v>
      </c>
      <c r="B23" s="65" t="s">
        <v>163</v>
      </c>
      <c r="C23" s="49" t="n">
        <v>222705</v>
      </c>
      <c r="D23" s="49" t="n">
        <v>224184</v>
      </c>
      <c r="E23" s="66" t="n">
        <v>99447</v>
      </c>
      <c r="F23" s="66" t="n">
        <v>100058</v>
      </c>
      <c r="G23" s="49" t="n">
        <f aca="false">F23-E23</f>
        <v>611</v>
      </c>
      <c r="H23" s="49" t="n">
        <f aca="false">D23-C23</f>
        <v>1479</v>
      </c>
      <c r="I23" s="67" t="n">
        <f aca="false">H23/G23</f>
        <v>2.42062193126023</v>
      </c>
    </row>
    <row r="24" customFormat="false" ht="15.75" hidden="false" customHeight="true" outlineLevel="0" collapsed="false">
      <c r="A24" s="64" t="s">
        <v>23</v>
      </c>
      <c r="B24" s="65" t="s">
        <v>163</v>
      </c>
      <c r="C24" s="49" t="n">
        <v>227090.665</v>
      </c>
      <c r="D24" s="49" t="n">
        <v>228661.385</v>
      </c>
      <c r="E24" s="66" t="n">
        <v>99442.7</v>
      </c>
      <c r="F24" s="66" t="n">
        <v>100147.3</v>
      </c>
      <c r="G24" s="49" t="n">
        <f aca="false">F24-E24</f>
        <v>704.600000000006</v>
      </c>
      <c r="H24" s="49" t="n">
        <f aca="false">D24-C24</f>
        <v>1570.72</v>
      </c>
      <c r="I24" s="67" t="n">
        <f aca="false">H24/G24</f>
        <v>2.2292364462106</v>
      </c>
    </row>
    <row r="25" customFormat="false" ht="15.75" hidden="false" customHeight="true" outlineLevel="0" collapsed="false">
      <c r="A25" s="64" t="s">
        <v>46</v>
      </c>
      <c r="B25" s="65" t="s">
        <v>163</v>
      </c>
      <c r="C25" s="49" t="n">
        <v>161378</v>
      </c>
      <c r="D25" s="49" t="n">
        <v>163037</v>
      </c>
      <c r="E25" s="66" t="n">
        <v>88165</v>
      </c>
      <c r="F25" s="66" t="n">
        <v>89104</v>
      </c>
      <c r="G25" s="49" t="n">
        <f aca="false">F25-E25</f>
        <v>939</v>
      </c>
      <c r="H25" s="49" t="n">
        <f aca="false">D25-C25</f>
        <v>1659</v>
      </c>
      <c r="I25" s="67" t="n">
        <f aca="false">H25/G25</f>
        <v>1.7667731629393</v>
      </c>
    </row>
    <row r="26" customFormat="false" ht="15.75" hidden="false" customHeight="true" outlineLevel="0" collapsed="false">
      <c r="A26" s="64" t="s">
        <v>38</v>
      </c>
      <c r="B26" s="65" t="s">
        <v>163</v>
      </c>
      <c r="C26" s="49" t="n">
        <v>12637.05</v>
      </c>
      <c r="D26" s="49" t="n">
        <v>12637.855</v>
      </c>
      <c r="E26" s="66" t="n">
        <v>7319</v>
      </c>
      <c r="F26" s="66" t="n">
        <v>100147.3</v>
      </c>
      <c r="G26" s="49" t="n">
        <f aca="false">F26-E26</f>
        <v>92828.3</v>
      </c>
      <c r="H26" s="49" t="n">
        <f aca="false">D26-C26</f>
        <v>0.805000000000291</v>
      </c>
      <c r="I26" s="67" t="n">
        <f aca="false">H26/G26</f>
        <v>8.6719244023675E-006</v>
      </c>
    </row>
    <row r="27" customFormat="false" ht="15.75" hidden="false" customHeight="true" outlineLevel="0" collapsed="false">
      <c r="A27" s="64" t="s">
        <v>18</v>
      </c>
      <c r="B27" s="65" t="s">
        <v>163</v>
      </c>
      <c r="C27" s="49" t="n">
        <v>28900</v>
      </c>
      <c r="D27" s="49" t="n">
        <v>32839</v>
      </c>
      <c r="E27" s="66" t="n">
        <v>92073</v>
      </c>
      <c r="F27" s="66" t="n">
        <v>94016</v>
      </c>
      <c r="G27" s="49" t="n">
        <f aca="false">F27-E27</f>
        <v>1943</v>
      </c>
      <c r="H27" s="49" t="n">
        <f aca="false">D27-C27</f>
        <v>3939</v>
      </c>
      <c r="I27" s="67" t="n">
        <f aca="false">H27/G27</f>
        <v>2.02727740607308</v>
      </c>
    </row>
    <row r="28" customFormat="false" ht="15.75" hidden="false" customHeight="true" outlineLevel="0" collapsed="false">
      <c r="A28" s="64" t="s">
        <v>29</v>
      </c>
      <c r="B28" s="65" t="s">
        <v>163</v>
      </c>
      <c r="C28" s="49" t="n">
        <v>216782</v>
      </c>
      <c r="D28" s="49" t="n">
        <v>219903</v>
      </c>
      <c r="E28" s="66" t="n">
        <v>101283</v>
      </c>
      <c r="F28" s="66" t="n">
        <v>102726</v>
      </c>
      <c r="G28" s="49" t="n">
        <f aca="false">F28-E28</f>
        <v>1443</v>
      </c>
      <c r="H28" s="49" t="n">
        <f aca="false">D28-C28</f>
        <v>3121</v>
      </c>
      <c r="I28" s="67" t="n">
        <f aca="false">H28/G28</f>
        <v>2.16285516285516</v>
      </c>
    </row>
    <row r="29" customFormat="false" ht="15.75" hidden="false" customHeight="true" outlineLevel="0" collapsed="false">
      <c r="A29" s="64" t="s">
        <v>41</v>
      </c>
      <c r="B29" s="65" t="s">
        <v>164</v>
      </c>
      <c r="C29" s="49" t="n">
        <v>250561</v>
      </c>
      <c r="D29" s="49" t="n">
        <v>253465</v>
      </c>
      <c r="E29" s="66" t="n">
        <v>109616</v>
      </c>
      <c r="F29" s="66" t="n">
        <v>111175</v>
      </c>
      <c r="G29" s="49" t="n">
        <f aca="false">F29-E29</f>
        <v>1559</v>
      </c>
      <c r="H29" s="49" t="n">
        <f aca="false">D29-C29</f>
        <v>2904</v>
      </c>
      <c r="I29" s="67" t="n">
        <f aca="false">H29/G29</f>
        <v>1.8627325208467</v>
      </c>
    </row>
    <row r="30" customFormat="false" ht="15.75" hidden="false" customHeight="true" outlineLevel="0" collapsed="false">
      <c r="A30" s="64" t="s">
        <v>49</v>
      </c>
      <c r="B30" s="65" t="s">
        <v>164</v>
      </c>
      <c r="C30" s="49" t="n">
        <v>224184</v>
      </c>
      <c r="D30" s="49" t="n">
        <v>224992</v>
      </c>
      <c r="E30" s="66" t="n">
        <v>100058</v>
      </c>
      <c r="F30" s="66" t="n">
        <v>100442</v>
      </c>
      <c r="G30" s="49" t="n">
        <f aca="false">F30-E30</f>
        <v>384</v>
      </c>
      <c r="H30" s="49" t="n">
        <f aca="false">D30-C30</f>
        <v>808</v>
      </c>
      <c r="I30" s="67" t="n">
        <f aca="false">H30/G30</f>
        <v>2.10416666666667</v>
      </c>
    </row>
    <row r="31" customFormat="false" ht="15.75" hidden="false" customHeight="true" outlineLevel="0" collapsed="false">
      <c r="A31" s="64" t="s">
        <v>23</v>
      </c>
      <c r="B31" s="65" t="s">
        <v>164</v>
      </c>
      <c r="C31" s="49" t="n">
        <v>228661.385</v>
      </c>
      <c r="D31" s="49" t="n">
        <v>231907.435</v>
      </c>
      <c r="E31" s="66" t="n">
        <v>100147.3</v>
      </c>
      <c r="F31" s="66" t="n">
        <v>101537.5</v>
      </c>
      <c r="G31" s="49" t="n">
        <f aca="false">F31-E31</f>
        <v>1390.2</v>
      </c>
      <c r="H31" s="49" t="n">
        <f aca="false">D31-C31</f>
        <v>3246.04999999999</v>
      </c>
      <c r="I31" s="67" t="n">
        <f aca="false">H31/G31</f>
        <v>2.33495180549561</v>
      </c>
    </row>
    <row r="32" customFormat="false" ht="15.75" hidden="false" customHeight="true" outlineLevel="0" collapsed="false">
      <c r="A32" s="64" t="s">
        <v>46</v>
      </c>
      <c r="B32" s="65" t="s">
        <v>164</v>
      </c>
      <c r="C32" s="49" t="n">
        <v>163037</v>
      </c>
      <c r="D32" s="49" t="n">
        <v>165708</v>
      </c>
      <c r="E32" s="66" t="n">
        <v>89105</v>
      </c>
      <c r="F32" s="66" t="n">
        <v>90829</v>
      </c>
      <c r="G32" s="49" t="n">
        <f aca="false">F32-E32</f>
        <v>1724</v>
      </c>
      <c r="H32" s="49" t="n">
        <f aca="false">D32-C32</f>
        <v>2671</v>
      </c>
      <c r="I32" s="67" t="n">
        <f aca="false">H32/G32</f>
        <v>1.54930394431555</v>
      </c>
    </row>
    <row r="33" customFormat="false" ht="15.75" hidden="false" customHeight="true" outlineLevel="0" collapsed="false">
      <c r="A33" s="64" t="s">
        <v>38</v>
      </c>
      <c r="B33" s="65" t="s">
        <v>164</v>
      </c>
      <c r="C33" s="49" t="n">
        <v>12637.855</v>
      </c>
      <c r="D33" s="49" t="n">
        <v>231907.435</v>
      </c>
      <c r="E33" s="66" t="n">
        <v>7327.6</v>
      </c>
      <c r="F33" s="66" t="n">
        <v>7621.9</v>
      </c>
      <c r="G33" s="49" t="n">
        <f aca="false">F33-E33</f>
        <v>294.299999999999</v>
      </c>
      <c r="H33" s="49" t="n">
        <f aca="false">D33-C33</f>
        <v>219269.58</v>
      </c>
      <c r="I33" s="67" t="n">
        <f aca="false">H33/G33</f>
        <v>745.054638124365</v>
      </c>
    </row>
    <row r="34" customFormat="false" ht="15.75" hidden="false" customHeight="true" outlineLevel="0" collapsed="false">
      <c r="A34" s="64" t="s">
        <v>18</v>
      </c>
      <c r="B34" s="65" t="s">
        <v>164</v>
      </c>
      <c r="C34" s="49" t="n">
        <v>32839</v>
      </c>
      <c r="D34" s="49" t="n">
        <v>36471</v>
      </c>
      <c r="E34" s="66" t="n">
        <v>94016</v>
      </c>
      <c r="F34" s="66" t="n">
        <v>96026</v>
      </c>
      <c r="G34" s="49" t="n">
        <f aca="false">F34-E34</f>
        <v>2010</v>
      </c>
      <c r="H34" s="49" t="n">
        <f aca="false">D34-C34</f>
        <v>3632</v>
      </c>
      <c r="I34" s="67" t="n">
        <f aca="false">H34/G34</f>
        <v>1.80696517412935</v>
      </c>
    </row>
    <row r="35" customFormat="false" ht="15.75" hidden="false" customHeight="true" outlineLevel="0" collapsed="false">
      <c r="A35" s="64" t="s">
        <v>29</v>
      </c>
      <c r="B35" s="65" t="s">
        <v>164</v>
      </c>
      <c r="C35" s="49" t="n">
        <v>219903</v>
      </c>
      <c r="D35" s="49" t="n">
        <v>225824</v>
      </c>
      <c r="E35" s="66" t="n">
        <v>102726</v>
      </c>
      <c r="F35" s="66" t="n">
        <v>104789</v>
      </c>
      <c r="G35" s="49" t="n">
        <f aca="false">F35-E35</f>
        <v>2063</v>
      </c>
      <c r="H35" s="49" t="n">
        <f aca="false">D35-C35</f>
        <v>5921</v>
      </c>
      <c r="I35" s="67" t="n">
        <f aca="false">H35/G35</f>
        <v>2.87009209888512</v>
      </c>
    </row>
    <row r="36" customFormat="false" ht="15.75" hidden="false" customHeight="true" outlineLevel="0" collapsed="false">
      <c r="A36" s="64" t="s">
        <v>31</v>
      </c>
      <c r="B36" s="65" t="s">
        <v>165</v>
      </c>
      <c r="C36" s="49" t="n">
        <v>290185</v>
      </c>
      <c r="D36" s="49" t="n">
        <v>292825</v>
      </c>
      <c r="E36" s="66" t="n">
        <v>134331</v>
      </c>
      <c r="F36" s="66" t="n">
        <v>135423</v>
      </c>
      <c r="G36" s="49" t="n">
        <f aca="false">F36-E36</f>
        <v>1092</v>
      </c>
      <c r="H36" s="49" t="n">
        <f aca="false">D36-C36</f>
        <v>2640</v>
      </c>
      <c r="I36" s="67" t="n">
        <f aca="false">H36/G36</f>
        <v>2.41758241758242</v>
      </c>
    </row>
    <row r="37" customFormat="false" ht="15.75" hidden="false" customHeight="true" outlineLevel="0" collapsed="false">
      <c r="A37" s="64" t="s">
        <v>41</v>
      </c>
      <c r="B37" s="65" t="s">
        <v>165</v>
      </c>
      <c r="C37" s="49" t="n">
        <v>253465</v>
      </c>
      <c r="D37" s="49" t="n">
        <v>256798</v>
      </c>
      <c r="E37" s="66" t="n">
        <v>111175</v>
      </c>
      <c r="F37" s="66" t="n">
        <v>112604</v>
      </c>
      <c r="G37" s="49" t="n">
        <f aca="false">F37-E37</f>
        <v>1429</v>
      </c>
      <c r="H37" s="49" t="n">
        <f aca="false">D37-C37</f>
        <v>3333</v>
      </c>
      <c r="I37" s="67" t="n">
        <f aca="false">H37/G37</f>
        <v>2.33240027991603</v>
      </c>
    </row>
    <row r="38" customFormat="false" ht="15.75" hidden="false" customHeight="true" outlineLevel="0" collapsed="false">
      <c r="A38" s="64" t="s">
        <v>49</v>
      </c>
      <c r="B38" s="65" t="s">
        <v>165</v>
      </c>
      <c r="C38" s="49" t="n">
        <v>224992</v>
      </c>
      <c r="D38" s="49" t="n">
        <v>227922</v>
      </c>
      <c r="E38" s="66" t="n">
        <v>100442</v>
      </c>
      <c r="F38" s="66" t="n">
        <v>101534</v>
      </c>
      <c r="G38" s="49" t="n">
        <f aca="false">F38-E38</f>
        <v>1092</v>
      </c>
      <c r="H38" s="49" t="n">
        <f aca="false">D38-C38</f>
        <v>2930</v>
      </c>
      <c r="I38" s="67" t="n">
        <f aca="false">H38/G38</f>
        <v>2.68315018315018</v>
      </c>
    </row>
    <row r="39" customFormat="false" ht="15.75" hidden="false" customHeight="true" outlineLevel="0" collapsed="false">
      <c r="A39" s="64" t="s">
        <v>46</v>
      </c>
      <c r="B39" s="65" t="s">
        <v>165</v>
      </c>
      <c r="C39" s="49" t="n">
        <v>165708</v>
      </c>
      <c r="D39" s="49" t="n">
        <v>168540</v>
      </c>
      <c r="E39" s="66" t="n">
        <v>90829</v>
      </c>
      <c r="F39" s="66" t="n">
        <v>92599</v>
      </c>
      <c r="G39" s="49" t="n">
        <f aca="false">F39-E39</f>
        <v>1770</v>
      </c>
      <c r="H39" s="49" t="n">
        <f aca="false">D39-C39</f>
        <v>2832</v>
      </c>
      <c r="I39" s="67" t="n">
        <f aca="false">H39/G39</f>
        <v>1.6</v>
      </c>
    </row>
    <row r="40" customFormat="false" ht="15.75" hidden="false" customHeight="true" outlineLevel="0" collapsed="false">
      <c r="A40" s="64" t="s">
        <v>38</v>
      </c>
      <c r="B40" s="65" t="s">
        <v>165</v>
      </c>
      <c r="C40" s="49" t="n">
        <v>13047.27</v>
      </c>
      <c r="D40" s="49" t="n">
        <v>13991.475</v>
      </c>
      <c r="E40" s="66" t="n">
        <v>7622.3</v>
      </c>
      <c r="F40" s="66" t="n">
        <v>8293.3</v>
      </c>
      <c r="G40" s="49" t="n">
        <f aca="false">F40-E40</f>
        <v>670.999999999999</v>
      </c>
      <c r="H40" s="49" t="n">
        <f aca="false">D40-C40</f>
        <v>944.205</v>
      </c>
      <c r="I40" s="67" t="n">
        <f aca="false">H40/G40</f>
        <v>1.4071609538003</v>
      </c>
    </row>
    <row r="41" customFormat="false" ht="15.75" hidden="false" customHeight="true" outlineLevel="0" collapsed="false">
      <c r="A41" s="64" t="s">
        <v>18</v>
      </c>
      <c r="B41" s="65" t="s">
        <v>165</v>
      </c>
      <c r="C41" s="49" t="n">
        <v>36471</v>
      </c>
      <c r="D41" s="49" t="n">
        <v>43742</v>
      </c>
      <c r="E41" s="66" t="n">
        <v>96027</v>
      </c>
      <c r="F41" s="66" t="n">
        <v>99121</v>
      </c>
      <c r="G41" s="49" t="n">
        <f aca="false">F41-E41</f>
        <v>3094</v>
      </c>
      <c r="H41" s="49" t="n">
        <f aca="false">D41-C41</f>
        <v>7271</v>
      </c>
      <c r="I41" s="67" t="n">
        <f aca="false">H41/G41</f>
        <v>2.35003232062056</v>
      </c>
    </row>
    <row r="42" customFormat="false" ht="15.75" hidden="false" customHeight="true" outlineLevel="0" collapsed="false">
      <c r="A42" s="64" t="s">
        <v>29</v>
      </c>
      <c r="B42" s="65" t="s">
        <v>165</v>
      </c>
      <c r="C42" s="49" t="n">
        <v>225824</v>
      </c>
      <c r="D42" s="49" t="n">
        <v>228920</v>
      </c>
      <c r="E42" s="66" t="n">
        <v>104789</v>
      </c>
      <c r="F42" s="66" t="n">
        <v>106423</v>
      </c>
      <c r="G42" s="49" t="n">
        <f aca="false">F42-E42</f>
        <v>1634</v>
      </c>
      <c r="H42" s="49" t="n">
        <f aca="false">D42-C42</f>
        <v>3096</v>
      </c>
      <c r="I42" s="67" t="n">
        <f aca="false">H42/G42</f>
        <v>1.89473684210526</v>
      </c>
    </row>
    <row r="43" customFormat="false" ht="15.75" hidden="false" customHeight="true" outlineLevel="0" collapsed="false">
      <c r="A43" s="64" t="s">
        <v>23</v>
      </c>
      <c r="B43" s="65" t="s">
        <v>165</v>
      </c>
      <c r="C43" s="40" t="n">
        <v>231909.045</v>
      </c>
      <c r="D43" s="40" t="n">
        <v>233856.025</v>
      </c>
      <c r="E43" s="68" t="n">
        <v>101537.9</v>
      </c>
      <c r="F43" s="66" t="n">
        <v>102490.4</v>
      </c>
      <c r="G43" s="49" t="n">
        <f aca="false">F43-E43</f>
        <v>952.5</v>
      </c>
      <c r="H43" s="49" t="n">
        <f aca="false">D43-C43</f>
        <v>1946.97999999998</v>
      </c>
      <c r="I43" s="67" t="n">
        <f aca="false">H43/G43</f>
        <v>2.04407349081363</v>
      </c>
      <c r="J43" s="0" t="n">
        <v>60</v>
      </c>
    </row>
    <row r="44" customFormat="false" ht="15.75" hidden="false" customHeight="true" outlineLevel="0" collapsed="false">
      <c r="A44" s="69" t="s">
        <v>31</v>
      </c>
      <c r="B44" s="69" t="s">
        <v>166</v>
      </c>
      <c r="C44" s="70" t="n">
        <v>292825</v>
      </c>
      <c r="D44" s="70" t="n">
        <v>295689</v>
      </c>
      <c r="E44" s="70" t="n">
        <v>135423</v>
      </c>
      <c r="F44" s="70" t="n">
        <v>136583</v>
      </c>
      <c r="G44" s="49" t="n">
        <f aca="false">F44-E44</f>
        <v>1160</v>
      </c>
      <c r="H44" s="49" t="n">
        <f aca="false">D44-C44</f>
        <v>2864</v>
      </c>
      <c r="I44" s="67" t="n">
        <f aca="false">H44/G44</f>
        <v>2.46896551724138</v>
      </c>
    </row>
    <row r="45" customFormat="false" ht="15.75" hidden="false" customHeight="true" outlineLevel="0" collapsed="false">
      <c r="A45" s="69" t="s">
        <v>44</v>
      </c>
      <c r="B45" s="69" t="s">
        <v>166</v>
      </c>
      <c r="C45" s="70" t="n">
        <v>239532.665</v>
      </c>
      <c r="D45" s="70" t="n">
        <v>243316.075</v>
      </c>
      <c r="E45" s="70" t="n">
        <v>103312.4</v>
      </c>
      <c r="F45" s="70" t="n">
        <v>108544.7</v>
      </c>
      <c r="G45" s="49" t="n">
        <f aca="false">F45-E45</f>
        <v>5232.3</v>
      </c>
      <c r="H45" s="49" t="n">
        <f aca="false">D45-C45</f>
        <v>3783.41</v>
      </c>
      <c r="I45" s="67" t="n">
        <f aca="false">H45/G45</f>
        <v>0.723087361198708</v>
      </c>
      <c r="J45" s="0" t="n">
        <v>761</v>
      </c>
    </row>
    <row r="46" customFormat="false" ht="15.75" hidden="false" customHeight="true" outlineLevel="0" collapsed="false">
      <c r="A46" s="69" t="s">
        <v>41</v>
      </c>
      <c r="B46" s="69" t="s">
        <v>166</v>
      </c>
      <c r="C46" s="70" t="n">
        <v>256798</v>
      </c>
      <c r="D46" s="70" t="n">
        <v>258528</v>
      </c>
      <c r="E46" s="70" t="n">
        <v>112604</v>
      </c>
      <c r="F46" s="70" t="n">
        <v>113396</v>
      </c>
      <c r="G46" s="49" t="n">
        <f aca="false">F46-E46</f>
        <v>792</v>
      </c>
      <c r="H46" s="49" t="n">
        <f aca="false">D46-C46</f>
        <v>1730</v>
      </c>
      <c r="I46" s="67" t="n">
        <f aca="false">H46/G46</f>
        <v>2.18434343434343</v>
      </c>
    </row>
    <row r="47" customFormat="false" ht="15.75" hidden="false" customHeight="true" outlineLevel="0" collapsed="false">
      <c r="A47" s="69" t="s">
        <v>49</v>
      </c>
      <c r="B47" s="69" t="s">
        <v>166</v>
      </c>
      <c r="C47" s="70" t="n">
        <v>227922</v>
      </c>
      <c r="D47" s="70" t="n">
        <v>230728</v>
      </c>
      <c r="E47" s="70" t="n">
        <v>101534</v>
      </c>
      <c r="F47" s="70" t="n">
        <v>102642</v>
      </c>
      <c r="G47" s="49" t="n">
        <f aca="false">F47-E47</f>
        <v>1108</v>
      </c>
      <c r="H47" s="49" t="n">
        <f aca="false">D47-C47</f>
        <v>2806</v>
      </c>
      <c r="I47" s="67" t="n">
        <f aca="false">H47/G47</f>
        <v>2.53249097472924</v>
      </c>
    </row>
    <row r="48" customFormat="false" ht="15.75" hidden="false" customHeight="true" outlineLevel="0" collapsed="false">
      <c r="A48" s="69" t="s">
        <v>23</v>
      </c>
      <c r="B48" s="69" t="s">
        <v>166</v>
      </c>
      <c r="C48" s="70" t="n">
        <v>233856.025</v>
      </c>
      <c r="D48" s="70" t="n">
        <v>235789.975</v>
      </c>
      <c r="E48" s="70" t="n">
        <v>102490.4</v>
      </c>
      <c r="F48" s="70" t="n">
        <v>17241114.7</v>
      </c>
      <c r="G48" s="49" t="n">
        <f aca="false">F48-E48</f>
        <v>17138624.3</v>
      </c>
      <c r="H48" s="49" t="n">
        <f aca="false">D48-C48</f>
        <v>1933.95000000001</v>
      </c>
      <c r="I48" s="67" t="n">
        <f aca="false">H48/G48</f>
        <v>0.000112841612380756</v>
      </c>
    </row>
    <row r="49" customFormat="false" ht="15.75" hidden="false" customHeight="true" outlineLevel="0" collapsed="false">
      <c r="A49" s="69" t="s">
        <v>46</v>
      </c>
      <c r="B49" s="69" t="s">
        <v>166</v>
      </c>
      <c r="C49" s="70" t="n">
        <v>168540</v>
      </c>
      <c r="D49" s="70" t="n">
        <v>170018</v>
      </c>
      <c r="E49" s="70" t="n">
        <v>92599</v>
      </c>
      <c r="F49" s="70" t="n">
        <v>93349</v>
      </c>
      <c r="G49" s="49" t="n">
        <f aca="false">F49-E49</f>
        <v>750</v>
      </c>
      <c r="H49" s="49" t="n">
        <f aca="false">D49-C49</f>
        <v>1478</v>
      </c>
      <c r="I49" s="67" t="n">
        <f aca="false">H49/G49</f>
        <v>1.97066666666667</v>
      </c>
    </row>
    <row r="50" customFormat="false" ht="15.75" hidden="false" customHeight="true" outlineLevel="0" collapsed="false">
      <c r="A50" s="69" t="s">
        <v>38</v>
      </c>
      <c r="B50" s="69" t="s">
        <v>166</v>
      </c>
      <c r="C50" s="70" t="n">
        <v>13991.475</v>
      </c>
      <c r="D50" s="70" t="n">
        <v>16233.29</v>
      </c>
      <c r="E50" s="70" t="n">
        <v>8293.3</v>
      </c>
      <c r="F50" s="70" t="n">
        <v>9512.2</v>
      </c>
      <c r="G50" s="49" t="n">
        <f aca="false">F50-E50</f>
        <v>1218.9</v>
      </c>
      <c r="H50" s="49" t="n">
        <f aca="false">D50-C50</f>
        <v>2241.815</v>
      </c>
      <c r="I50" s="67" t="n">
        <f aca="false">H50/G50</f>
        <v>1.83921158421527</v>
      </c>
    </row>
    <row r="51" customFormat="false" ht="15.75" hidden="false" customHeight="true" outlineLevel="0" collapsed="false">
      <c r="A51" s="69" t="s">
        <v>18</v>
      </c>
      <c r="B51" s="69" t="s">
        <v>166</v>
      </c>
      <c r="C51" s="70" t="n">
        <v>43742</v>
      </c>
      <c r="D51" s="70" t="n">
        <v>48797</v>
      </c>
      <c r="E51" s="70" t="n">
        <v>99121</v>
      </c>
      <c r="F51" s="70" t="n">
        <v>101621</v>
      </c>
      <c r="G51" s="49" t="n">
        <f aca="false">F51-E51</f>
        <v>2500</v>
      </c>
      <c r="H51" s="49" t="n">
        <f aca="false">D51-C51</f>
        <v>5055</v>
      </c>
      <c r="I51" s="67" t="n">
        <f aca="false">H51/G51</f>
        <v>2.022</v>
      </c>
    </row>
    <row r="52" customFormat="false" ht="15.75" hidden="false" customHeight="true" outlineLevel="0" collapsed="false">
      <c r="A52" s="69" t="s">
        <v>29</v>
      </c>
      <c r="B52" s="69" t="s">
        <v>166</v>
      </c>
      <c r="C52" s="70" t="n">
        <v>228920</v>
      </c>
      <c r="D52" s="70" t="n">
        <v>230404</v>
      </c>
      <c r="E52" s="70" t="n">
        <v>106423</v>
      </c>
      <c r="F52" s="70" t="n">
        <v>107227</v>
      </c>
      <c r="G52" s="49" t="n">
        <f aca="false">F52-E52</f>
        <v>804</v>
      </c>
      <c r="H52" s="49" t="n">
        <f aca="false">D52-C52</f>
        <v>1484</v>
      </c>
      <c r="I52" s="67" t="n">
        <f aca="false">H52/G52</f>
        <v>1.84577114427861</v>
      </c>
    </row>
    <row r="53" customFormat="false" ht="15.75" hidden="false" customHeight="true" outlineLevel="0" collapsed="false">
      <c r="A53" s="69" t="s">
        <v>31</v>
      </c>
      <c r="B53" s="69" t="s">
        <v>167</v>
      </c>
      <c r="C53" s="70" t="n">
        <v>295689</v>
      </c>
      <c r="D53" s="70" t="n">
        <v>299485</v>
      </c>
      <c r="E53" s="70" t="n">
        <v>136584</v>
      </c>
      <c r="F53" s="70" t="n">
        <v>138200</v>
      </c>
      <c r="G53" s="49" t="n">
        <f aca="false">F53-E53</f>
        <v>1616</v>
      </c>
      <c r="H53" s="49" t="n">
        <f aca="false">D53-C53</f>
        <v>3796</v>
      </c>
      <c r="I53" s="67" t="n">
        <f aca="false">H53/G53</f>
        <v>2.3490099009901</v>
      </c>
    </row>
    <row r="54" customFormat="false" ht="15.75" hidden="false" customHeight="true" outlineLevel="0" collapsed="false">
      <c r="A54" s="69" t="s">
        <v>44</v>
      </c>
      <c r="B54" s="69" t="s">
        <v>167</v>
      </c>
      <c r="C54" s="70" t="n">
        <v>243316.07</v>
      </c>
      <c r="D54" s="70" t="n">
        <v>246066.44</v>
      </c>
      <c r="E54" s="70" t="n">
        <v>108626.1</v>
      </c>
      <c r="F54" s="70" t="n">
        <v>109826.1</v>
      </c>
      <c r="G54" s="49" t="n">
        <f aca="false">F54-E54</f>
        <v>1200</v>
      </c>
      <c r="H54" s="49" t="n">
        <f aca="false">D54-C54</f>
        <v>2750.37</v>
      </c>
      <c r="I54" s="67" t="n">
        <f aca="false">H54/G54</f>
        <v>2.291975</v>
      </c>
    </row>
    <row r="55" customFormat="false" ht="15.75" hidden="false" customHeight="true" outlineLevel="0" collapsed="false">
      <c r="A55" s="69" t="s">
        <v>41</v>
      </c>
      <c r="B55" s="69" t="s">
        <v>167</v>
      </c>
      <c r="C55" s="70" t="n">
        <v>258528</v>
      </c>
      <c r="D55" s="70" t="n">
        <v>261919</v>
      </c>
      <c r="E55" s="70" t="n">
        <v>113396</v>
      </c>
      <c r="F55" s="70" t="n">
        <v>114509</v>
      </c>
      <c r="G55" s="49" t="n">
        <f aca="false">F55-E55</f>
        <v>1113</v>
      </c>
      <c r="H55" s="49" t="n">
        <f aca="false">D55-C55</f>
        <v>3391</v>
      </c>
      <c r="I55" s="67" t="n">
        <f aca="false">H55/G55</f>
        <v>3.04672057502246</v>
      </c>
    </row>
    <row r="56" customFormat="false" ht="15.75" hidden="false" customHeight="true" outlineLevel="0" collapsed="false">
      <c r="A56" s="69" t="s">
        <v>49</v>
      </c>
      <c r="B56" s="69" t="s">
        <v>167</v>
      </c>
      <c r="C56" s="70" t="n">
        <v>230728</v>
      </c>
      <c r="D56" s="70" t="n">
        <v>233789</v>
      </c>
      <c r="E56" s="70" t="n">
        <v>102642</v>
      </c>
      <c r="F56" s="70" t="n">
        <v>104064</v>
      </c>
      <c r="G56" s="49" t="n">
        <f aca="false">F56-E56</f>
        <v>1422</v>
      </c>
      <c r="H56" s="49" t="n">
        <f aca="false">D56-C56</f>
        <v>3061</v>
      </c>
      <c r="I56" s="67" t="n">
        <f aca="false">H56/G56</f>
        <v>2.15260196905767</v>
      </c>
    </row>
    <row r="57" customFormat="false" ht="15.75" hidden="false" customHeight="true" outlineLevel="0" collapsed="false">
      <c r="A57" s="69" t="s">
        <v>23</v>
      </c>
      <c r="B57" s="69" t="s">
        <v>167</v>
      </c>
      <c r="C57" s="70" t="n">
        <v>235789.97</v>
      </c>
      <c r="D57" s="70" t="n">
        <v>240552.35</v>
      </c>
      <c r="E57" s="70" t="n">
        <v>103379.1</v>
      </c>
      <c r="F57" s="70" t="n">
        <v>105141.2</v>
      </c>
      <c r="G57" s="49" t="n">
        <f aca="false">F57-E57</f>
        <v>1762.09999999999</v>
      </c>
      <c r="H57" s="49" t="n">
        <f aca="false">D57-C57</f>
        <v>4762.38000000001</v>
      </c>
      <c r="I57" s="67" t="n">
        <f aca="false">H57/G57</f>
        <v>2.70267294705183</v>
      </c>
    </row>
    <row r="58" customFormat="false" ht="15.75" hidden="false" customHeight="true" outlineLevel="0" collapsed="false">
      <c r="A58" s="69" t="s">
        <v>46</v>
      </c>
      <c r="B58" s="69" t="s">
        <v>167</v>
      </c>
      <c r="C58" s="70" t="n">
        <v>170018</v>
      </c>
      <c r="D58" s="70" t="n">
        <v>172418</v>
      </c>
      <c r="E58" s="70" t="n">
        <v>93349</v>
      </c>
      <c r="F58" s="70" t="n">
        <v>94544</v>
      </c>
      <c r="G58" s="49" t="n">
        <f aca="false">F58-E58</f>
        <v>1195</v>
      </c>
      <c r="H58" s="49" t="n">
        <f aca="false">D58-C58</f>
        <v>2400</v>
      </c>
      <c r="I58" s="67" t="n">
        <f aca="false">H58/G58</f>
        <v>2.00836820083682</v>
      </c>
    </row>
    <row r="59" customFormat="false" ht="15.75" hidden="false" customHeight="true" outlineLevel="0" collapsed="false">
      <c r="A59" s="69" t="s">
        <v>38</v>
      </c>
      <c r="B59" s="69" t="s">
        <v>167</v>
      </c>
      <c r="C59" s="70" t="n">
        <v>16233.33</v>
      </c>
      <c r="D59" s="70" t="n">
        <v>17405.38</v>
      </c>
      <c r="E59" s="70" t="n">
        <v>9512.71</v>
      </c>
      <c r="F59" s="70" t="n">
        <v>10264.1</v>
      </c>
      <c r="G59" s="49" t="n">
        <f aca="false">F59-E59</f>
        <v>751.390000000001</v>
      </c>
      <c r="H59" s="49" t="n">
        <f aca="false">D59-C59</f>
        <v>1172.05</v>
      </c>
      <c r="I59" s="67" t="n">
        <f aca="false">H59/G59</f>
        <v>1.55984242537164</v>
      </c>
    </row>
    <row r="60" customFormat="false" ht="15.75" hidden="false" customHeight="true" outlineLevel="0" collapsed="false">
      <c r="A60" s="69" t="s">
        <v>18</v>
      </c>
      <c r="B60" s="69" t="s">
        <v>167</v>
      </c>
      <c r="C60" s="70" t="n">
        <v>48797</v>
      </c>
      <c r="D60" s="70" t="n">
        <v>53630</v>
      </c>
      <c r="E60" s="70" t="n">
        <v>101621</v>
      </c>
      <c r="F60" s="70" t="n">
        <v>104165</v>
      </c>
      <c r="G60" s="49" t="n">
        <f aca="false">F60-E60</f>
        <v>2544</v>
      </c>
      <c r="H60" s="49" t="n">
        <f aca="false">D60-C60</f>
        <v>4833</v>
      </c>
      <c r="I60" s="67" t="n">
        <f aca="false">H60/G60</f>
        <v>1.8997641509434</v>
      </c>
    </row>
    <row r="61" customFormat="false" ht="15.75" hidden="false" customHeight="true" outlineLevel="0" collapsed="false">
      <c r="A61" s="69" t="s">
        <v>29</v>
      </c>
      <c r="B61" s="69" t="s">
        <v>167</v>
      </c>
      <c r="C61" s="70" t="n">
        <v>230404</v>
      </c>
      <c r="D61" s="70" t="n">
        <v>236911</v>
      </c>
      <c r="E61" s="70" t="n">
        <v>107227</v>
      </c>
      <c r="F61" s="70" t="n">
        <v>109601</v>
      </c>
      <c r="G61" s="49" t="n">
        <f aca="false">F61-E61</f>
        <v>2374</v>
      </c>
      <c r="H61" s="49" t="n">
        <f aca="false">D61-C61</f>
        <v>6507</v>
      </c>
      <c r="I61" s="67" t="n">
        <f aca="false">H61/G61</f>
        <v>2.74094355518113</v>
      </c>
    </row>
    <row r="62" customFormat="false" ht="15.75" hidden="false" customHeight="true" outlineLevel="0" collapsed="false">
      <c r="A62" s="69" t="s">
        <v>31</v>
      </c>
      <c r="B62" s="69" t="s">
        <v>168</v>
      </c>
      <c r="C62" s="70" t="n">
        <v>299485</v>
      </c>
      <c r="D62" s="70" t="n">
        <v>302509</v>
      </c>
      <c r="E62" s="70" t="n">
        <v>138200</v>
      </c>
      <c r="F62" s="70" t="n">
        <v>139361</v>
      </c>
      <c r="G62" s="49" t="n">
        <f aca="false">F62-E62</f>
        <v>1161</v>
      </c>
      <c r="H62" s="49" t="n">
        <f aca="false">D62-C62</f>
        <v>3024</v>
      </c>
      <c r="I62" s="67" t="n">
        <f aca="false">H62/G62</f>
        <v>2.6046511627907</v>
      </c>
    </row>
    <row r="63" customFormat="false" ht="15.75" hidden="false" customHeight="true" outlineLevel="0" collapsed="false">
      <c r="A63" s="69" t="s">
        <v>44</v>
      </c>
      <c r="B63" s="69" t="s">
        <v>168</v>
      </c>
      <c r="C63" s="70" t="n">
        <v>246066.44</v>
      </c>
      <c r="D63" s="70" t="n">
        <v>250434.36</v>
      </c>
      <c r="E63" s="70" t="n">
        <v>109826.1</v>
      </c>
      <c r="F63" s="70" t="n">
        <v>111320.9</v>
      </c>
      <c r="G63" s="49" t="n">
        <f aca="false">F63-E63</f>
        <v>1494.79999999999</v>
      </c>
      <c r="H63" s="49" t="n">
        <f aca="false">D63-C63</f>
        <v>4367.91999999998</v>
      </c>
      <c r="I63" s="67" t="n">
        <f aca="false">H63/G63</f>
        <v>2.92207653197753</v>
      </c>
    </row>
    <row r="64" customFormat="false" ht="15.75" hidden="false" customHeight="true" outlineLevel="0" collapsed="false">
      <c r="A64" s="69" t="s">
        <v>49</v>
      </c>
      <c r="B64" s="69" t="s">
        <v>168</v>
      </c>
      <c r="C64" s="70" t="n">
        <v>233789</v>
      </c>
      <c r="D64" s="70" t="n">
        <v>235337</v>
      </c>
      <c r="E64" s="70" t="n">
        <v>104064</v>
      </c>
      <c r="F64" s="70" t="n">
        <v>105207</v>
      </c>
      <c r="G64" s="49" t="n">
        <f aca="false">F64-E64</f>
        <v>1143</v>
      </c>
      <c r="H64" s="49" t="n">
        <f aca="false">D64-C64</f>
        <v>1548</v>
      </c>
      <c r="I64" s="67" t="n">
        <f aca="false">H64/G64</f>
        <v>1.35433070866142</v>
      </c>
    </row>
    <row r="65" customFormat="false" ht="15.75" hidden="false" customHeight="true" outlineLevel="0" collapsed="false">
      <c r="A65" s="69" t="s">
        <v>23</v>
      </c>
      <c r="B65" s="69" t="s">
        <v>168</v>
      </c>
      <c r="C65" s="70" t="n">
        <v>240552.35</v>
      </c>
      <c r="D65" s="70" t="n">
        <v>242294.14</v>
      </c>
      <c r="E65" s="70" t="n">
        <v>105141.2</v>
      </c>
      <c r="F65" s="70" t="n">
        <v>105788</v>
      </c>
      <c r="G65" s="49" t="n">
        <f aca="false">F65-E65</f>
        <v>646.800000000003</v>
      </c>
      <c r="H65" s="49" t="n">
        <f aca="false">D65-C65</f>
        <v>1741.79000000001</v>
      </c>
      <c r="I65" s="67" t="n">
        <f aca="false">H65/G65</f>
        <v>2.69293444650588</v>
      </c>
    </row>
    <row r="66" customFormat="false" ht="15.75" hidden="false" customHeight="true" outlineLevel="0" collapsed="false">
      <c r="A66" s="69" t="s">
        <v>46</v>
      </c>
      <c r="B66" s="69" t="s">
        <v>168</v>
      </c>
      <c r="C66" s="70" t="n">
        <v>172418</v>
      </c>
      <c r="D66" s="70" t="n">
        <v>173162</v>
      </c>
      <c r="E66" s="70" t="n">
        <v>94544</v>
      </c>
      <c r="F66" s="70" t="n">
        <v>95073</v>
      </c>
      <c r="G66" s="49" t="n">
        <f aca="false">F66-E66</f>
        <v>529</v>
      </c>
      <c r="H66" s="49" t="n">
        <f aca="false">D66-C66</f>
        <v>744</v>
      </c>
      <c r="I66" s="67" t="n">
        <f aca="false">H66/G66</f>
        <v>1.40642722117202</v>
      </c>
    </row>
    <row r="67" customFormat="false" ht="15.75" hidden="false" customHeight="true" outlineLevel="0" collapsed="false">
      <c r="A67" s="69" t="s">
        <v>38</v>
      </c>
      <c r="B67" s="69" t="s">
        <v>168</v>
      </c>
      <c r="C67" s="70" t="n">
        <v>17405.38</v>
      </c>
      <c r="D67" s="70" t="n">
        <v>18578.91</v>
      </c>
      <c r="E67" s="70" t="n">
        <v>10264.1</v>
      </c>
      <c r="F67" s="70" t="n">
        <v>11027.3</v>
      </c>
      <c r="G67" s="49" t="n">
        <f aca="false">F67-E67</f>
        <v>763.199999999999</v>
      </c>
      <c r="H67" s="49" t="n">
        <f aca="false">D67-C67</f>
        <v>1173.53</v>
      </c>
      <c r="I67" s="67" t="n">
        <f aca="false">H67/G67</f>
        <v>1.53764412997904</v>
      </c>
    </row>
    <row r="68" customFormat="false" ht="15.75" hidden="false" customHeight="true" outlineLevel="0" collapsed="false">
      <c r="A68" s="69" t="s">
        <v>18</v>
      </c>
      <c r="B68" s="69" t="s">
        <v>168</v>
      </c>
      <c r="C68" s="70" t="n">
        <v>53630</v>
      </c>
      <c r="D68" s="70" t="n">
        <v>56451</v>
      </c>
      <c r="E68" s="70" t="n">
        <v>104165</v>
      </c>
      <c r="F68" s="70" t="n">
        <v>105768</v>
      </c>
      <c r="G68" s="49" t="n">
        <f aca="false">F68-E68</f>
        <v>1603</v>
      </c>
      <c r="H68" s="49" t="n">
        <f aca="false">D68-C68</f>
        <v>2821</v>
      </c>
      <c r="I68" s="67" t="n">
        <f aca="false">H68/G68</f>
        <v>1.75982532751092</v>
      </c>
    </row>
    <row r="69" customFormat="false" ht="15.75" hidden="false" customHeight="true" outlineLevel="0" collapsed="false">
      <c r="A69" s="69" t="s">
        <v>29</v>
      </c>
      <c r="B69" s="69" t="s">
        <v>168</v>
      </c>
      <c r="C69" s="70" t="n">
        <v>236911</v>
      </c>
      <c r="D69" s="70" t="n">
        <v>238091</v>
      </c>
      <c r="E69" s="70" t="n">
        <v>109601</v>
      </c>
      <c r="F69" s="70" t="n">
        <v>110140</v>
      </c>
      <c r="G69" s="49" t="n">
        <f aca="false">F69-E69</f>
        <v>539</v>
      </c>
      <c r="H69" s="49" t="n">
        <f aca="false">D69-C69</f>
        <v>1180</v>
      </c>
      <c r="I69" s="67" t="n">
        <f aca="false">H69/G69</f>
        <v>2.18923933209647</v>
      </c>
    </row>
    <row r="70" customFormat="false" ht="15.75" hidden="false" customHeight="true" outlineLevel="0" collapsed="false">
      <c r="A70" s="69" t="s">
        <v>31</v>
      </c>
      <c r="B70" s="69" t="s">
        <v>169</v>
      </c>
      <c r="C70" s="70" t="n">
        <v>302509</v>
      </c>
      <c r="D70" s="70" t="n">
        <v>304018</v>
      </c>
      <c r="E70" s="70" t="n">
        <v>139361</v>
      </c>
      <c r="F70" s="70" t="n">
        <v>140057</v>
      </c>
      <c r="G70" s="49" t="n">
        <f aca="false">F70-E70</f>
        <v>696</v>
      </c>
      <c r="H70" s="49" t="n">
        <f aca="false">D70-C70</f>
        <v>1509</v>
      </c>
      <c r="I70" s="67" t="n">
        <f aca="false">H70/G70</f>
        <v>2.16810344827586</v>
      </c>
    </row>
    <row r="71" customFormat="false" ht="15.75" hidden="false" customHeight="true" outlineLevel="0" collapsed="false">
      <c r="A71" s="69" t="s">
        <v>44</v>
      </c>
      <c r="B71" s="69" t="s">
        <v>169</v>
      </c>
      <c r="C71" s="70" t="n">
        <v>250434.36</v>
      </c>
      <c r="D71" s="70" t="n">
        <v>252408.86</v>
      </c>
      <c r="E71" s="70" t="n">
        <v>111320.9</v>
      </c>
      <c r="F71" s="70" t="n">
        <v>112324.9</v>
      </c>
      <c r="G71" s="49" t="n">
        <f aca="false">F71-E71</f>
        <v>1004</v>
      </c>
      <c r="H71" s="49" t="n">
        <f aca="false">D71-C71</f>
        <v>1974.5</v>
      </c>
      <c r="I71" s="67" t="n">
        <f aca="false">H71/G71</f>
        <v>1.96663346613546</v>
      </c>
    </row>
    <row r="72" customFormat="false" ht="15.75" hidden="false" customHeight="true" outlineLevel="0" collapsed="false">
      <c r="A72" s="69" t="s">
        <v>49</v>
      </c>
      <c r="B72" s="69" t="s">
        <v>169</v>
      </c>
      <c r="C72" s="70" t="n">
        <v>235365</v>
      </c>
      <c r="D72" s="70" t="n">
        <v>236508</v>
      </c>
      <c r="E72" s="70" t="n">
        <v>105216</v>
      </c>
      <c r="F72" s="70" t="n">
        <v>106039</v>
      </c>
      <c r="G72" s="49" t="n">
        <f aca="false">F72-E72</f>
        <v>823</v>
      </c>
      <c r="H72" s="49" t="n">
        <f aca="false">D72-C72</f>
        <v>1143</v>
      </c>
      <c r="I72" s="67" t="n">
        <f aca="false">H72/G72</f>
        <v>1.38882138517618</v>
      </c>
    </row>
    <row r="73" customFormat="false" ht="15.75" hidden="false" customHeight="true" outlineLevel="0" collapsed="false">
      <c r="A73" s="69" t="s">
        <v>35</v>
      </c>
      <c r="B73" s="69" t="s">
        <v>169</v>
      </c>
      <c r="C73" s="70" t="n">
        <v>235365</v>
      </c>
      <c r="D73" s="70" t="n">
        <v>236508</v>
      </c>
      <c r="E73" s="70" t="n">
        <v>105216</v>
      </c>
      <c r="F73" s="70" t="n">
        <v>106039</v>
      </c>
      <c r="G73" s="49" t="n">
        <f aca="false">F73-E73</f>
        <v>823</v>
      </c>
      <c r="H73" s="49" t="n">
        <f aca="false">D73-C73</f>
        <v>1143</v>
      </c>
      <c r="I73" s="67" t="n">
        <f aca="false">H73/G73</f>
        <v>1.38882138517618</v>
      </c>
    </row>
    <row r="74" customFormat="false" ht="15.75" hidden="false" customHeight="true" outlineLevel="0" collapsed="false">
      <c r="A74" s="69" t="s">
        <v>46</v>
      </c>
      <c r="B74" s="69" t="s">
        <v>169</v>
      </c>
      <c r="C74" s="70" t="n">
        <v>173162</v>
      </c>
      <c r="D74" s="70" t="n">
        <v>175577</v>
      </c>
      <c r="E74" s="70" t="n">
        <v>95073</v>
      </c>
      <c r="F74" s="70" t="n">
        <v>96497</v>
      </c>
      <c r="G74" s="49" t="n">
        <f aca="false">F74-E74</f>
        <v>1424</v>
      </c>
      <c r="H74" s="49" t="n">
        <f aca="false">D74-C74</f>
        <v>2415</v>
      </c>
      <c r="I74" s="67" t="n">
        <f aca="false">H74/G74</f>
        <v>1.69592696629213</v>
      </c>
    </row>
    <row r="75" customFormat="false" ht="15.75" hidden="false" customHeight="true" outlineLevel="0" collapsed="false">
      <c r="A75" s="69" t="s">
        <v>38</v>
      </c>
      <c r="B75" s="69" t="s">
        <v>169</v>
      </c>
      <c r="C75" s="70" t="n">
        <v>18578.91</v>
      </c>
      <c r="D75" s="70" t="n">
        <v>19740.53</v>
      </c>
      <c r="E75" s="70" t="n">
        <v>11027.3</v>
      </c>
      <c r="F75" s="70" t="n">
        <v>11568.2</v>
      </c>
      <c r="G75" s="49" t="n">
        <f aca="false">F75-E75</f>
        <v>540.900000000002</v>
      </c>
      <c r="H75" s="49" t="n">
        <f aca="false">D75-C75</f>
        <v>1161.62</v>
      </c>
      <c r="I75" s="67" t="n">
        <f aca="false">H75/G75</f>
        <v>2.14756886670363</v>
      </c>
    </row>
    <row r="76" customFormat="false" ht="15.75" hidden="false" customHeight="true" outlineLevel="0" collapsed="false">
      <c r="A76" s="69" t="s">
        <v>18</v>
      </c>
      <c r="B76" s="69" t="s">
        <v>169</v>
      </c>
      <c r="C76" s="70" t="n">
        <v>56451</v>
      </c>
      <c r="D76" s="70" t="n">
        <v>58381</v>
      </c>
      <c r="E76" s="70" t="n">
        <v>67682</v>
      </c>
      <c r="F76" s="70" t="n">
        <v>106749</v>
      </c>
      <c r="G76" s="49" t="n">
        <f aca="false">F76-E76</f>
        <v>39067</v>
      </c>
      <c r="H76" s="49" t="n">
        <f aca="false">D76-C76</f>
        <v>1930</v>
      </c>
      <c r="I76" s="67" t="n">
        <f aca="false">H76/G76</f>
        <v>0.04940230885402</v>
      </c>
    </row>
    <row r="77" customFormat="false" ht="15.75" hidden="false" customHeight="true" outlineLevel="0" collapsed="false">
      <c r="A77" s="69" t="s">
        <v>29</v>
      </c>
      <c r="B77" s="69" t="s">
        <v>169</v>
      </c>
      <c r="C77" s="70" t="n">
        <v>238091</v>
      </c>
      <c r="D77" s="70" t="n">
        <v>239190</v>
      </c>
      <c r="E77" s="70" t="n">
        <v>110140</v>
      </c>
      <c r="F77" s="70" t="n">
        <v>110786</v>
      </c>
      <c r="G77" s="49" t="n">
        <f aca="false">F77-E77</f>
        <v>646</v>
      </c>
      <c r="H77" s="49" t="n">
        <f aca="false">D77-C77</f>
        <v>1099</v>
      </c>
      <c r="I77" s="67" t="n">
        <f aca="false">H77/G77</f>
        <v>1.70123839009288</v>
      </c>
    </row>
    <row r="78" customFormat="false" ht="15.75" hidden="false" customHeight="true" outlineLevel="0" collapsed="false">
      <c r="A78" s="69" t="s">
        <v>31</v>
      </c>
      <c r="B78" s="69" t="s">
        <v>170</v>
      </c>
      <c r="C78" s="70" t="n">
        <v>304018</v>
      </c>
      <c r="D78" s="70" t="n">
        <v>306217</v>
      </c>
      <c r="E78" s="70" t="n">
        <v>140057</v>
      </c>
      <c r="F78" s="70" t="n">
        <v>140976</v>
      </c>
      <c r="G78" s="49" t="n">
        <f aca="false">F78-E78</f>
        <v>919</v>
      </c>
      <c r="H78" s="49" t="n">
        <f aca="false">D78-C78</f>
        <v>2199</v>
      </c>
      <c r="I78" s="67" t="n">
        <f aca="false">H78/G78</f>
        <v>2.39281828073993</v>
      </c>
    </row>
    <row r="79" customFormat="false" ht="15.75" hidden="false" customHeight="true" outlineLevel="0" collapsed="false">
      <c r="A79" s="69" t="s">
        <v>44</v>
      </c>
      <c r="B79" s="69" t="s">
        <v>170</v>
      </c>
      <c r="C79" s="70" t="n">
        <v>252408.86</v>
      </c>
      <c r="D79" s="70" t="n">
        <v>256050.17</v>
      </c>
      <c r="E79" s="70" t="n">
        <v>112324.9</v>
      </c>
      <c r="F79" s="70" t="n">
        <v>113626.7</v>
      </c>
      <c r="G79" s="49" t="n">
        <f aca="false">F79-E79</f>
        <v>1301.8</v>
      </c>
      <c r="H79" s="49" t="n">
        <f aca="false">D79-C79</f>
        <v>3641.31000000003</v>
      </c>
      <c r="I79" s="67" t="n">
        <f aca="false">H79/G79</f>
        <v>2.79713473651868</v>
      </c>
    </row>
    <row r="80" customFormat="false" ht="15.75" hidden="false" customHeight="true" outlineLevel="0" collapsed="false">
      <c r="A80" s="69" t="s">
        <v>49</v>
      </c>
      <c r="B80" s="69" t="s">
        <v>170</v>
      </c>
      <c r="C80" s="70" t="n">
        <v>236508</v>
      </c>
      <c r="D80" s="70" t="n">
        <v>238179</v>
      </c>
      <c r="E80" s="70" t="n">
        <v>106039</v>
      </c>
      <c r="F80" s="70" t="n">
        <v>107071</v>
      </c>
      <c r="G80" s="49" t="n">
        <f aca="false">F80-E80</f>
        <v>1032</v>
      </c>
      <c r="H80" s="49" t="n">
        <f aca="false">D80-C80</f>
        <v>1671</v>
      </c>
      <c r="I80" s="67" t="n">
        <f aca="false">H80/G80</f>
        <v>1.61918604651163</v>
      </c>
    </row>
    <row r="81" customFormat="false" ht="15.75" hidden="false" customHeight="true" outlineLevel="0" collapsed="false">
      <c r="A81" s="69" t="s">
        <v>23</v>
      </c>
      <c r="B81" s="69" t="s">
        <v>170</v>
      </c>
      <c r="C81" s="70" t="n">
        <v>243321.06</v>
      </c>
      <c r="D81" s="70" t="n">
        <v>247075.18</v>
      </c>
      <c r="E81" s="70" t="n">
        <v>106202</v>
      </c>
      <c r="F81" s="70" t="n">
        <v>107290.3</v>
      </c>
      <c r="G81" s="49" t="n">
        <f aca="false">F81-E81</f>
        <v>1088.3</v>
      </c>
      <c r="H81" s="49" t="n">
        <f aca="false">D81-C81</f>
        <v>3754.12</v>
      </c>
      <c r="I81" s="67" t="n">
        <f aca="false">H81/G81</f>
        <v>3.44952678489386</v>
      </c>
    </row>
    <row r="82" customFormat="false" ht="15.75" hidden="false" customHeight="true" outlineLevel="0" collapsed="false">
      <c r="A82" s="69" t="s">
        <v>46</v>
      </c>
      <c r="B82" s="69" t="s">
        <v>170</v>
      </c>
      <c r="C82" s="70" t="n">
        <v>175577</v>
      </c>
      <c r="D82" s="70" t="n">
        <v>178573</v>
      </c>
      <c r="E82" s="70" t="n">
        <v>96498</v>
      </c>
      <c r="F82" s="70" t="n">
        <v>97432</v>
      </c>
      <c r="G82" s="49" t="n">
        <f aca="false">F82-E82</f>
        <v>934</v>
      </c>
      <c r="H82" s="49" t="n">
        <f aca="false">D82-C82</f>
        <v>2996</v>
      </c>
      <c r="I82" s="67" t="n">
        <f aca="false">H82/G82</f>
        <v>3.20770877944325</v>
      </c>
    </row>
    <row r="83" customFormat="false" ht="15.75" hidden="false" customHeight="true" outlineLevel="0" collapsed="false">
      <c r="A83" s="69" t="s">
        <v>38</v>
      </c>
      <c r="B83" s="69" t="s">
        <v>170</v>
      </c>
      <c r="C83" s="70" t="n">
        <v>19740.53</v>
      </c>
      <c r="D83" s="70" t="n">
        <v>22022.74</v>
      </c>
      <c r="E83" s="70" t="n">
        <v>11568.2</v>
      </c>
      <c r="F83" s="70" t="n">
        <v>12854.7</v>
      </c>
      <c r="G83" s="49" t="n">
        <f aca="false">F83-E83</f>
        <v>1286.5</v>
      </c>
      <c r="H83" s="49" t="n">
        <f aca="false">D83-C83</f>
        <v>2282.21</v>
      </c>
      <c r="I83" s="67" t="n">
        <f aca="false">H83/G83</f>
        <v>1.77396813058687</v>
      </c>
    </row>
    <row r="84" customFormat="false" ht="15.75" hidden="false" customHeight="true" outlineLevel="0" collapsed="false">
      <c r="A84" s="69" t="s">
        <v>18</v>
      </c>
      <c r="B84" s="69" t="s">
        <v>170</v>
      </c>
      <c r="C84" s="70" t="n">
        <v>58381</v>
      </c>
      <c r="D84" s="70" t="n">
        <v>61870</v>
      </c>
      <c r="E84" s="70" t="n">
        <v>106750</v>
      </c>
      <c r="F84" s="70" t="n">
        <v>108332</v>
      </c>
      <c r="G84" s="49" t="n">
        <f aca="false">F84-E84</f>
        <v>1582</v>
      </c>
      <c r="H84" s="49" t="n">
        <f aca="false">D84-C84</f>
        <v>3489</v>
      </c>
      <c r="I84" s="67" t="n">
        <f aca="false">H84/G84</f>
        <v>2.20543615676359</v>
      </c>
    </row>
    <row r="85" customFormat="false" ht="15.75" hidden="false" customHeight="true" outlineLevel="0" collapsed="false">
      <c r="A85" s="69" t="s">
        <v>29</v>
      </c>
      <c r="B85" s="69" t="s">
        <v>170</v>
      </c>
      <c r="C85" s="70" t="n">
        <v>239190</v>
      </c>
      <c r="D85" s="70" t="n">
        <v>239853</v>
      </c>
      <c r="E85" s="70" t="n">
        <v>110787</v>
      </c>
      <c r="F85" s="70" t="n">
        <v>110882</v>
      </c>
      <c r="G85" s="49" t="n">
        <f aca="false">F85-E85</f>
        <v>95</v>
      </c>
      <c r="H85" s="49" t="n">
        <f aca="false">D85-C85</f>
        <v>663</v>
      </c>
      <c r="I85" s="67" t="n">
        <f aca="false">H85/G85</f>
        <v>6.97894736842105</v>
      </c>
    </row>
    <row r="86" customFormat="false" ht="15.75" hidden="false" customHeight="true" outlineLevel="0" collapsed="false">
      <c r="A86" s="71"/>
      <c r="B86" s="71"/>
      <c r="C86" s="72"/>
      <c r="D86" s="72"/>
      <c r="E86" s="72"/>
      <c r="F86" s="72"/>
      <c r="H86" s="0"/>
      <c r="I86" s="73"/>
    </row>
    <row r="87" customFormat="false" ht="15.75" hidden="false" customHeight="true" outlineLevel="0" collapsed="false">
      <c r="A87" s="71"/>
      <c r="B87" s="71"/>
      <c r="C87" s="72"/>
      <c r="D87" s="72"/>
      <c r="E87" s="72"/>
      <c r="F87" s="72"/>
      <c r="H87" s="0"/>
      <c r="I87" s="73"/>
    </row>
    <row r="88" customFormat="false" ht="15.75" hidden="false" customHeight="true" outlineLevel="0" collapsed="false">
      <c r="B88" s="74"/>
      <c r="H88" s="75"/>
    </row>
    <row r="89" customFormat="false" ht="15.75" hidden="false" customHeight="true" outlineLevel="0" collapsed="false">
      <c r="B89" s="74"/>
      <c r="H89" s="75"/>
    </row>
    <row r="90" customFormat="false" ht="15.75" hidden="false" customHeight="true" outlineLevel="0" collapsed="false">
      <c r="B90" s="74"/>
      <c r="H90" s="75"/>
    </row>
    <row r="91" customFormat="false" ht="15.75" hidden="false" customHeight="true" outlineLevel="0" collapsed="false">
      <c r="B91" s="74"/>
      <c r="H91" s="75"/>
    </row>
    <row r="92" customFormat="false" ht="15.75" hidden="false" customHeight="true" outlineLevel="0" collapsed="false">
      <c r="B92" s="74"/>
      <c r="H92" s="75"/>
    </row>
    <row r="93" customFormat="false" ht="15.75" hidden="false" customHeight="true" outlineLevel="0" collapsed="false">
      <c r="B93" s="74"/>
      <c r="H93" s="75"/>
    </row>
    <row r="94" customFormat="false" ht="15.75" hidden="false" customHeight="true" outlineLevel="0" collapsed="false">
      <c r="B94" s="74"/>
      <c r="H94" s="75"/>
    </row>
    <row r="95" customFormat="false" ht="15.75" hidden="false" customHeight="true" outlineLevel="0" collapsed="false">
      <c r="B95" s="74"/>
      <c r="H95" s="75"/>
    </row>
    <row r="96" customFormat="false" ht="15.75" hidden="false" customHeight="true" outlineLevel="0" collapsed="false">
      <c r="B96" s="74"/>
      <c r="H96" s="75"/>
    </row>
    <row r="97" customFormat="false" ht="15.75" hidden="false" customHeight="true" outlineLevel="0" collapsed="false">
      <c r="B97" s="74"/>
      <c r="H97" s="75"/>
    </row>
    <row r="98" customFormat="false" ht="15.75" hidden="false" customHeight="true" outlineLevel="0" collapsed="false">
      <c r="B98" s="74"/>
      <c r="H98" s="75"/>
    </row>
    <row r="99" customFormat="false" ht="15.75" hidden="false" customHeight="true" outlineLevel="0" collapsed="false">
      <c r="B99" s="74"/>
      <c r="H99" s="75"/>
    </row>
    <row r="100" customFormat="false" ht="15.75" hidden="false" customHeight="true" outlineLevel="0" collapsed="false">
      <c r="B100" s="74"/>
      <c r="H100" s="75"/>
    </row>
    <row r="101" customFormat="false" ht="15.75" hidden="false" customHeight="true" outlineLevel="0" collapsed="false">
      <c r="B101" s="74"/>
      <c r="H101" s="75"/>
    </row>
    <row r="102" customFormat="false" ht="15.75" hidden="false" customHeight="true" outlineLevel="0" collapsed="false">
      <c r="B102" s="74"/>
      <c r="H102" s="75"/>
    </row>
    <row r="103" customFormat="false" ht="15.75" hidden="false" customHeight="true" outlineLevel="0" collapsed="false">
      <c r="B103" s="74"/>
      <c r="H103" s="75"/>
    </row>
    <row r="104" customFormat="false" ht="15.75" hidden="false" customHeight="true" outlineLevel="0" collapsed="false">
      <c r="B104" s="74"/>
      <c r="H104" s="75"/>
    </row>
    <row r="105" customFormat="false" ht="15.75" hidden="false" customHeight="true" outlineLevel="0" collapsed="false">
      <c r="B105" s="74"/>
      <c r="H105" s="75"/>
    </row>
    <row r="106" customFormat="false" ht="15.75" hidden="false" customHeight="true" outlineLevel="0" collapsed="false">
      <c r="B106" s="74"/>
      <c r="H106" s="75"/>
    </row>
    <row r="107" customFormat="false" ht="15.75" hidden="false" customHeight="true" outlineLevel="0" collapsed="false">
      <c r="B107" s="74"/>
      <c r="H107" s="75"/>
    </row>
    <row r="108" customFormat="false" ht="15.75" hidden="false" customHeight="true" outlineLevel="0" collapsed="false">
      <c r="B108" s="74"/>
      <c r="H108" s="75"/>
    </row>
    <row r="109" customFormat="false" ht="15.75" hidden="false" customHeight="true" outlineLevel="0" collapsed="false">
      <c r="B109" s="74"/>
      <c r="H109" s="75"/>
    </row>
    <row r="110" customFormat="false" ht="15.75" hidden="false" customHeight="true" outlineLevel="0" collapsed="false">
      <c r="B110" s="74"/>
      <c r="H110" s="75"/>
    </row>
    <row r="111" customFormat="false" ht="15.75" hidden="false" customHeight="true" outlineLevel="0" collapsed="false">
      <c r="B111" s="74"/>
      <c r="H111" s="75"/>
    </row>
    <row r="112" customFormat="false" ht="15.75" hidden="false" customHeight="true" outlineLevel="0" collapsed="false">
      <c r="B112" s="74"/>
      <c r="H112" s="75"/>
    </row>
    <row r="113" customFormat="false" ht="15.75" hidden="false" customHeight="true" outlineLevel="0" collapsed="false">
      <c r="B113" s="74"/>
      <c r="H113" s="75"/>
    </row>
    <row r="114" customFormat="false" ht="15.75" hidden="false" customHeight="true" outlineLevel="0" collapsed="false">
      <c r="B114" s="74"/>
      <c r="H114" s="75"/>
    </row>
    <row r="115" customFormat="false" ht="15.75" hidden="false" customHeight="true" outlineLevel="0" collapsed="false">
      <c r="B115" s="74"/>
      <c r="H115" s="75"/>
    </row>
    <row r="116" customFormat="false" ht="15.75" hidden="false" customHeight="true" outlineLevel="0" collapsed="false">
      <c r="B116" s="74"/>
      <c r="H116" s="75"/>
    </row>
    <row r="117" customFormat="false" ht="15.75" hidden="false" customHeight="true" outlineLevel="0" collapsed="false">
      <c r="B117" s="74"/>
      <c r="H117" s="75"/>
    </row>
    <row r="118" customFormat="false" ht="15.75" hidden="false" customHeight="true" outlineLevel="0" collapsed="false">
      <c r="B118" s="74"/>
      <c r="H118" s="75"/>
    </row>
    <row r="119" customFormat="false" ht="15.75" hidden="false" customHeight="true" outlineLevel="0" collapsed="false">
      <c r="B119" s="74"/>
      <c r="H119" s="75"/>
    </row>
    <row r="120" customFormat="false" ht="15.75" hidden="false" customHeight="true" outlineLevel="0" collapsed="false">
      <c r="B120" s="74"/>
      <c r="H120" s="75"/>
    </row>
    <row r="121" customFormat="false" ht="15.75" hidden="false" customHeight="true" outlineLevel="0" collapsed="false">
      <c r="B121" s="74"/>
      <c r="H121" s="75"/>
    </row>
    <row r="122" customFormat="false" ht="15.75" hidden="false" customHeight="true" outlineLevel="0" collapsed="false">
      <c r="B122" s="74"/>
      <c r="H122" s="75"/>
    </row>
    <row r="123" customFormat="false" ht="15.75" hidden="false" customHeight="true" outlineLevel="0" collapsed="false">
      <c r="B123" s="74"/>
      <c r="H123" s="75"/>
    </row>
    <row r="124" customFormat="false" ht="15.75" hidden="false" customHeight="true" outlineLevel="0" collapsed="false">
      <c r="B124" s="74"/>
      <c r="H124" s="75"/>
    </row>
    <row r="125" customFormat="false" ht="15.75" hidden="false" customHeight="true" outlineLevel="0" collapsed="false">
      <c r="B125" s="74"/>
      <c r="H125" s="75"/>
    </row>
    <row r="126" customFormat="false" ht="15.75" hidden="false" customHeight="true" outlineLevel="0" collapsed="false">
      <c r="B126" s="74"/>
      <c r="H126" s="75"/>
    </row>
    <row r="127" customFormat="false" ht="15.75" hidden="false" customHeight="true" outlineLevel="0" collapsed="false">
      <c r="B127" s="74"/>
      <c r="H127" s="75"/>
    </row>
    <row r="128" customFormat="false" ht="15.75" hidden="false" customHeight="true" outlineLevel="0" collapsed="false">
      <c r="B128" s="74"/>
      <c r="H128" s="75"/>
    </row>
    <row r="129" customFormat="false" ht="15.75" hidden="false" customHeight="true" outlineLevel="0" collapsed="false">
      <c r="B129" s="74"/>
      <c r="H129" s="75"/>
    </row>
    <row r="130" customFormat="false" ht="15.75" hidden="false" customHeight="true" outlineLevel="0" collapsed="false">
      <c r="B130" s="74"/>
      <c r="H130" s="75"/>
    </row>
    <row r="131" customFormat="false" ht="15.75" hidden="false" customHeight="true" outlineLevel="0" collapsed="false">
      <c r="B131" s="74"/>
      <c r="H131" s="75"/>
    </row>
    <row r="132" customFormat="false" ht="15.75" hidden="false" customHeight="true" outlineLevel="0" collapsed="false">
      <c r="B132" s="74"/>
      <c r="H132" s="75"/>
    </row>
    <row r="133" customFormat="false" ht="15.75" hidden="false" customHeight="true" outlineLevel="0" collapsed="false">
      <c r="B133" s="74"/>
      <c r="H133" s="75"/>
    </row>
    <row r="134" customFormat="false" ht="15.75" hidden="false" customHeight="true" outlineLevel="0" collapsed="false">
      <c r="B134" s="74"/>
      <c r="H134" s="75"/>
    </row>
    <row r="135" customFormat="false" ht="15.75" hidden="false" customHeight="true" outlineLevel="0" collapsed="false">
      <c r="B135" s="74"/>
      <c r="H135" s="75"/>
    </row>
    <row r="136" customFormat="false" ht="15.75" hidden="false" customHeight="true" outlineLevel="0" collapsed="false">
      <c r="B136" s="74"/>
      <c r="H136" s="75"/>
    </row>
    <row r="137" customFormat="false" ht="15.75" hidden="false" customHeight="true" outlineLevel="0" collapsed="false">
      <c r="B137" s="74"/>
      <c r="H137" s="75"/>
    </row>
    <row r="138" customFormat="false" ht="15.75" hidden="false" customHeight="true" outlineLevel="0" collapsed="false">
      <c r="B138" s="74"/>
      <c r="H138" s="75"/>
    </row>
    <row r="139" customFormat="false" ht="15.75" hidden="false" customHeight="true" outlineLevel="0" collapsed="false">
      <c r="B139" s="74"/>
      <c r="H139" s="75"/>
    </row>
    <row r="140" customFormat="false" ht="15.75" hidden="false" customHeight="true" outlineLevel="0" collapsed="false">
      <c r="B140" s="74"/>
      <c r="H140" s="75"/>
    </row>
    <row r="141" customFormat="false" ht="15.75" hidden="false" customHeight="true" outlineLevel="0" collapsed="false">
      <c r="B141" s="74"/>
      <c r="H141" s="75"/>
    </row>
    <row r="142" customFormat="false" ht="15.75" hidden="false" customHeight="true" outlineLevel="0" collapsed="false">
      <c r="B142" s="74"/>
      <c r="H142" s="75"/>
    </row>
    <row r="143" customFormat="false" ht="15.75" hidden="false" customHeight="true" outlineLevel="0" collapsed="false">
      <c r="B143" s="74"/>
      <c r="H143" s="75"/>
    </row>
    <row r="144" customFormat="false" ht="15.75" hidden="false" customHeight="true" outlineLevel="0" collapsed="false">
      <c r="B144" s="74"/>
      <c r="H144" s="75"/>
    </row>
    <row r="145" customFormat="false" ht="15.75" hidden="false" customHeight="true" outlineLevel="0" collapsed="false">
      <c r="B145" s="74"/>
      <c r="H145" s="75"/>
    </row>
    <row r="146" customFormat="false" ht="15.75" hidden="false" customHeight="true" outlineLevel="0" collapsed="false">
      <c r="B146" s="74"/>
      <c r="H146" s="75"/>
    </row>
    <row r="147" customFormat="false" ht="15.75" hidden="false" customHeight="true" outlineLevel="0" collapsed="false">
      <c r="B147" s="74"/>
      <c r="H147" s="75"/>
    </row>
    <row r="148" customFormat="false" ht="15.75" hidden="false" customHeight="true" outlineLevel="0" collapsed="false">
      <c r="B148" s="74"/>
      <c r="H148" s="75"/>
    </row>
    <row r="149" customFormat="false" ht="15.75" hidden="false" customHeight="true" outlineLevel="0" collapsed="false">
      <c r="B149" s="74"/>
      <c r="H149" s="75"/>
    </row>
    <row r="150" customFormat="false" ht="15.75" hidden="false" customHeight="true" outlineLevel="0" collapsed="false">
      <c r="B150" s="74"/>
      <c r="H150" s="75"/>
    </row>
    <row r="151" customFormat="false" ht="15.75" hidden="false" customHeight="true" outlineLevel="0" collapsed="false">
      <c r="B151" s="74"/>
      <c r="H151" s="75"/>
    </row>
    <row r="152" customFormat="false" ht="15.75" hidden="false" customHeight="true" outlineLevel="0" collapsed="false">
      <c r="B152" s="74"/>
      <c r="H152" s="75"/>
    </row>
    <row r="153" customFormat="false" ht="15.75" hidden="false" customHeight="true" outlineLevel="0" collapsed="false">
      <c r="B153" s="74"/>
      <c r="H153" s="75"/>
    </row>
    <row r="154" customFormat="false" ht="15.75" hidden="false" customHeight="true" outlineLevel="0" collapsed="false">
      <c r="B154" s="74"/>
      <c r="H154" s="75"/>
    </row>
    <row r="155" customFormat="false" ht="15.75" hidden="false" customHeight="true" outlineLevel="0" collapsed="false">
      <c r="B155" s="74"/>
      <c r="H155" s="75"/>
    </row>
    <row r="156" customFormat="false" ht="15.75" hidden="false" customHeight="true" outlineLevel="0" collapsed="false">
      <c r="B156" s="74"/>
      <c r="H156" s="75"/>
    </row>
    <row r="157" customFormat="false" ht="15.75" hidden="false" customHeight="true" outlineLevel="0" collapsed="false">
      <c r="B157" s="74"/>
      <c r="H157" s="75"/>
    </row>
    <row r="158" customFormat="false" ht="15.75" hidden="false" customHeight="true" outlineLevel="0" collapsed="false">
      <c r="B158" s="74"/>
      <c r="H158" s="75"/>
    </row>
    <row r="159" customFormat="false" ht="15.75" hidden="false" customHeight="true" outlineLevel="0" collapsed="false">
      <c r="B159" s="74"/>
      <c r="H159" s="75"/>
    </row>
    <row r="160" customFormat="false" ht="15.75" hidden="false" customHeight="true" outlineLevel="0" collapsed="false">
      <c r="B160" s="74"/>
      <c r="H160" s="75"/>
    </row>
    <row r="161" customFormat="false" ht="15.75" hidden="false" customHeight="true" outlineLevel="0" collapsed="false">
      <c r="B161" s="74"/>
      <c r="H161" s="75"/>
    </row>
    <row r="162" customFormat="false" ht="15.75" hidden="false" customHeight="true" outlineLevel="0" collapsed="false">
      <c r="B162" s="74"/>
      <c r="H162" s="75"/>
    </row>
    <row r="163" customFormat="false" ht="15.75" hidden="false" customHeight="true" outlineLevel="0" collapsed="false">
      <c r="B163" s="74"/>
      <c r="H163" s="75"/>
    </row>
    <row r="164" customFormat="false" ht="15.75" hidden="false" customHeight="true" outlineLevel="0" collapsed="false">
      <c r="B164" s="74"/>
      <c r="H164" s="75"/>
    </row>
    <row r="165" customFormat="false" ht="15.75" hidden="false" customHeight="true" outlineLevel="0" collapsed="false">
      <c r="B165" s="74"/>
      <c r="H165" s="75"/>
    </row>
    <row r="166" customFormat="false" ht="15.75" hidden="false" customHeight="true" outlineLevel="0" collapsed="false">
      <c r="B166" s="74"/>
      <c r="H166" s="75"/>
    </row>
    <row r="167" customFormat="false" ht="15.75" hidden="false" customHeight="true" outlineLevel="0" collapsed="false">
      <c r="B167" s="74"/>
      <c r="H167" s="75"/>
    </row>
    <row r="168" customFormat="false" ht="15.75" hidden="false" customHeight="true" outlineLevel="0" collapsed="false">
      <c r="B168" s="74"/>
      <c r="H168" s="75"/>
    </row>
    <row r="169" customFormat="false" ht="15.75" hidden="false" customHeight="true" outlineLevel="0" collapsed="false">
      <c r="B169" s="74"/>
      <c r="H169" s="75"/>
    </row>
    <row r="170" customFormat="false" ht="15.75" hidden="false" customHeight="true" outlineLevel="0" collapsed="false">
      <c r="B170" s="74"/>
      <c r="H170" s="75"/>
    </row>
    <row r="171" customFormat="false" ht="15.75" hidden="false" customHeight="true" outlineLevel="0" collapsed="false">
      <c r="B171" s="74"/>
      <c r="H171" s="75"/>
    </row>
    <row r="172" customFormat="false" ht="15.75" hidden="false" customHeight="true" outlineLevel="0" collapsed="false">
      <c r="B172" s="74"/>
      <c r="H172" s="75"/>
    </row>
    <row r="173" customFormat="false" ht="15.75" hidden="false" customHeight="true" outlineLevel="0" collapsed="false">
      <c r="B173" s="74"/>
      <c r="H173" s="75"/>
    </row>
    <row r="174" customFormat="false" ht="15.75" hidden="false" customHeight="true" outlineLevel="0" collapsed="false">
      <c r="B174" s="74"/>
      <c r="H174" s="75"/>
    </row>
    <row r="175" customFormat="false" ht="15.75" hidden="false" customHeight="true" outlineLevel="0" collapsed="false">
      <c r="B175" s="74"/>
      <c r="H175" s="75"/>
    </row>
    <row r="176" customFormat="false" ht="15.75" hidden="false" customHeight="true" outlineLevel="0" collapsed="false">
      <c r="B176" s="74"/>
      <c r="H176" s="75"/>
    </row>
    <row r="177" customFormat="false" ht="15.75" hidden="false" customHeight="true" outlineLevel="0" collapsed="false">
      <c r="B177" s="74"/>
      <c r="H177" s="75"/>
    </row>
    <row r="178" customFormat="false" ht="15.75" hidden="false" customHeight="true" outlineLevel="0" collapsed="false">
      <c r="B178" s="74"/>
      <c r="H178" s="75"/>
    </row>
    <row r="179" customFormat="false" ht="15.75" hidden="false" customHeight="true" outlineLevel="0" collapsed="false">
      <c r="B179" s="74"/>
      <c r="H179" s="75"/>
    </row>
    <row r="180" customFormat="false" ht="15.75" hidden="false" customHeight="true" outlineLevel="0" collapsed="false">
      <c r="B180" s="74"/>
      <c r="H180" s="75"/>
    </row>
    <row r="181" customFormat="false" ht="15.75" hidden="false" customHeight="true" outlineLevel="0" collapsed="false">
      <c r="B181" s="74"/>
      <c r="H181" s="75"/>
    </row>
    <row r="182" customFormat="false" ht="15.75" hidden="false" customHeight="true" outlineLevel="0" collapsed="false">
      <c r="B182" s="74"/>
      <c r="H182" s="75"/>
    </row>
    <row r="183" customFormat="false" ht="15.75" hidden="false" customHeight="true" outlineLevel="0" collapsed="false">
      <c r="B183" s="74"/>
      <c r="H183" s="75"/>
    </row>
    <row r="184" customFormat="false" ht="15.75" hidden="false" customHeight="true" outlineLevel="0" collapsed="false">
      <c r="B184" s="74"/>
      <c r="H184" s="75"/>
    </row>
    <row r="185" customFormat="false" ht="15.75" hidden="false" customHeight="true" outlineLevel="0" collapsed="false">
      <c r="B185" s="74"/>
      <c r="H185" s="75"/>
    </row>
    <row r="186" customFormat="false" ht="15.75" hidden="false" customHeight="true" outlineLevel="0" collapsed="false">
      <c r="B186" s="74"/>
      <c r="H186" s="75"/>
    </row>
    <row r="187" customFormat="false" ht="15.75" hidden="false" customHeight="true" outlineLevel="0" collapsed="false">
      <c r="B187" s="74"/>
      <c r="H187" s="75"/>
    </row>
    <row r="188" customFormat="false" ht="15.75" hidden="false" customHeight="true" outlineLevel="0" collapsed="false">
      <c r="B188" s="74"/>
      <c r="H188" s="75"/>
    </row>
    <row r="189" customFormat="false" ht="15.75" hidden="false" customHeight="true" outlineLevel="0" collapsed="false">
      <c r="B189" s="74"/>
      <c r="H189" s="75"/>
    </row>
    <row r="190" customFormat="false" ht="15.75" hidden="false" customHeight="true" outlineLevel="0" collapsed="false">
      <c r="B190" s="74"/>
      <c r="H190" s="75"/>
    </row>
    <row r="191" customFormat="false" ht="15.75" hidden="false" customHeight="true" outlineLevel="0" collapsed="false">
      <c r="B191" s="74"/>
      <c r="H191" s="75"/>
    </row>
    <row r="192" customFormat="false" ht="15.75" hidden="false" customHeight="true" outlineLevel="0" collapsed="false">
      <c r="B192" s="74"/>
      <c r="H192" s="75"/>
    </row>
    <row r="193" customFormat="false" ht="15.75" hidden="false" customHeight="true" outlineLevel="0" collapsed="false">
      <c r="B193" s="74"/>
      <c r="H193" s="75"/>
    </row>
    <row r="194" customFormat="false" ht="15.75" hidden="false" customHeight="true" outlineLevel="0" collapsed="false">
      <c r="B194" s="74"/>
      <c r="H194" s="75"/>
    </row>
    <row r="195" customFormat="false" ht="15.75" hidden="false" customHeight="true" outlineLevel="0" collapsed="false">
      <c r="B195" s="74"/>
      <c r="H195" s="75"/>
    </row>
    <row r="196" customFormat="false" ht="15.75" hidden="false" customHeight="true" outlineLevel="0" collapsed="false">
      <c r="B196" s="74"/>
      <c r="H196" s="75"/>
    </row>
    <row r="197" customFormat="false" ht="15.75" hidden="false" customHeight="true" outlineLevel="0" collapsed="false">
      <c r="B197" s="74"/>
      <c r="H197" s="75"/>
    </row>
    <row r="198" customFormat="false" ht="15.75" hidden="false" customHeight="true" outlineLevel="0" collapsed="false">
      <c r="B198" s="74"/>
      <c r="H198" s="75"/>
    </row>
    <row r="199" customFormat="false" ht="15.75" hidden="false" customHeight="true" outlineLevel="0" collapsed="false">
      <c r="B199" s="74"/>
      <c r="H199" s="75"/>
    </row>
    <row r="200" customFormat="false" ht="15.75" hidden="false" customHeight="true" outlineLevel="0" collapsed="false">
      <c r="B200" s="74"/>
      <c r="H200" s="75"/>
    </row>
    <row r="201" customFormat="false" ht="15.75" hidden="false" customHeight="true" outlineLevel="0" collapsed="false">
      <c r="B201" s="74"/>
      <c r="H201" s="75"/>
    </row>
    <row r="202" customFormat="false" ht="15.75" hidden="false" customHeight="true" outlineLevel="0" collapsed="false">
      <c r="B202" s="74"/>
      <c r="H202" s="75"/>
    </row>
    <row r="203" customFormat="false" ht="15.75" hidden="false" customHeight="true" outlineLevel="0" collapsed="false">
      <c r="B203" s="74"/>
      <c r="H203" s="75"/>
    </row>
    <row r="204" customFormat="false" ht="15.75" hidden="false" customHeight="true" outlineLevel="0" collapsed="false">
      <c r="B204" s="74"/>
      <c r="H204" s="75"/>
    </row>
    <row r="205" customFormat="false" ht="15.75" hidden="false" customHeight="true" outlineLevel="0" collapsed="false">
      <c r="B205" s="74"/>
      <c r="H205" s="75"/>
    </row>
    <row r="206" customFormat="false" ht="15.75" hidden="false" customHeight="true" outlineLevel="0" collapsed="false">
      <c r="B206" s="74"/>
      <c r="H206" s="75"/>
    </row>
    <row r="207" customFormat="false" ht="15.75" hidden="false" customHeight="true" outlineLevel="0" collapsed="false">
      <c r="B207" s="74"/>
      <c r="H207" s="75"/>
    </row>
    <row r="208" customFormat="false" ht="15.75" hidden="false" customHeight="true" outlineLevel="0" collapsed="false">
      <c r="B208" s="74"/>
      <c r="H208" s="75"/>
    </row>
    <row r="209" customFormat="false" ht="15.75" hidden="false" customHeight="true" outlineLevel="0" collapsed="false">
      <c r="B209" s="74"/>
      <c r="H209" s="75"/>
    </row>
    <row r="210" customFormat="false" ht="15.75" hidden="false" customHeight="true" outlineLevel="0" collapsed="false">
      <c r="B210" s="74"/>
      <c r="H210" s="75"/>
    </row>
    <row r="211" customFormat="false" ht="15.75" hidden="false" customHeight="true" outlineLevel="0" collapsed="false">
      <c r="B211" s="74"/>
      <c r="H211" s="75"/>
    </row>
    <row r="212" customFormat="false" ht="15.75" hidden="false" customHeight="true" outlineLevel="0" collapsed="false">
      <c r="B212" s="74"/>
      <c r="H212" s="75"/>
    </row>
    <row r="213" customFormat="false" ht="15.75" hidden="false" customHeight="true" outlineLevel="0" collapsed="false">
      <c r="B213" s="74"/>
      <c r="H213" s="75"/>
    </row>
    <row r="214" customFormat="false" ht="15.75" hidden="false" customHeight="true" outlineLevel="0" collapsed="false">
      <c r="B214" s="74"/>
      <c r="H214" s="75"/>
    </row>
    <row r="215" customFormat="false" ht="15.75" hidden="false" customHeight="true" outlineLevel="0" collapsed="false">
      <c r="B215" s="74"/>
      <c r="H215" s="75"/>
    </row>
    <row r="216" customFormat="false" ht="15.75" hidden="false" customHeight="true" outlineLevel="0" collapsed="false">
      <c r="B216" s="74"/>
      <c r="H216" s="75"/>
    </row>
    <row r="217" customFormat="false" ht="15.75" hidden="false" customHeight="true" outlineLevel="0" collapsed="false">
      <c r="B217" s="74"/>
      <c r="H217" s="75"/>
    </row>
    <row r="218" customFormat="false" ht="15.75" hidden="false" customHeight="true" outlineLevel="0" collapsed="false">
      <c r="B218" s="74"/>
      <c r="H218" s="75"/>
    </row>
    <row r="219" customFormat="false" ht="15.75" hidden="false" customHeight="true" outlineLevel="0" collapsed="false">
      <c r="B219" s="74"/>
      <c r="H219" s="75"/>
    </row>
    <row r="220" customFormat="false" ht="15.75" hidden="false" customHeight="true" outlineLevel="0" collapsed="false">
      <c r="B220" s="74"/>
      <c r="H220" s="75"/>
    </row>
    <row r="221" customFormat="false" ht="15.75" hidden="false" customHeight="true" outlineLevel="0" collapsed="false">
      <c r="B221" s="74"/>
      <c r="H221" s="75"/>
    </row>
    <row r="222" customFormat="false" ht="15.75" hidden="false" customHeight="true" outlineLevel="0" collapsed="false">
      <c r="B222" s="74"/>
      <c r="H222" s="75"/>
    </row>
    <row r="223" customFormat="false" ht="15.75" hidden="false" customHeight="true" outlineLevel="0" collapsed="false">
      <c r="B223" s="74"/>
      <c r="H223" s="75"/>
    </row>
    <row r="224" customFormat="false" ht="15.75" hidden="false" customHeight="true" outlineLevel="0" collapsed="false">
      <c r="B224" s="74"/>
      <c r="H224" s="75"/>
    </row>
    <row r="225" customFormat="false" ht="15.75" hidden="false" customHeight="true" outlineLevel="0" collapsed="false">
      <c r="B225" s="74"/>
      <c r="H225" s="75"/>
    </row>
    <row r="226" customFormat="false" ht="15.75" hidden="false" customHeight="true" outlineLevel="0" collapsed="false">
      <c r="B226" s="74"/>
      <c r="H226" s="75"/>
    </row>
    <row r="227" customFormat="false" ht="15.75" hidden="false" customHeight="true" outlineLevel="0" collapsed="false">
      <c r="B227" s="74"/>
      <c r="H227" s="75"/>
    </row>
    <row r="228" customFormat="false" ht="15.75" hidden="false" customHeight="true" outlineLevel="0" collapsed="false">
      <c r="B228" s="74"/>
      <c r="H228" s="75"/>
    </row>
    <row r="229" customFormat="false" ht="15.75" hidden="false" customHeight="true" outlineLevel="0" collapsed="false">
      <c r="B229" s="74"/>
      <c r="H229" s="75"/>
    </row>
    <row r="230" customFormat="false" ht="15.75" hidden="false" customHeight="true" outlineLevel="0" collapsed="false">
      <c r="B230" s="74"/>
      <c r="H230" s="75"/>
    </row>
    <row r="231" customFormat="false" ht="15.75" hidden="false" customHeight="true" outlineLevel="0" collapsed="false">
      <c r="B231" s="74"/>
      <c r="H231" s="75"/>
    </row>
    <row r="232" customFormat="false" ht="15.75" hidden="false" customHeight="true" outlineLevel="0" collapsed="false">
      <c r="B232" s="74"/>
      <c r="H232" s="75"/>
    </row>
    <row r="233" customFormat="false" ht="15.75" hidden="false" customHeight="true" outlineLevel="0" collapsed="false">
      <c r="B233" s="74"/>
      <c r="H233" s="75"/>
    </row>
    <row r="234" customFormat="false" ht="15.75" hidden="false" customHeight="true" outlineLevel="0" collapsed="false">
      <c r="B234" s="74"/>
      <c r="H234" s="75"/>
    </row>
    <row r="235" customFormat="false" ht="15.75" hidden="false" customHeight="true" outlineLevel="0" collapsed="false">
      <c r="B235" s="74"/>
      <c r="H235" s="75"/>
    </row>
    <row r="236" customFormat="false" ht="15.75" hidden="false" customHeight="true" outlineLevel="0" collapsed="false">
      <c r="B236" s="74"/>
      <c r="H236" s="75"/>
    </row>
    <row r="237" customFormat="false" ht="15.75" hidden="false" customHeight="true" outlineLevel="0" collapsed="false">
      <c r="B237" s="74"/>
      <c r="H237" s="75"/>
    </row>
    <row r="238" customFormat="false" ht="15.75" hidden="false" customHeight="true" outlineLevel="0" collapsed="false">
      <c r="B238" s="74"/>
      <c r="H238" s="75"/>
    </row>
    <row r="239" customFormat="false" ht="15.75" hidden="false" customHeight="true" outlineLevel="0" collapsed="false">
      <c r="B239" s="74"/>
      <c r="H239" s="75"/>
    </row>
    <row r="240" customFormat="false" ht="15.75" hidden="false" customHeight="true" outlineLevel="0" collapsed="false">
      <c r="B240" s="74"/>
      <c r="H240" s="75"/>
    </row>
    <row r="241" customFormat="false" ht="15.75" hidden="false" customHeight="true" outlineLevel="0" collapsed="false">
      <c r="B241" s="74"/>
      <c r="H241" s="75"/>
    </row>
    <row r="242" customFormat="false" ht="15.75" hidden="false" customHeight="true" outlineLevel="0" collapsed="false">
      <c r="B242" s="74"/>
      <c r="H242" s="75"/>
    </row>
    <row r="243" customFormat="false" ht="15.75" hidden="false" customHeight="true" outlineLevel="0" collapsed="false">
      <c r="B243" s="74"/>
      <c r="H243" s="75"/>
    </row>
    <row r="244" customFormat="false" ht="15.75" hidden="false" customHeight="true" outlineLevel="0" collapsed="false">
      <c r="B244" s="74"/>
      <c r="H244" s="75"/>
    </row>
    <row r="245" customFormat="false" ht="15.75" hidden="false" customHeight="true" outlineLevel="0" collapsed="false">
      <c r="B245" s="74"/>
      <c r="H245" s="75"/>
    </row>
    <row r="246" customFormat="false" ht="15.75" hidden="false" customHeight="true" outlineLevel="0" collapsed="false">
      <c r="B246" s="74"/>
      <c r="H246" s="75"/>
    </row>
    <row r="247" customFormat="false" ht="15.75" hidden="false" customHeight="true" outlineLevel="0" collapsed="false">
      <c r="B247" s="74"/>
      <c r="H247" s="75"/>
    </row>
    <row r="248" customFormat="false" ht="15.75" hidden="false" customHeight="true" outlineLevel="0" collapsed="false">
      <c r="B248" s="74"/>
      <c r="H248" s="75"/>
    </row>
    <row r="249" customFormat="false" ht="15.75" hidden="false" customHeight="true" outlineLevel="0" collapsed="false">
      <c r="B249" s="74"/>
      <c r="H249" s="75"/>
    </row>
    <row r="250" customFormat="false" ht="15.75" hidden="false" customHeight="true" outlineLevel="0" collapsed="false">
      <c r="B250" s="74"/>
      <c r="H250" s="75"/>
    </row>
    <row r="251" customFormat="false" ht="15.75" hidden="false" customHeight="true" outlineLevel="0" collapsed="false">
      <c r="B251" s="74"/>
      <c r="H251" s="75"/>
    </row>
    <row r="252" customFormat="false" ht="15.75" hidden="false" customHeight="true" outlineLevel="0" collapsed="false">
      <c r="B252" s="74"/>
      <c r="H252" s="75"/>
    </row>
    <row r="253" customFormat="false" ht="15.75" hidden="false" customHeight="true" outlineLevel="0" collapsed="false">
      <c r="B253" s="74"/>
      <c r="H253" s="75"/>
    </row>
    <row r="254" customFormat="false" ht="15.75" hidden="false" customHeight="true" outlineLevel="0" collapsed="false">
      <c r="B254" s="74"/>
      <c r="H254" s="75"/>
    </row>
    <row r="255" customFormat="false" ht="15.75" hidden="false" customHeight="true" outlineLevel="0" collapsed="false">
      <c r="B255" s="74"/>
      <c r="H255" s="75"/>
    </row>
    <row r="256" customFormat="false" ht="15.75" hidden="false" customHeight="true" outlineLevel="0" collapsed="false">
      <c r="B256" s="74"/>
      <c r="H256" s="75"/>
    </row>
    <row r="257" customFormat="false" ht="15.75" hidden="false" customHeight="true" outlineLevel="0" collapsed="false">
      <c r="B257" s="74"/>
      <c r="H257" s="75"/>
    </row>
    <row r="258" customFormat="false" ht="15.75" hidden="false" customHeight="true" outlineLevel="0" collapsed="false">
      <c r="B258" s="74"/>
      <c r="H258" s="75"/>
    </row>
    <row r="259" customFormat="false" ht="15.75" hidden="false" customHeight="true" outlineLevel="0" collapsed="false">
      <c r="B259" s="74"/>
      <c r="H259" s="75"/>
    </row>
    <row r="260" customFormat="false" ht="15.75" hidden="false" customHeight="true" outlineLevel="0" collapsed="false">
      <c r="B260" s="74"/>
      <c r="H260" s="75"/>
    </row>
    <row r="261" customFormat="false" ht="15.75" hidden="false" customHeight="true" outlineLevel="0" collapsed="false">
      <c r="B261" s="74"/>
      <c r="H261" s="75"/>
    </row>
    <row r="262" customFormat="false" ht="15.75" hidden="false" customHeight="true" outlineLevel="0" collapsed="false">
      <c r="B262" s="74"/>
      <c r="H262" s="75"/>
    </row>
    <row r="263" customFormat="false" ht="15.75" hidden="false" customHeight="true" outlineLevel="0" collapsed="false">
      <c r="B263" s="74"/>
      <c r="H263" s="75"/>
    </row>
    <row r="264" customFormat="false" ht="15.75" hidden="false" customHeight="true" outlineLevel="0" collapsed="false">
      <c r="B264" s="74"/>
      <c r="H264" s="75"/>
    </row>
    <row r="265" customFormat="false" ht="15.75" hidden="false" customHeight="true" outlineLevel="0" collapsed="false">
      <c r="B265" s="74"/>
      <c r="H265" s="75"/>
    </row>
    <row r="266" customFormat="false" ht="15.75" hidden="false" customHeight="true" outlineLevel="0" collapsed="false">
      <c r="B266" s="74"/>
      <c r="H266" s="75"/>
    </row>
    <row r="267" customFormat="false" ht="15.75" hidden="false" customHeight="true" outlineLevel="0" collapsed="false">
      <c r="B267" s="74"/>
      <c r="H267" s="75"/>
    </row>
    <row r="268" customFormat="false" ht="15.75" hidden="false" customHeight="true" outlineLevel="0" collapsed="false">
      <c r="B268" s="74"/>
      <c r="H268" s="75"/>
    </row>
    <row r="269" customFormat="false" ht="15.75" hidden="false" customHeight="true" outlineLevel="0" collapsed="false">
      <c r="B269" s="74"/>
      <c r="H269" s="75"/>
    </row>
    <row r="270" customFormat="false" ht="15.75" hidden="false" customHeight="true" outlineLevel="0" collapsed="false">
      <c r="B270" s="74"/>
      <c r="H270" s="75"/>
    </row>
    <row r="271" customFormat="false" ht="15.75" hidden="false" customHeight="true" outlineLevel="0" collapsed="false">
      <c r="B271" s="74"/>
      <c r="H271" s="75"/>
    </row>
    <row r="272" customFormat="false" ht="15.75" hidden="false" customHeight="true" outlineLevel="0" collapsed="false">
      <c r="B272" s="74"/>
      <c r="H272" s="75"/>
    </row>
    <row r="273" customFormat="false" ht="15.75" hidden="false" customHeight="true" outlineLevel="0" collapsed="false">
      <c r="B273" s="74"/>
      <c r="H273" s="75"/>
    </row>
    <row r="274" customFormat="false" ht="15.75" hidden="false" customHeight="true" outlineLevel="0" collapsed="false">
      <c r="B274" s="74"/>
      <c r="H274" s="75"/>
    </row>
    <row r="275" customFormat="false" ht="15.75" hidden="false" customHeight="true" outlineLevel="0" collapsed="false">
      <c r="B275" s="74"/>
      <c r="H275" s="75"/>
    </row>
    <row r="276" customFormat="false" ht="15.75" hidden="false" customHeight="true" outlineLevel="0" collapsed="false">
      <c r="B276" s="74"/>
      <c r="H276" s="75"/>
    </row>
    <row r="277" customFormat="false" ht="15.75" hidden="false" customHeight="true" outlineLevel="0" collapsed="false">
      <c r="B277" s="74"/>
      <c r="H277" s="75"/>
    </row>
    <row r="278" customFormat="false" ht="15.75" hidden="false" customHeight="true" outlineLevel="0" collapsed="false">
      <c r="B278" s="74"/>
      <c r="H278" s="75"/>
    </row>
    <row r="279" customFormat="false" ht="15.75" hidden="false" customHeight="true" outlineLevel="0" collapsed="false">
      <c r="B279" s="74"/>
      <c r="H279" s="75"/>
    </row>
    <row r="280" customFormat="false" ht="15.75" hidden="false" customHeight="true" outlineLevel="0" collapsed="false">
      <c r="B280" s="74"/>
      <c r="H280" s="75"/>
    </row>
    <row r="281" customFormat="false" ht="15.75" hidden="false" customHeight="true" outlineLevel="0" collapsed="false">
      <c r="B281" s="74"/>
      <c r="H281" s="75"/>
    </row>
    <row r="282" customFormat="false" ht="15.75" hidden="false" customHeight="true" outlineLevel="0" collapsed="false">
      <c r="B282" s="74"/>
      <c r="H282" s="75"/>
    </row>
    <row r="283" customFormat="false" ht="15.75" hidden="false" customHeight="true" outlineLevel="0" collapsed="false">
      <c r="B283" s="74"/>
      <c r="H283" s="75"/>
    </row>
    <row r="284" customFormat="false" ht="15.75" hidden="false" customHeight="true" outlineLevel="0" collapsed="false">
      <c r="B284" s="74"/>
      <c r="H284" s="75"/>
    </row>
    <row r="285" customFormat="false" ht="15.75" hidden="false" customHeight="true" outlineLevel="0" collapsed="false">
      <c r="B285" s="74"/>
      <c r="H285" s="75"/>
    </row>
    <row r="286" customFormat="false" ht="15.75" hidden="false" customHeight="true" outlineLevel="0" collapsed="false">
      <c r="B286" s="74"/>
      <c r="H286" s="75"/>
    </row>
    <row r="287" customFormat="false" ht="15.75" hidden="false" customHeight="true" outlineLevel="0" collapsed="false">
      <c r="B287" s="74"/>
      <c r="H287" s="75"/>
    </row>
    <row r="288" customFormat="false" ht="15.75" hidden="false" customHeight="true" outlineLevel="0" collapsed="false">
      <c r="B288" s="74"/>
      <c r="H288" s="75"/>
    </row>
    <row r="289" customFormat="false" ht="15.75" hidden="false" customHeight="true" outlineLevel="0" collapsed="false">
      <c r="B289" s="74"/>
      <c r="H289" s="75"/>
    </row>
    <row r="290" customFormat="false" ht="15.75" hidden="false" customHeight="true" outlineLevel="0" collapsed="false">
      <c r="B290" s="74"/>
      <c r="H290" s="75"/>
    </row>
    <row r="291" customFormat="false" ht="15.75" hidden="false" customHeight="true" outlineLevel="0" collapsed="false">
      <c r="B291" s="74"/>
      <c r="H291" s="75"/>
    </row>
    <row r="292" customFormat="false" ht="15.75" hidden="false" customHeight="true" outlineLevel="0" collapsed="false">
      <c r="B292" s="74"/>
      <c r="H292" s="75"/>
    </row>
    <row r="293" customFormat="false" ht="15.75" hidden="false" customHeight="true" outlineLevel="0" collapsed="false">
      <c r="B293" s="74"/>
      <c r="H293" s="75"/>
    </row>
    <row r="294" customFormat="false" ht="15.75" hidden="false" customHeight="true" outlineLevel="0" collapsed="false">
      <c r="B294" s="74"/>
      <c r="H294" s="75"/>
    </row>
    <row r="295" customFormat="false" ht="15.75" hidden="false" customHeight="true" outlineLevel="0" collapsed="false">
      <c r="B295" s="74"/>
      <c r="H295" s="75"/>
    </row>
    <row r="296" customFormat="false" ht="15.75" hidden="false" customHeight="true" outlineLevel="0" collapsed="false">
      <c r="B296" s="74"/>
      <c r="H296" s="75"/>
    </row>
    <row r="297" customFormat="false" ht="15.75" hidden="false" customHeight="true" outlineLevel="0" collapsed="false">
      <c r="B297" s="74"/>
      <c r="H297" s="75"/>
    </row>
    <row r="298" customFormat="false" ht="15.75" hidden="false" customHeight="true" outlineLevel="0" collapsed="false">
      <c r="B298" s="74"/>
      <c r="H298" s="75"/>
    </row>
    <row r="299" customFormat="false" ht="15.75" hidden="false" customHeight="true" outlineLevel="0" collapsed="false">
      <c r="B299" s="74"/>
      <c r="H299" s="75"/>
    </row>
    <row r="300" customFormat="false" ht="15.75" hidden="false" customHeight="true" outlineLevel="0" collapsed="false">
      <c r="B300" s="74"/>
      <c r="H300" s="75"/>
    </row>
    <row r="301" customFormat="false" ht="15.75" hidden="false" customHeight="true" outlineLevel="0" collapsed="false">
      <c r="B301" s="74"/>
      <c r="H301" s="75"/>
    </row>
    <row r="302" customFormat="false" ht="15.75" hidden="false" customHeight="true" outlineLevel="0" collapsed="false">
      <c r="B302" s="74"/>
      <c r="H302" s="75"/>
    </row>
    <row r="303" customFormat="false" ht="15.75" hidden="false" customHeight="true" outlineLevel="0" collapsed="false">
      <c r="B303" s="74"/>
      <c r="H303" s="75"/>
    </row>
    <row r="304" customFormat="false" ht="15.75" hidden="false" customHeight="true" outlineLevel="0" collapsed="false">
      <c r="B304" s="74"/>
      <c r="H304" s="75"/>
    </row>
    <row r="305" customFormat="false" ht="15.75" hidden="false" customHeight="true" outlineLevel="0" collapsed="false">
      <c r="B305" s="74"/>
      <c r="H305" s="75"/>
    </row>
    <row r="306" customFormat="false" ht="15.75" hidden="false" customHeight="true" outlineLevel="0" collapsed="false">
      <c r="B306" s="74"/>
      <c r="H306" s="75"/>
    </row>
    <row r="307" customFormat="false" ht="15.75" hidden="false" customHeight="true" outlineLevel="0" collapsed="false">
      <c r="B307" s="74"/>
      <c r="H307" s="75"/>
    </row>
    <row r="308" customFormat="false" ht="15.75" hidden="false" customHeight="true" outlineLevel="0" collapsed="false">
      <c r="B308" s="74"/>
      <c r="H308" s="75"/>
    </row>
    <row r="309" customFormat="false" ht="15.75" hidden="false" customHeight="true" outlineLevel="0" collapsed="false">
      <c r="B309" s="74"/>
      <c r="H309" s="75"/>
    </row>
    <row r="310" customFormat="false" ht="15.75" hidden="false" customHeight="true" outlineLevel="0" collapsed="false">
      <c r="B310" s="74"/>
      <c r="H310" s="75"/>
    </row>
    <row r="311" customFormat="false" ht="15.75" hidden="false" customHeight="true" outlineLevel="0" collapsed="false">
      <c r="B311" s="74"/>
      <c r="H311" s="75"/>
    </row>
    <row r="312" customFormat="false" ht="15.75" hidden="false" customHeight="true" outlineLevel="0" collapsed="false">
      <c r="B312" s="74"/>
      <c r="H312" s="75"/>
    </row>
    <row r="313" customFormat="false" ht="15.75" hidden="false" customHeight="true" outlineLevel="0" collapsed="false">
      <c r="B313" s="74"/>
      <c r="H313" s="75"/>
    </row>
    <row r="314" customFormat="false" ht="15.75" hidden="false" customHeight="true" outlineLevel="0" collapsed="false">
      <c r="B314" s="74"/>
      <c r="H314" s="75"/>
    </row>
    <row r="315" customFormat="false" ht="15.75" hidden="false" customHeight="true" outlineLevel="0" collapsed="false">
      <c r="B315" s="74"/>
      <c r="H315" s="75"/>
    </row>
    <row r="316" customFormat="false" ht="15.75" hidden="false" customHeight="true" outlineLevel="0" collapsed="false">
      <c r="B316" s="74"/>
      <c r="H316" s="75"/>
    </row>
    <row r="317" customFormat="false" ht="15.75" hidden="false" customHeight="true" outlineLevel="0" collapsed="false">
      <c r="B317" s="74"/>
      <c r="H317" s="75"/>
    </row>
    <row r="318" customFormat="false" ht="15.75" hidden="false" customHeight="true" outlineLevel="0" collapsed="false">
      <c r="B318" s="74"/>
      <c r="H318" s="75"/>
    </row>
    <row r="319" customFormat="false" ht="15.75" hidden="false" customHeight="true" outlineLevel="0" collapsed="false">
      <c r="B319" s="74"/>
      <c r="H319" s="75"/>
    </row>
    <row r="320" customFormat="false" ht="15.75" hidden="false" customHeight="true" outlineLevel="0" collapsed="false">
      <c r="B320" s="74"/>
      <c r="H320" s="75"/>
    </row>
    <row r="321" customFormat="false" ht="15.75" hidden="false" customHeight="true" outlineLevel="0" collapsed="false">
      <c r="B321" s="74"/>
      <c r="H321" s="75"/>
    </row>
    <row r="322" customFormat="false" ht="15.75" hidden="false" customHeight="true" outlineLevel="0" collapsed="false">
      <c r="B322" s="74"/>
      <c r="H322" s="75"/>
    </row>
    <row r="323" customFormat="false" ht="15.75" hidden="false" customHeight="true" outlineLevel="0" collapsed="false">
      <c r="B323" s="74"/>
      <c r="H323" s="75"/>
    </row>
    <row r="324" customFormat="false" ht="15.75" hidden="false" customHeight="true" outlineLevel="0" collapsed="false">
      <c r="B324" s="74"/>
      <c r="H324" s="75"/>
    </row>
    <row r="325" customFormat="false" ht="15.75" hidden="false" customHeight="true" outlineLevel="0" collapsed="false">
      <c r="B325" s="74"/>
      <c r="H325" s="75"/>
    </row>
    <row r="326" customFormat="false" ht="15.75" hidden="false" customHeight="true" outlineLevel="0" collapsed="false">
      <c r="B326" s="74"/>
      <c r="H326" s="75"/>
    </row>
    <row r="327" customFormat="false" ht="15.75" hidden="false" customHeight="true" outlineLevel="0" collapsed="false">
      <c r="B327" s="74"/>
      <c r="H327" s="75"/>
    </row>
    <row r="328" customFormat="false" ht="15.75" hidden="false" customHeight="true" outlineLevel="0" collapsed="false">
      <c r="B328" s="74"/>
      <c r="H328" s="75"/>
    </row>
    <row r="329" customFormat="false" ht="15.75" hidden="false" customHeight="true" outlineLevel="0" collapsed="false">
      <c r="B329" s="74"/>
      <c r="H329" s="75"/>
    </row>
    <row r="330" customFormat="false" ht="15.75" hidden="false" customHeight="true" outlineLevel="0" collapsed="false">
      <c r="B330" s="74"/>
      <c r="H330" s="75"/>
    </row>
    <row r="331" customFormat="false" ht="15.75" hidden="false" customHeight="true" outlineLevel="0" collapsed="false">
      <c r="B331" s="74"/>
      <c r="H331" s="75"/>
    </row>
    <row r="332" customFormat="false" ht="15.75" hidden="false" customHeight="true" outlineLevel="0" collapsed="false">
      <c r="B332" s="74"/>
      <c r="H332" s="75"/>
    </row>
    <row r="333" customFormat="false" ht="15.75" hidden="false" customHeight="true" outlineLevel="0" collapsed="false">
      <c r="B333" s="74"/>
      <c r="H333" s="75"/>
    </row>
    <row r="334" customFormat="false" ht="15.75" hidden="false" customHeight="true" outlineLevel="0" collapsed="false">
      <c r="B334" s="74"/>
      <c r="H334" s="75"/>
    </row>
    <row r="335" customFormat="false" ht="15.75" hidden="false" customHeight="true" outlineLevel="0" collapsed="false">
      <c r="B335" s="74"/>
      <c r="H335" s="75"/>
    </row>
    <row r="336" customFormat="false" ht="15.75" hidden="false" customHeight="true" outlineLevel="0" collapsed="false">
      <c r="B336" s="74"/>
      <c r="H336" s="75"/>
    </row>
    <row r="337" customFormat="false" ht="15.75" hidden="false" customHeight="true" outlineLevel="0" collapsed="false">
      <c r="B337" s="74"/>
      <c r="H337" s="75"/>
    </row>
    <row r="338" customFormat="false" ht="15.75" hidden="false" customHeight="true" outlineLevel="0" collapsed="false">
      <c r="B338" s="74"/>
      <c r="H338" s="75"/>
    </row>
    <row r="339" customFormat="false" ht="15.75" hidden="false" customHeight="true" outlineLevel="0" collapsed="false">
      <c r="B339" s="74"/>
      <c r="H339" s="75"/>
    </row>
    <row r="340" customFormat="false" ht="15.75" hidden="false" customHeight="true" outlineLevel="0" collapsed="false">
      <c r="B340" s="74"/>
      <c r="H340" s="75"/>
    </row>
    <row r="341" customFormat="false" ht="15.75" hidden="false" customHeight="true" outlineLevel="0" collapsed="false">
      <c r="B341" s="74"/>
      <c r="H341" s="75"/>
    </row>
    <row r="342" customFormat="false" ht="15.75" hidden="false" customHeight="true" outlineLevel="0" collapsed="false">
      <c r="B342" s="74"/>
      <c r="H342" s="75"/>
    </row>
    <row r="343" customFormat="false" ht="15.75" hidden="false" customHeight="true" outlineLevel="0" collapsed="false">
      <c r="B343" s="74"/>
      <c r="H343" s="75"/>
    </row>
    <row r="344" customFormat="false" ht="15.75" hidden="false" customHeight="true" outlineLevel="0" collapsed="false">
      <c r="B344" s="74"/>
      <c r="H344" s="75"/>
    </row>
    <row r="345" customFormat="false" ht="15.75" hidden="false" customHeight="true" outlineLevel="0" collapsed="false">
      <c r="B345" s="74"/>
      <c r="H345" s="75"/>
    </row>
    <row r="346" customFormat="false" ht="15.75" hidden="false" customHeight="true" outlineLevel="0" collapsed="false">
      <c r="B346" s="74"/>
      <c r="H346" s="75"/>
    </row>
    <row r="347" customFormat="false" ht="15.75" hidden="false" customHeight="true" outlineLevel="0" collapsed="false">
      <c r="B347" s="74"/>
      <c r="H347" s="75"/>
    </row>
    <row r="348" customFormat="false" ht="15.75" hidden="false" customHeight="true" outlineLevel="0" collapsed="false">
      <c r="B348" s="74"/>
      <c r="H348" s="75"/>
    </row>
    <row r="349" customFormat="false" ht="15.75" hidden="false" customHeight="true" outlineLevel="0" collapsed="false">
      <c r="B349" s="74"/>
      <c r="H349" s="75"/>
    </row>
    <row r="350" customFormat="false" ht="15.75" hidden="false" customHeight="true" outlineLevel="0" collapsed="false">
      <c r="B350" s="74"/>
      <c r="H350" s="75"/>
    </row>
    <row r="351" customFormat="false" ht="15.75" hidden="false" customHeight="true" outlineLevel="0" collapsed="false">
      <c r="B351" s="74"/>
      <c r="H351" s="75"/>
    </row>
    <row r="352" customFormat="false" ht="15.75" hidden="false" customHeight="true" outlineLevel="0" collapsed="false">
      <c r="B352" s="74"/>
      <c r="H352" s="75"/>
    </row>
    <row r="353" customFormat="false" ht="15.75" hidden="false" customHeight="true" outlineLevel="0" collapsed="false">
      <c r="B353" s="74"/>
      <c r="H353" s="75"/>
    </row>
    <row r="354" customFormat="false" ht="15.75" hidden="false" customHeight="true" outlineLevel="0" collapsed="false">
      <c r="B354" s="74"/>
      <c r="H354" s="75"/>
    </row>
    <row r="355" customFormat="false" ht="15.75" hidden="false" customHeight="true" outlineLevel="0" collapsed="false">
      <c r="B355" s="74"/>
      <c r="H355" s="75"/>
    </row>
    <row r="356" customFormat="false" ht="15.75" hidden="false" customHeight="true" outlineLevel="0" collapsed="false">
      <c r="B356" s="74"/>
      <c r="H356" s="75"/>
    </row>
    <row r="357" customFormat="false" ht="15.75" hidden="false" customHeight="true" outlineLevel="0" collapsed="false">
      <c r="B357" s="74"/>
      <c r="H357" s="75"/>
    </row>
    <row r="358" customFormat="false" ht="15.75" hidden="false" customHeight="true" outlineLevel="0" collapsed="false">
      <c r="B358" s="74"/>
      <c r="H358" s="75"/>
    </row>
    <row r="359" customFormat="false" ht="15.75" hidden="false" customHeight="true" outlineLevel="0" collapsed="false">
      <c r="B359" s="74"/>
      <c r="H359" s="75"/>
    </row>
    <row r="360" customFormat="false" ht="15.75" hidden="false" customHeight="true" outlineLevel="0" collapsed="false">
      <c r="B360" s="74"/>
      <c r="H360" s="75"/>
    </row>
    <row r="361" customFormat="false" ht="15.75" hidden="false" customHeight="true" outlineLevel="0" collapsed="false">
      <c r="B361" s="74"/>
      <c r="H361" s="75"/>
    </row>
    <row r="362" customFormat="false" ht="15.75" hidden="false" customHeight="true" outlineLevel="0" collapsed="false">
      <c r="B362" s="74"/>
      <c r="H362" s="75"/>
    </row>
    <row r="363" customFormat="false" ht="15.75" hidden="false" customHeight="true" outlineLevel="0" collapsed="false">
      <c r="B363" s="74"/>
      <c r="H363" s="75"/>
    </row>
    <row r="364" customFormat="false" ht="15.75" hidden="false" customHeight="true" outlineLevel="0" collapsed="false">
      <c r="B364" s="74"/>
      <c r="H364" s="75"/>
    </row>
    <row r="365" customFormat="false" ht="15.75" hidden="false" customHeight="true" outlineLevel="0" collapsed="false">
      <c r="B365" s="74"/>
      <c r="H365" s="75"/>
    </row>
    <row r="366" customFormat="false" ht="15.75" hidden="false" customHeight="true" outlineLevel="0" collapsed="false">
      <c r="B366" s="74"/>
      <c r="H366" s="75"/>
    </row>
    <row r="367" customFormat="false" ht="15.75" hidden="false" customHeight="true" outlineLevel="0" collapsed="false">
      <c r="B367" s="74"/>
      <c r="H367" s="75"/>
    </row>
    <row r="368" customFormat="false" ht="15.75" hidden="false" customHeight="true" outlineLevel="0" collapsed="false">
      <c r="B368" s="74"/>
      <c r="H368" s="75"/>
    </row>
    <row r="369" customFormat="false" ht="15.75" hidden="false" customHeight="true" outlineLevel="0" collapsed="false">
      <c r="B369" s="74"/>
      <c r="H369" s="75"/>
    </row>
    <row r="370" customFormat="false" ht="15.75" hidden="false" customHeight="true" outlineLevel="0" collapsed="false">
      <c r="B370" s="74"/>
      <c r="H370" s="75"/>
    </row>
    <row r="371" customFormat="false" ht="15.75" hidden="false" customHeight="true" outlineLevel="0" collapsed="false">
      <c r="B371" s="74"/>
      <c r="H371" s="75"/>
    </row>
    <row r="372" customFormat="false" ht="15.75" hidden="false" customHeight="true" outlineLevel="0" collapsed="false">
      <c r="B372" s="74"/>
      <c r="H372" s="75"/>
    </row>
    <row r="373" customFormat="false" ht="15.75" hidden="false" customHeight="true" outlineLevel="0" collapsed="false">
      <c r="B373" s="74"/>
      <c r="H373" s="75"/>
    </row>
    <row r="374" customFormat="false" ht="15.75" hidden="false" customHeight="true" outlineLevel="0" collapsed="false">
      <c r="B374" s="74"/>
      <c r="H374" s="75"/>
    </row>
    <row r="375" customFormat="false" ht="15.75" hidden="false" customHeight="true" outlineLevel="0" collapsed="false">
      <c r="B375" s="74"/>
      <c r="H375" s="75"/>
    </row>
    <row r="376" customFormat="false" ht="15.75" hidden="false" customHeight="true" outlineLevel="0" collapsed="false">
      <c r="B376" s="74"/>
      <c r="H376" s="75"/>
    </row>
    <row r="377" customFormat="false" ht="15.75" hidden="false" customHeight="true" outlineLevel="0" collapsed="false">
      <c r="B377" s="74"/>
      <c r="H377" s="75"/>
    </row>
    <row r="378" customFormat="false" ht="15.75" hidden="false" customHeight="true" outlineLevel="0" collapsed="false">
      <c r="B378" s="74"/>
      <c r="H378" s="75"/>
    </row>
    <row r="379" customFormat="false" ht="15.75" hidden="false" customHeight="true" outlineLevel="0" collapsed="false">
      <c r="B379" s="74"/>
      <c r="H379" s="75"/>
    </row>
    <row r="380" customFormat="false" ht="15.75" hidden="false" customHeight="true" outlineLevel="0" collapsed="false">
      <c r="B380" s="74"/>
      <c r="H380" s="75"/>
    </row>
    <row r="381" customFormat="false" ht="15.75" hidden="false" customHeight="true" outlineLevel="0" collapsed="false">
      <c r="B381" s="74"/>
      <c r="H381" s="75"/>
    </row>
    <row r="382" customFormat="false" ht="15.75" hidden="false" customHeight="true" outlineLevel="0" collapsed="false">
      <c r="B382" s="74"/>
      <c r="H382" s="75"/>
    </row>
    <row r="383" customFormat="false" ht="15.75" hidden="false" customHeight="true" outlineLevel="0" collapsed="false">
      <c r="B383" s="74"/>
      <c r="H383" s="75"/>
    </row>
    <row r="384" customFormat="false" ht="15.75" hidden="false" customHeight="true" outlineLevel="0" collapsed="false">
      <c r="B384" s="74"/>
      <c r="H384" s="75"/>
    </row>
    <row r="385" customFormat="false" ht="15.75" hidden="false" customHeight="true" outlineLevel="0" collapsed="false">
      <c r="B385" s="74"/>
      <c r="H385" s="75"/>
    </row>
    <row r="386" customFormat="false" ht="15.75" hidden="false" customHeight="true" outlineLevel="0" collapsed="false">
      <c r="B386" s="74"/>
      <c r="H386" s="75"/>
    </row>
    <row r="387" customFormat="false" ht="15.75" hidden="false" customHeight="true" outlineLevel="0" collapsed="false">
      <c r="B387" s="74"/>
      <c r="H387" s="75"/>
    </row>
    <row r="388" customFormat="false" ht="15.75" hidden="false" customHeight="true" outlineLevel="0" collapsed="false">
      <c r="B388" s="74"/>
      <c r="H388" s="75"/>
    </row>
    <row r="389" customFormat="false" ht="15.75" hidden="false" customHeight="true" outlineLevel="0" collapsed="false">
      <c r="B389" s="74"/>
      <c r="H389" s="75"/>
    </row>
    <row r="390" customFormat="false" ht="15.75" hidden="false" customHeight="true" outlineLevel="0" collapsed="false">
      <c r="B390" s="74"/>
      <c r="H390" s="75"/>
    </row>
    <row r="391" customFormat="false" ht="15.75" hidden="false" customHeight="true" outlineLevel="0" collapsed="false">
      <c r="B391" s="74"/>
      <c r="H391" s="75"/>
    </row>
    <row r="392" customFormat="false" ht="15.75" hidden="false" customHeight="true" outlineLevel="0" collapsed="false">
      <c r="B392" s="74"/>
      <c r="H392" s="75"/>
    </row>
    <row r="393" customFormat="false" ht="15.75" hidden="false" customHeight="true" outlineLevel="0" collapsed="false">
      <c r="B393" s="74"/>
      <c r="H393" s="75"/>
    </row>
    <row r="394" customFormat="false" ht="15.75" hidden="false" customHeight="true" outlineLevel="0" collapsed="false">
      <c r="B394" s="74"/>
      <c r="H394" s="75"/>
    </row>
    <row r="395" customFormat="false" ht="15.75" hidden="false" customHeight="true" outlineLevel="0" collapsed="false">
      <c r="B395" s="74"/>
      <c r="H395" s="75"/>
    </row>
    <row r="396" customFormat="false" ht="15.75" hidden="false" customHeight="true" outlineLevel="0" collapsed="false">
      <c r="B396" s="74"/>
      <c r="H396" s="75"/>
    </row>
    <row r="397" customFormat="false" ht="15.75" hidden="false" customHeight="true" outlineLevel="0" collapsed="false">
      <c r="B397" s="74"/>
      <c r="H397" s="75"/>
    </row>
    <row r="398" customFormat="false" ht="15.75" hidden="false" customHeight="true" outlineLevel="0" collapsed="false">
      <c r="B398" s="74"/>
      <c r="H398" s="75"/>
    </row>
    <row r="399" customFormat="false" ht="15.75" hidden="false" customHeight="true" outlineLevel="0" collapsed="false">
      <c r="B399" s="74"/>
      <c r="H399" s="75"/>
    </row>
    <row r="400" customFormat="false" ht="15.75" hidden="false" customHeight="true" outlineLevel="0" collapsed="false">
      <c r="B400" s="74"/>
      <c r="H400" s="75"/>
    </row>
    <row r="401" customFormat="false" ht="15.75" hidden="false" customHeight="true" outlineLevel="0" collapsed="false">
      <c r="B401" s="74"/>
      <c r="H401" s="75"/>
    </row>
    <row r="402" customFormat="false" ht="15.75" hidden="false" customHeight="true" outlineLevel="0" collapsed="false">
      <c r="B402" s="74"/>
      <c r="H402" s="75"/>
    </row>
    <row r="403" customFormat="false" ht="15.75" hidden="false" customHeight="true" outlineLevel="0" collapsed="false">
      <c r="B403" s="74"/>
      <c r="H403" s="75"/>
    </row>
    <row r="404" customFormat="false" ht="15.75" hidden="false" customHeight="true" outlineLevel="0" collapsed="false">
      <c r="B404" s="74"/>
      <c r="H404" s="75"/>
    </row>
    <row r="405" customFormat="false" ht="15.75" hidden="false" customHeight="true" outlineLevel="0" collapsed="false">
      <c r="B405" s="74"/>
      <c r="H405" s="75"/>
    </row>
    <row r="406" customFormat="false" ht="15.75" hidden="false" customHeight="true" outlineLevel="0" collapsed="false">
      <c r="B406" s="74"/>
      <c r="H406" s="75"/>
    </row>
    <row r="407" customFormat="false" ht="15.75" hidden="false" customHeight="true" outlineLevel="0" collapsed="false">
      <c r="B407" s="74"/>
      <c r="H407" s="75"/>
    </row>
    <row r="408" customFormat="false" ht="15.75" hidden="false" customHeight="true" outlineLevel="0" collapsed="false">
      <c r="B408" s="74"/>
      <c r="H408" s="75"/>
    </row>
    <row r="409" customFormat="false" ht="15.75" hidden="false" customHeight="true" outlineLevel="0" collapsed="false">
      <c r="B409" s="74"/>
      <c r="H409" s="75"/>
    </row>
    <row r="410" customFormat="false" ht="15.75" hidden="false" customHeight="true" outlineLevel="0" collapsed="false">
      <c r="B410" s="74"/>
      <c r="H410" s="75"/>
    </row>
    <row r="411" customFormat="false" ht="15.75" hidden="false" customHeight="true" outlineLevel="0" collapsed="false">
      <c r="B411" s="74"/>
      <c r="H411" s="75"/>
    </row>
    <row r="412" customFormat="false" ht="15.75" hidden="false" customHeight="true" outlineLevel="0" collapsed="false">
      <c r="B412" s="74"/>
      <c r="H412" s="75"/>
    </row>
    <row r="413" customFormat="false" ht="15.75" hidden="false" customHeight="true" outlineLevel="0" collapsed="false">
      <c r="B413" s="74"/>
      <c r="H413" s="75"/>
    </row>
    <row r="414" customFormat="false" ht="15.75" hidden="false" customHeight="true" outlineLevel="0" collapsed="false">
      <c r="B414" s="74"/>
      <c r="H414" s="75"/>
    </row>
    <row r="415" customFormat="false" ht="15.75" hidden="false" customHeight="true" outlineLevel="0" collapsed="false">
      <c r="B415" s="74"/>
      <c r="H415" s="75"/>
    </row>
    <row r="416" customFormat="false" ht="15.75" hidden="false" customHeight="true" outlineLevel="0" collapsed="false">
      <c r="B416" s="74"/>
      <c r="H416" s="75"/>
    </row>
    <row r="417" customFormat="false" ht="15.75" hidden="false" customHeight="true" outlineLevel="0" collapsed="false">
      <c r="B417" s="74"/>
      <c r="H417" s="75"/>
    </row>
    <row r="418" customFormat="false" ht="15.75" hidden="false" customHeight="true" outlineLevel="0" collapsed="false">
      <c r="B418" s="74"/>
      <c r="H418" s="75"/>
    </row>
    <row r="419" customFormat="false" ht="15.75" hidden="false" customHeight="true" outlineLevel="0" collapsed="false">
      <c r="B419" s="74"/>
      <c r="H419" s="75"/>
    </row>
    <row r="420" customFormat="false" ht="15.75" hidden="false" customHeight="true" outlineLevel="0" collapsed="false">
      <c r="B420" s="74"/>
      <c r="H420" s="75"/>
    </row>
    <row r="421" customFormat="false" ht="15.75" hidden="false" customHeight="true" outlineLevel="0" collapsed="false">
      <c r="B421" s="74"/>
      <c r="H421" s="75"/>
    </row>
    <row r="422" customFormat="false" ht="15.75" hidden="false" customHeight="true" outlineLevel="0" collapsed="false">
      <c r="B422" s="74"/>
      <c r="H422" s="75"/>
    </row>
    <row r="423" customFormat="false" ht="15.75" hidden="false" customHeight="true" outlineLevel="0" collapsed="false">
      <c r="B423" s="74"/>
      <c r="H423" s="75"/>
    </row>
    <row r="424" customFormat="false" ht="15.75" hidden="false" customHeight="true" outlineLevel="0" collapsed="false">
      <c r="B424" s="74"/>
      <c r="H424" s="75"/>
    </row>
    <row r="425" customFormat="false" ht="15.75" hidden="false" customHeight="true" outlineLevel="0" collapsed="false">
      <c r="B425" s="74"/>
      <c r="H425" s="75"/>
    </row>
    <row r="426" customFormat="false" ht="15.75" hidden="false" customHeight="true" outlineLevel="0" collapsed="false">
      <c r="B426" s="74"/>
      <c r="H426" s="75"/>
    </row>
    <row r="427" customFormat="false" ht="15.75" hidden="false" customHeight="true" outlineLevel="0" collapsed="false">
      <c r="B427" s="74"/>
      <c r="H427" s="75"/>
    </row>
    <row r="428" customFormat="false" ht="15.75" hidden="false" customHeight="true" outlineLevel="0" collapsed="false">
      <c r="B428" s="74"/>
      <c r="H428" s="75"/>
    </row>
    <row r="429" customFormat="false" ht="15.75" hidden="false" customHeight="true" outlineLevel="0" collapsed="false">
      <c r="B429" s="74"/>
      <c r="H429" s="75"/>
    </row>
    <row r="430" customFormat="false" ht="15.75" hidden="false" customHeight="true" outlineLevel="0" collapsed="false">
      <c r="B430" s="74"/>
      <c r="H430" s="75"/>
    </row>
    <row r="431" customFormat="false" ht="15.75" hidden="false" customHeight="true" outlineLevel="0" collapsed="false">
      <c r="B431" s="74"/>
      <c r="H431" s="75"/>
    </row>
    <row r="432" customFormat="false" ht="15.75" hidden="false" customHeight="true" outlineLevel="0" collapsed="false">
      <c r="B432" s="74"/>
      <c r="H432" s="75"/>
    </row>
    <row r="433" customFormat="false" ht="15.75" hidden="false" customHeight="true" outlineLevel="0" collapsed="false">
      <c r="B433" s="74"/>
      <c r="H433" s="75"/>
    </row>
    <row r="434" customFormat="false" ht="15.75" hidden="false" customHeight="true" outlineLevel="0" collapsed="false">
      <c r="B434" s="74"/>
      <c r="H434" s="75"/>
    </row>
    <row r="435" customFormat="false" ht="15.75" hidden="false" customHeight="true" outlineLevel="0" collapsed="false">
      <c r="B435" s="74"/>
      <c r="H435" s="75"/>
    </row>
    <row r="436" customFormat="false" ht="15.75" hidden="false" customHeight="true" outlineLevel="0" collapsed="false">
      <c r="B436" s="74"/>
      <c r="H436" s="75"/>
    </row>
    <row r="437" customFormat="false" ht="15.75" hidden="false" customHeight="true" outlineLevel="0" collapsed="false">
      <c r="B437" s="74"/>
      <c r="H437" s="75"/>
    </row>
    <row r="438" customFormat="false" ht="15.75" hidden="false" customHeight="true" outlineLevel="0" collapsed="false">
      <c r="B438" s="74"/>
      <c r="H438" s="75"/>
    </row>
    <row r="439" customFormat="false" ht="15.75" hidden="false" customHeight="true" outlineLevel="0" collapsed="false">
      <c r="B439" s="74"/>
      <c r="H439" s="75"/>
    </row>
    <row r="440" customFormat="false" ht="15.75" hidden="false" customHeight="true" outlineLevel="0" collapsed="false">
      <c r="B440" s="74"/>
      <c r="H440" s="75"/>
    </row>
    <row r="441" customFormat="false" ht="15.75" hidden="false" customHeight="true" outlineLevel="0" collapsed="false">
      <c r="B441" s="74"/>
      <c r="H441" s="75"/>
    </row>
    <row r="442" customFormat="false" ht="15.75" hidden="false" customHeight="true" outlineLevel="0" collapsed="false">
      <c r="B442" s="74"/>
      <c r="H442" s="75"/>
    </row>
    <row r="443" customFormat="false" ht="15.75" hidden="false" customHeight="true" outlineLevel="0" collapsed="false">
      <c r="B443" s="74"/>
      <c r="H443" s="75"/>
    </row>
    <row r="444" customFormat="false" ht="15.75" hidden="false" customHeight="true" outlineLevel="0" collapsed="false">
      <c r="B444" s="74"/>
      <c r="H444" s="75"/>
    </row>
    <row r="445" customFormat="false" ht="15.75" hidden="false" customHeight="true" outlineLevel="0" collapsed="false">
      <c r="B445" s="74"/>
      <c r="H445" s="75"/>
    </row>
    <row r="446" customFormat="false" ht="15.75" hidden="false" customHeight="true" outlineLevel="0" collapsed="false">
      <c r="B446" s="74"/>
      <c r="H446" s="75"/>
    </row>
    <row r="447" customFormat="false" ht="15.75" hidden="false" customHeight="true" outlineLevel="0" collapsed="false">
      <c r="B447" s="74"/>
      <c r="H447" s="75"/>
    </row>
    <row r="448" customFormat="false" ht="15.75" hidden="false" customHeight="true" outlineLevel="0" collapsed="false">
      <c r="B448" s="74"/>
      <c r="H448" s="75"/>
    </row>
    <row r="449" customFormat="false" ht="15.75" hidden="false" customHeight="true" outlineLevel="0" collapsed="false">
      <c r="B449" s="74"/>
      <c r="H449" s="75"/>
    </row>
    <row r="450" customFormat="false" ht="15.75" hidden="false" customHeight="true" outlineLevel="0" collapsed="false">
      <c r="B450" s="74"/>
      <c r="H450" s="75"/>
    </row>
    <row r="451" customFormat="false" ht="15.75" hidden="false" customHeight="true" outlineLevel="0" collapsed="false">
      <c r="B451" s="74"/>
      <c r="H451" s="75"/>
    </row>
    <row r="452" customFormat="false" ht="15.75" hidden="false" customHeight="true" outlineLevel="0" collapsed="false">
      <c r="B452" s="74"/>
      <c r="H452" s="75"/>
    </row>
    <row r="453" customFormat="false" ht="15.75" hidden="false" customHeight="true" outlineLevel="0" collapsed="false">
      <c r="B453" s="74"/>
      <c r="H453" s="75"/>
    </row>
    <row r="454" customFormat="false" ht="15.75" hidden="false" customHeight="true" outlineLevel="0" collapsed="false">
      <c r="B454" s="74"/>
      <c r="H454" s="75"/>
    </row>
    <row r="455" customFormat="false" ht="15.75" hidden="false" customHeight="true" outlineLevel="0" collapsed="false">
      <c r="B455" s="74"/>
      <c r="H455" s="75"/>
    </row>
    <row r="456" customFormat="false" ht="15.75" hidden="false" customHeight="true" outlineLevel="0" collapsed="false">
      <c r="B456" s="74"/>
      <c r="H456" s="75"/>
    </row>
    <row r="457" customFormat="false" ht="15.75" hidden="false" customHeight="true" outlineLevel="0" collapsed="false">
      <c r="B457" s="74"/>
      <c r="H457" s="75"/>
    </row>
    <row r="458" customFormat="false" ht="15.75" hidden="false" customHeight="true" outlineLevel="0" collapsed="false">
      <c r="B458" s="74"/>
      <c r="H458" s="75"/>
    </row>
    <row r="459" customFormat="false" ht="15.75" hidden="false" customHeight="true" outlineLevel="0" collapsed="false">
      <c r="B459" s="74"/>
      <c r="H459" s="75"/>
    </row>
    <row r="460" customFormat="false" ht="15.75" hidden="false" customHeight="true" outlineLevel="0" collapsed="false">
      <c r="B460" s="74"/>
      <c r="H460" s="75"/>
    </row>
    <row r="461" customFormat="false" ht="15.75" hidden="false" customHeight="true" outlineLevel="0" collapsed="false">
      <c r="B461" s="74"/>
      <c r="H461" s="75"/>
    </row>
    <row r="462" customFormat="false" ht="15.75" hidden="false" customHeight="true" outlineLevel="0" collapsed="false">
      <c r="B462" s="74"/>
      <c r="H462" s="75"/>
    </row>
    <row r="463" customFormat="false" ht="15.75" hidden="false" customHeight="true" outlineLevel="0" collapsed="false">
      <c r="B463" s="74"/>
      <c r="H463" s="75"/>
    </row>
    <row r="464" customFormat="false" ht="15.75" hidden="false" customHeight="true" outlineLevel="0" collapsed="false">
      <c r="B464" s="74"/>
      <c r="H464" s="75"/>
    </row>
    <row r="465" customFormat="false" ht="15.75" hidden="false" customHeight="true" outlineLevel="0" collapsed="false">
      <c r="B465" s="74"/>
      <c r="H465" s="75"/>
    </row>
    <row r="466" customFormat="false" ht="15.75" hidden="false" customHeight="true" outlineLevel="0" collapsed="false">
      <c r="B466" s="74"/>
      <c r="H466" s="75"/>
    </row>
    <row r="467" customFormat="false" ht="15.75" hidden="false" customHeight="true" outlineLevel="0" collapsed="false">
      <c r="B467" s="74"/>
      <c r="H467" s="75"/>
    </row>
    <row r="468" customFormat="false" ht="15.75" hidden="false" customHeight="true" outlineLevel="0" collapsed="false">
      <c r="B468" s="74"/>
      <c r="H468" s="75"/>
    </row>
    <row r="469" customFormat="false" ht="15.75" hidden="false" customHeight="true" outlineLevel="0" collapsed="false">
      <c r="B469" s="74"/>
      <c r="H469" s="75"/>
    </row>
    <row r="470" customFormat="false" ht="15.75" hidden="false" customHeight="true" outlineLevel="0" collapsed="false">
      <c r="B470" s="74"/>
      <c r="H470" s="75"/>
    </row>
    <row r="471" customFormat="false" ht="15.75" hidden="false" customHeight="true" outlineLevel="0" collapsed="false">
      <c r="B471" s="74"/>
      <c r="H471" s="75"/>
    </row>
    <row r="472" customFormat="false" ht="15.75" hidden="false" customHeight="true" outlineLevel="0" collapsed="false">
      <c r="B472" s="74"/>
      <c r="H472" s="75"/>
    </row>
    <row r="473" customFormat="false" ht="15.75" hidden="false" customHeight="true" outlineLevel="0" collapsed="false">
      <c r="B473" s="74"/>
      <c r="H473" s="75"/>
    </row>
    <row r="474" customFormat="false" ht="15.75" hidden="false" customHeight="true" outlineLevel="0" collapsed="false">
      <c r="B474" s="74"/>
      <c r="H474" s="75"/>
    </row>
    <row r="475" customFormat="false" ht="15.75" hidden="false" customHeight="true" outlineLevel="0" collapsed="false">
      <c r="B475" s="74"/>
      <c r="H475" s="75"/>
    </row>
    <row r="476" customFormat="false" ht="15.75" hidden="false" customHeight="true" outlineLevel="0" collapsed="false">
      <c r="B476" s="74"/>
      <c r="H476" s="75"/>
    </row>
    <row r="477" customFormat="false" ht="15.75" hidden="false" customHeight="true" outlineLevel="0" collapsed="false">
      <c r="B477" s="74"/>
      <c r="H477" s="75"/>
    </row>
    <row r="478" customFormat="false" ht="15.75" hidden="false" customHeight="true" outlineLevel="0" collapsed="false">
      <c r="B478" s="74"/>
      <c r="H478" s="75"/>
    </row>
    <row r="479" customFormat="false" ht="15.75" hidden="false" customHeight="true" outlineLevel="0" collapsed="false">
      <c r="B479" s="74"/>
      <c r="H479" s="75"/>
    </row>
    <row r="480" customFormat="false" ht="15.75" hidden="false" customHeight="true" outlineLevel="0" collapsed="false">
      <c r="B480" s="74"/>
      <c r="H480" s="75"/>
    </row>
    <row r="481" customFormat="false" ht="15.75" hidden="false" customHeight="true" outlineLevel="0" collapsed="false">
      <c r="B481" s="74"/>
      <c r="H481" s="75"/>
    </row>
    <row r="482" customFormat="false" ht="15.75" hidden="false" customHeight="true" outlineLevel="0" collapsed="false">
      <c r="B482" s="74"/>
      <c r="H482" s="75"/>
    </row>
    <row r="483" customFormat="false" ht="15.75" hidden="false" customHeight="true" outlineLevel="0" collapsed="false">
      <c r="B483" s="74"/>
      <c r="H483" s="75"/>
    </row>
    <row r="484" customFormat="false" ht="15.75" hidden="false" customHeight="true" outlineLevel="0" collapsed="false">
      <c r="B484" s="74"/>
      <c r="H484" s="75"/>
    </row>
    <row r="485" customFormat="false" ht="15.75" hidden="false" customHeight="true" outlineLevel="0" collapsed="false">
      <c r="B485" s="74"/>
      <c r="H485" s="75"/>
    </row>
    <row r="486" customFormat="false" ht="15.75" hidden="false" customHeight="true" outlineLevel="0" collapsed="false">
      <c r="B486" s="74"/>
      <c r="H486" s="75"/>
    </row>
    <row r="487" customFormat="false" ht="15.75" hidden="false" customHeight="true" outlineLevel="0" collapsed="false">
      <c r="B487" s="74"/>
      <c r="H487" s="75"/>
    </row>
    <row r="488" customFormat="false" ht="15.75" hidden="false" customHeight="true" outlineLevel="0" collapsed="false">
      <c r="B488" s="74"/>
      <c r="H488" s="75"/>
    </row>
    <row r="489" customFormat="false" ht="15.75" hidden="false" customHeight="true" outlineLevel="0" collapsed="false">
      <c r="B489" s="74"/>
      <c r="H489" s="75"/>
    </row>
    <row r="490" customFormat="false" ht="15.75" hidden="false" customHeight="true" outlineLevel="0" collapsed="false">
      <c r="B490" s="74"/>
      <c r="H490" s="75"/>
    </row>
    <row r="491" customFormat="false" ht="15.75" hidden="false" customHeight="true" outlineLevel="0" collapsed="false">
      <c r="B491" s="74"/>
      <c r="H491" s="75"/>
    </row>
    <row r="492" customFormat="false" ht="15.75" hidden="false" customHeight="true" outlineLevel="0" collapsed="false">
      <c r="B492" s="74"/>
      <c r="H492" s="75"/>
    </row>
    <row r="493" customFormat="false" ht="15.75" hidden="false" customHeight="true" outlineLevel="0" collapsed="false">
      <c r="B493" s="74"/>
      <c r="H493" s="75"/>
    </row>
    <row r="494" customFormat="false" ht="15.75" hidden="false" customHeight="true" outlineLevel="0" collapsed="false">
      <c r="B494" s="74"/>
      <c r="H494" s="75"/>
    </row>
    <row r="495" customFormat="false" ht="15.75" hidden="false" customHeight="true" outlineLevel="0" collapsed="false">
      <c r="B495" s="74"/>
      <c r="H495" s="75"/>
    </row>
    <row r="496" customFormat="false" ht="15.75" hidden="false" customHeight="true" outlineLevel="0" collapsed="false">
      <c r="B496" s="74"/>
      <c r="H496" s="75"/>
    </row>
    <row r="497" customFormat="false" ht="15.75" hidden="false" customHeight="true" outlineLevel="0" collapsed="false">
      <c r="B497" s="74"/>
      <c r="H497" s="75"/>
    </row>
    <row r="498" customFormat="false" ht="15.75" hidden="false" customHeight="true" outlineLevel="0" collapsed="false">
      <c r="B498" s="74"/>
      <c r="H498" s="75"/>
    </row>
    <row r="499" customFormat="false" ht="15.75" hidden="false" customHeight="true" outlineLevel="0" collapsed="false">
      <c r="B499" s="74"/>
      <c r="H499" s="75"/>
    </row>
    <row r="500" customFormat="false" ht="15.75" hidden="false" customHeight="true" outlineLevel="0" collapsed="false">
      <c r="B500" s="74"/>
      <c r="H500" s="75"/>
    </row>
    <row r="501" customFormat="false" ht="15.75" hidden="false" customHeight="true" outlineLevel="0" collapsed="false">
      <c r="B501" s="74"/>
      <c r="H501" s="75"/>
    </row>
    <row r="502" customFormat="false" ht="15.75" hidden="false" customHeight="true" outlineLevel="0" collapsed="false">
      <c r="B502" s="74"/>
      <c r="H502" s="75"/>
    </row>
    <row r="503" customFormat="false" ht="15.75" hidden="false" customHeight="true" outlineLevel="0" collapsed="false">
      <c r="B503" s="74"/>
      <c r="H503" s="75"/>
    </row>
    <row r="504" customFormat="false" ht="15.75" hidden="false" customHeight="true" outlineLevel="0" collapsed="false">
      <c r="B504" s="74"/>
      <c r="H504" s="75"/>
    </row>
    <row r="505" customFormat="false" ht="15.75" hidden="false" customHeight="true" outlineLevel="0" collapsed="false">
      <c r="B505" s="74"/>
      <c r="H505" s="75"/>
    </row>
    <row r="506" customFormat="false" ht="15.75" hidden="false" customHeight="true" outlineLevel="0" collapsed="false">
      <c r="B506" s="74"/>
      <c r="H506" s="75"/>
    </row>
    <row r="507" customFormat="false" ht="15.75" hidden="false" customHeight="true" outlineLevel="0" collapsed="false">
      <c r="B507" s="74"/>
      <c r="H507" s="75"/>
    </row>
    <row r="508" customFormat="false" ht="15.75" hidden="false" customHeight="true" outlineLevel="0" collapsed="false">
      <c r="B508" s="74"/>
      <c r="H508" s="75"/>
    </row>
    <row r="509" customFormat="false" ht="15.75" hidden="false" customHeight="true" outlineLevel="0" collapsed="false">
      <c r="B509" s="74"/>
      <c r="H509" s="75"/>
    </row>
    <row r="510" customFormat="false" ht="15.75" hidden="false" customHeight="true" outlineLevel="0" collapsed="false">
      <c r="B510" s="74"/>
      <c r="H510" s="75"/>
    </row>
    <row r="511" customFormat="false" ht="15.75" hidden="false" customHeight="true" outlineLevel="0" collapsed="false">
      <c r="B511" s="74"/>
      <c r="H511" s="75"/>
    </row>
    <row r="512" customFormat="false" ht="15.75" hidden="false" customHeight="true" outlineLevel="0" collapsed="false">
      <c r="B512" s="74"/>
      <c r="H512" s="75"/>
    </row>
    <row r="513" customFormat="false" ht="15.75" hidden="false" customHeight="true" outlineLevel="0" collapsed="false">
      <c r="B513" s="74"/>
      <c r="H513" s="75"/>
    </row>
    <row r="514" customFormat="false" ht="15.75" hidden="false" customHeight="true" outlineLevel="0" collapsed="false">
      <c r="B514" s="74"/>
      <c r="H514" s="75"/>
    </row>
    <row r="515" customFormat="false" ht="15.75" hidden="false" customHeight="true" outlineLevel="0" collapsed="false">
      <c r="B515" s="74"/>
      <c r="H515" s="75"/>
    </row>
    <row r="516" customFormat="false" ht="15.75" hidden="false" customHeight="true" outlineLevel="0" collapsed="false">
      <c r="B516" s="74"/>
      <c r="H516" s="75"/>
    </row>
    <row r="517" customFormat="false" ht="15.75" hidden="false" customHeight="true" outlineLevel="0" collapsed="false">
      <c r="B517" s="74"/>
      <c r="H517" s="75"/>
    </row>
    <row r="518" customFormat="false" ht="15.75" hidden="false" customHeight="true" outlineLevel="0" collapsed="false">
      <c r="B518" s="74"/>
      <c r="H518" s="75"/>
    </row>
    <row r="519" customFormat="false" ht="15.75" hidden="false" customHeight="true" outlineLevel="0" collapsed="false">
      <c r="B519" s="74"/>
      <c r="H519" s="75"/>
    </row>
    <row r="520" customFormat="false" ht="15.75" hidden="false" customHeight="true" outlineLevel="0" collapsed="false">
      <c r="B520" s="74"/>
      <c r="H520" s="75"/>
    </row>
    <row r="521" customFormat="false" ht="15.75" hidden="false" customHeight="true" outlineLevel="0" collapsed="false">
      <c r="B521" s="74"/>
      <c r="H521" s="75"/>
    </row>
    <row r="522" customFormat="false" ht="15.75" hidden="false" customHeight="true" outlineLevel="0" collapsed="false">
      <c r="B522" s="74"/>
      <c r="H522" s="75"/>
    </row>
    <row r="523" customFormat="false" ht="15.75" hidden="false" customHeight="true" outlineLevel="0" collapsed="false">
      <c r="B523" s="74"/>
      <c r="H523" s="75"/>
    </row>
    <row r="524" customFormat="false" ht="15.75" hidden="false" customHeight="true" outlineLevel="0" collapsed="false">
      <c r="B524" s="74"/>
      <c r="H524" s="75"/>
    </row>
    <row r="525" customFormat="false" ht="15.75" hidden="false" customHeight="true" outlineLevel="0" collapsed="false">
      <c r="B525" s="74"/>
      <c r="H525" s="75"/>
    </row>
    <row r="526" customFormat="false" ht="15.75" hidden="false" customHeight="true" outlineLevel="0" collapsed="false">
      <c r="B526" s="74"/>
      <c r="H526" s="75"/>
    </row>
    <row r="527" customFormat="false" ht="15.75" hidden="false" customHeight="true" outlineLevel="0" collapsed="false">
      <c r="B527" s="74"/>
      <c r="H527" s="75"/>
    </row>
    <row r="528" customFormat="false" ht="15.75" hidden="false" customHeight="true" outlineLevel="0" collapsed="false">
      <c r="B528" s="74"/>
      <c r="H528" s="75"/>
    </row>
    <row r="529" customFormat="false" ht="15.75" hidden="false" customHeight="true" outlineLevel="0" collapsed="false">
      <c r="B529" s="74"/>
      <c r="H529" s="75"/>
    </row>
    <row r="530" customFormat="false" ht="15.75" hidden="false" customHeight="true" outlineLevel="0" collapsed="false">
      <c r="B530" s="74"/>
      <c r="H530" s="75"/>
    </row>
    <row r="531" customFormat="false" ht="15.75" hidden="false" customHeight="true" outlineLevel="0" collapsed="false">
      <c r="B531" s="74"/>
      <c r="H531" s="75"/>
    </row>
    <row r="532" customFormat="false" ht="15.75" hidden="false" customHeight="true" outlineLevel="0" collapsed="false">
      <c r="B532" s="74"/>
      <c r="H532" s="75"/>
    </row>
    <row r="533" customFormat="false" ht="15.75" hidden="false" customHeight="true" outlineLevel="0" collapsed="false">
      <c r="B533" s="74"/>
      <c r="H533" s="75"/>
    </row>
    <row r="534" customFormat="false" ht="15.75" hidden="false" customHeight="true" outlineLevel="0" collapsed="false">
      <c r="B534" s="74"/>
      <c r="H534" s="75"/>
    </row>
    <row r="535" customFormat="false" ht="15.75" hidden="false" customHeight="true" outlineLevel="0" collapsed="false">
      <c r="B535" s="74"/>
      <c r="H535" s="75"/>
    </row>
    <row r="536" customFormat="false" ht="15.75" hidden="false" customHeight="true" outlineLevel="0" collapsed="false">
      <c r="B536" s="74"/>
      <c r="H536" s="75"/>
    </row>
    <row r="537" customFormat="false" ht="15.75" hidden="false" customHeight="true" outlineLevel="0" collapsed="false">
      <c r="B537" s="74"/>
      <c r="H537" s="75"/>
    </row>
    <row r="538" customFormat="false" ht="15.75" hidden="false" customHeight="true" outlineLevel="0" collapsed="false">
      <c r="B538" s="74"/>
      <c r="H538" s="75"/>
    </row>
    <row r="539" customFormat="false" ht="15.75" hidden="false" customHeight="true" outlineLevel="0" collapsed="false">
      <c r="B539" s="74"/>
      <c r="H539" s="75"/>
    </row>
    <row r="540" customFormat="false" ht="15.75" hidden="false" customHeight="true" outlineLevel="0" collapsed="false">
      <c r="B540" s="74"/>
      <c r="H540" s="75"/>
    </row>
    <row r="541" customFormat="false" ht="15.75" hidden="false" customHeight="true" outlineLevel="0" collapsed="false">
      <c r="B541" s="74"/>
      <c r="H541" s="75"/>
    </row>
    <row r="542" customFormat="false" ht="15.75" hidden="false" customHeight="true" outlineLevel="0" collapsed="false">
      <c r="B542" s="74"/>
      <c r="H542" s="75"/>
    </row>
    <row r="543" customFormat="false" ht="15.75" hidden="false" customHeight="true" outlineLevel="0" collapsed="false">
      <c r="B543" s="74"/>
      <c r="H543" s="75"/>
    </row>
    <row r="544" customFormat="false" ht="15.75" hidden="false" customHeight="true" outlineLevel="0" collapsed="false">
      <c r="B544" s="74"/>
      <c r="H544" s="75"/>
    </row>
    <row r="545" customFormat="false" ht="15.75" hidden="false" customHeight="true" outlineLevel="0" collapsed="false">
      <c r="B545" s="74"/>
      <c r="H545" s="75"/>
    </row>
    <row r="546" customFormat="false" ht="15.75" hidden="false" customHeight="true" outlineLevel="0" collapsed="false">
      <c r="B546" s="74"/>
      <c r="H546" s="75"/>
    </row>
    <row r="547" customFormat="false" ht="15.75" hidden="false" customHeight="true" outlineLevel="0" collapsed="false">
      <c r="B547" s="74"/>
      <c r="H547" s="75"/>
    </row>
    <row r="548" customFormat="false" ht="15.75" hidden="false" customHeight="true" outlineLevel="0" collapsed="false">
      <c r="B548" s="74"/>
      <c r="H548" s="75"/>
    </row>
    <row r="549" customFormat="false" ht="15.75" hidden="false" customHeight="true" outlineLevel="0" collapsed="false">
      <c r="B549" s="74"/>
      <c r="H549" s="75"/>
    </row>
    <row r="550" customFormat="false" ht="15.75" hidden="false" customHeight="true" outlineLevel="0" collapsed="false">
      <c r="B550" s="74"/>
      <c r="H550" s="75"/>
    </row>
    <row r="551" customFormat="false" ht="15.75" hidden="false" customHeight="true" outlineLevel="0" collapsed="false">
      <c r="B551" s="74"/>
      <c r="H551" s="75"/>
    </row>
    <row r="552" customFormat="false" ht="15.75" hidden="false" customHeight="true" outlineLevel="0" collapsed="false">
      <c r="B552" s="74"/>
      <c r="H552" s="75"/>
    </row>
    <row r="553" customFormat="false" ht="15.75" hidden="false" customHeight="true" outlineLevel="0" collapsed="false">
      <c r="B553" s="74"/>
      <c r="H553" s="75"/>
    </row>
    <row r="554" customFormat="false" ht="15.75" hidden="false" customHeight="true" outlineLevel="0" collapsed="false">
      <c r="B554" s="74"/>
      <c r="H554" s="75"/>
    </row>
    <row r="555" customFormat="false" ht="15.75" hidden="false" customHeight="true" outlineLevel="0" collapsed="false">
      <c r="B555" s="74"/>
      <c r="H555" s="75"/>
    </row>
    <row r="556" customFormat="false" ht="15.75" hidden="false" customHeight="true" outlineLevel="0" collapsed="false">
      <c r="B556" s="74"/>
      <c r="H556" s="75"/>
    </row>
    <row r="557" customFormat="false" ht="15.75" hidden="false" customHeight="true" outlineLevel="0" collapsed="false">
      <c r="B557" s="74"/>
      <c r="H557" s="75"/>
    </row>
    <row r="558" customFormat="false" ht="15.75" hidden="false" customHeight="true" outlineLevel="0" collapsed="false">
      <c r="B558" s="74"/>
      <c r="H558" s="75"/>
    </row>
    <row r="559" customFormat="false" ht="15.75" hidden="false" customHeight="true" outlineLevel="0" collapsed="false">
      <c r="B559" s="74"/>
      <c r="H559" s="75"/>
    </row>
    <row r="560" customFormat="false" ht="15.75" hidden="false" customHeight="true" outlineLevel="0" collapsed="false">
      <c r="B560" s="74"/>
      <c r="H560" s="75"/>
    </row>
    <row r="561" customFormat="false" ht="15.75" hidden="false" customHeight="true" outlineLevel="0" collapsed="false">
      <c r="B561" s="74"/>
      <c r="H561" s="75"/>
    </row>
    <row r="562" customFormat="false" ht="15.75" hidden="false" customHeight="true" outlineLevel="0" collapsed="false">
      <c r="B562" s="74"/>
      <c r="H562" s="75"/>
    </row>
    <row r="563" customFormat="false" ht="15.75" hidden="false" customHeight="true" outlineLevel="0" collapsed="false">
      <c r="B563" s="74"/>
      <c r="H563" s="75"/>
    </row>
    <row r="564" customFormat="false" ht="15.75" hidden="false" customHeight="true" outlineLevel="0" collapsed="false">
      <c r="B564" s="74"/>
      <c r="H564" s="75"/>
    </row>
    <row r="565" customFormat="false" ht="15.75" hidden="false" customHeight="true" outlineLevel="0" collapsed="false">
      <c r="B565" s="74"/>
      <c r="H565" s="75"/>
    </row>
    <row r="566" customFormat="false" ht="15.75" hidden="false" customHeight="true" outlineLevel="0" collapsed="false">
      <c r="B566" s="74"/>
      <c r="H566" s="75"/>
    </row>
    <row r="567" customFormat="false" ht="15.75" hidden="false" customHeight="true" outlineLevel="0" collapsed="false">
      <c r="B567" s="74"/>
      <c r="H567" s="75"/>
    </row>
    <row r="568" customFormat="false" ht="15.75" hidden="false" customHeight="true" outlineLevel="0" collapsed="false">
      <c r="B568" s="74"/>
      <c r="H568" s="75"/>
    </row>
    <row r="569" customFormat="false" ht="15.75" hidden="false" customHeight="true" outlineLevel="0" collapsed="false">
      <c r="B569" s="74"/>
      <c r="H569" s="75"/>
    </row>
    <row r="570" customFormat="false" ht="15.75" hidden="false" customHeight="true" outlineLevel="0" collapsed="false">
      <c r="B570" s="74"/>
      <c r="H570" s="75"/>
    </row>
    <row r="571" customFormat="false" ht="15.75" hidden="false" customHeight="true" outlineLevel="0" collapsed="false">
      <c r="B571" s="74"/>
      <c r="H571" s="75"/>
    </row>
    <row r="572" customFormat="false" ht="15.75" hidden="false" customHeight="true" outlineLevel="0" collapsed="false">
      <c r="B572" s="74"/>
      <c r="H572" s="75"/>
    </row>
    <row r="573" customFormat="false" ht="15.75" hidden="false" customHeight="true" outlineLevel="0" collapsed="false">
      <c r="B573" s="74"/>
      <c r="H573" s="75"/>
    </row>
    <row r="574" customFormat="false" ht="15.75" hidden="false" customHeight="true" outlineLevel="0" collapsed="false">
      <c r="B574" s="74"/>
      <c r="H574" s="75"/>
    </row>
    <row r="575" customFormat="false" ht="15.75" hidden="false" customHeight="true" outlineLevel="0" collapsed="false">
      <c r="B575" s="74"/>
      <c r="H575" s="75"/>
    </row>
    <row r="576" customFormat="false" ht="15.75" hidden="false" customHeight="true" outlineLevel="0" collapsed="false">
      <c r="B576" s="74"/>
      <c r="H576" s="75"/>
    </row>
    <row r="577" customFormat="false" ht="15.75" hidden="false" customHeight="true" outlineLevel="0" collapsed="false">
      <c r="B577" s="74"/>
      <c r="H577" s="75"/>
    </row>
    <row r="578" customFormat="false" ht="15.75" hidden="false" customHeight="true" outlineLevel="0" collapsed="false">
      <c r="B578" s="74"/>
      <c r="H578" s="75"/>
    </row>
    <row r="579" customFormat="false" ht="15.75" hidden="false" customHeight="true" outlineLevel="0" collapsed="false">
      <c r="B579" s="74"/>
      <c r="H579" s="75"/>
    </row>
    <row r="580" customFormat="false" ht="15.75" hidden="false" customHeight="true" outlineLevel="0" collapsed="false">
      <c r="B580" s="74"/>
      <c r="H580" s="75"/>
    </row>
    <row r="581" customFormat="false" ht="15.75" hidden="false" customHeight="true" outlineLevel="0" collapsed="false">
      <c r="B581" s="74"/>
      <c r="H581" s="75"/>
    </row>
    <row r="582" customFormat="false" ht="15.75" hidden="false" customHeight="true" outlineLevel="0" collapsed="false">
      <c r="B582" s="74"/>
      <c r="H582" s="75"/>
    </row>
    <row r="583" customFormat="false" ht="15.75" hidden="false" customHeight="true" outlineLevel="0" collapsed="false">
      <c r="B583" s="74"/>
      <c r="H583" s="75"/>
    </row>
    <row r="584" customFormat="false" ht="15.75" hidden="false" customHeight="true" outlineLevel="0" collapsed="false">
      <c r="B584" s="74"/>
      <c r="H584" s="75"/>
    </row>
    <row r="585" customFormat="false" ht="15.75" hidden="false" customHeight="true" outlineLevel="0" collapsed="false">
      <c r="B585" s="74"/>
      <c r="H585" s="75"/>
    </row>
    <row r="586" customFormat="false" ht="15.75" hidden="false" customHeight="true" outlineLevel="0" collapsed="false">
      <c r="B586" s="74"/>
      <c r="H586" s="75"/>
    </row>
    <row r="587" customFormat="false" ht="15.75" hidden="false" customHeight="true" outlineLevel="0" collapsed="false">
      <c r="B587" s="74"/>
      <c r="H587" s="75"/>
    </row>
    <row r="588" customFormat="false" ht="15.75" hidden="false" customHeight="true" outlineLevel="0" collapsed="false">
      <c r="B588" s="74"/>
      <c r="H588" s="75"/>
    </row>
    <row r="589" customFormat="false" ht="15.75" hidden="false" customHeight="true" outlineLevel="0" collapsed="false">
      <c r="B589" s="74"/>
      <c r="H589" s="75"/>
    </row>
    <row r="590" customFormat="false" ht="15.75" hidden="false" customHeight="true" outlineLevel="0" collapsed="false">
      <c r="B590" s="74"/>
      <c r="H590" s="75"/>
    </row>
    <row r="591" customFormat="false" ht="15.75" hidden="false" customHeight="true" outlineLevel="0" collapsed="false">
      <c r="B591" s="74"/>
      <c r="H591" s="75"/>
    </row>
    <row r="592" customFormat="false" ht="15.75" hidden="false" customHeight="true" outlineLevel="0" collapsed="false">
      <c r="B592" s="74"/>
      <c r="H592" s="75"/>
    </row>
    <row r="593" customFormat="false" ht="15.75" hidden="false" customHeight="true" outlineLevel="0" collapsed="false">
      <c r="B593" s="74"/>
      <c r="H593" s="75"/>
    </row>
    <row r="594" customFormat="false" ht="15.75" hidden="false" customHeight="true" outlineLevel="0" collapsed="false">
      <c r="B594" s="74"/>
      <c r="H594" s="75"/>
    </row>
    <row r="595" customFormat="false" ht="15.75" hidden="false" customHeight="true" outlineLevel="0" collapsed="false">
      <c r="B595" s="74"/>
      <c r="H595" s="75"/>
    </row>
    <row r="596" customFormat="false" ht="15.75" hidden="false" customHeight="true" outlineLevel="0" collapsed="false">
      <c r="B596" s="74"/>
      <c r="H596" s="75"/>
    </row>
    <row r="597" customFormat="false" ht="15.75" hidden="false" customHeight="true" outlineLevel="0" collapsed="false">
      <c r="B597" s="74"/>
      <c r="H597" s="75"/>
    </row>
    <row r="598" customFormat="false" ht="15.75" hidden="false" customHeight="true" outlineLevel="0" collapsed="false">
      <c r="B598" s="74"/>
      <c r="H598" s="75"/>
    </row>
    <row r="599" customFormat="false" ht="15.75" hidden="false" customHeight="true" outlineLevel="0" collapsed="false">
      <c r="B599" s="74"/>
      <c r="H599" s="75"/>
    </row>
    <row r="600" customFormat="false" ht="15.75" hidden="false" customHeight="true" outlineLevel="0" collapsed="false">
      <c r="B600" s="74"/>
      <c r="H600" s="75"/>
    </row>
    <row r="601" customFormat="false" ht="15.75" hidden="false" customHeight="true" outlineLevel="0" collapsed="false">
      <c r="B601" s="74"/>
      <c r="H601" s="75"/>
    </row>
    <row r="602" customFormat="false" ht="15.75" hidden="false" customHeight="true" outlineLevel="0" collapsed="false">
      <c r="B602" s="74"/>
      <c r="H602" s="75"/>
    </row>
    <row r="603" customFormat="false" ht="15.75" hidden="false" customHeight="true" outlineLevel="0" collapsed="false">
      <c r="B603" s="74"/>
      <c r="H603" s="75"/>
    </row>
    <row r="604" customFormat="false" ht="15.75" hidden="false" customHeight="true" outlineLevel="0" collapsed="false">
      <c r="B604" s="74"/>
      <c r="H604" s="75"/>
    </row>
    <row r="605" customFormat="false" ht="15.75" hidden="false" customHeight="true" outlineLevel="0" collapsed="false">
      <c r="B605" s="74"/>
      <c r="H605" s="75"/>
    </row>
    <row r="606" customFormat="false" ht="15.75" hidden="false" customHeight="true" outlineLevel="0" collapsed="false">
      <c r="B606" s="74"/>
      <c r="H606" s="75"/>
    </row>
    <row r="607" customFormat="false" ht="15.75" hidden="false" customHeight="true" outlineLevel="0" collapsed="false">
      <c r="B607" s="74"/>
      <c r="H607" s="75"/>
    </row>
    <row r="608" customFormat="false" ht="15.75" hidden="false" customHeight="true" outlineLevel="0" collapsed="false">
      <c r="B608" s="74"/>
      <c r="H608" s="75"/>
    </row>
    <row r="609" customFormat="false" ht="15.75" hidden="false" customHeight="true" outlineLevel="0" collapsed="false">
      <c r="B609" s="74"/>
      <c r="H609" s="75"/>
    </row>
    <row r="610" customFormat="false" ht="15.75" hidden="false" customHeight="true" outlineLevel="0" collapsed="false">
      <c r="B610" s="74"/>
      <c r="H610" s="75"/>
    </row>
    <row r="611" customFormat="false" ht="15.75" hidden="false" customHeight="true" outlineLevel="0" collapsed="false">
      <c r="B611" s="74"/>
      <c r="H611" s="75"/>
    </row>
    <row r="612" customFormat="false" ht="15.75" hidden="false" customHeight="true" outlineLevel="0" collapsed="false">
      <c r="B612" s="74"/>
      <c r="H612" s="75"/>
    </row>
    <row r="613" customFormat="false" ht="15.75" hidden="false" customHeight="true" outlineLevel="0" collapsed="false">
      <c r="B613" s="74"/>
      <c r="H613" s="75"/>
    </row>
    <row r="614" customFormat="false" ht="15.75" hidden="false" customHeight="true" outlineLevel="0" collapsed="false">
      <c r="B614" s="74"/>
      <c r="H614" s="75"/>
    </row>
    <row r="615" customFormat="false" ht="15.75" hidden="false" customHeight="true" outlineLevel="0" collapsed="false">
      <c r="B615" s="74"/>
      <c r="H615" s="75"/>
    </row>
    <row r="616" customFormat="false" ht="15.75" hidden="false" customHeight="true" outlineLevel="0" collapsed="false">
      <c r="B616" s="74"/>
      <c r="H616" s="75"/>
    </row>
    <row r="617" customFormat="false" ht="15.75" hidden="false" customHeight="true" outlineLevel="0" collapsed="false">
      <c r="B617" s="74"/>
      <c r="H617" s="75"/>
    </row>
    <row r="618" customFormat="false" ht="15.75" hidden="false" customHeight="true" outlineLevel="0" collapsed="false">
      <c r="B618" s="74"/>
      <c r="H618" s="75"/>
    </row>
    <row r="619" customFormat="false" ht="15.75" hidden="false" customHeight="true" outlineLevel="0" collapsed="false">
      <c r="B619" s="74"/>
      <c r="H619" s="75"/>
    </row>
    <row r="620" customFormat="false" ht="15.75" hidden="false" customHeight="true" outlineLevel="0" collapsed="false">
      <c r="B620" s="74"/>
      <c r="H620" s="75"/>
    </row>
    <row r="621" customFormat="false" ht="15.75" hidden="false" customHeight="true" outlineLevel="0" collapsed="false">
      <c r="B621" s="74"/>
      <c r="H621" s="75"/>
    </row>
    <row r="622" customFormat="false" ht="15.75" hidden="false" customHeight="true" outlineLevel="0" collapsed="false">
      <c r="B622" s="74"/>
      <c r="H622" s="75"/>
    </row>
    <row r="623" customFormat="false" ht="15.75" hidden="false" customHeight="true" outlineLevel="0" collapsed="false">
      <c r="B623" s="74"/>
      <c r="H623" s="75"/>
    </row>
    <row r="624" customFormat="false" ht="15.75" hidden="false" customHeight="true" outlineLevel="0" collapsed="false">
      <c r="B624" s="74"/>
      <c r="H624" s="75"/>
    </row>
    <row r="625" customFormat="false" ht="15.75" hidden="false" customHeight="true" outlineLevel="0" collapsed="false">
      <c r="B625" s="74"/>
      <c r="H625" s="75"/>
    </row>
    <row r="626" customFormat="false" ht="15.75" hidden="false" customHeight="true" outlineLevel="0" collapsed="false">
      <c r="B626" s="74"/>
      <c r="H626" s="75"/>
    </row>
    <row r="627" customFormat="false" ht="15.75" hidden="false" customHeight="true" outlineLevel="0" collapsed="false">
      <c r="B627" s="74"/>
      <c r="H627" s="75"/>
    </row>
    <row r="628" customFormat="false" ht="15.75" hidden="false" customHeight="true" outlineLevel="0" collapsed="false">
      <c r="B628" s="74"/>
      <c r="H628" s="75"/>
    </row>
    <row r="629" customFormat="false" ht="15.75" hidden="false" customHeight="true" outlineLevel="0" collapsed="false">
      <c r="B629" s="74"/>
      <c r="H629" s="75"/>
    </row>
    <row r="630" customFormat="false" ht="15.75" hidden="false" customHeight="true" outlineLevel="0" collapsed="false">
      <c r="B630" s="74"/>
      <c r="H630" s="75"/>
    </row>
    <row r="631" customFormat="false" ht="15.75" hidden="false" customHeight="true" outlineLevel="0" collapsed="false">
      <c r="B631" s="74"/>
      <c r="H631" s="75"/>
    </row>
    <row r="632" customFormat="false" ht="15.75" hidden="false" customHeight="true" outlineLevel="0" collapsed="false">
      <c r="B632" s="74"/>
      <c r="H632" s="75"/>
    </row>
    <row r="633" customFormat="false" ht="15.75" hidden="false" customHeight="true" outlineLevel="0" collapsed="false">
      <c r="B633" s="74"/>
      <c r="H633" s="75"/>
    </row>
    <row r="634" customFormat="false" ht="15.75" hidden="false" customHeight="true" outlineLevel="0" collapsed="false">
      <c r="B634" s="74"/>
      <c r="H634" s="75"/>
    </row>
    <row r="635" customFormat="false" ht="15.75" hidden="false" customHeight="true" outlineLevel="0" collapsed="false">
      <c r="B635" s="74"/>
      <c r="H635" s="75"/>
    </row>
    <row r="636" customFormat="false" ht="15.75" hidden="false" customHeight="true" outlineLevel="0" collapsed="false">
      <c r="B636" s="74"/>
      <c r="H636" s="75"/>
    </row>
    <row r="637" customFormat="false" ht="15.75" hidden="false" customHeight="true" outlineLevel="0" collapsed="false">
      <c r="B637" s="74"/>
      <c r="H637" s="75"/>
    </row>
    <row r="638" customFormat="false" ht="15.75" hidden="false" customHeight="true" outlineLevel="0" collapsed="false">
      <c r="B638" s="74"/>
      <c r="H638" s="75"/>
    </row>
    <row r="639" customFormat="false" ht="15.75" hidden="false" customHeight="true" outlineLevel="0" collapsed="false">
      <c r="B639" s="74"/>
      <c r="H639" s="75"/>
    </row>
    <row r="640" customFormat="false" ht="15.75" hidden="false" customHeight="true" outlineLevel="0" collapsed="false">
      <c r="B640" s="74"/>
      <c r="H640" s="75"/>
    </row>
    <row r="641" customFormat="false" ht="15.75" hidden="false" customHeight="true" outlineLevel="0" collapsed="false">
      <c r="B641" s="74"/>
      <c r="H641" s="75"/>
    </row>
    <row r="642" customFormat="false" ht="15.75" hidden="false" customHeight="true" outlineLevel="0" collapsed="false">
      <c r="B642" s="74"/>
      <c r="H642" s="75"/>
    </row>
    <row r="643" customFormat="false" ht="15.75" hidden="false" customHeight="true" outlineLevel="0" collapsed="false">
      <c r="B643" s="74"/>
      <c r="H643" s="75"/>
    </row>
    <row r="644" customFormat="false" ht="15.75" hidden="false" customHeight="true" outlineLevel="0" collapsed="false">
      <c r="B644" s="74"/>
      <c r="H644" s="75"/>
    </row>
    <row r="645" customFormat="false" ht="15.75" hidden="false" customHeight="true" outlineLevel="0" collapsed="false">
      <c r="B645" s="74"/>
      <c r="H645" s="75"/>
    </row>
    <row r="646" customFormat="false" ht="15.75" hidden="false" customHeight="true" outlineLevel="0" collapsed="false">
      <c r="B646" s="74"/>
      <c r="H646" s="75"/>
    </row>
    <row r="647" customFormat="false" ht="15.75" hidden="false" customHeight="true" outlineLevel="0" collapsed="false">
      <c r="B647" s="74"/>
      <c r="H647" s="75"/>
    </row>
    <row r="648" customFormat="false" ht="15.75" hidden="false" customHeight="true" outlineLevel="0" collapsed="false">
      <c r="B648" s="74"/>
      <c r="H648" s="75"/>
    </row>
    <row r="649" customFormat="false" ht="15.75" hidden="false" customHeight="true" outlineLevel="0" collapsed="false">
      <c r="B649" s="74"/>
      <c r="H649" s="75"/>
    </row>
    <row r="650" customFormat="false" ht="15.75" hidden="false" customHeight="true" outlineLevel="0" collapsed="false">
      <c r="B650" s="74"/>
      <c r="H650" s="75"/>
    </row>
    <row r="651" customFormat="false" ht="15.75" hidden="false" customHeight="true" outlineLevel="0" collapsed="false">
      <c r="B651" s="74"/>
      <c r="H651" s="75"/>
    </row>
    <row r="652" customFormat="false" ht="15.75" hidden="false" customHeight="true" outlineLevel="0" collapsed="false">
      <c r="B652" s="74"/>
      <c r="H652" s="75"/>
    </row>
    <row r="653" customFormat="false" ht="15.75" hidden="false" customHeight="true" outlineLevel="0" collapsed="false">
      <c r="B653" s="74"/>
      <c r="H653" s="75"/>
    </row>
    <row r="654" customFormat="false" ht="15.75" hidden="false" customHeight="true" outlineLevel="0" collapsed="false">
      <c r="B654" s="74"/>
      <c r="H654" s="75"/>
    </row>
    <row r="655" customFormat="false" ht="15.75" hidden="false" customHeight="true" outlineLevel="0" collapsed="false">
      <c r="B655" s="74"/>
      <c r="H655" s="75"/>
    </row>
    <row r="656" customFormat="false" ht="15.75" hidden="false" customHeight="true" outlineLevel="0" collapsed="false">
      <c r="B656" s="74"/>
      <c r="H656" s="75"/>
    </row>
    <row r="657" customFormat="false" ht="15.75" hidden="false" customHeight="true" outlineLevel="0" collapsed="false">
      <c r="B657" s="74"/>
      <c r="H657" s="75"/>
    </row>
    <row r="658" customFormat="false" ht="15.75" hidden="false" customHeight="true" outlineLevel="0" collapsed="false">
      <c r="B658" s="74"/>
      <c r="H658" s="75"/>
    </row>
    <row r="659" customFormat="false" ht="15.75" hidden="false" customHeight="true" outlineLevel="0" collapsed="false">
      <c r="B659" s="74"/>
      <c r="H659" s="75"/>
    </row>
    <row r="660" customFormat="false" ht="15.75" hidden="false" customHeight="true" outlineLevel="0" collapsed="false">
      <c r="B660" s="74"/>
      <c r="H660" s="75"/>
    </row>
    <row r="661" customFormat="false" ht="15.75" hidden="false" customHeight="true" outlineLevel="0" collapsed="false">
      <c r="B661" s="74"/>
      <c r="H661" s="75"/>
    </row>
    <row r="662" customFormat="false" ht="15.75" hidden="false" customHeight="true" outlineLevel="0" collapsed="false">
      <c r="B662" s="74"/>
      <c r="H662" s="75"/>
    </row>
    <row r="663" customFormat="false" ht="15.75" hidden="false" customHeight="true" outlineLevel="0" collapsed="false">
      <c r="B663" s="74"/>
      <c r="H663" s="75"/>
    </row>
    <row r="664" customFormat="false" ht="15.75" hidden="false" customHeight="true" outlineLevel="0" collapsed="false">
      <c r="B664" s="74"/>
      <c r="H664" s="75"/>
    </row>
    <row r="665" customFormat="false" ht="15.75" hidden="false" customHeight="true" outlineLevel="0" collapsed="false">
      <c r="B665" s="74"/>
      <c r="H665" s="75"/>
    </row>
    <row r="666" customFormat="false" ht="15.75" hidden="false" customHeight="true" outlineLevel="0" collapsed="false">
      <c r="B666" s="74"/>
      <c r="H666" s="75"/>
    </row>
    <row r="667" customFormat="false" ht="15.75" hidden="false" customHeight="true" outlineLevel="0" collapsed="false">
      <c r="B667" s="74"/>
      <c r="H667" s="75"/>
    </row>
    <row r="668" customFormat="false" ht="15.75" hidden="false" customHeight="true" outlineLevel="0" collapsed="false">
      <c r="B668" s="74"/>
      <c r="H668" s="75"/>
    </row>
    <row r="669" customFormat="false" ht="15.75" hidden="false" customHeight="true" outlineLevel="0" collapsed="false">
      <c r="B669" s="74"/>
      <c r="H669" s="75"/>
    </row>
    <row r="670" customFormat="false" ht="15.75" hidden="false" customHeight="true" outlineLevel="0" collapsed="false">
      <c r="B670" s="74"/>
      <c r="H670" s="75"/>
    </row>
    <row r="671" customFormat="false" ht="15.75" hidden="false" customHeight="true" outlineLevel="0" collapsed="false">
      <c r="B671" s="74"/>
      <c r="H671" s="75"/>
    </row>
    <row r="672" customFormat="false" ht="15.75" hidden="false" customHeight="true" outlineLevel="0" collapsed="false">
      <c r="B672" s="74"/>
      <c r="H672" s="75"/>
    </row>
    <row r="673" customFormat="false" ht="15.75" hidden="false" customHeight="true" outlineLevel="0" collapsed="false">
      <c r="B673" s="74"/>
      <c r="H673" s="75"/>
    </row>
    <row r="674" customFormat="false" ht="15.75" hidden="false" customHeight="true" outlineLevel="0" collapsed="false">
      <c r="B674" s="74"/>
      <c r="H674" s="75"/>
    </row>
    <row r="675" customFormat="false" ht="15.75" hidden="false" customHeight="true" outlineLevel="0" collapsed="false">
      <c r="B675" s="74"/>
      <c r="H675" s="75"/>
    </row>
    <row r="676" customFormat="false" ht="15.75" hidden="false" customHeight="true" outlineLevel="0" collapsed="false">
      <c r="B676" s="74"/>
      <c r="H676" s="75"/>
    </row>
    <row r="677" customFormat="false" ht="15.75" hidden="false" customHeight="true" outlineLevel="0" collapsed="false">
      <c r="B677" s="74"/>
      <c r="H677" s="75"/>
    </row>
    <row r="678" customFormat="false" ht="15.75" hidden="false" customHeight="true" outlineLevel="0" collapsed="false">
      <c r="B678" s="74"/>
      <c r="H678" s="75"/>
    </row>
    <row r="679" customFormat="false" ht="15.75" hidden="false" customHeight="true" outlineLevel="0" collapsed="false">
      <c r="B679" s="74"/>
      <c r="H679" s="75"/>
    </row>
    <row r="680" customFormat="false" ht="15.75" hidden="false" customHeight="true" outlineLevel="0" collapsed="false">
      <c r="B680" s="74"/>
      <c r="H680" s="75"/>
    </row>
    <row r="681" customFormat="false" ht="15.75" hidden="false" customHeight="true" outlineLevel="0" collapsed="false">
      <c r="B681" s="74"/>
      <c r="H681" s="75"/>
    </row>
    <row r="682" customFormat="false" ht="15.75" hidden="false" customHeight="true" outlineLevel="0" collapsed="false">
      <c r="B682" s="74"/>
      <c r="H682" s="75"/>
    </row>
    <row r="683" customFormat="false" ht="15.75" hidden="false" customHeight="true" outlineLevel="0" collapsed="false">
      <c r="B683" s="74"/>
      <c r="H683" s="75"/>
    </row>
    <row r="684" customFormat="false" ht="15.75" hidden="false" customHeight="true" outlineLevel="0" collapsed="false">
      <c r="B684" s="74"/>
      <c r="H684" s="75"/>
    </row>
    <row r="685" customFormat="false" ht="15.75" hidden="false" customHeight="true" outlineLevel="0" collapsed="false">
      <c r="B685" s="74"/>
      <c r="H685" s="75"/>
    </row>
    <row r="686" customFormat="false" ht="15.75" hidden="false" customHeight="true" outlineLevel="0" collapsed="false">
      <c r="B686" s="74"/>
      <c r="H686" s="75"/>
    </row>
    <row r="687" customFormat="false" ht="15.75" hidden="false" customHeight="true" outlineLevel="0" collapsed="false">
      <c r="B687" s="74"/>
      <c r="H687" s="75"/>
    </row>
    <row r="688" customFormat="false" ht="15.75" hidden="false" customHeight="true" outlineLevel="0" collapsed="false">
      <c r="B688" s="74"/>
      <c r="H688" s="75"/>
    </row>
    <row r="689" customFormat="false" ht="15.75" hidden="false" customHeight="true" outlineLevel="0" collapsed="false">
      <c r="B689" s="74"/>
      <c r="H689" s="75"/>
    </row>
    <row r="690" customFormat="false" ht="15.75" hidden="false" customHeight="true" outlineLevel="0" collapsed="false">
      <c r="B690" s="74"/>
      <c r="H690" s="75"/>
    </row>
    <row r="691" customFormat="false" ht="15.75" hidden="false" customHeight="true" outlineLevel="0" collapsed="false">
      <c r="B691" s="74"/>
      <c r="H691" s="75"/>
    </row>
    <row r="692" customFormat="false" ht="15.75" hidden="false" customHeight="true" outlineLevel="0" collapsed="false">
      <c r="B692" s="74"/>
      <c r="H692" s="75"/>
    </row>
    <row r="693" customFormat="false" ht="15.75" hidden="false" customHeight="true" outlineLevel="0" collapsed="false">
      <c r="B693" s="74"/>
      <c r="H693" s="75"/>
    </row>
    <row r="694" customFormat="false" ht="15.75" hidden="false" customHeight="true" outlineLevel="0" collapsed="false">
      <c r="B694" s="74"/>
      <c r="H694" s="75"/>
    </row>
    <row r="695" customFormat="false" ht="15.75" hidden="false" customHeight="true" outlineLevel="0" collapsed="false">
      <c r="B695" s="74"/>
      <c r="H695" s="75"/>
    </row>
    <row r="696" customFormat="false" ht="15.75" hidden="false" customHeight="true" outlineLevel="0" collapsed="false">
      <c r="B696" s="74"/>
      <c r="H696" s="75"/>
    </row>
    <row r="697" customFormat="false" ht="15.75" hidden="false" customHeight="true" outlineLevel="0" collapsed="false">
      <c r="B697" s="74"/>
      <c r="H697" s="75"/>
    </row>
    <row r="698" customFormat="false" ht="15.75" hidden="false" customHeight="true" outlineLevel="0" collapsed="false">
      <c r="B698" s="74"/>
      <c r="H698" s="75"/>
    </row>
    <row r="699" customFormat="false" ht="15.75" hidden="false" customHeight="true" outlineLevel="0" collapsed="false">
      <c r="B699" s="74"/>
      <c r="H699" s="75"/>
    </row>
    <row r="700" customFormat="false" ht="15.75" hidden="false" customHeight="true" outlineLevel="0" collapsed="false">
      <c r="B700" s="74"/>
      <c r="H700" s="75"/>
    </row>
    <row r="701" customFormat="false" ht="15.75" hidden="false" customHeight="true" outlineLevel="0" collapsed="false">
      <c r="B701" s="74"/>
      <c r="H701" s="75"/>
    </row>
    <row r="702" customFormat="false" ht="15.75" hidden="false" customHeight="true" outlineLevel="0" collapsed="false">
      <c r="B702" s="74"/>
      <c r="H702" s="75"/>
    </row>
    <row r="703" customFormat="false" ht="15.75" hidden="false" customHeight="true" outlineLevel="0" collapsed="false">
      <c r="B703" s="74"/>
      <c r="H703" s="75"/>
    </row>
    <row r="704" customFormat="false" ht="15.75" hidden="false" customHeight="true" outlineLevel="0" collapsed="false">
      <c r="B704" s="74"/>
      <c r="H704" s="75"/>
    </row>
    <row r="705" customFormat="false" ht="15.75" hidden="false" customHeight="true" outlineLevel="0" collapsed="false">
      <c r="B705" s="74"/>
      <c r="H705" s="75"/>
    </row>
    <row r="706" customFormat="false" ht="15.75" hidden="false" customHeight="true" outlineLevel="0" collapsed="false">
      <c r="B706" s="74"/>
      <c r="H706" s="75"/>
    </row>
    <row r="707" customFormat="false" ht="15.75" hidden="false" customHeight="true" outlineLevel="0" collapsed="false">
      <c r="B707" s="74"/>
      <c r="H707" s="75"/>
    </row>
    <row r="708" customFormat="false" ht="15.75" hidden="false" customHeight="true" outlineLevel="0" collapsed="false">
      <c r="B708" s="74"/>
      <c r="H708" s="75"/>
    </row>
    <row r="709" customFormat="false" ht="15.75" hidden="false" customHeight="true" outlineLevel="0" collapsed="false">
      <c r="B709" s="74"/>
      <c r="H709" s="75"/>
    </row>
    <row r="710" customFormat="false" ht="15.75" hidden="false" customHeight="true" outlineLevel="0" collapsed="false">
      <c r="B710" s="74"/>
      <c r="H710" s="75"/>
    </row>
    <row r="711" customFormat="false" ht="15.75" hidden="false" customHeight="true" outlineLevel="0" collapsed="false">
      <c r="B711" s="74"/>
      <c r="H711" s="75"/>
    </row>
    <row r="712" customFormat="false" ht="15.75" hidden="false" customHeight="true" outlineLevel="0" collapsed="false">
      <c r="B712" s="74"/>
      <c r="H712" s="75"/>
    </row>
    <row r="713" customFormat="false" ht="15.75" hidden="false" customHeight="true" outlineLevel="0" collapsed="false">
      <c r="B713" s="74"/>
      <c r="H713" s="75"/>
    </row>
    <row r="714" customFormat="false" ht="15.75" hidden="false" customHeight="true" outlineLevel="0" collapsed="false">
      <c r="B714" s="74"/>
      <c r="H714" s="75"/>
    </row>
    <row r="715" customFormat="false" ht="15.75" hidden="false" customHeight="true" outlineLevel="0" collapsed="false">
      <c r="B715" s="74"/>
      <c r="H715" s="75"/>
    </row>
    <row r="716" customFormat="false" ht="15.75" hidden="false" customHeight="true" outlineLevel="0" collapsed="false">
      <c r="B716" s="74"/>
      <c r="H716" s="75"/>
    </row>
    <row r="717" customFormat="false" ht="15.75" hidden="false" customHeight="true" outlineLevel="0" collapsed="false">
      <c r="B717" s="74"/>
      <c r="H717" s="75"/>
    </row>
    <row r="718" customFormat="false" ht="15.75" hidden="false" customHeight="true" outlineLevel="0" collapsed="false">
      <c r="B718" s="74"/>
      <c r="H718" s="75"/>
    </row>
    <row r="719" customFormat="false" ht="15.75" hidden="false" customHeight="true" outlineLevel="0" collapsed="false">
      <c r="B719" s="74"/>
      <c r="H719" s="75"/>
    </row>
    <row r="720" customFormat="false" ht="15.75" hidden="false" customHeight="true" outlineLevel="0" collapsed="false">
      <c r="B720" s="74"/>
      <c r="H720" s="75"/>
    </row>
    <row r="721" customFormat="false" ht="15.75" hidden="false" customHeight="true" outlineLevel="0" collapsed="false">
      <c r="B721" s="74"/>
      <c r="H721" s="75"/>
    </row>
    <row r="722" customFormat="false" ht="15.75" hidden="false" customHeight="true" outlineLevel="0" collapsed="false">
      <c r="B722" s="74"/>
      <c r="H722" s="75"/>
    </row>
    <row r="723" customFormat="false" ht="15.75" hidden="false" customHeight="true" outlineLevel="0" collapsed="false">
      <c r="B723" s="74"/>
      <c r="H723" s="75"/>
    </row>
    <row r="724" customFormat="false" ht="15.75" hidden="false" customHeight="true" outlineLevel="0" collapsed="false">
      <c r="B724" s="74"/>
      <c r="H724" s="75"/>
    </row>
    <row r="725" customFormat="false" ht="15.75" hidden="false" customHeight="true" outlineLevel="0" collapsed="false">
      <c r="B725" s="74"/>
      <c r="H725" s="75"/>
    </row>
    <row r="726" customFormat="false" ht="15.75" hidden="false" customHeight="true" outlineLevel="0" collapsed="false">
      <c r="B726" s="74"/>
      <c r="H726" s="75"/>
    </row>
    <row r="727" customFormat="false" ht="15.75" hidden="false" customHeight="true" outlineLevel="0" collapsed="false">
      <c r="B727" s="74"/>
      <c r="H727" s="75"/>
    </row>
    <row r="728" customFormat="false" ht="15.75" hidden="false" customHeight="true" outlineLevel="0" collapsed="false">
      <c r="B728" s="74"/>
      <c r="H728" s="75"/>
    </row>
    <row r="729" customFormat="false" ht="15.75" hidden="false" customHeight="true" outlineLevel="0" collapsed="false">
      <c r="B729" s="74"/>
      <c r="H729" s="75"/>
    </row>
    <row r="730" customFormat="false" ht="15.75" hidden="false" customHeight="true" outlineLevel="0" collapsed="false">
      <c r="B730" s="74"/>
      <c r="H730" s="75"/>
    </row>
    <row r="731" customFormat="false" ht="15.75" hidden="false" customHeight="true" outlineLevel="0" collapsed="false">
      <c r="B731" s="74"/>
      <c r="H731" s="75"/>
    </row>
    <row r="732" customFormat="false" ht="15.75" hidden="false" customHeight="true" outlineLevel="0" collapsed="false">
      <c r="B732" s="74"/>
      <c r="H732" s="75"/>
    </row>
    <row r="733" customFormat="false" ht="15.75" hidden="false" customHeight="true" outlineLevel="0" collapsed="false">
      <c r="B733" s="74"/>
      <c r="H733" s="75"/>
    </row>
    <row r="734" customFormat="false" ht="15.75" hidden="false" customHeight="true" outlineLevel="0" collapsed="false">
      <c r="B734" s="74"/>
      <c r="H734" s="75"/>
    </row>
    <row r="735" customFormat="false" ht="15.75" hidden="false" customHeight="true" outlineLevel="0" collapsed="false">
      <c r="B735" s="74"/>
      <c r="H735" s="75"/>
    </row>
    <row r="736" customFormat="false" ht="15.75" hidden="false" customHeight="true" outlineLevel="0" collapsed="false">
      <c r="B736" s="74"/>
      <c r="H736" s="75"/>
    </row>
    <row r="737" customFormat="false" ht="15.75" hidden="false" customHeight="true" outlineLevel="0" collapsed="false">
      <c r="B737" s="74"/>
      <c r="H737" s="75"/>
    </row>
    <row r="738" customFormat="false" ht="15.75" hidden="false" customHeight="true" outlineLevel="0" collapsed="false">
      <c r="B738" s="74"/>
      <c r="H738" s="75"/>
    </row>
    <row r="739" customFormat="false" ht="15.75" hidden="false" customHeight="true" outlineLevel="0" collapsed="false">
      <c r="B739" s="74"/>
      <c r="H739" s="75"/>
    </row>
    <row r="740" customFormat="false" ht="15.75" hidden="false" customHeight="true" outlineLevel="0" collapsed="false">
      <c r="B740" s="74"/>
      <c r="H740" s="75"/>
    </row>
    <row r="741" customFormat="false" ht="15.75" hidden="false" customHeight="true" outlineLevel="0" collapsed="false">
      <c r="B741" s="74"/>
      <c r="H741" s="75"/>
    </row>
    <row r="742" customFormat="false" ht="15.75" hidden="false" customHeight="true" outlineLevel="0" collapsed="false">
      <c r="B742" s="74"/>
      <c r="H742" s="75"/>
    </row>
    <row r="743" customFormat="false" ht="15.75" hidden="false" customHeight="true" outlineLevel="0" collapsed="false">
      <c r="B743" s="74"/>
      <c r="H743" s="75"/>
    </row>
    <row r="744" customFormat="false" ht="15.75" hidden="false" customHeight="true" outlineLevel="0" collapsed="false">
      <c r="B744" s="74"/>
      <c r="H744" s="75"/>
    </row>
    <row r="745" customFormat="false" ht="15.75" hidden="false" customHeight="true" outlineLevel="0" collapsed="false">
      <c r="B745" s="74"/>
      <c r="H745" s="75"/>
    </row>
    <row r="746" customFormat="false" ht="15.75" hidden="false" customHeight="true" outlineLevel="0" collapsed="false">
      <c r="B746" s="74"/>
      <c r="H746" s="75"/>
    </row>
    <row r="747" customFormat="false" ht="15.75" hidden="false" customHeight="true" outlineLevel="0" collapsed="false">
      <c r="B747" s="74"/>
      <c r="H747" s="75"/>
    </row>
    <row r="748" customFormat="false" ht="15.75" hidden="false" customHeight="true" outlineLevel="0" collapsed="false">
      <c r="B748" s="74"/>
      <c r="H748" s="75"/>
    </row>
    <row r="749" customFormat="false" ht="15.75" hidden="false" customHeight="true" outlineLevel="0" collapsed="false">
      <c r="B749" s="74"/>
      <c r="H749" s="75"/>
    </row>
    <row r="750" customFormat="false" ht="15.75" hidden="false" customHeight="true" outlineLevel="0" collapsed="false">
      <c r="B750" s="74"/>
      <c r="H750" s="75"/>
    </row>
    <row r="751" customFormat="false" ht="15.75" hidden="false" customHeight="true" outlineLevel="0" collapsed="false">
      <c r="B751" s="74"/>
      <c r="H751" s="75"/>
    </row>
    <row r="752" customFormat="false" ht="15.75" hidden="false" customHeight="true" outlineLevel="0" collapsed="false">
      <c r="B752" s="74"/>
      <c r="H752" s="75"/>
    </row>
    <row r="753" customFormat="false" ht="15.75" hidden="false" customHeight="true" outlineLevel="0" collapsed="false">
      <c r="B753" s="74"/>
      <c r="H753" s="75"/>
    </row>
    <row r="754" customFormat="false" ht="15.75" hidden="false" customHeight="true" outlineLevel="0" collapsed="false">
      <c r="B754" s="74"/>
      <c r="H754" s="75"/>
    </row>
    <row r="755" customFormat="false" ht="15.75" hidden="false" customHeight="true" outlineLevel="0" collapsed="false">
      <c r="B755" s="74"/>
      <c r="H755" s="75"/>
    </row>
    <row r="756" customFormat="false" ht="15.75" hidden="false" customHeight="true" outlineLevel="0" collapsed="false">
      <c r="B756" s="74"/>
      <c r="H756" s="75"/>
    </row>
    <row r="757" customFormat="false" ht="15.75" hidden="false" customHeight="true" outlineLevel="0" collapsed="false">
      <c r="B757" s="74"/>
      <c r="H757" s="75"/>
    </row>
    <row r="758" customFormat="false" ht="15.75" hidden="false" customHeight="true" outlineLevel="0" collapsed="false">
      <c r="B758" s="74"/>
      <c r="H758" s="75"/>
    </row>
    <row r="759" customFormat="false" ht="15.75" hidden="false" customHeight="true" outlineLevel="0" collapsed="false">
      <c r="B759" s="74"/>
      <c r="H759" s="75"/>
    </row>
    <row r="760" customFormat="false" ht="15.75" hidden="false" customHeight="true" outlineLevel="0" collapsed="false">
      <c r="B760" s="74"/>
      <c r="H760" s="75"/>
    </row>
    <row r="761" customFormat="false" ht="15.75" hidden="false" customHeight="true" outlineLevel="0" collapsed="false">
      <c r="B761" s="74"/>
      <c r="H761" s="75"/>
    </row>
    <row r="762" customFormat="false" ht="15.75" hidden="false" customHeight="true" outlineLevel="0" collapsed="false">
      <c r="B762" s="74"/>
      <c r="H762" s="75"/>
    </row>
    <row r="763" customFormat="false" ht="15.75" hidden="false" customHeight="true" outlineLevel="0" collapsed="false">
      <c r="B763" s="74"/>
      <c r="H763" s="75"/>
    </row>
    <row r="764" customFormat="false" ht="15.75" hidden="false" customHeight="true" outlineLevel="0" collapsed="false">
      <c r="B764" s="74"/>
      <c r="H764" s="75"/>
    </row>
    <row r="765" customFormat="false" ht="15.75" hidden="false" customHeight="true" outlineLevel="0" collapsed="false">
      <c r="B765" s="74"/>
      <c r="H765" s="75"/>
    </row>
    <row r="766" customFormat="false" ht="15.75" hidden="false" customHeight="true" outlineLevel="0" collapsed="false">
      <c r="B766" s="74"/>
      <c r="H766" s="75"/>
    </row>
    <row r="767" customFormat="false" ht="15.75" hidden="false" customHeight="true" outlineLevel="0" collapsed="false">
      <c r="B767" s="74"/>
      <c r="H767" s="75"/>
    </row>
    <row r="768" customFormat="false" ht="15.75" hidden="false" customHeight="true" outlineLevel="0" collapsed="false">
      <c r="B768" s="74"/>
      <c r="H768" s="75"/>
    </row>
    <row r="769" customFormat="false" ht="15.75" hidden="false" customHeight="true" outlineLevel="0" collapsed="false">
      <c r="B769" s="74"/>
      <c r="H769" s="75"/>
    </row>
    <row r="770" customFormat="false" ht="15.75" hidden="false" customHeight="true" outlineLevel="0" collapsed="false">
      <c r="B770" s="74"/>
      <c r="H770" s="75"/>
    </row>
    <row r="771" customFormat="false" ht="15.75" hidden="false" customHeight="true" outlineLevel="0" collapsed="false">
      <c r="B771" s="74"/>
      <c r="H771" s="75"/>
    </row>
    <row r="772" customFormat="false" ht="15.75" hidden="false" customHeight="true" outlineLevel="0" collapsed="false">
      <c r="B772" s="74"/>
      <c r="H772" s="75"/>
    </row>
    <row r="773" customFormat="false" ht="15.75" hidden="false" customHeight="true" outlineLevel="0" collapsed="false">
      <c r="B773" s="74"/>
      <c r="H773" s="75"/>
    </row>
    <row r="774" customFormat="false" ht="15.75" hidden="false" customHeight="true" outlineLevel="0" collapsed="false">
      <c r="B774" s="74"/>
      <c r="H774" s="75"/>
    </row>
    <row r="775" customFormat="false" ht="15.75" hidden="false" customHeight="true" outlineLevel="0" collapsed="false">
      <c r="B775" s="74"/>
      <c r="H775" s="75"/>
    </row>
    <row r="776" customFormat="false" ht="15.75" hidden="false" customHeight="true" outlineLevel="0" collapsed="false">
      <c r="B776" s="74"/>
      <c r="H776" s="75"/>
    </row>
    <row r="777" customFormat="false" ht="15.75" hidden="false" customHeight="true" outlineLevel="0" collapsed="false">
      <c r="B777" s="74"/>
      <c r="H777" s="75"/>
    </row>
    <row r="778" customFormat="false" ht="15.75" hidden="false" customHeight="true" outlineLevel="0" collapsed="false">
      <c r="B778" s="74"/>
      <c r="H778" s="75"/>
    </row>
    <row r="779" customFormat="false" ht="15.75" hidden="false" customHeight="true" outlineLevel="0" collapsed="false">
      <c r="B779" s="74"/>
      <c r="H779" s="75"/>
    </row>
    <row r="780" customFormat="false" ht="15.75" hidden="false" customHeight="true" outlineLevel="0" collapsed="false">
      <c r="B780" s="74"/>
      <c r="H780" s="75"/>
    </row>
    <row r="781" customFormat="false" ht="15.75" hidden="false" customHeight="true" outlineLevel="0" collapsed="false">
      <c r="B781" s="74"/>
      <c r="H781" s="75"/>
    </row>
    <row r="782" customFormat="false" ht="15.75" hidden="false" customHeight="true" outlineLevel="0" collapsed="false">
      <c r="B782" s="74"/>
      <c r="H782" s="75"/>
    </row>
    <row r="783" customFormat="false" ht="15.75" hidden="false" customHeight="true" outlineLevel="0" collapsed="false">
      <c r="B783" s="74"/>
      <c r="H783" s="75"/>
    </row>
    <row r="784" customFormat="false" ht="15.75" hidden="false" customHeight="true" outlineLevel="0" collapsed="false">
      <c r="B784" s="74"/>
      <c r="H784" s="75"/>
    </row>
    <row r="785" customFormat="false" ht="15.75" hidden="false" customHeight="true" outlineLevel="0" collapsed="false">
      <c r="B785" s="74"/>
      <c r="H785" s="75"/>
    </row>
    <row r="786" customFormat="false" ht="15.75" hidden="false" customHeight="true" outlineLevel="0" collapsed="false">
      <c r="B786" s="74"/>
      <c r="H786" s="75"/>
    </row>
    <row r="787" customFormat="false" ht="15.75" hidden="false" customHeight="true" outlineLevel="0" collapsed="false">
      <c r="B787" s="74"/>
      <c r="H787" s="75"/>
    </row>
    <row r="788" customFormat="false" ht="15.75" hidden="false" customHeight="true" outlineLevel="0" collapsed="false">
      <c r="B788" s="74"/>
      <c r="H788" s="75"/>
    </row>
    <row r="789" customFormat="false" ht="15.75" hidden="false" customHeight="true" outlineLevel="0" collapsed="false">
      <c r="B789" s="74"/>
      <c r="H789" s="75"/>
    </row>
    <row r="790" customFormat="false" ht="15.75" hidden="false" customHeight="true" outlineLevel="0" collapsed="false">
      <c r="B790" s="74"/>
      <c r="H790" s="75"/>
    </row>
    <row r="791" customFormat="false" ht="15.75" hidden="false" customHeight="true" outlineLevel="0" collapsed="false">
      <c r="B791" s="74"/>
      <c r="H791" s="75"/>
    </row>
    <row r="792" customFormat="false" ht="15.75" hidden="false" customHeight="true" outlineLevel="0" collapsed="false">
      <c r="B792" s="74"/>
      <c r="H792" s="75"/>
    </row>
    <row r="793" customFormat="false" ht="15.75" hidden="false" customHeight="true" outlineLevel="0" collapsed="false">
      <c r="B793" s="74"/>
      <c r="H793" s="75"/>
    </row>
    <row r="794" customFormat="false" ht="15.75" hidden="false" customHeight="true" outlineLevel="0" collapsed="false">
      <c r="B794" s="74"/>
      <c r="H794" s="75"/>
    </row>
    <row r="795" customFormat="false" ht="15.75" hidden="false" customHeight="true" outlineLevel="0" collapsed="false">
      <c r="B795" s="74"/>
      <c r="H795" s="75"/>
    </row>
    <row r="796" customFormat="false" ht="15.75" hidden="false" customHeight="true" outlineLevel="0" collapsed="false">
      <c r="B796" s="74"/>
      <c r="H796" s="75"/>
    </row>
    <row r="797" customFormat="false" ht="15.75" hidden="false" customHeight="true" outlineLevel="0" collapsed="false">
      <c r="B797" s="74"/>
      <c r="H797" s="75"/>
    </row>
    <row r="798" customFormat="false" ht="15.75" hidden="false" customHeight="true" outlineLevel="0" collapsed="false">
      <c r="B798" s="74"/>
      <c r="H798" s="75"/>
    </row>
    <row r="799" customFormat="false" ht="15.75" hidden="false" customHeight="true" outlineLevel="0" collapsed="false">
      <c r="B799" s="74"/>
      <c r="H799" s="75"/>
    </row>
    <row r="800" customFormat="false" ht="15.75" hidden="false" customHeight="true" outlineLevel="0" collapsed="false">
      <c r="B800" s="74"/>
      <c r="H800" s="75"/>
    </row>
    <row r="801" customFormat="false" ht="15.75" hidden="false" customHeight="true" outlineLevel="0" collapsed="false">
      <c r="B801" s="74"/>
      <c r="H801" s="75"/>
    </row>
    <row r="802" customFormat="false" ht="15.75" hidden="false" customHeight="true" outlineLevel="0" collapsed="false">
      <c r="B802" s="74"/>
      <c r="H802" s="75"/>
    </row>
    <row r="803" customFormat="false" ht="15.75" hidden="false" customHeight="true" outlineLevel="0" collapsed="false">
      <c r="B803" s="74"/>
      <c r="H803" s="75"/>
    </row>
    <row r="804" customFormat="false" ht="15.75" hidden="false" customHeight="true" outlineLevel="0" collapsed="false">
      <c r="B804" s="74"/>
      <c r="H804" s="75"/>
    </row>
    <row r="805" customFormat="false" ht="15.75" hidden="false" customHeight="true" outlineLevel="0" collapsed="false">
      <c r="B805" s="74"/>
      <c r="H805" s="75"/>
    </row>
    <row r="806" customFormat="false" ht="15.75" hidden="false" customHeight="true" outlineLevel="0" collapsed="false">
      <c r="B806" s="74"/>
      <c r="H806" s="75"/>
    </row>
    <row r="807" customFormat="false" ht="15.75" hidden="false" customHeight="true" outlineLevel="0" collapsed="false">
      <c r="B807" s="74"/>
      <c r="H807" s="75"/>
    </row>
    <row r="808" customFormat="false" ht="15.75" hidden="false" customHeight="true" outlineLevel="0" collapsed="false">
      <c r="B808" s="74"/>
      <c r="H808" s="75"/>
    </row>
    <row r="809" customFormat="false" ht="15.75" hidden="false" customHeight="true" outlineLevel="0" collapsed="false">
      <c r="B809" s="74"/>
      <c r="H809" s="75"/>
    </row>
    <row r="810" customFormat="false" ht="15.75" hidden="false" customHeight="true" outlineLevel="0" collapsed="false">
      <c r="B810" s="74"/>
      <c r="H810" s="75"/>
    </row>
    <row r="811" customFormat="false" ht="15.75" hidden="false" customHeight="true" outlineLevel="0" collapsed="false">
      <c r="B811" s="74"/>
      <c r="H811" s="75"/>
    </row>
    <row r="812" customFormat="false" ht="15.75" hidden="false" customHeight="true" outlineLevel="0" collapsed="false">
      <c r="B812" s="74"/>
      <c r="H812" s="75"/>
    </row>
    <row r="813" customFormat="false" ht="15.75" hidden="false" customHeight="true" outlineLevel="0" collapsed="false">
      <c r="B813" s="74"/>
      <c r="H813" s="75"/>
    </row>
    <row r="814" customFormat="false" ht="15.75" hidden="false" customHeight="true" outlineLevel="0" collapsed="false">
      <c r="B814" s="74"/>
      <c r="H814" s="75"/>
    </row>
    <row r="815" customFormat="false" ht="15.75" hidden="false" customHeight="true" outlineLevel="0" collapsed="false">
      <c r="B815" s="74"/>
      <c r="H815" s="75"/>
    </row>
    <row r="816" customFormat="false" ht="15.75" hidden="false" customHeight="true" outlineLevel="0" collapsed="false">
      <c r="B816" s="74"/>
      <c r="H816" s="75"/>
    </row>
    <row r="817" customFormat="false" ht="15.75" hidden="false" customHeight="true" outlineLevel="0" collapsed="false">
      <c r="B817" s="74"/>
      <c r="H817" s="75"/>
    </row>
    <row r="818" customFormat="false" ht="15.75" hidden="false" customHeight="true" outlineLevel="0" collapsed="false">
      <c r="B818" s="74"/>
      <c r="H818" s="75"/>
    </row>
    <row r="819" customFormat="false" ht="15.75" hidden="false" customHeight="true" outlineLevel="0" collapsed="false">
      <c r="B819" s="74"/>
      <c r="H819" s="75"/>
    </row>
    <row r="820" customFormat="false" ht="15.75" hidden="false" customHeight="true" outlineLevel="0" collapsed="false">
      <c r="B820" s="74"/>
      <c r="H820" s="75"/>
    </row>
    <row r="821" customFormat="false" ht="15.75" hidden="false" customHeight="true" outlineLevel="0" collapsed="false">
      <c r="B821" s="74"/>
      <c r="H821" s="75"/>
    </row>
    <row r="822" customFormat="false" ht="15.75" hidden="false" customHeight="true" outlineLevel="0" collapsed="false">
      <c r="B822" s="74"/>
      <c r="H822" s="75"/>
    </row>
    <row r="823" customFormat="false" ht="15.75" hidden="false" customHeight="true" outlineLevel="0" collapsed="false">
      <c r="B823" s="74"/>
      <c r="H823" s="75"/>
    </row>
    <row r="824" customFormat="false" ht="15.75" hidden="false" customHeight="true" outlineLevel="0" collapsed="false">
      <c r="B824" s="74"/>
      <c r="H824" s="75"/>
    </row>
    <row r="825" customFormat="false" ht="15.75" hidden="false" customHeight="true" outlineLevel="0" collapsed="false">
      <c r="B825" s="74"/>
      <c r="H825" s="75"/>
    </row>
    <row r="826" customFormat="false" ht="15.75" hidden="false" customHeight="true" outlineLevel="0" collapsed="false">
      <c r="B826" s="74"/>
      <c r="H826" s="75"/>
    </row>
    <row r="827" customFormat="false" ht="15.75" hidden="false" customHeight="true" outlineLevel="0" collapsed="false">
      <c r="B827" s="74"/>
      <c r="H827" s="75"/>
    </row>
    <row r="828" customFormat="false" ht="15.75" hidden="false" customHeight="true" outlineLevel="0" collapsed="false">
      <c r="B828" s="74"/>
      <c r="H828" s="75"/>
    </row>
    <row r="829" customFormat="false" ht="15.75" hidden="false" customHeight="true" outlineLevel="0" collapsed="false">
      <c r="B829" s="74"/>
      <c r="H829" s="75"/>
    </row>
    <row r="830" customFormat="false" ht="15.75" hidden="false" customHeight="true" outlineLevel="0" collapsed="false">
      <c r="B830" s="74"/>
      <c r="H830" s="75"/>
    </row>
    <row r="831" customFormat="false" ht="15.75" hidden="false" customHeight="true" outlineLevel="0" collapsed="false">
      <c r="B831" s="74"/>
      <c r="H831" s="75"/>
    </row>
    <row r="832" customFormat="false" ht="15.75" hidden="false" customHeight="true" outlineLevel="0" collapsed="false">
      <c r="B832" s="74"/>
      <c r="H832" s="75"/>
    </row>
    <row r="833" customFormat="false" ht="15.75" hidden="false" customHeight="true" outlineLevel="0" collapsed="false">
      <c r="B833" s="74"/>
      <c r="H833" s="75"/>
    </row>
    <row r="834" customFormat="false" ht="15.75" hidden="false" customHeight="true" outlineLevel="0" collapsed="false">
      <c r="B834" s="74"/>
      <c r="H834" s="75"/>
    </row>
    <row r="835" customFormat="false" ht="15.75" hidden="false" customHeight="true" outlineLevel="0" collapsed="false">
      <c r="B835" s="74"/>
      <c r="H835" s="75"/>
    </row>
    <row r="836" customFormat="false" ht="15.75" hidden="false" customHeight="true" outlineLevel="0" collapsed="false">
      <c r="B836" s="74"/>
      <c r="H836" s="75"/>
    </row>
    <row r="837" customFormat="false" ht="15.75" hidden="false" customHeight="true" outlineLevel="0" collapsed="false">
      <c r="B837" s="74"/>
      <c r="H837" s="75"/>
    </row>
    <row r="838" customFormat="false" ht="15.75" hidden="false" customHeight="true" outlineLevel="0" collapsed="false">
      <c r="B838" s="74"/>
      <c r="H838" s="75"/>
    </row>
    <row r="839" customFormat="false" ht="15.75" hidden="false" customHeight="true" outlineLevel="0" collapsed="false">
      <c r="B839" s="74"/>
      <c r="H839" s="75"/>
    </row>
    <row r="840" customFormat="false" ht="15.75" hidden="false" customHeight="true" outlineLevel="0" collapsed="false">
      <c r="B840" s="74"/>
      <c r="H840" s="75"/>
    </row>
    <row r="841" customFormat="false" ht="15.75" hidden="false" customHeight="true" outlineLevel="0" collapsed="false">
      <c r="B841" s="74"/>
      <c r="H841" s="75"/>
    </row>
    <row r="842" customFormat="false" ht="15.75" hidden="false" customHeight="true" outlineLevel="0" collapsed="false">
      <c r="B842" s="74"/>
      <c r="H842" s="75"/>
    </row>
    <row r="843" customFormat="false" ht="15.75" hidden="false" customHeight="true" outlineLevel="0" collapsed="false">
      <c r="B843" s="74"/>
      <c r="H843" s="75"/>
    </row>
    <row r="844" customFormat="false" ht="15.75" hidden="false" customHeight="true" outlineLevel="0" collapsed="false">
      <c r="B844" s="74"/>
      <c r="H844" s="75"/>
    </row>
    <row r="845" customFormat="false" ht="15.75" hidden="false" customHeight="true" outlineLevel="0" collapsed="false">
      <c r="B845" s="74"/>
      <c r="H845" s="75"/>
    </row>
    <row r="846" customFormat="false" ht="15.75" hidden="false" customHeight="true" outlineLevel="0" collapsed="false">
      <c r="B846" s="74"/>
      <c r="H846" s="75"/>
    </row>
    <row r="847" customFormat="false" ht="15.75" hidden="false" customHeight="true" outlineLevel="0" collapsed="false">
      <c r="B847" s="74"/>
      <c r="H847" s="75"/>
    </row>
    <row r="848" customFormat="false" ht="15.75" hidden="false" customHeight="true" outlineLevel="0" collapsed="false">
      <c r="B848" s="74"/>
      <c r="H848" s="75"/>
    </row>
    <row r="849" customFormat="false" ht="15.75" hidden="false" customHeight="true" outlineLevel="0" collapsed="false">
      <c r="B849" s="74"/>
      <c r="H849" s="75"/>
    </row>
    <row r="850" customFormat="false" ht="15.75" hidden="false" customHeight="true" outlineLevel="0" collapsed="false">
      <c r="B850" s="74"/>
      <c r="H850" s="75"/>
    </row>
    <row r="851" customFormat="false" ht="15.75" hidden="false" customHeight="true" outlineLevel="0" collapsed="false">
      <c r="B851" s="74"/>
      <c r="H851" s="75"/>
    </row>
    <row r="852" customFormat="false" ht="15.75" hidden="false" customHeight="true" outlineLevel="0" collapsed="false">
      <c r="B852" s="74"/>
      <c r="H852" s="75"/>
    </row>
    <row r="853" customFormat="false" ht="15.75" hidden="false" customHeight="true" outlineLevel="0" collapsed="false">
      <c r="B853" s="74"/>
      <c r="H853" s="75"/>
    </row>
    <row r="854" customFormat="false" ht="15.75" hidden="false" customHeight="true" outlineLevel="0" collapsed="false">
      <c r="B854" s="74"/>
      <c r="H854" s="75"/>
    </row>
    <row r="855" customFormat="false" ht="15.75" hidden="false" customHeight="true" outlineLevel="0" collapsed="false">
      <c r="B855" s="74"/>
      <c r="H855" s="75"/>
    </row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</sheetData>
  <autoFilter ref="A1:I4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52.38"/>
    <col collapsed="false" customWidth="true" hidden="false" outlineLevel="0" max="2" min="2" style="0" width="21.56"/>
    <col collapsed="false" customWidth="true" hidden="false" outlineLevel="0" max="3" min="3" style="0" width="39.16"/>
    <col collapsed="false" customWidth="true" hidden="false" outlineLevel="0" max="7" min="4" style="0" width="12.03"/>
    <col collapsed="false" customWidth="true" hidden="false" outlineLevel="0" max="8" min="8" style="0" width="13.19"/>
    <col collapsed="false" customWidth="true" hidden="false" outlineLevel="0" max="9" min="9" style="0" width="17.64"/>
    <col collapsed="false" customWidth="true" hidden="false" outlineLevel="0" max="19" min="10" style="0" width="12.03"/>
    <col collapsed="false" customWidth="true" hidden="false" outlineLevel="0" max="20" min="20" style="0" width="21.11"/>
    <col collapsed="false" customWidth="true" hidden="false" outlineLevel="0" max="64" min="21" style="0" width="12.03"/>
  </cols>
  <sheetData>
    <row r="1" customFormat="false" ht="12.8" hidden="false" customHeight="false" outlineLevel="0" collapsed="false">
      <c r="A1" s="76" t="s">
        <v>4</v>
      </c>
      <c r="B1" s="77" t="s">
        <v>171</v>
      </c>
    </row>
    <row r="2" customFormat="false" ht="12.8" hidden="false" customHeight="false" outlineLevel="0" collapsed="false">
      <c r="A2" s="78" t="s">
        <v>24</v>
      </c>
      <c r="B2" s="79"/>
    </row>
    <row r="3" customFormat="false" ht="12.8" hidden="false" customHeight="false" outlineLevel="0" collapsed="false">
      <c r="A3" s="80" t="s">
        <v>16</v>
      </c>
      <c r="B3" s="81"/>
    </row>
    <row r="4" customFormat="false" ht="12.8" hidden="false" customHeight="false" outlineLevel="0" collapsed="false">
      <c r="A4" s="80" t="s">
        <v>31</v>
      </c>
      <c r="B4" s="81"/>
    </row>
    <row r="5" customFormat="false" ht="12.8" hidden="false" customHeight="false" outlineLevel="0" collapsed="false">
      <c r="A5" s="80" t="s">
        <v>41</v>
      </c>
      <c r="B5" s="81"/>
    </row>
    <row r="6" customFormat="false" ht="12.8" hidden="false" customHeight="false" outlineLevel="0" collapsed="false">
      <c r="A6" s="80" t="s">
        <v>35</v>
      </c>
      <c r="B6" s="81"/>
    </row>
    <row r="7" customFormat="false" ht="12.8" hidden="false" customHeight="false" outlineLevel="0" collapsed="false">
      <c r="A7" s="80" t="s">
        <v>23</v>
      </c>
      <c r="B7" s="81"/>
    </row>
    <row r="8" customFormat="false" ht="12.8" hidden="false" customHeight="false" outlineLevel="0" collapsed="false">
      <c r="A8" s="80" t="s">
        <v>18</v>
      </c>
      <c r="B8" s="81"/>
    </row>
    <row r="9" customFormat="false" ht="12.8" hidden="false" customHeight="false" outlineLevel="0" collapsed="false">
      <c r="A9" s="80" t="s">
        <v>12</v>
      </c>
      <c r="B9" s="81"/>
    </row>
    <row r="10" customFormat="false" ht="12.8" hidden="false" customHeight="false" outlineLevel="0" collapsed="false">
      <c r="A10" s="80" t="s">
        <v>39</v>
      </c>
      <c r="B10" s="81"/>
    </row>
    <row r="11" customFormat="false" ht="12.8" hidden="false" customHeight="false" outlineLevel="0" collapsed="false">
      <c r="A11" s="80" t="s">
        <v>38</v>
      </c>
      <c r="B11" s="81"/>
    </row>
    <row r="12" customFormat="false" ht="12.8" hidden="false" customHeight="false" outlineLevel="0" collapsed="false">
      <c r="A12" s="80" t="s">
        <v>29</v>
      </c>
      <c r="B12" s="81"/>
    </row>
    <row r="13" customFormat="false" ht="12.8" hidden="false" customHeight="false" outlineLevel="0" collapsed="false">
      <c r="A13" s="80" t="s">
        <v>40</v>
      </c>
      <c r="B13" s="81"/>
    </row>
    <row r="14" customFormat="false" ht="12.8" hidden="false" customHeight="false" outlineLevel="0" collapsed="false">
      <c r="A14" s="80" t="s">
        <v>44</v>
      </c>
      <c r="B14" s="81"/>
    </row>
    <row r="15" customFormat="false" ht="12.8" hidden="false" customHeight="false" outlineLevel="0" collapsed="false">
      <c r="A15" s="80" t="s">
        <v>46</v>
      </c>
      <c r="B15" s="81"/>
    </row>
    <row r="16" customFormat="false" ht="12.8" hidden="false" customHeight="false" outlineLevel="0" collapsed="false">
      <c r="A16" s="80" t="s">
        <v>47</v>
      </c>
      <c r="B16" s="81"/>
    </row>
    <row r="17" customFormat="false" ht="12.8" hidden="false" customHeight="false" outlineLevel="0" collapsed="false">
      <c r="A17" s="80" t="s">
        <v>49</v>
      </c>
      <c r="B17" s="81"/>
    </row>
    <row r="18" customFormat="false" ht="12.8" hidden="false" customHeight="false" outlineLevel="0" collapsed="false">
      <c r="A18" s="80" t="s">
        <v>171</v>
      </c>
      <c r="B18" s="82"/>
    </row>
    <row r="19" customFormat="false" ht="12.8" hidden="false" customHeight="false" outlineLevel="0" collapsed="false">
      <c r="A19" s="83" t="s">
        <v>172</v>
      </c>
      <c r="B19" s="84"/>
    </row>
    <row r="46" customFormat="false" ht="12.8" hidden="false" customHeight="false" outlineLevel="0" collapsed="false">
      <c r="A46" s="85" t="s">
        <v>173</v>
      </c>
      <c r="B46" s="85" t="s">
        <v>174</v>
      </c>
      <c r="C46" s="85" t="s">
        <v>175</v>
      </c>
      <c r="D46" s="85" t="n">
        <v>100</v>
      </c>
      <c r="E46" s="85" t="s">
        <v>176</v>
      </c>
      <c r="F46" s="85" t="n">
        <v>1868.96</v>
      </c>
      <c r="G46" s="85" t="n">
        <v>2162</v>
      </c>
      <c r="H46" s="85" t="n">
        <v>3</v>
      </c>
    </row>
    <row r="47" customFormat="false" ht="12.8" hidden="false" customHeight="false" outlineLevel="0" collapsed="false">
      <c r="A47" s="85" t="s">
        <v>177</v>
      </c>
      <c r="B47" s="85" t="s">
        <v>178</v>
      </c>
      <c r="C47" s="85" t="s">
        <v>179</v>
      </c>
      <c r="D47" s="85" t="n">
        <v>15369</v>
      </c>
      <c r="E47" s="85" t="s">
        <v>176</v>
      </c>
      <c r="F47" s="85" t="n">
        <v>289472.16</v>
      </c>
      <c r="G47" s="85" t="n">
        <v>2294980</v>
      </c>
      <c r="H47" s="85" t="n">
        <v>3</v>
      </c>
    </row>
    <row r="48" customFormat="false" ht="12.8" hidden="false" customHeight="false" outlineLevel="0" collapsed="false">
      <c r="A48" s="85" t="s">
        <v>177</v>
      </c>
      <c r="B48" s="85" t="s">
        <v>178</v>
      </c>
      <c r="C48" s="85" t="s">
        <v>180</v>
      </c>
      <c r="D48" s="85" t="n">
        <v>601</v>
      </c>
      <c r="E48" s="85" t="s">
        <v>176</v>
      </c>
      <c r="F48" s="85" t="n">
        <v>10740.62</v>
      </c>
      <c r="G48" s="85" t="n">
        <v>14974</v>
      </c>
      <c r="H48" s="85" t="n">
        <v>3</v>
      </c>
    </row>
    <row r="49" customFormat="false" ht="12.8" hidden="false" customHeight="false" outlineLevel="0" collapsed="false">
      <c r="A49" s="85" t="s">
        <v>177</v>
      </c>
      <c r="B49" s="85" t="s">
        <v>178</v>
      </c>
      <c r="C49" s="85" t="s">
        <v>181</v>
      </c>
      <c r="D49" s="85" t="n">
        <v>159</v>
      </c>
      <c r="E49" s="85" t="s">
        <v>176</v>
      </c>
      <c r="F49" s="85" t="n">
        <v>2980.29</v>
      </c>
      <c r="G49" s="85" t="n">
        <v>5931</v>
      </c>
      <c r="H49" s="85" t="n">
        <v>3</v>
      </c>
    </row>
    <row r="50" customFormat="false" ht="12.8" hidden="false" customHeight="false" outlineLevel="0" collapsed="false">
      <c r="A50" s="85" t="s">
        <v>173</v>
      </c>
      <c r="B50" s="85" t="s">
        <v>174</v>
      </c>
      <c r="C50" s="85" t="s">
        <v>175</v>
      </c>
      <c r="D50" s="85" t="n">
        <v>500</v>
      </c>
      <c r="E50" s="85" t="s">
        <v>176</v>
      </c>
      <c r="F50" s="85" t="n">
        <v>9521.53</v>
      </c>
      <c r="G50" s="85" t="n">
        <v>14315</v>
      </c>
      <c r="H50" s="85" t="n">
        <v>4</v>
      </c>
    </row>
    <row r="51" customFormat="false" ht="12.8" hidden="false" customHeight="false" outlineLevel="0" collapsed="false">
      <c r="A51" s="85" t="s">
        <v>182</v>
      </c>
      <c r="B51" s="85" t="s">
        <v>183</v>
      </c>
      <c r="C51" s="85" t="s">
        <v>184</v>
      </c>
      <c r="D51" s="85" t="n">
        <v>4</v>
      </c>
      <c r="E51" s="85" t="s">
        <v>176</v>
      </c>
      <c r="F51" s="85" t="n">
        <v>78.1</v>
      </c>
      <c r="G51" s="85" t="n">
        <v>90</v>
      </c>
      <c r="H51" s="85" t="n">
        <v>4</v>
      </c>
    </row>
    <row r="52" customFormat="false" ht="12.8" hidden="false" customHeight="false" outlineLevel="0" collapsed="false">
      <c r="A52" s="85" t="s">
        <v>177</v>
      </c>
      <c r="B52" s="85" t="s">
        <v>178</v>
      </c>
      <c r="C52" s="85" t="s">
        <v>179</v>
      </c>
      <c r="D52" s="85" t="n">
        <v>21764</v>
      </c>
      <c r="E52" s="85" t="s">
        <v>176</v>
      </c>
      <c r="F52" s="85" t="n">
        <v>415120.84</v>
      </c>
      <c r="G52" s="85" t="n">
        <v>4460851</v>
      </c>
      <c r="H52" s="85" t="n">
        <v>4</v>
      </c>
    </row>
    <row r="53" customFormat="false" ht="12.8" hidden="false" customHeight="false" outlineLevel="0" collapsed="false">
      <c r="A53" s="85" t="s">
        <v>177</v>
      </c>
      <c r="B53" s="85" t="s">
        <v>178</v>
      </c>
      <c r="C53" s="85" t="s">
        <v>180</v>
      </c>
      <c r="D53" s="85" t="n">
        <v>1645</v>
      </c>
      <c r="E53" s="85" t="s">
        <v>176</v>
      </c>
      <c r="F53" s="85" t="n">
        <v>29781.73</v>
      </c>
      <c r="G53" s="85" t="n">
        <v>115011</v>
      </c>
      <c r="H53" s="85" t="n">
        <v>4</v>
      </c>
    </row>
    <row r="54" customFormat="false" ht="12.8" hidden="false" customHeight="false" outlineLevel="0" collapsed="false">
      <c r="A54" s="85" t="s">
        <v>177</v>
      </c>
      <c r="B54" s="85" t="s">
        <v>178</v>
      </c>
      <c r="C54" s="85" t="s">
        <v>181</v>
      </c>
      <c r="D54" s="85" t="n">
        <v>310</v>
      </c>
      <c r="E54" s="85" t="s">
        <v>176</v>
      </c>
      <c r="F54" s="85" t="n">
        <v>5923.19</v>
      </c>
      <c r="G54" s="85" t="n">
        <v>16777</v>
      </c>
      <c r="H54" s="85" t="n">
        <v>4</v>
      </c>
    </row>
    <row r="55" customFormat="false" ht="12.8" hidden="false" customHeight="false" outlineLevel="0" collapsed="false">
      <c r="A55" s="85" t="s">
        <v>185</v>
      </c>
      <c r="B55" s="85" t="s">
        <v>186</v>
      </c>
      <c r="C55" s="85" t="s">
        <v>187</v>
      </c>
      <c r="D55" s="85" t="n">
        <v>55</v>
      </c>
      <c r="E55" s="85" t="s">
        <v>176</v>
      </c>
      <c r="F55" s="85" t="n">
        <v>1037.41</v>
      </c>
      <c r="G55" s="85" t="n">
        <v>1200</v>
      </c>
      <c r="H55" s="85" t="n">
        <v>4</v>
      </c>
    </row>
    <row r="56" customFormat="false" ht="12.8" hidden="false" customHeight="false" outlineLevel="0" collapsed="false">
      <c r="A56" s="85" t="s">
        <v>177</v>
      </c>
      <c r="B56" s="85" t="s">
        <v>178</v>
      </c>
      <c r="C56" s="85" t="s">
        <v>179</v>
      </c>
      <c r="D56" s="85" t="n">
        <v>3202</v>
      </c>
      <c r="E56" s="85" t="s">
        <v>176</v>
      </c>
      <c r="F56" s="85" t="n">
        <v>61589.44</v>
      </c>
      <c r="G56" s="85" t="n">
        <v>448234</v>
      </c>
      <c r="H56" s="85" t="n">
        <v>5</v>
      </c>
    </row>
    <row r="57" customFormat="false" ht="12.8" hidden="false" customHeight="false" outlineLevel="0" collapsed="false">
      <c r="A57" s="85" t="s">
        <v>177</v>
      </c>
      <c r="B57" s="85" t="s">
        <v>178</v>
      </c>
      <c r="C57" s="85" t="s">
        <v>180</v>
      </c>
      <c r="D57" s="85" t="n">
        <v>448</v>
      </c>
      <c r="E57" s="85" t="s">
        <v>176</v>
      </c>
      <c r="F57" s="85" t="n">
        <v>8129.44</v>
      </c>
      <c r="G57" s="85" t="n">
        <v>29209</v>
      </c>
      <c r="H57" s="85" t="n">
        <v>5</v>
      </c>
    </row>
    <row r="58" customFormat="false" ht="12.8" hidden="false" customHeight="false" outlineLevel="0" collapsed="false">
      <c r="A58" s="85" t="s">
        <v>188</v>
      </c>
      <c r="B58" s="85" t="s">
        <v>189</v>
      </c>
      <c r="C58" s="85" t="s">
        <v>175</v>
      </c>
      <c r="D58" s="85" t="n">
        <v>54</v>
      </c>
      <c r="E58" s="85" t="s">
        <v>176</v>
      </c>
      <c r="F58" s="85" t="n">
        <v>1037.68</v>
      </c>
      <c r="G58" s="85" t="n">
        <v>1200</v>
      </c>
      <c r="H58" s="85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26" min="1" style="0" width="10.28"/>
    <col collapsed="false" customWidth="true" hidden="false" outlineLevel="0" max="64" min="27" style="0" width="13.4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21.97"/>
    <col collapsed="false" customWidth="true" hidden="false" outlineLevel="0" max="3" min="3" style="0" width="18.12"/>
    <col collapsed="false" customWidth="true" hidden="false" outlineLevel="0" max="4" min="4" style="0" width="21.97"/>
    <col collapsed="false" customWidth="true" hidden="false" outlineLevel="0" max="26" min="5" style="0" width="13.19"/>
    <col collapsed="false" customWidth="true" hidden="false" outlineLevel="0" max="64" min="27" style="0" width="13.43"/>
  </cols>
  <sheetData>
    <row r="1" customFormat="false" ht="15.75" hidden="false" customHeight="true" outlineLevel="0" collapsed="false">
      <c r="A1" s="86" t="s">
        <v>190</v>
      </c>
      <c r="B1" s="87" t="s">
        <v>191</v>
      </c>
      <c r="C1" s="87" t="s">
        <v>192</v>
      </c>
      <c r="D1" s="87" t="s">
        <v>193</v>
      </c>
    </row>
    <row r="2" customFormat="false" ht="15.75" hidden="false" customHeight="true" outlineLevel="0" collapsed="false">
      <c r="A2" s="88" t="n">
        <v>1</v>
      </c>
      <c r="B2" s="89" t="s">
        <v>26</v>
      </c>
      <c r="C2" s="90" t="s">
        <v>194</v>
      </c>
      <c r="D2" s="90" t="s">
        <v>195</v>
      </c>
    </row>
    <row r="3" customFormat="false" ht="15.75" hidden="false" customHeight="true" outlineLevel="0" collapsed="false">
      <c r="A3" s="88" t="n">
        <f aca="false">A2+1</f>
        <v>2</v>
      </c>
      <c r="B3" s="89" t="s">
        <v>17</v>
      </c>
      <c r="C3" s="90" t="s">
        <v>196</v>
      </c>
      <c r="D3" s="90" t="s">
        <v>197</v>
      </c>
    </row>
    <row r="4" customFormat="false" ht="15.75" hidden="false" customHeight="true" outlineLevel="0" collapsed="false">
      <c r="A4" s="88" t="n">
        <f aca="false">A3+1</f>
        <v>3</v>
      </c>
      <c r="B4" s="89" t="s">
        <v>89</v>
      </c>
      <c r="C4" s="90" t="s">
        <v>196</v>
      </c>
      <c r="D4" s="90" t="s">
        <v>198</v>
      </c>
    </row>
    <row r="5" customFormat="false" ht="15.75" hidden="false" customHeight="true" outlineLevel="0" collapsed="false">
      <c r="A5" s="88" t="n">
        <f aca="false">A4+1</f>
        <v>4</v>
      </c>
      <c r="B5" s="90" t="s">
        <v>199</v>
      </c>
      <c r="C5" s="90" t="s">
        <v>200</v>
      </c>
      <c r="D5" s="90" t="s">
        <v>201</v>
      </c>
    </row>
    <row r="6" customFormat="false" ht="15.75" hidden="false" customHeight="true" outlineLevel="0" collapsed="false">
      <c r="A6" s="88" t="n">
        <f aca="false">A5+1</f>
        <v>5</v>
      </c>
      <c r="B6" s="90" t="s">
        <v>22</v>
      </c>
      <c r="C6" s="90" t="s">
        <v>202</v>
      </c>
      <c r="D6" s="90" t="s">
        <v>203</v>
      </c>
    </row>
    <row r="7" customFormat="false" ht="15.75" hidden="false" customHeight="true" outlineLevel="0" collapsed="false">
      <c r="A7" s="88" t="n">
        <f aca="false">A6+1</f>
        <v>6</v>
      </c>
      <c r="B7" s="90" t="s">
        <v>204</v>
      </c>
      <c r="C7" s="90" t="s">
        <v>205</v>
      </c>
      <c r="D7" s="90" t="s">
        <v>206</v>
      </c>
    </row>
    <row r="8" customFormat="false" ht="15.75" hidden="false" customHeight="true" outlineLevel="0" collapsed="false">
      <c r="A8" s="88" t="n">
        <f aca="false">A7+1</f>
        <v>7</v>
      </c>
      <c r="B8" s="90" t="s">
        <v>50</v>
      </c>
      <c r="C8" s="90" t="s">
        <v>207</v>
      </c>
      <c r="D8" s="90" t="s">
        <v>208</v>
      </c>
    </row>
    <row r="9" customFormat="false" ht="15.75" hidden="false" customHeight="true" outlineLevel="0" collapsed="false">
      <c r="A9" s="88" t="n">
        <f aca="false">A8+1</f>
        <v>8</v>
      </c>
      <c r="B9" s="90" t="s">
        <v>209</v>
      </c>
      <c r="C9" s="90" t="s">
        <v>210</v>
      </c>
      <c r="D9" s="90" t="s">
        <v>211</v>
      </c>
    </row>
    <row r="10" customFormat="false" ht="15.75" hidden="false" customHeight="true" outlineLevel="0" collapsed="false">
      <c r="A10" s="88" t="n">
        <f aca="false">A9+1</f>
        <v>9</v>
      </c>
      <c r="B10" s="90" t="s">
        <v>20</v>
      </c>
      <c r="C10" s="90" t="s">
        <v>212</v>
      </c>
      <c r="D10" s="90" t="s">
        <v>213</v>
      </c>
    </row>
    <row r="11" customFormat="false" ht="15.75" hidden="false" customHeight="true" outlineLevel="0" collapsed="false">
      <c r="A11" s="88" t="n">
        <f aca="false">A10+1</f>
        <v>10</v>
      </c>
      <c r="B11" s="90" t="s">
        <v>214</v>
      </c>
      <c r="C11" s="90" t="s">
        <v>215</v>
      </c>
      <c r="D11" s="90" t="s">
        <v>203</v>
      </c>
    </row>
    <row r="12" customFormat="false" ht="15.75" hidden="false" customHeight="true" outlineLevel="0" collapsed="false">
      <c r="A12" s="88" t="n">
        <f aca="false">A11+1</f>
        <v>11</v>
      </c>
      <c r="B12" s="90" t="s">
        <v>53</v>
      </c>
      <c r="C12" s="90" t="s">
        <v>194</v>
      </c>
      <c r="D12" s="90" t="s">
        <v>216</v>
      </c>
    </row>
    <row r="13" customFormat="false" ht="15.75" hidden="false" customHeight="true" outlineLevel="0" collapsed="false">
      <c r="A13" s="88" t="n">
        <f aca="false">A12+1</f>
        <v>12</v>
      </c>
      <c r="B13" s="89" t="s">
        <v>217</v>
      </c>
      <c r="C13" s="90" t="s">
        <v>218</v>
      </c>
      <c r="D13" s="90" t="s">
        <v>219</v>
      </c>
    </row>
    <row r="14" customFormat="false" ht="15.75" hidden="false" customHeight="true" outlineLevel="0" collapsed="false">
      <c r="A14" s="88" t="n">
        <f aca="false">A13+1</f>
        <v>13</v>
      </c>
      <c r="B14" s="89" t="s">
        <v>220</v>
      </c>
      <c r="C14" s="90" t="s">
        <v>221</v>
      </c>
      <c r="D14" s="90" t="s">
        <v>222</v>
      </c>
    </row>
    <row r="15" customFormat="false" ht="15.75" hidden="false" customHeight="true" outlineLevel="0" collapsed="false">
      <c r="A15" s="88" t="n">
        <f aca="false">A14+1</f>
        <v>14</v>
      </c>
      <c r="B15" s="89" t="s">
        <v>86</v>
      </c>
      <c r="C15" s="90" t="s">
        <v>223</v>
      </c>
      <c r="D15" s="90" t="s">
        <v>203</v>
      </c>
    </row>
    <row r="16" customFormat="false" ht="15.75" hidden="false" customHeight="true" outlineLevel="0" collapsed="false">
      <c r="A16" s="88" t="n">
        <f aca="false">A15+1</f>
        <v>15</v>
      </c>
      <c r="B16" s="89" t="s">
        <v>11</v>
      </c>
      <c r="C16" s="90" t="s">
        <v>224</v>
      </c>
      <c r="D16" s="90" t="s">
        <v>225</v>
      </c>
    </row>
    <row r="17" customFormat="false" ht="15.75" hidden="false" customHeight="true" outlineLevel="0" collapsed="false">
      <c r="A17" s="88" t="n">
        <f aca="false">A16+1</f>
        <v>16</v>
      </c>
      <c r="B17" s="89" t="s">
        <v>226</v>
      </c>
      <c r="C17" s="90" t="s">
        <v>221</v>
      </c>
      <c r="D17" s="90" t="s">
        <v>227</v>
      </c>
    </row>
    <row r="18" customFormat="false" ht="15.75" hidden="false" customHeight="true" outlineLevel="0" collapsed="false">
      <c r="A18" s="88" t="n">
        <v>18</v>
      </c>
      <c r="B18" s="89" t="s">
        <v>37</v>
      </c>
      <c r="C18" s="90" t="s">
        <v>228</v>
      </c>
      <c r="D18" s="90" t="s">
        <v>229</v>
      </c>
    </row>
    <row r="19" customFormat="false" ht="15.75" hidden="false" customHeight="true" outlineLevel="0" collapsed="false">
      <c r="A19" s="90" t="s">
        <v>230</v>
      </c>
      <c r="B19" s="89" t="s">
        <v>231</v>
      </c>
    </row>
    <row r="20" customFormat="false" ht="15.75" hidden="false" customHeight="true" outlineLevel="0" collapsed="false">
      <c r="A20" s="90" t="s">
        <v>232</v>
      </c>
      <c r="B20" s="89" t="s">
        <v>113</v>
      </c>
    </row>
    <row r="21" customFormat="false" ht="15.75" hidden="false" customHeight="true" outlineLevel="0" collapsed="false">
      <c r="A21" s="90" t="s">
        <v>233</v>
      </c>
      <c r="B21" s="89" t="s">
        <v>234</v>
      </c>
    </row>
    <row r="22" customFormat="false" ht="15.75" hidden="false" customHeight="true" outlineLevel="0" collapsed="false">
      <c r="A22" s="90" t="n">
        <v>19</v>
      </c>
      <c r="B22" s="89" t="s">
        <v>235</v>
      </c>
      <c r="C22" s="90" t="s">
        <v>236</v>
      </c>
    </row>
    <row r="23" customFormat="false" ht="15.75" hidden="false" customHeight="true" outlineLevel="0" collapsed="false">
      <c r="B23" s="89" t="s">
        <v>237</v>
      </c>
    </row>
    <row r="24" customFormat="false" ht="15.75" hidden="false" customHeight="true" outlineLevel="0" collapsed="false">
      <c r="B24" s="89" t="s">
        <v>9</v>
      </c>
    </row>
    <row r="25" customFormat="false" ht="15.75" hidden="false" customHeight="true" outlineLevel="0" collapsed="false">
      <c r="B25" s="89" t="s">
        <v>238</v>
      </c>
    </row>
    <row r="26" customFormat="false" ht="15.75" hidden="false" customHeight="true" outlineLevel="0" collapsed="false">
      <c r="B26" s="89" t="s">
        <v>239</v>
      </c>
      <c r="C26" s="90" t="s">
        <v>221</v>
      </c>
      <c r="D26" s="90" t="s">
        <v>240</v>
      </c>
    </row>
    <row r="27" customFormat="false" ht="15.75" hidden="false" customHeight="true" outlineLevel="0" collapsed="false">
      <c r="B27" s="89" t="s">
        <v>241</v>
      </c>
    </row>
    <row r="28" customFormat="false" ht="15.75" hidden="false" customHeight="true" outlineLevel="0" collapsed="false">
      <c r="B28" s="89" t="s">
        <v>242</v>
      </c>
      <c r="C28" s="90" t="s">
        <v>194</v>
      </c>
      <c r="D28" s="90" t="s">
        <v>216</v>
      </c>
    </row>
    <row r="29" customFormat="false" ht="15.75" hidden="false" customHeight="true" outlineLevel="0" collapsed="false">
      <c r="B29" s="90" t="s">
        <v>243</v>
      </c>
      <c r="C29" s="90" t="s">
        <v>205</v>
      </c>
      <c r="D29" s="90" t="s">
        <v>244</v>
      </c>
    </row>
    <row r="30" customFormat="false" ht="15.75" hidden="false" customHeight="true" outlineLevel="0" collapsed="false">
      <c r="B30" s="90" t="s">
        <v>245</v>
      </c>
      <c r="C30" s="90" t="s">
        <v>246</v>
      </c>
      <c r="D30" s="90" t="s">
        <v>247</v>
      </c>
    </row>
    <row r="31" customFormat="false" ht="15.75" hidden="false" customHeight="true" outlineLevel="0" collapsed="false">
      <c r="B31" s="90" t="s">
        <v>30</v>
      </c>
    </row>
    <row r="32" customFormat="false" ht="15.75" hidden="false" customHeight="true" outlineLevel="0" collapsed="false">
      <c r="B32" s="90" t="s">
        <v>248</v>
      </c>
      <c r="C32" s="90" t="s">
        <v>249</v>
      </c>
    </row>
    <row r="33" customFormat="false" ht="15.75" hidden="false" customHeight="true" outlineLevel="0" collapsed="false">
      <c r="A33" s="90" t="s">
        <v>250</v>
      </c>
      <c r="B33" s="90" t="s">
        <v>250</v>
      </c>
      <c r="C33" s="90" t="s">
        <v>250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9972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2021-11-04T20:22:24Z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