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hashank\Downloads\"/>
    </mc:Choice>
  </mc:AlternateContent>
  <xr:revisionPtr revIDLastSave="0" documentId="13_ncr:1_{C171F0B1-54B0-4DD8-BB5B-4BCE88B762B0}" xr6:coauthVersionLast="47" xr6:coauthVersionMax="47" xr10:uidLastSave="{00000000-0000-0000-0000-000000000000}"/>
  <bookViews>
    <workbookView xWindow="-108" yWindow="-108" windowWidth="23256" windowHeight="12456" tabRatio="657" firstSheet="2" activeTab="5" xr2:uid="{00000000-000D-0000-FFFF-FFFF00000000}"/>
  </bookViews>
  <sheets>
    <sheet name="Source of primary energy Data" sheetId="1" r:id="rId1"/>
    <sheet name="Sensitivity analysis" sheetId="2" r:id="rId2"/>
    <sheet name="Optimization" sheetId="3" r:id="rId3"/>
    <sheet name="95% confidence interval" sheetId="4" r:id="rId4"/>
    <sheet name="Linear Regression" sheetId="5" r:id="rId5"/>
    <sheet name="Forecast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E23" i="4"/>
  <c r="J105" i="2"/>
  <c r="I105" i="2"/>
  <c r="K105" i="2" s="1"/>
  <c r="J104" i="2"/>
  <c r="I104" i="2"/>
  <c r="K104" i="2" s="1"/>
  <c r="I103" i="2"/>
  <c r="K103" i="2" s="1"/>
  <c r="K102" i="2"/>
  <c r="I102" i="2"/>
  <c r="J102" i="2" s="1"/>
  <c r="K101" i="2"/>
  <c r="J101" i="2"/>
  <c r="I101" i="2"/>
  <c r="I100" i="2"/>
  <c r="K100" i="2" s="1"/>
  <c r="I99" i="2"/>
  <c r="K99" i="2" s="1"/>
  <c r="K98" i="2"/>
  <c r="I98" i="2"/>
  <c r="J98" i="2" s="1"/>
  <c r="K97" i="2"/>
  <c r="J97" i="2"/>
  <c r="I97" i="2"/>
  <c r="J96" i="2"/>
  <c r="I96" i="2"/>
  <c r="K96" i="2" s="1"/>
  <c r="J95" i="2"/>
  <c r="I95" i="2"/>
  <c r="K95" i="2" s="1"/>
  <c r="K94" i="2"/>
  <c r="I94" i="2"/>
  <c r="J94" i="2" s="1"/>
  <c r="K93" i="2"/>
  <c r="J93" i="2"/>
  <c r="I93" i="2"/>
  <c r="I92" i="2"/>
  <c r="K92" i="2" s="1"/>
  <c r="I91" i="2"/>
  <c r="K91" i="2" s="1"/>
  <c r="K90" i="2"/>
  <c r="I90" i="2"/>
  <c r="J90" i="2" s="1"/>
  <c r="K89" i="2"/>
  <c r="J89" i="2"/>
  <c r="I89" i="2"/>
  <c r="J88" i="2"/>
  <c r="I88" i="2"/>
  <c r="K88" i="2" s="1"/>
  <c r="J87" i="2"/>
  <c r="I87" i="2"/>
  <c r="K87" i="2" s="1"/>
  <c r="K86" i="2"/>
  <c r="I86" i="2"/>
  <c r="J86" i="2" s="1"/>
  <c r="K85" i="2"/>
  <c r="J85" i="2"/>
  <c r="I85" i="2"/>
  <c r="I84" i="2"/>
  <c r="K84" i="2" s="1"/>
  <c r="I83" i="2"/>
  <c r="K83" i="2" s="1"/>
  <c r="K82" i="2"/>
  <c r="I82" i="2"/>
  <c r="J82" i="2" s="1"/>
  <c r="K81" i="2"/>
  <c r="J81" i="2"/>
  <c r="I81" i="2"/>
  <c r="J80" i="2"/>
  <c r="I80" i="2"/>
  <c r="K80" i="2" s="1"/>
  <c r="J79" i="2"/>
  <c r="I79" i="2"/>
  <c r="K79" i="2" s="1"/>
  <c r="K78" i="2"/>
  <c r="I78" i="2"/>
  <c r="J78" i="2" s="1"/>
  <c r="K77" i="2"/>
  <c r="J77" i="2"/>
  <c r="I77" i="2"/>
  <c r="I76" i="2"/>
  <c r="K76" i="2" s="1"/>
  <c r="I75" i="2"/>
  <c r="K75" i="2" s="1"/>
  <c r="K74" i="2"/>
  <c r="I74" i="2"/>
  <c r="J74" i="2" s="1"/>
  <c r="K73" i="2"/>
  <c r="J73" i="2"/>
  <c r="I73" i="2"/>
  <c r="J72" i="2"/>
  <c r="I72" i="2"/>
  <c r="K72" i="2" s="1"/>
  <c r="J71" i="2"/>
  <c r="I71" i="2"/>
  <c r="K71" i="2" s="1"/>
  <c r="K70" i="2"/>
  <c r="I70" i="2"/>
  <c r="J70" i="2" s="1"/>
  <c r="K69" i="2"/>
  <c r="J69" i="2"/>
  <c r="I69" i="2"/>
  <c r="I68" i="2"/>
  <c r="K68" i="2" s="1"/>
  <c r="I67" i="2"/>
  <c r="K67" i="2" s="1"/>
  <c r="K66" i="2"/>
  <c r="I66" i="2"/>
  <c r="J66" i="2" s="1"/>
  <c r="K65" i="2"/>
  <c r="J65" i="2"/>
  <c r="I65" i="2"/>
  <c r="J64" i="2"/>
  <c r="I64" i="2"/>
  <c r="K64" i="2" s="1"/>
  <c r="J63" i="2"/>
  <c r="I63" i="2"/>
  <c r="K63" i="2" s="1"/>
  <c r="K62" i="2"/>
  <c r="I62" i="2"/>
  <c r="J62" i="2" s="1"/>
  <c r="K61" i="2"/>
  <c r="J61" i="2"/>
  <c r="I61" i="2"/>
  <c r="I60" i="2"/>
  <c r="K60" i="2" s="1"/>
  <c r="I59" i="2"/>
  <c r="K59" i="2" s="1"/>
  <c r="K58" i="2"/>
  <c r="I58" i="2"/>
  <c r="J58" i="2" s="1"/>
  <c r="K57" i="2"/>
  <c r="J57" i="2"/>
  <c r="I57" i="2"/>
  <c r="J56" i="2"/>
  <c r="I56" i="2"/>
  <c r="K56" i="2" s="1"/>
  <c r="J55" i="2"/>
  <c r="I55" i="2"/>
  <c r="K55" i="2" s="1"/>
  <c r="K54" i="2"/>
  <c r="I54" i="2"/>
  <c r="J54" i="2" s="1"/>
  <c r="K53" i="2"/>
  <c r="J53" i="2"/>
  <c r="I53" i="2"/>
  <c r="I52" i="2"/>
  <c r="K52" i="2" s="1"/>
  <c r="I51" i="2"/>
  <c r="K51" i="2" s="1"/>
  <c r="K50" i="2"/>
  <c r="I50" i="2"/>
  <c r="J50" i="2" s="1"/>
  <c r="K49" i="2"/>
  <c r="J49" i="2"/>
  <c r="I49" i="2"/>
  <c r="J48" i="2"/>
  <c r="I48" i="2"/>
  <c r="K48" i="2" s="1"/>
  <c r="J47" i="2"/>
  <c r="I47" i="2"/>
  <c r="K47" i="2" s="1"/>
  <c r="K46" i="2"/>
  <c r="I46" i="2"/>
  <c r="J46" i="2" s="1"/>
  <c r="K45" i="2"/>
  <c r="J45" i="2"/>
  <c r="I45" i="2"/>
  <c r="I44" i="2"/>
  <c r="K44" i="2" s="1"/>
  <c r="I43" i="2"/>
  <c r="K43" i="2" s="1"/>
  <c r="K42" i="2"/>
  <c r="I42" i="2"/>
  <c r="J42" i="2" s="1"/>
  <c r="K41" i="2"/>
  <c r="J41" i="2"/>
  <c r="I41" i="2"/>
  <c r="J40" i="2"/>
  <c r="I40" i="2"/>
  <c r="K40" i="2" s="1"/>
  <c r="J39" i="2"/>
  <c r="I39" i="2"/>
  <c r="K39" i="2" s="1"/>
  <c r="K38" i="2"/>
  <c r="I38" i="2"/>
  <c r="J38" i="2" s="1"/>
  <c r="K37" i="2"/>
  <c r="J37" i="2"/>
  <c r="I37" i="2"/>
  <c r="I36" i="2"/>
  <c r="K36" i="2" s="1"/>
  <c r="I35" i="2"/>
  <c r="K35" i="2" s="1"/>
  <c r="K34" i="2"/>
  <c r="I34" i="2"/>
  <c r="J34" i="2" s="1"/>
  <c r="K33" i="2"/>
  <c r="J33" i="2"/>
  <c r="I33" i="2"/>
  <c r="J32" i="2"/>
  <c r="I32" i="2"/>
  <c r="K32" i="2" s="1"/>
  <c r="J31" i="2"/>
  <c r="I31" i="2"/>
  <c r="K31" i="2" s="1"/>
  <c r="K30" i="2"/>
  <c r="I30" i="2"/>
  <c r="J30" i="2" s="1"/>
  <c r="K29" i="2"/>
  <c r="J29" i="2"/>
  <c r="I29" i="2"/>
  <c r="I28" i="2"/>
  <c r="K28" i="2" s="1"/>
  <c r="I27" i="2"/>
  <c r="K27" i="2" s="1"/>
  <c r="K26" i="2"/>
  <c r="I26" i="2"/>
  <c r="J26" i="2" s="1"/>
  <c r="K25" i="2"/>
  <c r="J25" i="2"/>
  <c r="I25" i="2"/>
  <c r="J24" i="2"/>
  <c r="I24" i="2"/>
  <c r="K24" i="2" s="1"/>
  <c r="J23" i="2"/>
  <c r="I23" i="2"/>
  <c r="K23" i="2" s="1"/>
  <c r="K22" i="2"/>
  <c r="I22" i="2"/>
  <c r="J22" i="2" s="1"/>
  <c r="K21" i="2"/>
  <c r="J21" i="2"/>
  <c r="I21" i="2"/>
  <c r="I20" i="2"/>
  <c r="K20" i="2" s="1"/>
  <c r="I19" i="2"/>
  <c r="K19" i="2" s="1"/>
  <c r="K18" i="2"/>
  <c r="I18" i="2"/>
  <c r="J18" i="2" s="1"/>
  <c r="K17" i="2"/>
  <c r="J17" i="2"/>
  <c r="I17" i="2"/>
  <c r="J16" i="2"/>
  <c r="I16" i="2"/>
  <c r="K16" i="2" s="1"/>
  <c r="J15" i="2"/>
  <c r="I15" i="2"/>
  <c r="K15" i="2" s="1"/>
  <c r="K14" i="2"/>
  <c r="I14" i="2"/>
  <c r="J14" i="2" s="1"/>
  <c r="K13" i="2"/>
  <c r="J13" i="2"/>
  <c r="I13" i="2"/>
  <c r="I12" i="2"/>
  <c r="K12" i="2" s="1"/>
  <c r="I11" i="2"/>
  <c r="K11" i="2" s="1"/>
  <c r="K10" i="2"/>
  <c r="I10" i="2"/>
  <c r="J10" i="2" s="1"/>
  <c r="K9" i="2"/>
  <c r="J9" i="2"/>
  <c r="I9" i="2"/>
  <c r="J8" i="2"/>
  <c r="I8" i="2"/>
  <c r="K8" i="2" s="1"/>
  <c r="J7" i="2"/>
  <c r="I7" i="2"/>
  <c r="K7" i="2" s="1"/>
  <c r="K6" i="2"/>
  <c r="I6" i="2"/>
  <c r="J6" i="2" s="1"/>
  <c r="K5" i="2"/>
  <c r="J5" i="2"/>
  <c r="I5" i="2"/>
  <c r="C103" i="7"/>
  <c r="C104" i="7"/>
  <c r="C105" i="7"/>
  <c r="C113" i="7"/>
  <c r="C121" i="7"/>
  <c r="C129" i="7"/>
  <c r="C120" i="7"/>
  <c r="C106" i="7"/>
  <c r="C114" i="7"/>
  <c r="C122" i="7"/>
  <c r="C130" i="7"/>
  <c r="C127" i="7"/>
  <c r="C112" i="7"/>
  <c r="C107" i="7"/>
  <c r="C115" i="7"/>
  <c r="C123" i="7"/>
  <c r="C131" i="7"/>
  <c r="C108" i="7"/>
  <c r="C116" i="7"/>
  <c r="C124" i="7"/>
  <c r="C132" i="7"/>
  <c r="C119" i="7"/>
  <c r="C109" i="7"/>
  <c r="C117" i="7"/>
  <c r="C125" i="7"/>
  <c r="C133" i="7"/>
  <c r="C111" i="7"/>
  <c r="C110" i="7"/>
  <c r="C118" i="7"/>
  <c r="C126" i="7"/>
  <c r="C128" i="7"/>
  <c r="J19" i="2" l="1"/>
  <c r="J27" i="2"/>
  <c r="J35" i="2"/>
  <c r="J43" i="2"/>
  <c r="J51" i="2"/>
  <c r="J59" i="2"/>
  <c r="J67" i="2"/>
  <c r="J75" i="2"/>
  <c r="J83" i="2"/>
  <c r="J91" i="2"/>
  <c r="J99" i="2"/>
  <c r="J11" i="2"/>
  <c r="J12" i="2"/>
  <c r="J20" i="2"/>
  <c r="J28" i="2"/>
  <c r="J36" i="2"/>
  <c r="J44" i="2"/>
  <c r="J52" i="2"/>
  <c r="J60" i="2"/>
  <c r="J68" i="2"/>
  <c r="J76" i="2"/>
  <c r="J84" i="2"/>
  <c r="J92" i="2"/>
  <c r="J100" i="2"/>
  <c r="J103" i="2"/>
  <c r="D128" i="7"/>
  <c r="E111" i="7"/>
  <c r="E109" i="7"/>
  <c r="E116" i="7"/>
  <c r="E115" i="7"/>
  <c r="D130" i="7"/>
  <c r="E120" i="7"/>
  <c r="E105" i="7"/>
  <c r="E131" i="7"/>
  <c r="E121" i="7"/>
  <c r="D123" i="7"/>
  <c r="E128" i="7"/>
  <c r="D111" i="7"/>
  <c r="D109" i="7"/>
  <c r="D116" i="7"/>
  <c r="D115" i="7"/>
  <c r="E130" i="7"/>
  <c r="D120" i="7"/>
  <c r="D105" i="7"/>
  <c r="E132" i="7"/>
  <c r="D112" i="7"/>
  <c r="D110" i="7"/>
  <c r="E126" i="7"/>
  <c r="E133" i="7"/>
  <c r="E119" i="7"/>
  <c r="E108" i="7"/>
  <c r="E107" i="7"/>
  <c r="D122" i="7"/>
  <c r="E129" i="7"/>
  <c r="D104" i="7"/>
  <c r="E125" i="7"/>
  <c r="D114" i="7"/>
  <c r="D127" i="7"/>
  <c r="D126" i="7"/>
  <c r="D133" i="7"/>
  <c r="D119" i="7"/>
  <c r="D108" i="7"/>
  <c r="D107" i="7"/>
  <c r="E122" i="7"/>
  <c r="D129" i="7"/>
  <c r="E104" i="7"/>
  <c r="E118" i="7"/>
  <c r="E103" i="7"/>
  <c r="E113" i="7"/>
  <c r="D118" i="7"/>
  <c r="D125" i="7"/>
  <c r="D132" i="7"/>
  <c r="D131" i="7"/>
  <c r="E112" i="7"/>
  <c r="E114" i="7"/>
  <c r="D121" i="7"/>
  <c r="D103" i="7"/>
  <c r="E123" i="7"/>
  <c r="D113" i="7"/>
  <c r="D124" i="7"/>
  <c r="E110" i="7"/>
  <c r="E117" i="7"/>
  <c r="E124" i="7"/>
  <c r="E127" i="7"/>
  <c r="D106" i="7"/>
  <c r="D117" i="7"/>
  <c r="E106" i="7"/>
</calcChain>
</file>

<file path=xl/sharedStrings.xml><?xml version="1.0" encoding="utf-8"?>
<sst xmlns="http://schemas.openxmlformats.org/spreadsheetml/2006/main" count="165" uniqueCount="100">
  <si>
    <t>Global Sources of Primary Energy (Exajoules/year)</t>
  </si>
  <si>
    <t>Temperature Change (Degrees Celsius)</t>
  </si>
  <si>
    <t>Greenhouse Gas Net Emissions (Gigatons CO2 equivalent/year)</t>
  </si>
  <si>
    <t>(Gigatons CO2/year)</t>
  </si>
  <si>
    <t>Year</t>
  </si>
  <si>
    <t>Coal</t>
  </si>
  <si>
    <t>Oil</t>
  </si>
  <si>
    <t>Gas</t>
  </si>
  <si>
    <t>Renewables</t>
  </si>
  <si>
    <t>Bioenergy</t>
  </si>
  <si>
    <t>Nuclear</t>
  </si>
  <si>
    <t>New Zero</t>
  </si>
  <si>
    <t>Temperature current</t>
  </si>
  <si>
    <t>Target temperature</t>
  </si>
  <si>
    <t>Greenhouse gas net</t>
  </si>
  <si>
    <t>Cost of Energy ($/gigajoule)</t>
  </si>
  <si>
    <t>CO2 Net Emissions</t>
  </si>
  <si>
    <t>Total Energy</t>
  </si>
  <si>
    <t>Total energy(+10%)</t>
  </si>
  <si>
    <t>Total energy(-10%)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</si>
  <si>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</si>
  <si>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</si>
  <si>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</si>
  <si>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</si>
  <si>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</si>
  <si>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</si>
  <si>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</si>
  <si>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</si>
  <si>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</si>
  <si>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Observation</t>
  </si>
  <si>
    <t>Independent Variables</t>
  </si>
  <si>
    <t>Dependent Variable</t>
  </si>
  <si>
    <t>Coal Tax ($/tce)</t>
  </si>
  <si>
    <t>Oil Tax ($/boe)</t>
  </si>
  <si>
    <t>Renewables Subsidy ($/kWh)</t>
  </si>
  <si>
    <t>Carbon Price ($/ton)</t>
  </si>
  <si>
    <t>Transport Energy Efficiency (per year)</t>
  </si>
  <si>
    <t>Buildings Energy Efficiency (per year)</t>
  </si>
  <si>
    <t>Methane Reduction</t>
  </si>
  <si>
    <t>2100 Temperature Increase (deg 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</si>
  <si>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</si>
  <si>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</si>
  <si>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</si>
  <si>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</si>
  <si>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</si>
  <si>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</si>
  <si>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</si>
  <si>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</si>
  <si>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</si>
  <si>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</si>
  <si>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</si>
  <si>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</si>
  <si>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</si>
  <si>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</si>
  <si>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</si>
  <si>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</si>
  <si>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</si>
  <si>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</si>
  <si>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</si>
  <si>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</si>
  <si>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</si>
  <si>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</si>
  <si>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2100 Temperature Increase (deg C) =</t>
  </si>
  <si>
    <t>3.2749 - 0.001*(Coal Tax) - 0.00158*(Oil Tax) +2.79851*(Renewables Subsidy) -0.00443*(Carbon Price) - 2.93177*(Transport Energy Efficiency) - 8.98066*(Buildings Energy Efficiency) + 0.4723*(Methane Reduction)</t>
  </si>
  <si>
    <t>Decision Variables</t>
  </si>
  <si>
    <t>Constraints</t>
  </si>
  <si>
    <t>Optimal Values</t>
  </si>
  <si>
    <t>&gt;=0 and &lt;35</t>
  </si>
  <si>
    <t>&gt;=0 and &lt;30</t>
  </si>
  <si>
    <t>&lt;=0 and &gt;=-0.03</t>
  </si>
  <si>
    <t>&gt;=0 and &lt;=40</t>
  </si>
  <si>
    <t>&gt;=0 and &lt;=3%</t>
  </si>
  <si>
    <t>&lt;=0 and &gt;=-50%</t>
  </si>
  <si>
    <t>Baseline</t>
  </si>
  <si>
    <t>Current Scenario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</si>
  <si>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</si>
  <si>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</si>
  <si>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</si>
  <si>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</si>
  <si>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</si>
  <si>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</si>
  <si>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</si>
  <si>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</si>
  <si>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</si>
  <si>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</si>
  <si>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</si>
  <si>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</si>
  <si>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</si>
  <si>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 95% confidence level</t>
  </si>
  <si>
    <t>Higher 95% confidence level</t>
  </si>
  <si>
    <t>S.No</t>
  </si>
  <si>
    <t>Lower 95.0%</t>
  </si>
  <si>
    <t>Upper 95.0%</t>
  </si>
  <si>
    <t>RESIDUAL OUTPUT</t>
  </si>
  <si>
    <t>Predicted Temperature current</t>
  </si>
  <si>
    <t>Residuals</t>
  </si>
  <si>
    <t>Standard Residuals</t>
  </si>
  <si>
    <t>Forecast(Baseline)</t>
  </si>
  <si>
    <t>Lower Confidence Bound(Baseline)</t>
  </si>
  <si>
    <t>Upper Confidence Bound(Baseline)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</si>
</sst>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0"/>
      <color rgb="FF000000"/>
      <name val="Calibri"/>
      <scheme val="minor"/>
    </font>
    <font>
      <sz val="12"/>
      <color rgb="FF000000"/>
      <name val="Calibri"/>
    </font>
    <font>
      <b/>
      <sz val="8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444444"/>
      <name val="Calibri"/>
    </font>
    <font>
      <b/>
      <sz val="11"/>
      <color rgb="FFFFFFFF"/>
      <name val="Calibri"/>
    </font>
    <font>
      <sz val="10"/>
      <color theme="1"/>
      <name val="Calibri"/>
      <scheme val="minor"/>
    </font>
    <font>
      <i/>
      <sz val="11"/>
      <color rgb="FF000000"/>
      <name val="Calibri"/>
    </font>
    <font>
      <sz val="10"/>
      <name val="Calibri"/>
    </font>
    <font>
      <b/>
      <u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9BC2E6"/>
        <bgColor rgb="FF9BC2E6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4472C4"/>
        <bgColor rgb="FF4472C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/>
      <right style="thin">
        <color rgb="FF000000"/>
      </right>
      <top style="thin">
        <color rgb="FF8EA9DB"/>
      </top>
      <bottom style="thin">
        <color rgb="FF000000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6" fillId="3" borderId="1" xfId="0" applyFont="1" applyFill="1" applyBorder="1"/>
    <xf numFmtId="0" fontId="7" fillId="0" borderId="0" xfId="0" applyFont="1"/>
    <xf numFmtId="0" fontId="4" fillId="4" borderId="1" xfId="0" applyFont="1" applyFill="1" applyBorder="1"/>
    <xf numFmtId="0" fontId="6" fillId="5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11" fontId="1" fillId="0" borderId="0" xfId="0" applyNumberFormat="1" applyFont="1" applyAlignment="1">
      <alignment horizontal="right"/>
    </xf>
    <xf numFmtId="11" fontId="1" fillId="0" borderId="12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1" fillId="0" borderId="16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8" borderId="1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0" fontId="1" fillId="8" borderId="17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8" borderId="5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0" xfId="0" applyFont="1"/>
    <xf numFmtId="11" fontId="4" fillId="0" borderId="0" xfId="0" applyNumberFormat="1" applyFont="1" applyAlignment="1">
      <alignment horizontal="right"/>
    </xf>
    <xf numFmtId="11" fontId="4" fillId="0" borderId="12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/>
    <xf numFmtId="0" fontId="3" fillId="0" borderId="14" xfId="0" applyFont="1" applyBorder="1" applyAlignment="1">
      <alignment horizontal="left" vertical="top"/>
    </xf>
    <xf numFmtId="0" fontId="9" fillId="0" borderId="14" xfId="0" applyFont="1" applyBorder="1"/>
    <xf numFmtId="0" fontId="9" fillId="0" borderId="15" xfId="0" applyFont="1" applyBorder="1"/>
    <xf numFmtId="0" fontId="9" fillId="0" borderId="12" xfId="0" applyFont="1" applyBorder="1"/>
    <xf numFmtId="0" fontId="9" fillId="0" borderId="17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Sensitivity analysi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014720034995626"/>
          <c:y val="0.17171296296296298"/>
          <c:w val="0.87753018372703417"/>
          <c:h val="0.60250765529308836"/>
        </c:manualLayout>
      </c:layout>
      <c:lineChart>
        <c:grouping val="standard"/>
        <c:varyColors val="1"/>
        <c:ser>
          <c:idx val="0"/>
          <c:order val="0"/>
          <c:tx>
            <c:v>Total Energy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'Sensitivity analysis'!$I$5:$I$105</c:f>
              <c:numCache>
                <c:formatCode>General</c:formatCode>
                <c:ptCount val="101"/>
                <c:pt idx="0">
                  <c:v>404.52</c:v>
                </c:pt>
                <c:pt idx="1">
                  <c:v>415.5800000000001</c:v>
                </c:pt>
                <c:pt idx="2">
                  <c:v>423.77</c:v>
                </c:pt>
                <c:pt idx="3">
                  <c:v>431.95</c:v>
                </c:pt>
                <c:pt idx="4">
                  <c:v>443.83</c:v>
                </c:pt>
                <c:pt idx="5">
                  <c:v>456.19</c:v>
                </c:pt>
                <c:pt idx="6">
                  <c:v>468.54</c:v>
                </c:pt>
                <c:pt idx="7">
                  <c:v>485.22999999999996</c:v>
                </c:pt>
                <c:pt idx="8">
                  <c:v>489.76</c:v>
                </c:pt>
                <c:pt idx="9">
                  <c:v>500.03999999999991</c:v>
                </c:pt>
                <c:pt idx="10">
                  <c:v>505.92</c:v>
                </c:pt>
                <c:pt idx="11">
                  <c:v>514.6099999999999</c:v>
                </c:pt>
                <c:pt idx="12">
                  <c:v>524.32000000000005</c:v>
                </c:pt>
                <c:pt idx="13">
                  <c:v>532.99</c:v>
                </c:pt>
                <c:pt idx="14">
                  <c:v>541.04000000000008</c:v>
                </c:pt>
                <c:pt idx="15">
                  <c:v>548.6099999999999</c:v>
                </c:pt>
                <c:pt idx="16">
                  <c:v>555.46</c:v>
                </c:pt>
                <c:pt idx="17">
                  <c:v>562.95999999999992</c:v>
                </c:pt>
                <c:pt idx="18">
                  <c:v>571.7299999999999</c:v>
                </c:pt>
                <c:pt idx="19">
                  <c:v>580.99</c:v>
                </c:pt>
                <c:pt idx="20">
                  <c:v>590.21999999999991</c:v>
                </c:pt>
                <c:pt idx="21">
                  <c:v>591.57999999999993</c:v>
                </c:pt>
                <c:pt idx="22">
                  <c:v>586.95999999999992</c:v>
                </c:pt>
                <c:pt idx="23">
                  <c:v>592.55999999999995</c:v>
                </c:pt>
                <c:pt idx="24">
                  <c:v>599.91000000000008</c:v>
                </c:pt>
                <c:pt idx="25">
                  <c:v>606.94999999999993</c:v>
                </c:pt>
                <c:pt idx="26">
                  <c:v>613.51</c:v>
                </c:pt>
                <c:pt idx="27">
                  <c:v>619.74000000000012</c:v>
                </c:pt>
                <c:pt idx="28">
                  <c:v>625.78999999999985</c:v>
                </c:pt>
                <c:pt idx="29">
                  <c:v>631.71</c:v>
                </c:pt>
                <c:pt idx="30">
                  <c:v>637.43000000000006</c:v>
                </c:pt>
                <c:pt idx="31">
                  <c:v>643.08000000000004</c:v>
                </c:pt>
                <c:pt idx="32">
                  <c:v>648.65000000000009</c:v>
                </c:pt>
                <c:pt idx="33">
                  <c:v>654.22</c:v>
                </c:pt>
                <c:pt idx="34">
                  <c:v>659.80000000000007</c:v>
                </c:pt>
                <c:pt idx="35">
                  <c:v>665.39</c:v>
                </c:pt>
                <c:pt idx="36">
                  <c:v>671.03000000000009</c:v>
                </c:pt>
                <c:pt idx="37">
                  <c:v>676.69</c:v>
                </c:pt>
                <c:pt idx="38">
                  <c:v>682.38999999999987</c:v>
                </c:pt>
                <c:pt idx="39">
                  <c:v>688.09999999999991</c:v>
                </c:pt>
                <c:pt idx="40">
                  <c:v>693.85</c:v>
                </c:pt>
                <c:pt idx="41">
                  <c:v>699.61000000000013</c:v>
                </c:pt>
                <c:pt idx="42">
                  <c:v>705.39</c:v>
                </c:pt>
                <c:pt idx="43">
                  <c:v>711.16</c:v>
                </c:pt>
                <c:pt idx="44">
                  <c:v>716.94999999999993</c:v>
                </c:pt>
                <c:pt idx="45">
                  <c:v>722.70000000000016</c:v>
                </c:pt>
                <c:pt idx="46">
                  <c:v>728.44999999999993</c:v>
                </c:pt>
                <c:pt idx="47">
                  <c:v>734.17000000000007</c:v>
                </c:pt>
                <c:pt idx="48">
                  <c:v>739.88</c:v>
                </c:pt>
                <c:pt idx="49">
                  <c:v>745.56</c:v>
                </c:pt>
                <c:pt idx="50">
                  <c:v>751.20999999999992</c:v>
                </c:pt>
                <c:pt idx="51">
                  <c:v>756.79</c:v>
                </c:pt>
                <c:pt idx="52">
                  <c:v>762.35</c:v>
                </c:pt>
                <c:pt idx="53">
                  <c:v>767.87</c:v>
                </c:pt>
                <c:pt idx="54">
                  <c:v>773.35000000000014</c:v>
                </c:pt>
                <c:pt idx="55">
                  <c:v>778.77</c:v>
                </c:pt>
                <c:pt idx="56">
                  <c:v>784.18</c:v>
                </c:pt>
                <c:pt idx="57">
                  <c:v>789.49999999999989</c:v>
                </c:pt>
                <c:pt idx="58">
                  <c:v>794.8</c:v>
                </c:pt>
                <c:pt idx="59">
                  <c:v>800.05000000000007</c:v>
                </c:pt>
                <c:pt idx="60">
                  <c:v>805.25</c:v>
                </c:pt>
                <c:pt idx="61">
                  <c:v>810.41000000000008</c:v>
                </c:pt>
                <c:pt idx="62">
                  <c:v>815.5200000000001</c:v>
                </c:pt>
                <c:pt idx="63">
                  <c:v>820.56000000000017</c:v>
                </c:pt>
                <c:pt idx="64">
                  <c:v>825.56</c:v>
                </c:pt>
                <c:pt idx="65">
                  <c:v>830.52</c:v>
                </c:pt>
                <c:pt idx="66">
                  <c:v>835.43000000000006</c:v>
                </c:pt>
                <c:pt idx="67">
                  <c:v>840.31000000000006</c:v>
                </c:pt>
                <c:pt idx="68">
                  <c:v>845.19999999999993</c:v>
                </c:pt>
                <c:pt idx="69">
                  <c:v>850.08</c:v>
                </c:pt>
                <c:pt idx="70">
                  <c:v>854.93999999999994</c:v>
                </c:pt>
                <c:pt idx="71">
                  <c:v>859.85000000000014</c:v>
                </c:pt>
                <c:pt idx="72">
                  <c:v>864.76</c:v>
                </c:pt>
                <c:pt idx="73">
                  <c:v>869.71</c:v>
                </c:pt>
                <c:pt idx="74">
                  <c:v>874.69</c:v>
                </c:pt>
                <c:pt idx="75">
                  <c:v>879.72000000000014</c:v>
                </c:pt>
                <c:pt idx="76">
                  <c:v>884.77999999999986</c:v>
                </c:pt>
                <c:pt idx="77">
                  <c:v>889.88000000000011</c:v>
                </c:pt>
                <c:pt idx="78">
                  <c:v>895.02</c:v>
                </c:pt>
                <c:pt idx="79">
                  <c:v>900.18000000000006</c:v>
                </c:pt>
                <c:pt idx="80">
                  <c:v>905.39</c:v>
                </c:pt>
                <c:pt idx="81">
                  <c:v>910.62</c:v>
                </c:pt>
                <c:pt idx="82">
                  <c:v>915.8900000000001</c:v>
                </c:pt>
                <c:pt idx="83">
                  <c:v>921.24</c:v>
                </c:pt>
                <c:pt idx="84">
                  <c:v>926.6400000000001</c:v>
                </c:pt>
                <c:pt idx="85">
                  <c:v>932.12000000000012</c:v>
                </c:pt>
                <c:pt idx="86">
                  <c:v>937.69</c:v>
                </c:pt>
                <c:pt idx="87">
                  <c:v>943.34</c:v>
                </c:pt>
                <c:pt idx="88">
                  <c:v>949.08000000000015</c:v>
                </c:pt>
                <c:pt idx="89">
                  <c:v>954.92000000000007</c:v>
                </c:pt>
                <c:pt idx="90">
                  <c:v>960.88</c:v>
                </c:pt>
                <c:pt idx="91">
                  <c:v>966.93999999999994</c:v>
                </c:pt>
                <c:pt idx="92">
                  <c:v>973.13</c:v>
                </c:pt>
                <c:pt idx="93">
                  <c:v>979.44</c:v>
                </c:pt>
                <c:pt idx="94">
                  <c:v>985.88999999999987</c:v>
                </c:pt>
                <c:pt idx="95">
                  <c:v>992.45</c:v>
                </c:pt>
                <c:pt idx="96">
                  <c:v>999.15</c:v>
                </c:pt>
                <c:pt idx="97">
                  <c:v>1005.96</c:v>
                </c:pt>
                <c:pt idx="98">
                  <c:v>1012.9</c:v>
                </c:pt>
                <c:pt idx="99">
                  <c:v>1019.95</c:v>
                </c:pt>
                <c:pt idx="100">
                  <c:v>1027.1299999999999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9AF-9637-D1ABE83D01D7}"/>
            </c:ext>
          </c:extLst>
        </c:ser>
        <c:ser>
          <c:idx val="1"/>
          <c:order val="1"/>
          <c:tx>
            <c:v>Total energy(+10%)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'Sensitivity analysis'!$J$5:$J$105</c:f>
              <c:numCache>
                <c:formatCode>General</c:formatCode>
                <c:ptCount val="101"/>
                <c:pt idx="0">
                  <c:v>444.97200000000004</c:v>
                </c:pt>
                <c:pt idx="1">
                  <c:v>457.13800000000015</c:v>
                </c:pt>
                <c:pt idx="2">
                  <c:v>466.14699999999999</c:v>
                </c:pt>
                <c:pt idx="3">
                  <c:v>475.14500000000004</c:v>
                </c:pt>
                <c:pt idx="4">
                  <c:v>488.21300000000002</c:v>
                </c:pt>
                <c:pt idx="5">
                  <c:v>501.80900000000003</c:v>
                </c:pt>
                <c:pt idx="6">
                  <c:v>515.39400000000012</c:v>
                </c:pt>
                <c:pt idx="7">
                  <c:v>533.75300000000004</c:v>
                </c:pt>
                <c:pt idx="8">
                  <c:v>538.73599999999999</c:v>
                </c:pt>
                <c:pt idx="9">
                  <c:v>550.04399999999998</c:v>
                </c:pt>
                <c:pt idx="10">
                  <c:v>556.51200000000006</c:v>
                </c:pt>
                <c:pt idx="11">
                  <c:v>566.07099999999991</c:v>
                </c:pt>
                <c:pt idx="12">
                  <c:v>576.75200000000007</c:v>
                </c:pt>
                <c:pt idx="13">
                  <c:v>586.2890000000001</c:v>
                </c:pt>
                <c:pt idx="14">
                  <c:v>595.14400000000012</c:v>
                </c:pt>
                <c:pt idx="15">
                  <c:v>603.47099999999989</c:v>
                </c:pt>
                <c:pt idx="16">
                  <c:v>611.00600000000009</c:v>
                </c:pt>
                <c:pt idx="17">
                  <c:v>619.25599999999997</c:v>
                </c:pt>
                <c:pt idx="18">
                  <c:v>628.90299999999991</c:v>
                </c:pt>
                <c:pt idx="19">
                  <c:v>639.08900000000006</c:v>
                </c:pt>
                <c:pt idx="20">
                  <c:v>649.24199999999996</c:v>
                </c:pt>
                <c:pt idx="21">
                  <c:v>650.73799999999994</c:v>
                </c:pt>
                <c:pt idx="22">
                  <c:v>645.65599999999995</c:v>
                </c:pt>
                <c:pt idx="23">
                  <c:v>651.81600000000003</c:v>
                </c:pt>
                <c:pt idx="24">
                  <c:v>659.90100000000018</c:v>
                </c:pt>
                <c:pt idx="25">
                  <c:v>667.64499999999998</c:v>
                </c:pt>
                <c:pt idx="26">
                  <c:v>674.86099999999999</c:v>
                </c:pt>
                <c:pt idx="27">
                  <c:v>681.71400000000017</c:v>
                </c:pt>
                <c:pt idx="28">
                  <c:v>688.36899999999991</c:v>
                </c:pt>
                <c:pt idx="29">
                  <c:v>694.88100000000009</c:v>
                </c:pt>
                <c:pt idx="30">
                  <c:v>701.17300000000012</c:v>
                </c:pt>
                <c:pt idx="31">
                  <c:v>707.38800000000015</c:v>
                </c:pt>
                <c:pt idx="32">
                  <c:v>713.51500000000021</c:v>
                </c:pt>
                <c:pt idx="33">
                  <c:v>719.64200000000005</c:v>
                </c:pt>
                <c:pt idx="34">
                  <c:v>725.78000000000009</c:v>
                </c:pt>
                <c:pt idx="35">
                  <c:v>731.92900000000009</c:v>
                </c:pt>
                <c:pt idx="36">
                  <c:v>738.13300000000015</c:v>
                </c:pt>
                <c:pt idx="37">
                  <c:v>744.35900000000015</c:v>
                </c:pt>
                <c:pt idx="38">
                  <c:v>750.62899999999991</c:v>
                </c:pt>
                <c:pt idx="39">
                  <c:v>756.91</c:v>
                </c:pt>
                <c:pt idx="40">
                  <c:v>763.23500000000013</c:v>
                </c:pt>
                <c:pt idx="41">
                  <c:v>769.57100000000025</c:v>
                </c:pt>
                <c:pt idx="42">
                  <c:v>775.92900000000009</c:v>
                </c:pt>
                <c:pt idx="43">
                  <c:v>782.27600000000007</c:v>
                </c:pt>
                <c:pt idx="44">
                  <c:v>788.64499999999998</c:v>
                </c:pt>
                <c:pt idx="45">
                  <c:v>794.97000000000025</c:v>
                </c:pt>
                <c:pt idx="46">
                  <c:v>801.29499999999996</c:v>
                </c:pt>
                <c:pt idx="47">
                  <c:v>807.5870000000001</c:v>
                </c:pt>
                <c:pt idx="48">
                  <c:v>813.86800000000005</c:v>
                </c:pt>
                <c:pt idx="49">
                  <c:v>820.11599999999999</c:v>
                </c:pt>
                <c:pt idx="50">
                  <c:v>826.33100000000002</c:v>
                </c:pt>
                <c:pt idx="51">
                  <c:v>832.46900000000005</c:v>
                </c:pt>
                <c:pt idx="52">
                  <c:v>838.58500000000004</c:v>
                </c:pt>
                <c:pt idx="53">
                  <c:v>844.65700000000004</c:v>
                </c:pt>
                <c:pt idx="54">
                  <c:v>850.68500000000017</c:v>
                </c:pt>
                <c:pt idx="55">
                  <c:v>856.64700000000005</c:v>
                </c:pt>
                <c:pt idx="56">
                  <c:v>862.59800000000007</c:v>
                </c:pt>
                <c:pt idx="57">
                  <c:v>868.44999999999993</c:v>
                </c:pt>
                <c:pt idx="58">
                  <c:v>874.28</c:v>
                </c:pt>
                <c:pt idx="59">
                  <c:v>880.05500000000018</c:v>
                </c:pt>
                <c:pt idx="60">
                  <c:v>885.77500000000009</c:v>
                </c:pt>
                <c:pt idx="61">
                  <c:v>891.45100000000014</c:v>
                </c:pt>
                <c:pt idx="62">
                  <c:v>897.07200000000023</c:v>
                </c:pt>
                <c:pt idx="63">
                  <c:v>902.61600000000021</c:v>
                </c:pt>
                <c:pt idx="64">
                  <c:v>908.11599999999999</c:v>
                </c:pt>
                <c:pt idx="65">
                  <c:v>913.572</c:v>
                </c:pt>
                <c:pt idx="66">
                  <c:v>918.97300000000018</c:v>
                </c:pt>
                <c:pt idx="67">
                  <c:v>924.34100000000012</c:v>
                </c:pt>
                <c:pt idx="68">
                  <c:v>929.72</c:v>
                </c:pt>
                <c:pt idx="69">
                  <c:v>935.08800000000008</c:v>
                </c:pt>
                <c:pt idx="70">
                  <c:v>940.43399999999997</c:v>
                </c:pt>
                <c:pt idx="71">
                  <c:v>945.83500000000026</c:v>
                </c:pt>
                <c:pt idx="72">
                  <c:v>951.2360000000001</c:v>
                </c:pt>
                <c:pt idx="73">
                  <c:v>956.68100000000015</c:v>
                </c:pt>
                <c:pt idx="74">
                  <c:v>962.15900000000011</c:v>
                </c:pt>
                <c:pt idx="75">
                  <c:v>967.69200000000023</c:v>
                </c:pt>
                <c:pt idx="76">
                  <c:v>973.25799999999992</c:v>
                </c:pt>
                <c:pt idx="77">
                  <c:v>978.86800000000017</c:v>
                </c:pt>
                <c:pt idx="78">
                  <c:v>984.52200000000005</c:v>
                </c:pt>
                <c:pt idx="79">
                  <c:v>990.19800000000021</c:v>
                </c:pt>
                <c:pt idx="80">
                  <c:v>995.92900000000009</c:v>
                </c:pt>
                <c:pt idx="81">
                  <c:v>1001.6820000000001</c:v>
                </c:pt>
                <c:pt idx="82">
                  <c:v>1007.4790000000002</c:v>
                </c:pt>
                <c:pt idx="83">
                  <c:v>1013.3640000000001</c:v>
                </c:pt>
                <c:pt idx="84">
                  <c:v>1019.3040000000002</c:v>
                </c:pt>
                <c:pt idx="85">
                  <c:v>1025.3320000000001</c:v>
                </c:pt>
                <c:pt idx="86">
                  <c:v>1031.4590000000001</c:v>
                </c:pt>
                <c:pt idx="87">
                  <c:v>1037.6740000000002</c:v>
                </c:pt>
                <c:pt idx="88">
                  <c:v>1043.9880000000003</c:v>
                </c:pt>
                <c:pt idx="89">
                  <c:v>1050.4120000000003</c:v>
                </c:pt>
                <c:pt idx="90">
                  <c:v>1056.9680000000001</c:v>
                </c:pt>
                <c:pt idx="91">
                  <c:v>1063.634</c:v>
                </c:pt>
                <c:pt idx="92">
                  <c:v>1070.443</c:v>
                </c:pt>
                <c:pt idx="93">
                  <c:v>1077.3840000000002</c:v>
                </c:pt>
                <c:pt idx="94">
                  <c:v>1084.479</c:v>
                </c:pt>
                <c:pt idx="95">
                  <c:v>1091.6950000000002</c:v>
                </c:pt>
                <c:pt idx="96">
                  <c:v>1099.0650000000001</c:v>
                </c:pt>
                <c:pt idx="97">
                  <c:v>1106.556</c:v>
                </c:pt>
                <c:pt idx="98">
                  <c:v>1114.19</c:v>
                </c:pt>
                <c:pt idx="99">
                  <c:v>1121.9450000000002</c:v>
                </c:pt>
                <c:pt idx="100">
                  <c:v>1129.8430000000001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9AF-9637-D1ABE83D01D7}"/>
            </c:ext>
          </c:extLst>
        </c:ser>
        <c:ser>
          <c:idx val="2"/>
          <c:order val="2"/>
          <c:tx>
            <c:v>Total energy(-10%)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'Sensitivity analysis'!$K$5:$K$105</c:f>
              <c:numCache>
                <c:formatCode>General</c:formatCode>
                <c:ptCount val="101"/>
                <c:pt idx="0">
                  <c:v>364.06799999999998</c:v>
                </c:pt>
                <c:pt idx="1">
                  <c:v>374.02200000000011</c:v>
                </c:pt>
                <c:pt idx="2">
                  <c:v>381.39299999999997</c:v>
                </c:pt>
                <c:pt idx="3">
                  <c:v>388.755</c:v>
                </c:pt>
                <c:pt idx="4">
                  <c:v>399.447</c:v>
                </c:pt>
                <c:pt idx="5">
                  <c:v>410.57100000000003</c:v>
                </c:pt>
                <c:pt idx="6">
                  <c:v>421.68600000000004</c:v>
                </c:pt>
                <c:pt idx="7">
                  <c:v>436.70699999999999</c:v>
                </c:pt>
                <c:pt idx="8">
                  <c:v>440.78399999999999</c:v>
                </c:pt>
                <c:pt idx="9">
                  <c:v>450.03599999999994</c:v>
                </c:pt>
                <c:pt idx="10">
                  <c:v>455.32800000000003</c:v>
                </c:pt>
                <c:pt idx="11">
                  <c:v>463.14899999999994</c:v>
                </c:pt>
                <c:pt idx="12">
                  <c:v>471.88800000000003</c:v>
                </c:pt>
                <c:pt idx="13">
                  <c:v>479.69100000000003</c:v>
                </c:pt>
                <c:pt idx="14">
                  <c:v>486.93600000000009</c:v>
                </c:pt>
                <c:pt idx="15">
                  <c:v>493.74899999999991</c:v>
                </c:pt>
                <c:pt idx="16">
                  <c:v>499.91400000000004</c:v>
                </c:pt>
                <c:pt idx="17">
                  <c:v>506.66399999999993</c:v>
                </c:pt>
                <c:pt idx="18">
                  <c:v>514.5569999999999</c:v>
                </c:pt>
                <c:pt idx="19">
                  <c:v>522.89100000000008</c:v>
                </c:pt>
                <c:pt idx="20">
                  <c:v>531.19799999999998</c:v>
                </c:pt>
                <c:pt idx="21">
                  <c:v>532.42199999999991</c:v>
                </c:pt>
                <c:pt idx="22">
                  <c:v>528.2639999999999</c:v>
                </c:pt>
                <c:pt idx="23">
                  <c:v>533.30399999999997</c:v>
                </c:pt>
                <c:pt idx="24">
                  <c:v>539.9190000000001</c:v>
                </c:pt>
                <c:pt idx="25">
                  <c:v>546.255</c:v>
                </c:pt>
                <c:pt idx="26">
                  <c:v>552.15899999999999</c:v>
                </c:pt>
                <c:pt idx="27">
                  <c:v>557.76600000000008</c:v>
                </c:pt>
                <c:pt idx="28">
                  <c:v>563.2109999999999</c:v>
                </c:pt>
                <c:pt idx="29">
                  <c:v>568.5390000000001</c:v>
                </c:pt>
                <c:pt idx="30">
                  <c:v>573.68700000000013</c:v>
                </c:pt>
                <c:pt idx="31">
                  <c:v>578.77200000000005</c:v>
                </c:pt>
                <c:pt idx="32">
                  <c:v>583.78500000000008</c:v>
                </c:pt>
                <c:pt idx="33">
                  <c:v>588.798</c:v>
                </c:pt>
                <c:pt idx="34">
                  <c:v>593.82000000000005</c:v>
                </c:pt>
                <c:pt idx="35">
                  <c:v>598.851</c:v>
                </c:pt>
                <c:pt idx="36">
                  <c:v>603.92700000000013</c:v>
                </c:pt>
                <c:pt idx="37">
                  <c:v>609.02100000000007</c:v>
                </c:pt>
                <c:pt idx="38">
                  <c:v>614.15099999999995</c:v>
                </c:pt>
                <c:pt idx="39">
                  <c:v>619.29</c:v>
                </c:pt>
                <c:pt idx="40">
                  <c:v>624.46500000000003</c:v>
                </c:pt>
                <c:pt idx="41">
                  <c:v>629.64900000000011</c:v>
                </c:pt>
                <c:pt idx="42">
                  <c:v>634.851</c:v>
                </c:pt>
                <c:pt idx="43">
                  <c:v>640.04399999999998</c:v>
                </c:pt>
                <c:pt idx="44">
                  <c:v>645.255</c:v>
                </c:pt>
                <c:pt idx="45">
                  <c:v>650.43000000000018</c:v>
                </c:pt>
                <c:pt idx="46">
                  <c:v>655.6049999999999</c:v>
                </c:pt>
                <c:pt idx="47">
                  <c:v>660.75300000000004</c:v>
                </c:pt>
                <c:pt idx="48">
                  <c:v>665.89200000000005</c:v>
                </c:pt>
                <c:pt idx="49">
                  <c:v>671.00400000000002</c:v>
                </c:pt>
                <c:pt idx="50">
                  <c:v>676.08899999999994</c:v>
                </c:pt>
                <c:pt idx="51">
                  <c:v>681.11099999999999</c:v>
                </c:pt>
                <c:pt idx="52">
                  <c:v>686.11500000000001</c:v>
                </c:pt>
                <c:pt idx="53">
                  <c:v>691.08299999999997</c:v>
                </c:pt>
                <c:pt idx="54">
                  <c:v>696.0150000000001</c:v>
                </c:pt>
                <c:pt idx="55">
                  <c:v>700.89300000000003</c:v>
                </c:pt>
                <c:pt idx="56">
                  <c:v>705.76199999999994</c:v>
                </c:pt>
                <c:pt idx="57">
                  <c:v>710.55</c:v>
                </c:pt>
                <c:pt idx="58">
                  <c:v>715.31999999999994</c:v>
                </c:pt>
                <c:pt idx="59">
                  <c:v>720.04500000000007</c:v>
                </c:pt>
                <c:pt idx="60">
                  <c:v>724.72500000000002</c:v>
                </c:pt>
                <c:pt idx="61">
                  <c:v>729.36900000000014</c:v>
                </c:pt>
                <c:pt idx="62">
                  <c:v>733.96800000000007</c:v>
                </c:pt>
                <c:pt idx="63">
                  <c:v>738.50400000000013</c:v>
                </c:pt>
                <c:pt idx="64">
                  <c:v>743.00400000000002</c:v>
                </c:pt>
                <c:pt idx="65">
                  <c:v>747.46799999999996</c:v>
                </c:pt>
                <c:pt idx="66">
                  <c:v>751.88700000000006</c:v>
                </c:pt>
                <c:pt idx="67">
                  <c:v>756.27900000000011</c:v>
                </c:pt>
                <c:pt idx="68">
                  <c:v>760.68</c:v>
                </c:pt>
                <c:pt idx="69">
                  <c:v>765.072</c:v>
                </c:pt>
                <c:pt idx="70">
                  <c:v>769.44599999999991</c:v>
                </c:pt>
                <c:pt idx="71">
                  <c:v>773.86500000000012</c:v>
                </c:pt>
                <c:pt idx="72">
                  <c:v>778.28399999999999</c:v>
                </c:pt>
                <c:pt idx="73">
                  <c:v>782.73900000000003</c:v>
                </c:pt>
                <c:pt idx="74">
                  <c:v>787.22100000000012</c:v>
                </c:pt>
                <c:pt idx="75">
                  <c:v>791.74800000000016</c:v>
                </c:pt>
                <c:pt idx="76">
                  <c:v>796.30199999999991</c:v>
                </c:pt>
                <c:pt idx="77">
                  <c:v>800.89200000000017</c:v>
                </c:pt>
                <c:pt idx="78">
                  <c:v>805.51800000000003</c:v>
                </c:pt>
                <c:pt idx="79">
                  <c:v>810.16200000000003</c:v>
                </c:pt>
                <c:pt idx="80">
                  <c:v>814.851</c:v>
                </c:pt>
                <c:pt idx="81">
                  <c:v>819.55799999999999</c:v>
                </c:pt>
                <c:pt idx="82">
                  <c:v>824.30100000000016</c:v>
                </c:pt>
                <c:pt idx="83">
                  <c:v>829.11599999999999</c:v>
                </c:pt>
                <c:pt idx="84">
                  <c:v>833.97600000000011</c:v>
                </c:pt>
                <c:pt idx="85">
                  <c:v>838.90800000000013</c:v>
                </c:pt>
                <c:pt idx="86">
                  <c:v>843.92100000000005</c:v>
                </c:pt>
                <c:pt idx="87">
                  <c:v>849.00600000000009</c:v>
                </c:pt>
                <c:pt idx="88">
                  <c:v>854.17200000000014</c:v>
                </c:pt>
                <c:pt idx="89">
                  <c:v>859.42800000000011</c:v>
                </c:pt>
                <c:pt idx="90">
                  <c:v>864.79200000000003</c:v>
                </c:pt>
                <c:pt idx="91">
                  <c:v>870.24599999999998</c:v>
                </c:pt>
                <c:pt idx="92">
                  <c:v>875.81700000000001</c:v>
                </c:pt>
                <c:pt idx="93">
                  <c:v>881.49600000000009</c:v>
                </c:pt>
                <c:pt idx="94">
                  <c:v>887.30099999999993</c:v>
                </c:pt>
                <c:pt idx="95">
                  <c:v>893.20500000000004</c:v>
                </c:pt>
                <c:pt idx="96">
                  <c:v>899.23500000000001</c:v>
                </c:pt>
                <c:pt idx="97">
                  <c:v>905.36400000000003</c:v>
                </c:pt>
                <c:pt idx="98">
                  <c:v>911.61</c:v>
                </c:pt>
                <c:pt idx="99">
                  <c:v>917.95500000000004</c:v>
                </c:pt>
                <c:pt idx="100">
                  <c:v>924.41699999999992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9AF-9637-D1ABE83D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50303"/>
        <c:axId val="1087442171"/>
      </c:lineChart>
      <c:catAx>
        <c:axId val="115775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442171"/>
        <c:crosses val="autoZero"/>
        <c:auto val="1"/>
        <c:lblAlgn val="ctr"/>
        <c:lblOffset val="100"/>
        <c:noMultiLvlLbl val="1"/>
      </c:catAx>
      <c:valAx>
        <c:axId val="108744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7503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Forecasting Baseline</a:t>
            </a:r>
            <a:r>
              <a:rPr lang="en-IN" baseline="0"/>
              <a:t> vs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Forecasting!$B$2:$B$133</c:f>
              <c:numCache>
                <c:formatCode>General</c:formatCode>
                <c:ptCount val="132"/>
                <c:pt idx="0">
                  <c:v>41.28</c:v>
                </c:pt>
                <c:pt idx="1">
                  <c:v>42.11</c:v>
                </c:pt>
                <c:pt idx="2">
                  <c:v>42.87</c:v>
                </c:pt>
                <c:pt idx="3">
                  <c:v>43.62</c:v>
                </c:pt>
                <c:pt idx="4">
                  <c:v>44.49</c:v>
                </c:pt>
                <c:pt idx="5">
                  <c:v>45.52</c:v>
                </c:pt>
                <c:pt idx="6">
                  <c:v>46.62</c:v>
                </c:pt>
                <c:pt idx="7">
                  <c:v>47.88</c:v>
                </c:pt>
                <c:pt idx="8">
                  <c:v>49.06</c:v>
                </c:pt>
                <c:pt idx="9">
                  <c:v>49.91</c:v>
                </c:pt>
                <c:pt idx="10">
                  <c:v>50.47</c:v>
                </c:pt>
                <c:pt idx="11">
                  <c:v>51.35</c:v>
                </c:pt>
                <c:pt idx="12">
                  <c:v>52.28</c:v>
                </c:pt>
                <c:pt idx="13">
                  <c:v>53.17</c:v>
                </c:pt>
                <c:pt idx="14">
                  <c:v>54.02</c:v>
                </c:pt>
                <c:pt idx="15">
                  <c:v>54.86</c:v>
                </c:pt>
                <c:pt idx="16">
                  <c:v>55.66</c:v>
                </c:pt>
                <c:pt idx="17">
                  <c:v>56.4</c:v>
                </c:pt>
                <c:pt idx="18">
                  <c:v>57.21</c:v>
                </c:pt>
                <c:pt idx="19">
                  <c:v>57.94</c:v>
                </c:pt>
                <c:pt idx="20">
                  <c:v>58.18</c:v>
                </c:pt>
                <c:pt idx="21">
                  <c:v>57.91</c:v>
                </c:pt>
                <c:pt idx="22">
                  <c:v>58.41</c:v>
                </c:pt>
                <c:pt idx="23">
                  <c:v>58.97</c:v>
                </c:pt>
                <c:pt idx="24">
                  <c:v>59.49</c:v>
                </c:pt>
                <c:pt idx="25">
                  <c:v>59.97</c:v>
                </c:pt>
                <c:pt idx="26">
                  <c:v>60.42</c:v>
                </c:pt>
                <c:pt idx="27">
                  <c:v>60.85</c:v>
                </c:pt>
                <c:pt idx="28">
                  <c:v>61.25</c:v>
                </c:pt>
                <c:pt idx="29">
                  <c:v>61.62</c:v>
                </c:pt>
                <c:pt idx="30">
                  <c:v>61.98</c:v>
                </c:pt>
                <c:pt idx="31">
                  <c:v>62.32</c:v>
                </c:pt>
                <c:pt idx="32">
                  <c:v>62.63</c:v>
                </c:pt>
                <c:pt idx="33">
                  <c:v>62.93</c:v>
                </c:pt>
                <c:pt idx="34">
                  <c:v>63.21</c:v>
                </c:pt>
                <c:pt idx="35">
                  <c:v>63.48</c:v>
                </c:pt>
                <c:pt idx="36">
                  <c:v>63.74</c:v>
                </c:pt>
                <c:pt idx="37">
                  <c:v>63.99</c:v>
                </c:pt>
                <c:pt idx="38">
                  <c:v>64.239999999999995</c:v>
                </c:pt>
                <c:pt idx="39">
                  <c:v>64.48</c:v>
                </c:pt>
                <c:pt idx="40">
                  <c:v>64.73</c:v>
                </c:pt>
                <c:pt idx="41">
                  <c:v>64.97</c:v>
                </c:pt>
                <c:pt idx="42">
                  <c:v>65.209999999999994</c:v>
                </c:pt>
                <c:pt idx="43">
                  <c:v>65.44</c:v>
                </c:pt>
                <c:pt idx="44">
                  <c:v>65.680000000000007</c:v>
                </c:pt>
                <c:pt idx="45">
                  <c:v>65.91</c:v>
                </c:pt>
                <c:pt idx="46">
                  <c:v>66.14</c:v>
                </c:pt>
                <c:pt idx="47">
                  <c:v>66.37</c:v>
                </c:pt>
                <c:pt idx="48">
                  <c:v>66.599999999999994</c:v>
                </c:pt>
                <c:pt idx="49">
                  <c:v>66.819999999999993</c:v>
                </c:pt>
                <c:pt idx="50">
                  <c:v>67.05</c:v>
                </c:pt>
                <c:pt idx="51">
                  <c:v>67.28</c:v>
                </c:pt>
                <c:pt idx="52">
                  <c:v>67.510000000000005</c:v>
                </c:pt>
                <c:pt idx="53">
                  <c:v>67.739999999999995</c:v>
                </c:pt>
                <c:pt idx="54">
                  <c:v>67.959999999999994</c:v>
                </c:pt>
                <c:pt idx="55">
                  <c:v>68.19</c:v>
                </c:pt>
                <c:pt idx="56">
                  <c:v>68.41</c:v>
                </c:pt>
                <c:pt idx="57">
                  <c:v>68.62</c:v>
                </c:pt>
                <c:pt idx="58">
                  <c:v>68.84</c:v>
                </c:pt>
                <c:pt idx="59">
                  <c:v>69.040000000000006</c:v>
                </c:pt>
                <c:pt idx="60">
                  <c:v>69.239999999999995</c:v>
                </c:pt>
                <c:pt idx="61">
                  <c:v>69.44</c:v>
                </c:pt>
                <c:pt idx="62">
                  <c:v>69.63</c:v>
                </c:pt>
                <c:pt idx="63">
                  <c:v>69.819999999999993</c:v>
                </c:pt>
                <c:pt idx="64">
                  <c:v>70</c:v>
                </c:pt>
                <c:pt idx="65">
                  <c:v>70.180000000000007</c:v>
                </c:pt>
                <c:pt idx="66">
                  <c:v>70.349999999999994</c:v>
                </c:pt>
                <c:pt idx="67">
                  <c:v>70.510000000000005</c:v>
                </c:pt>
                <c:pt idx="68">
                  <c:v>70.67</c:v>
                </c:pt>
                <c:pt idx="69">
                  <c:v>70.83</c:v>
                </c:pt>
                <c:pt idx="70">
                  <c:v>70.97</c:v>
                </c:pt>
                <c:pt idx="71">
                  <c:v>71.11</c:v>
                </c:pt>
                <c:pt idx="72">
                  <c:v>71.25</c:v>
                </c:pt>
                <c:pt idx="73">
                  <c:v>71.38</c:v>
                </c:pt>
                <c:pt idx="74">
                  <c:v>71.5</c:v>
                </c:pt>
                <c:pt idx="75">
                  <c:v>71.61</c:v>
                </c:pt>
                <c:pt idx="76">
                  <c:v>71.709999999999994</c:v>
                </c:pt>
                <c:pt idx="77">
                  <c:v>71.81</c:v>
                </c:pt>
                <c:pt idx="78">
                  <c:v>71.89</c:v>
                </c:pt>
                <c:pt idx="79">
                  <c:v>71.959999999999994</c:v>
                </c:pt>
                <c:pt idx="80">
                  <c:v>72.03</c:v>
                </c:pt>
                <c:pt idx="81">
                  <c:v>72.08</c:v>
                </c:pt>
                <c:pt idx="82">
                  <c:v>72.13</c:v>
                </c:pt>
                <c:pt idx="83">
                  <c:v>72.17</c:v>
                </c:pt>
                <c:pt idx="84">
                  <c:v>72.2</c:v>
                </c:pt>
                <c:pt idx="85">
                  <c:v>72.23</c:v>
                </c:pt>
                <c:pt idx="86">
                  <c:v>72.260000000000005</c:v>
                </c:pt>
                <c:pt idx="87">
                  <c:v>72.27</c:v>
                </c:pt>
                <c:pt idx="88">
                  <c:v>72.290000000000006</c:v>
                </c:pt>
                <c:pt idx="89">
                  <c:v>72.290000000000006</c:v>
                </c:pt>
                <c:pt idx="90">
                  <c:v>72.290000000000006</c:v>
                </c:pt>
                <c:pt idx="91">
                  <c:v>72.290000000000006</c:v>
                </c:pt>
                <c:pt idx="92">
                  <c:v>72.28</c:v>
                </c:pt>
                <c:pt idx="93">
                  <c:v>72.27</c:v>
                </c:pt>
                <c:pt idx="94">
                  <c:v>72.260000000000005</c:v>
                </c:pt>
                <c:pt idx="95">
                  <c:v>72.25</c:v>
                </c:pt>
                <c:pt idx="96">
                  <c:v>72.23</c:v>
                </c:pt>
                <c:pt idx="97">
                  <c:v>72.209999999999994</c:v>
                </c:pt>
                <c:pt idx="98">
                  <c:v>72.19</c:v>
                </c:pt>
                <c:pt idx="99">
                  <c:v>72.17</c:v>
                </c:pt>
                <c:pt idx="100">
                  <c:v>72.150000000000006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D-410F-9352-8F450A11FB08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Forecast(Baseline)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Forecasting!$A$2:$A$133</c:f>
              <c:numCache>
                <c:formatCode>General</c:formatCode>
                <c:ptCount val="1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</c:numCache>
            </c:numRef>
          </c:cat>
          <c:val>
            <c:numRef>
              <c:f>Forecasting!$C$2:$C$133</c:f>
              <c:numCache>
                <c:formatCode>General</c:formatCode>
                <c:ptCount val="132"/>
                <c:pt idx="100">
                  <c:v>72.150000000000006</c:v>
                </c:pt>
                <c:pt idx="101">
                  <c:v>72.130031060268692</c:v>
                </c:pt>
                <c:pt idx="102">
                  <c:v>72.110062706909119</c:v>
                </c:pt>
                <c:pt idx="103">
                  <c:v>72.090094353549532</c:v>
                </c:pt>
                <c:pt idx="104">
                  <c:v>72.070126000189944</c:v>
                </c:pt>
                <c:pt idx="105">
                  <c:v>72.050157646830371</c:v>
                </c:pt>
                <c:pt idx="106">
                  <c:v>72.030189293470784</c:v>
                </c:pt>
                <c:pt idx="107">
                  <c:v>72.010220940111196</c:v>
                </c:pt>
                <c:pt idx="108">
                  <c:v>71.990252586751623</c:v>
                </c:pt>
                <c:pt idx="109">
                  <c:v>71.970284233392036</c:v>
                </c:pt>
                <c:pt idx="110">
                  <c:v>71.950315880032448</c:v>
                </c:pt>
                <c:pt idx="111">
                  <c:v>71.930347526672875</c:v>
                </c:pt>
                <c:pt idx="112">
                  <c:v>71.910379173313288</c:v>
                </c:pt>
                <c:pt idx="113">
                  <c:v>71.890410819953701</c:v>
                </c:pt>
                <c:pt idx="114">
                  <c:v>71.870442466594127</c:v>
                </c:pt>
                <c:pt idx="115">
                  <c:v>71.85047411323454</c:v>
                </c:pt>
                <c:pt idx="116">
                  <c:v>71.830505759874953</c:v>
                </c:pt>
                <c:pt idx="117">
                  <c:v>71.81053740651538</c:v>
                </c:pt>
                <c:pt idx="118">
                  <c:v>71.790569053155792</c:v>
                </c:pt>
                <c:pt idx="119">
                  <c:v>71.770600699796205</c:v>
                </c:pt>
                <c:pt idx="120">
                  <c:v>71.750632346436632</c:v>
                </c:pt>
                <c:pt idx="121">
                  <c:v>71.730663993077044</c:v>
                </c:pt>
                <c:pt idx="122">
                  <c:v>71.710695639717471</c:v>
                </c:pt>
                <c:pt idx="123">
                  <c:v>71.690727286357884</c:v>
                </c:pt>
                <c:pt idx="124">
                  <c:v>71.670758932998297</c:v>
                </c:pt>
                <c:pt idx="125">
                  <c:v>71.650790579638723</c:v>
                </c:pt>
                <c:pt idx="126">
                  <c:v>71.630822226279136</c:v>
                </c:pt>
                <c:pt idx="127">
                  <c:v>71.610853872919549</c:v>
                </c:pt>
                <c:pt idx="128">
                  <c:v>71.590885519559976</c:v>
                </c:pt>
                <c:pt idx="129">
                  <c:v>71.570917166200388</c:v>
                </c:pt>
                <c:pt idx="130">
                  <c:v>71.550948812840801</c:v>
                </c:pt>
                <c:pt idx="131">
                  <c:v>71.530980459481228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D-410F-9352-8F450A11FB08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Bound(Baseline)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Forecasting!$A$2:$A$133</c:f>
              <c:numCache>
                <c:formatCode>General</c:formatCode>
                <c:ptCount val="1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</c:numCache>
            </c:numRef>
          </c:cat>
          <c:val>
            <c:numRef>
              <c:f>Forecasting!$D$2:$D$133</c:f>
              <c:numCache>
                <c:formatCode>General</c:formatCode>
                <c:ptCount val="132"/>
                <c:pt idx="100" formatCode="0.00">
                  <c:v>72.150000000000006</c:v>
                </c:pt>
                <c:pt idx="101" formatCode="0.00">
                  <c:v>71.855466406074257</c:v>
                </c:pt>
                <c:pt idx="102" formatCode="0.00">
                  <c:v>71.544939477993793</c:v>
                </c:pt>
                <c:pt idx="103" formatCode="0.00">
                  <c:v>71.158368797418987</c:v>
                </c:pt>
                <c:pt idx="104" formatCode="0.00">
                  <c:v>70.712376329010681</c:v>
                </c:pt>
                <c:pt idx="105" formatCode="0.00">
                  <c:v>70.215128243040127</c:v>
                </c:pt>
                <c:pt idx="106" formatCode="0.00">
                  <c:v>69.671903386821185</c:v>
                </c:pt>
                <c:pt idx="107" formatCode="0.00">
                  <c:v>69.086545794038599</c:v>
                </c:pt>
                <c:pt idx="108" formatCode="0.00">
                  <c:v>68.462040799521503</c:v>
                </c:pt>
                <c:pt idx="109" formatCode="0.00">
                  <c:v>67.800803179249201</c:v>
                </c:pt>
                <c:pt idx="110" formatCode="0.00">
                  <c:v>67.104842572740864</c:v>
                </c:pt>
                <c:pt idx="111" formatCode="0.00">
                  <c:v>66.375867350814787</c:v>
                </c:pt>
                <c:pt idx="112" formatCode="0.00">
                  <c:v>65.615354050740294</c:v>
                </c:pt>
                <c:pt idx="113" formatCode="0.00">
                  <c:v>64.824596000901195</c:v>
                </c:pt>
                <c:pt idx="114" formatCode="0.00">
                  <c:v>64.004738620787023</c:v>
                </c:pt>
                <c:pt idx="115" formatCode="0.00">
                  <c:v>63.156805798407589</c:v>
                </c:pt>
                <c:pt idx="116" formatCode="0.00">
                  <c:v>62.28172007435559</c:v>
                </c:pt>
                <c:pt idx="117" formatCode="0.00">
                  <c:v>61.380318398019043</c:v>
                </c:pt>
                <c:pt idx="118" formatCode="0.00">
                  <c:v>60.453364638668262</c:v>
                </c:pt>
                <c:pt idx="119" formatCode="0.00">
                  <c:v>59.501559667343642</c:v>
                </c:pt>
                <c:pt idx="120" formatCode="0.00">
                  <c:v>58.52554958671152</c:v>
                </c:pt>
                <c:pt idx="121" formatCode="0.00">
                  <c:v>57.52593252611188</c:v>
                </c:pt>
                <c:pt idx="122" formatCode="0.00">
                  <c:v>56.503264309179308</c:v>
                </c:pt>
                <c:pt idx="123" formatCode="0.00">
                  <c:v>55.458063224322302</c:v>
                </c:pt>
                <c:pt idx="124" formatCode="0.00">
                  <c:v>54.390814073185027</c:v>
                </c:pt>
                <c:pt idx="125" formatCode="0.00">
                  <c:v>53.301971632063825</c:v>
                </c:pt>
                <c:pt idx="126" formatCode="0.00">
                  <c:v>52.191963631572904</c:v>
                </c:pt>
                <c:pt idx="127" formatCode="0.00">
                  <c:v>51.061193337609424</c:v>
                </c:pt>
                <c:pt idx="128" formatCode="0.00">
                  <c:v>49.9100417997835</c:v>
                </c:pt>
                <c:pt idx="129" formatCode="0.00">
                  <c:v>48.738869820514466</c:v>
                </c:pt>
                <c:pt idx="130" formatCode="0.00">
                  <c:v>47.548019687934129</c:v>
                </c:pt>
                <c:pt idx="131" formatCode="0.00">
                  <c:v>46.337816707853825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D-410F-9352-8F450A11FB08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Bound(Baseline)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Forecasting!$A$2:$A$133</c:f>
              <c:numCache>
                <c:formatCode>General</c:formatCode>
                <c:ptCount val="13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</c:numCache>
            </c:numRef>
          </c:cat>
          <c:val>
            <c:numRef>
              <c:f>Forecasting!$E$2:$E$133</c:f>
              <c:numCache>
                <c:formatCode>General</c:formatCode>
                <c:ptCount val="132"/>
                <c:pt idx="100" formatCode="0.00">
                  <c:v>72.150000000000006</c:v>
                </c:pt>
                <c:pt idx="101" formatCode="0.00">
                  <c:v>72.404595714463127</c:v>
                </c:pt>
                <c:pt idx="102" formatCode="0.00">
                  <c:v>72.675185935824445</c:v>
                </c:pt>
                <c:pt idx="103" formatCode="0.00">
                  <c:v>73.021819909680076</c:v>
                </c:pt>
                <c:pt idx="104" formatCode="0.00">
                  <c:v>73.427875671369208</c:v>
                </c:pt>
                <c:pt idx="105" formatCode="0.00">
                  <c:v>73.885187050620615</c:v>
                </c:pt>
                <c:pt idx="106" formatCode="0.00">
                  <c:v>74.388475200120382</c:v>
                </c:pt>
                <c:pt idx="107" formatCode="0.00">
                  <c:v>74.933896086183793</c:v>
                </c:pt>
                <c:pt idx="108" formatCode="0.00">
                  <c:v>75.518464373981743</c:v>
                </c:pt>
                <c:pt idx="109" formatCode="0.00">
                  <c:v>76.139765287534871</c:v>
                </c:pt>
                <c:pt idx="110" formatCode="0.00">
                  <c:v>76.795789187324033</c:v>
                </c:pt>
                <c:pt idx="111" formatCode="0.00">
                  <c:v>77.484827702530964</c:v>
                </c:pt>
                <c:pt idx="112" formatCode="0.00">
                  <c:v>78.205404295886282</c:v>
                </c:pt>
                <c:pt idx="113" formatCode="0.00">
                  <c:v>78.956225639006206</c:v>
                </c:pt>
                <c:pt idx="114" formatCode="0.00">
                  <c:v>79.736146312401232</c:v>
                </c:pt>
                <c:pt idx="115" formatCode="0.00">
                  <c:v>80.544142428061491</c:v>
                </c:pt>
                <c:pt idx="116" formatCode="0.00">
                  <c:v>81.379291445394315</c:v>
                </c:pt>
                <c:pt idx="117" formatCode="0.00">
                  <c:v>82.240756415011717</c:v>
                </c:pt>
                <c:pt idx="118" formatCode="0.00">
                  <c:v>83.127773467643323</c:v>
                </c:pt>
                <c:pt idx="119" formatCode="0.00">
                  <c:v>84.039641732248768</c:v>
                </c:pt>
                <c:pt idx="120" formatCode="0.00">
                  <c:v>84.975715106161744</c:v>
                </c:pt>
                <c:pt idx="121" formatCode="0.00">
                  <c:v>85.935395460042216</c:v>
                </c:pt>
                <c:pt idx="122" formatCode="0.00">
                  <c:v>86.918126970255628</c:v>
                </c:pt>
                <c:pt idx="123" formatCode="0.00">
                  <c:v>87.923391348393466</c:v>
                </c:pt>
                <c:pt idx="124" formatCode="0.00">
                  <c:v>88.950703792811566</c:v>
                </c:pt>
                <c:pt idx="125" formatCode="0.00">
                  <c:v>89.999609527213622</c:v>
                </c:pt>
                <c:pt idx="126" formatCode="0.00">
                  <c:v>91.069680820985369</c:v>
                </c:pt>
                <c:pt idx="127" formatCode="0.00">
                  <c:v>92.160514408229673</c:v>
                </c:pt>
                <c:pt idx="128" formatCode="0.00">
                  <c:v>93.271729239336452</c:v>
                </c:pt>
                <c:pt idx="129" formatCode="0.00">
                  <c:v>94.40296451188631</c:v>
                </c:pt>
                <c:pt idx="130" formatCode="0.00">
                  <c:v>95.553877937747473</c:v>
                </c:pt>
                <c:pt idx="131" formatCode="0.00">
                  <c:v>96.724144211108637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D-410F-9352-8F450A11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62912"/>
        <c:axId val="539673472"/>
      </c:lineChart>
      <c:catAx>
        <c:axId val="539662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73472"/>
        <c:crosses val="autoZero"/>
        <c:auto val="1"/>
        <c:lblAlgn val="ctr"/>
        <c:lblOffset val="100"/>
        <c:noMultiLvlLbl val="0"/>
      </c:catAx>
      <c:valAx>
        <c:axId val="5396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9</xdr:row>
      <xdr:rowOff>95250</xdr:rowOff>
    </xdr:from>
    <xdr:ext cx="4343400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6</xdr:row>
      <xdr:rowOff>91440</xdr:rowOff>
    </xdr:from>
    <xdr:to>
      <xdr:col>14</xdr:col>
      <xdr:colOff>535305</xdr:colOff>
      <xdr:row>27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C6ECB-EF3F-2C9F-EE91-BF4B173D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H105">
  <tableColumns count="7">
    <tableColumn id="1" xr3:uid="{00000000-0010-0000-0000-000001000000}" name="Year"/>
    <tableColumn id="2" xr3:uid="{00000000-0010-0000-0000-000002000000}" name="Coal"/>
    <tableColumn id="3" xr3:uid="{00000000-0010-0000-0000-000003000000}" name="Oil"/>
    <tableColumn id="4" xr3:uid="{00000000-0010-0000-0000-000004000000}" name="Gas"/>
    <tableColumn id="5" xr3:uid="{00000000-0010-0000-0000-000005000000}" name="Renewables"/>
    <tableColumn id="6" xr3:uid="{00000000-0010-0000-0000-000006000000}" name="Bioenergy"/>
    <tableColumn id="7" xr3:uid="{00000000-0010-0000-0000-000007000000}" name="Nuclear"/>
  </tableColumns>
  <tableStyleInfo name="Sensitivity analysi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4C43F-71A2-4624-AA3D-A0909942C047}" name="Table2" displayName="Table2" ref="A1:E133" totalsRowShown="0">
  <autoFilter ref="A1:E133" xr:uid="{C594C43F-71A2-4624-AA3D-A0909942C047}"/>
  <tableColumns count="5">
    <tableColumn id="1" xr3:uid="{EB6E7168-908E-4F39-9610-89A2A54025A5}" name="Year"/>
    <tableColumn id="2" xr3:uid="{85BDC53C-6692-44DA-B6BF-422D806C9125}" name="Baseline"/>
    <tableColumn id="3" xr3:uid="{6DB59381-3863-43B2-870D-D3E6BFF8051C}" name="Forecast(Baseline)">
      <calculatedColumnFormula>_xlfn.FORECAST.ETS(A2,$B$2:$B$102,$A$2:$A$102,1,1)</calculatedColumnFormula>
    </tableColumn>
    <tableColumn id="4" xr3:uid="{512405BF-35A3-4369-8D4F-E6AB45017E84}" name="Lower Confidence Bound(Baseline)" dataDxfId="1">
      <calculatedColumnFormula>C2-_xlfn.FORECAST.ETS.CONFINT(A2,$B$2:$B$102,$A$2:$A$102,0.95,1,1)</calculatedColumnFormula>
    </tableColumn>
    <tableColumn id="5" xr3:uid="{FA278D0A-A13D-4906-9F8F-DAD5A532CE4A}" name="Upper Confidence Bound(Baseline)" dataDxfId="0">
      <calculatedColumnFormula>C2+_xlfn.FORECAST.ETS.CONFINT(A2,$B$2:$B$102,$A$2:$A$102,0.95,1,1)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3"/>
  <sheetViews>
    <sheetView topLeftCell="A10" workbookViewId="0">
      <selection sqref="A1:E1"/>
    </sheetView>
  </sheetViews>
  <sheetFormatPr defaultColWidth="14.44140625" defaultRowHeight="15.75" customHeight="1" x14ac:dyDescent="0.3"/>
  <cols>
    <col min="9" max="9" width="26.33203125" customWidth="1"/>
    <col min="10" max="10" width="26.109375" customWidth="1"/>
    <col min="11" max="11" width="27.33203125" customWidth="1"/>
  </cols>
  <sheetData>
    <row r="1" spans="1:14" x14ac:dyDescent="0.3">
      <c r="A1" s="73" t="s">
        <v>0</v>
      </c>
      <c r="B1" s="74"/>
      <c r="C1" s="74"/>
      <c r="D1" s="74"/>
      <c r="E1" s="74"/>
      <c r="F1" s="1"/>
      <c r="G1" s="1"/>
      <c r="H1" s="1"/>
      <c r="I1" s="2" t="s">
        <v>1</v>
      </c>
      <c r="J1" s="1"/>
      <c r="K1" s="3" t="s">
        <v>2</v>
      </c>
      <c r="L1" s="1"/>
      <c r="M1" s="1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2" t="s">
        <v>12</v>
      </c>
      <c r="J2" s="4" t="s">
        <v>13</v>
      </c>
      <c r="K2" s="5" t="s">
        <v>14</v>
      </c>
      <c r="L2" s="73" t="s">
        <v>15</v>
      </c>
      <c r="M2" s="74"/>
      <c r="N2" s="1" t="s">
        <v>16</v>
      </c>
    </row>
    <row r="3" spans="1:14" x14ac:dyDescent="0.3">
      <c r="A3" s="6">
        <v>2000</v>
      </c>
      <c r="B3" s="6">
        <v>115.33</v>
      </c>
      <c r="C3" s="6">
        <v>141.35</v>
      </c>
      <c r="D3" s="6">
        <v>88.24</v>
      </c>
      <c r="E3" s="6">
        <v>10.71</v>
      </c>
      <c r="F3" s="6">
        <v>41.91</v>
      </c>
      <c r="G3" s="6">
        <v>6.98</v>
      </c>
      <c r="H3" s="6">
        <v>0</v>
      </c>
      <c r="I3" s="2">
        <v>0.81</v>
      </c>
      <c r="J3" s="4">
        <v>0.81</v>
      </c>
      <c r="K3" s="2">
        <v>41.64</v>
      </c>
      <c r="L3" s="6">
        <v>20.86</v>
      </c>
      <c r="M3" s="1"/>
      <c r="N3" s="6">
        <v>29.96</v>
      </c>
    </row>
    <row r="4" spans="1:14" x14ac:dyDescent="0.3">
      <c r="A4" s="6">
        <v>2001</v>
      </c>
      <c r="B4" s="6">
        <v>119.31</v>
      </c>
      <c r="C4" s="6">
        <v>144.79</v>
      </c>
      <c r="D4" s="6">
        <v>90.61</v>
      </c>
      <c r="E4" s="6">
        <v>11.22</v>
      </c>
      <c r="F4" s="6">
        <v>42.59</v>
      </c>
      <c r="G4" s="6">
        <v>7.06</v>
      </c>
      <c r="H4" s="6">
        <v>0</v>
      </c>
      <c r="I4" s="2">
        <v>0.85</v>
      </c>
      <c r="J4" s="4">
        <v>0.85</v>
      </c>
      <c r="K4" s="2">
        <v>42.63</v>
      </c>
      <c r="L4" s="6">
        <v>20.7</v>
      </c>
      <c r="M4" s="1"/>
      <c r="N4" s="6">
        <v>30.77</v>
      </c>
    </row>
    <row r="5" spans="1:14" x14ac:dyDescent="0.3">
      <c r="A5" s="6">
        <v>2002</v>
      </c>
      <c r="B5" s="6">
        <v>122.73</v>
      </c>
      <c r="C5" s="6">
        <v>145.91</v>
      </c>
      <c r="D5" s="6">
        <v>92.86</v>
      </c>
      <c r="E5" s="6">
        <v>11.8</v>
      </c>
      <c r="F5" s="6">
        <v>43.27</v>
      </c>
      <c r="G5" s="6">
        <v>7.2</v>
      </c>
      <c r="H5" s="6">
        <v>0</v>
      </c>
      <c r="I5" s="2">
        <v>0.88</v>
      </c>
      <c r="J5" s="4">
        <v>0.88</v>
      </c>
      <c r="K5" s="2">
        <v>43.42</v>
      </c>
      <c r="L5" s="6">
        <v>20.78</v>
      </c>
      <c r="M5" s="1"/>
      <c r="N5" s="6">
        <v>31.39</v>
      </c>
    </row>
    <row r="6" spans="1:14" x14ac:dyDescent="0.3">
      <c r="A6" s="6">
        <v>2003</v>
      </c>
      <c r="B6" s="6">
        <v>126.06</v>
      </c>
      <c r="C6" s="6">
        <v>147</v>
      </c>
      <c r="D6" s="6">
        <v>95.12</v>
      </c>
      <c r="E6" s="6">
        <v>12.44</v>
      </c>
      <c r="F6" s="6">
        <v>43.91</v>
      </c>
      <c r="G6" s="6">
        <v>7.42</v>
      </c>
      <c r="H6" s="6">
        <v>0</v>
      </c>
      <c r="I6" s="2">
        <v>0.91</v>
      </c>
      <c r="J6" s="4">
        <v>0.91</v>
      </c>
      <c r="K6" s="2">
        <v>44.21</v>
      </c>
      <c r="L6" s="6">
        <v>20.99</v>
      </c>
      <c r="M6" s="1"/>
      <c r="N6" s="6">
        <v>32.01</v>
      </c>
    </row>
    <row r="7" spans="1:14" x14ac:dyDescent="0.3">
      <c r="A7" s="6">
        <v>2004</v>
      </c>
      <c r="B7" s="6">
        <v>130.09</v>
      </c>
      <c r="C7" s="6">
        <v>148.71</v>
      </c>
      <c r="D7" s="6">
        <v>97.76</v>
      </c>
      <c r="E7" s="6">
        <v>13.1</v>
      </c>
      <c r="F7" s="6">
        <v>44.59</v>
      </c>
      <c r="G7" s="6">
        <v>7.68</v>
      </c>
      <c r="H7" s="6">
        <v>0</v>
      </c>
      <c r="I7" s="2">
        <v>0.93</v>
      </c>
      <c r="J7" s="4">
        <v>0.93</v>
      </c>
      <c r="K7" s="2">
        <v>45.16</v>
      </c>
      <c r="L7" s="6">
        <v>21.11</v>
      </c>
      <c r="M7" s="1"/>
      <c r="N7" s="6">
        <v>32.770000000000003</v>
      </c>
    </row>
    <row r="8" spans="1:14" x14ac:dyDescent="0.3">
      <c r="A8" s="6">
        <v>2005</v>
      </c>
      <c r="B8" s="6">
        <v>133.63</v>
      </c>
      <c r="C8" s="6">
        <v>150.27000000000001</v>
      </c>
      <c r="D8" s="6">
        <v>100.92</v>
      </c>
      <c r="E8" s="6">
        <v>13.78</v>
      </c>
      <c r="F8" s="6">
        <v>45.38</v>
      </c>
      <c r="G8" s="6">
        <v>7.99</v>
      </c>
      <c r="H8" s="6">
        <v>0</v>
      </c>
      <c r="I8" s="2">
        <v>0.95</v>
      </c>
      <c r="J8" s="4">
        <v>0.95</v>
      </c>
      <c r="K8" s="2">
        <v>46.13</v>
      </c>
      <c r="L8" s="6">
        <v>21.19</v>
      </c>
      <c r="M8" s="1"/>
      <c r="N8" s="6">
        <v>33.53</v>
      </c>
    </row>
    <row r="9" spans="1:14" x14ac:dyDescent="0.3">
      <c r="A9" s="6">
        <v>2006</v>
      </c>
      <c r="B9" s="6">
        <v>136.43</v>
      </c>
      <c r="C9" s="6">
        <v>153.12</v>
      </c>
      <c r="D9" s="6">
        <v>104.45</v>
      </c>
      <c r="E9" s="6">
        <v>14.43</v>
      </c>
      <c r="F9" s="6">
        <v>46.22</v>
      </c>
      <c r="G9" s="6">
        <v>8.32</v>
      </c>
      <c r="H9" s="6">
        <v>0</v>
      </c>
      <c r="I9" s="2">
        <v>0.96</v>
      </c>
      <c r="J9" s="4">
        <v>0.96</v>
      </c>
      <c r="K9" s="2">
        <v>47.15</v>
      </c>
      <c r="L9" s="6">
        <v>21.31</v>
      </c>
      <c r="M9" s="1"/>
      <c r="N9" s="6">
        <v>34.32</v>
      </c>
    </row>
    <row r="10" spans="1:14" x14ac:dyDescent="0.3">
      <c r="A10" s="6">
        <v>2007</v>
      </c>
      <c r="B10" s="6">
        <v>140.13</v>
      </c>
      <c r="C10" s="6">
        <v>157.1</v>
      </c>
      <c r="D10" s="6">
        <v>108.08</v>
      </c>
      <c r="E10" s="6">
        <v>15.07</v>
      </c>
      <c r="F10" s="6">
        <v>47.27</v>
      </c>
      <c r="G10" s="6">
        <v>8.65</v>
      </c>
      <c r="H10" s="6">
        <v>0</v>
      </c>
      <c r="I10" s="2">
        <v>0.97</v>
      </c>
      <c r="J10" s="4">
        <v>0.97</v>
      </c>
      <c r="K10" s="2">
        <v>48.43</v>
      </c>
      <c r="L10" s="6">
        <v>21.36</v>
      </c>
      <c r="M10" s="1"/>
      <c r="N10" s="6">
        <v>35.369999999999997</v>
      </c>
    </row>
    <row r="11" spans="1:14" x14ac:dyDescent="0.3">
      <c r="A11" s="6">
        <v>2008</v>
      </c>
      <c r="B11" s="6">
        <v>143.44999999999999</v>
      </c>
      <c r="C11" s="6">
        <v>161.49</v>
      </c>
      <c r="D11" s="6">
        <v>111.76</v>
      </c>
      <c r="E11" s="6">
        <v>15.71</v>
      </c>
      <c r="F11" s="6">
        <v>48.36</v>
      </c>
      <c r="G11" s="6">
        <v>8.99</v>
      </c>
      <c r="H11" s="6">
        <v>0</v>
      </c>
      <c r="I11" s="2">
        <v>0.98</v>
      </c>
      <c r="J11" s="4">
        <v>0.98</v>
      </c>
      <c r="K11" s="2">
        <v>49.63</v>
      </c>
      <c r="L11" s="6">
        <v>21.45</v>
      </c>
      <c r="M11" s="1"/>
      <c r="N11" s="6">
        <v>36.33</v>
      </c>
    </row>
    <row r="12" spans="1:14" x14ac:dyDescent="0.3">
      <c r="A12" s="6">
        <v>2009</v>
      </c>
      <c r="B12" s="6">
        <v>145.31</v>
      </c>
      <c r="C12" s="6">
        <v>165.6</v>
      </c>
      <c r="D12" s="6">
        <v>114.52</v>
      </c>
      <c r="E12" s="6">
        <v>16.329999999999998</v>
      </c>
      <c r="F12" s="6">
        <v>48.97</v>
      </c>
      <c r="G12" s="6">
        <v>9.31</v>
      </c>
      <c r="H12" s="6">
        <v>0</v>
      </c>
      <c r="I12" s="2">
        <v>0.99</v>
      </c>
      <c r="J12" s="4">
        <v>0.99</v>
      </c>
      <c r="K12" s="2">
        <v>50.54</v>
      </c>
      <c r="L12" s="6">
        <v>21.7</v>
      </c>
      <c r="M12" s="1"/>
      <c r="N12" s="6">
        <v>37.04</v>
      </c>
    </row>
    <row r="13" spans="1:14" x14ac:dyDescent="0.3">
      <c r="A13" s="6">
        <v>2010</v>
      </c>
      <c r="B13" s="6">
        <v>146.13</v>
      </c>
      <c r="C13" s="6">
        <v>167.83</v>
      </c>
      <c r="D13" s="6">
        <v>116.25</v>
      </c>
      <c r="E13" s="6">
        <v>16.89</v>
      </c>
      <c r="F13" s="6">
        <v>49.2</v>
      </c>
      <c r="G13" s="6">
        <v>9.6199999999999992</v>
      </c>
      <c r="H13" s="6">
        <v>0</v>
      </c>
      <c r="I13" s="2">
        <v>1</v>
      </c>
      <c r="J13" s="4">
        <v>1</v>
      </c>
      <c r="K13" s="2">
        <v>51.15</v>
      </c>
      <c r="L13" s="6">
        <v>22.01</v>
      </c>
      <c r="M13" s="1"/>
      <c r="N13" s="6">
        <v>37.479999999999997</v>
      </c>
    </row>
    <row r="14" spans="1:14" x14ac:dyDescent="0.3">
      <c r="A14" s="6">
        <v>2011</v>
      </c>
      <c r="B14" s="6">
        <v>148.38999999999999</v>
      </c>
      <c r="C14" s="6">
        <v>170.45</v>
      </c>
      <c r="D14" s="6">
        <v>118.52</v>
      </c>
      <c r="E14" s="6">
        <v>17.52</v>
      </c>
      <c r="F14" s="6">
        <v>49.84</v>
      </c>
      <c r="G14" s="6">
        <v>9.89</v>
      </c>
      <c r="H14" s="6">
        <v>0</v>
      </c>
      <c r="I14" s="2">
        <v>1.01</v>
      </c>
      <c r="J14" s="4">
        <v>1.01</v>
      </c>
      <c r="K14" s="2">
        <v>51.97</v>
      </c>
      <c r="L14" s="6">
        <v>22.18</v>
      </c>
      <c r="M14" s="1"/>
      <c r="N14" s="6">
        <v>38.119999999999997</v>
      </c>
    </row>
    <row r="15" spans="1:14" x14ac:dyDescent="0.3">
      <c r="A15" s="6">
        <v>2012</v>
      </c>
      <c r="B15" s="6">
        <v>150.77000000000001</v>
      </c>
      <c r="C15" s="6">
        <v>173.2</v>
      </c>
      <c r="D15" s="6">
        <v>121.47</v>
      </c>
      <c r="E15" s="6">
        <v>18.16</v>
      </c>
      <c r="F15" s="6">
        <v>50.59</v>
      </c>
      <c r="G15" s="6">
        <v>10.130000000000001</v>
      </c>
      <c r="H15" s="6">
        <v>0</v>
      </c>
      <c r="I15" s="2">
        <v>1.03</v>
      </c>
      <c r="J15" s="4">
        <v>1.03</v>
      </c>
      <c r="K15" s="2">
        <v>52.86</v>
      </c>
      <c r="L15" s="6">
        <v>22.29</v>
      </c>
      <c r="M15" s="1"/>
      <c r="N15" s="6">
        <v>38.83</v>
      </c>
    </row>
    <row r="16" spans="1:14" x14ac:dyDescent="0.3">
      <c r="A16" s="6">
        <v>2013</v>
      </c>
      <c r="B16" s="6">
        <v>152.69999999999999</v>
      </c>
      <c r="C16" s="6">
        <v>175.4</v>
      </c>
      <c r="D16" s="6">
        <v>124.38</v>
      </c>
      <c r="E16" s="6">
        <v>18.809999999999999</v>
      </c>
      <c r="F16" s="6">
        <v>51.39</v>
      </c>
      <c r="G16" s="6">
        <v>10.31</v>
      </c>
      <c r="H16" s="6">
        <v>0</v>
      </c>
      <c r="I16" s="2">
        <v>1.05</v>
      </c>
      <c r="J16" s="4">
        <v>1.05</v>
      </c>
      <c r="K16" s="2">
        <v>53.69</v>
      </c>
      <c r="L16" s="6">
        <v>22.29</v>
      </c>
      <c r="M16" s="1"/>
      <c r="N16" s="6">
        <v>39.49</v>
      </c>
    </row>
    <row r="17" spans="1:14" x14ac:dyDescent="0.3">
      <c r="A17" s="6">
        <v>2014</v>
      </c>
      <c r="B17" s="6">
        <v>154.38</v>
      </c>
      <c r="C17" s="6">
        <v>177.44</v>
      </c>
      <c r="D17" s="6">
        <v>127.16</v>
      </c>
      <c r="E17" s="6">
        <v>19.510000000000002</v>
      </c>
      <c r="F17" s="6">
        <v>52.1</v>
      </c>
      <c r="G17" s="6">
        <v>10.45</v>
      </c>
      <c r="H17" s="6">
        <v>0</v>
      </c>
      <c r="I17" s="2">
        <v>1.07</v>
      </c>
      <c r="J17" s="4">
        <v>1.07</v>
      </c>
      <c r="K17" s="2">
        <v>54.46</v>
      </c>
      <c r="L17" s="6">
        <v>22.22</v>
      </c>
      <c r="M17" s="1"/>
      <c r="N17" s="6">
        <v>40.090000000000003</v>
      </c>
    </row>
    <row r="18" spans="1:14" x14ac:dyDescent="0.3">
      <c r="A18" s="6">
        <v>2015</v>
      </c>
      <c r="B18" s="6">
        <v>155.94999999999999</v>
      </c>
      <c r="C18" s="6">
        <v>179.57</v>
      </c>
      <c r="D18" s="6">
        <v>129.47999999999999</v>
      </c>
      <c r="E18" s="6">
        <v>20.309999999999999</v>
      </c>
      <c r="F18" s="6">
        <v>52.75</v>
      </c>
      <c r="G18" s="6">
        <v>10.55</v>
      </c>
      <c r="H18" s="6">
        <v>0</v>
      </c>
      <c r="I18" s="2">
        <v>1.0900000000000001</v>
      </c>
      <c r="J18" s="4">
        <v>1.0900000000000001</v>
      </c>
      <c r="K18" s="2">
        <v>55.18</v>
      </c>
      <c r="L18" s="6">
        <v>22.11</v>
      </c>
      <c r="M18" s="1"/>
      <c r="N18" s="6">
        <v>40.67</v>
      </c>
    </row>
    <row r="19" spans="1:14" x14ac:dyDescent="0.3">
      <c r="A19" s="6">
        <v>2016</v>
      </c>
      <c r="B19" s="6">
        <v>157.09</v>
      </c>
      <c r="C19" s="6">
        <v>181.66</v>
      </c>
      <c r="D19" s="6">
        <v>131.38</v>
      </c>
      <c r="E19" s="6">
        <v>21.24</v>
      </c>
      <c r="F19" s="6">
        <v>53.47</v>
      </c>
      <c r="G19" s="6">
        <v>10.62</v>
      </c>
      <c r="H19" s="6">
        <v>0</v>
      </c>
      <c r="I19" s="2">
        <v>1.1200000000000001</v>
      </c>
      <c r="J19" s="4">
        <v>1.1200000000000001</v>
      </c>
      <c r="K19" s="2">
        <v>55.85</v>
      </c>
      <c r="L19" s="6">
        <v>22.07</v>
      </c>
      <c r="M19" s="1"/>
      <c r="N19" s="6">
        <v>41.19</v>
      </c>
    </row>
    <row r="20" spans="1:14" x14ac:dyDescent="0.3">
      <c r="A20" s="6">
        <v>2017</v>
      </c>
      <c r="B20" s="6">
        <v>158.03</v>
      </c>
      <c r="C20" s="6">
        <v>184.11</v>
      </c>
      <c r="D20" s="6">
        <v>133.62</v>
      </c>
      <c r="E20" s="6">
        <v>22.33</v>
      </c>
      <c r="F20" s="6">
        <v>54.22</v>
      </c>
      <c r="G20" s="6">
        <v>10.65</v>
      </c>
      <c r="H20" s="6">
        <v>0</v>
      </c>
      <c r="I20" s="2">
        <v>1.1399999999999999</v>
      </c>
      <c r="J20" s="4">
        <v>1.1399999999999999</v>
      </c>
      <c r="K20" s="2">
        <v>56.5</v>
      </c>
      <c r="L20" s="6">
        <v>22.06</v>
      </c>
      <c r="M20" s="1"/>
      <c r="N20" s="6">
        <v>41.71</v>
      </c>
    </row>
    <row r="21" spans="1:14" x14ac:dyDescent="0.3">
      <c r="A21" s="6">
        <v>2018</v>
      </c>
      <c r="B21" s="6">
        <v>160.1</v>
      </c>
      <c r="C21" s="6">
        <v>186.4</v>
      </c>
      <c r="D21" s="6">
        <v>135.87</v>
      </c>
      <c r="E21" s="6">
        <v>23.64</v>
      </c>
      <c r="F21" s="6">
        <v>55.05</v>
      </c>
      <c r="G21" s="6">
        <v>10.67</v>
      </c>
      <c r="H21" s="6">
        <v>0</v>
      </c>
      <c r="I21" s="2">
        <v>1.1599999999999999</v>
      </c>
      <c r="J21" s="4">
        <v>1.1599999999999999</v>
      </c>
      <c r="K21" s="2">
        <v>57.3</v>
      </c>
      <c r="L21" s="6">
        <v>22.06</v>
      </c>
      <c r="M21" s="1"/>
      <c r="N21" s="6">
        <v>42.4</v>
      </c>
    </row>
    <row r="22" spans="1:14" x14ac:dyDescent="0.3">
      <c r="A22" s="6">
        <v>2019</v>
      </c>
      <c r="B22" s="6">
        <v>162.77000000000001</v>
      </c>
      <c r="C22" s="6">
        <v>188.31</v>
      </c>
      <c r="D22" s="6">
        <v>138.19</v>
      </c>
      <c r="E22" s="6">
        <v>25.18</v>
      </c>
      <c r="F22" s="6">
        <v>55.87</v>
      </c>
      <c r="G22" s="6">
        <v>10.67</v>
      </c>
      <c r="H22" s="6">
        <v>0</v>
      </c>
      <c r="I22" s="2">
        <v>1.19</v>
      </c>
      <c r="J22" s="4">
        <v>1.19</v>
      </c>
      <c r="K22" s="2">
        <v>58.11</v>
      </c>
      <c r="L22" s="6">
        <v>22.13</v>
      </c>
      <c r="M22" s="1"/>
      <c r="N22" s="6">
        <v>43.09</v>
      </c>
    </row>
    <row r="23" spans="1:14" x14ac:dyDescent="0.3">
      <c r="A23" s="6">
        <v>2020</v>
      </c>
      <c r="B23" s="6">
        <v>164.96</v>
      </c>
      <c r="C23" s="6">
        <v>190.56</v>
      </c>
      <c r="D23" s="6">
        <v>140.56</v>
      </c>
      <c r="E23" s="6">
        <v>26.94</v>
      </c>
      <c r="F23" s="6">
        <v>56.53</v>
      </c>
      <c r="G23" s="6">
        <v>10.67</v>
      </c>
      <c r="H23" s="6">
        <v>0</v>
      </c>
      <c r="I23" s="2">
        <v>1.21</v>
      </c>
      <c r="J23" s="4">
        <v>1.21</v>
      </c>
      <c r="K23" s="2">
        <v>58.88</v>
      </c>
      <c r="L23" s="6">
        <v>22.24</v>
      </c>
      <c r="M23" s="1"/>
      <c r="N23" s="6">
        <v>43.76</v>
      </c>
    </row>
    <row r="24" spans="1:14" x14ac:dyDescent="0.3">
      <c r="A24" s="6">
        <v>2021</v>
      </c>
      <c r="B24" s="6">
        <v>165.06</v>
      </c>
      <c r="C24" s="6">
        <v>189.06</v>
      </c>
      <c r="D24" s="6">
        <v>141.47</v>
      </c>
      <c r="E24" s="6">
        <v>28.81</v>
      </c>
      <c r="F24" s="6">
        <v>56.52</v>
      </c>
      <c r="G24" s="6">
        <v>10.66</v>
      </c>
      <c r="H24" s="6">
        <v>0</v>
      </c>
      <c r="I24" s="2">
        <v>1.24</v>
      </c>
      <c r="J24" s="4">
        <v>1.24</v>
      </c>
      <c r="K24" s="2">
        <v>59</v>
      </c>
      <c r="L24" s="6">
        <v>22.45</v>
      </c>
      <c r="M24" s="1"/>
      <c r="N24" s="6">
        <v>43.84</v>
      </c>
    </row>
    <row r="25" spans="1:14" x14ac:dyDescent="0.3">
      <c r="A25" s="6">
        <v>2022</v>
      </c>
      <c r="B25" s="6">
        <v>163.30000000000001</v>
      </c>
      <c r="C25" s="6">
        <v>185.03</v>
      </c>
      <c r="D25" s="6">
        <v>141.16999999999999</v>
      </c>
      <c r="E25" s="6">
        <v>30.65</v>
      </c>
      <c r="F25" s="6">
        <v>56.17</v>
      </c>
      <c r="G25" s="6">
        <v>10.64</v>
      </c>
      <c r="H25" s="6">
        <v>0</v>
      </c>
      <c r="I25" s="2">
        <v>1.26</v>
      </c>
      <c r="J25" s="4">
        <v>1.26</v>
      </c>
      <c r="K25" s="2">
        <v>58.66</v>
      </c>
      <c r="L25" s="6">
        <v>22.72</v>
      </c>
      <c r="M25" s="1"/>
      <c r="N25" s="6">
        <v>43.41</v>
      </c>
    </row>
    <row r="26" spans="1:14" x14ac:dyDescent="0.3">
      <c r="A26" s="6">
        <v>2023</v>
      </c>
      <c r="B26" s="6">
        <v>163.76</v>
      </c>
      <c r="C26" s="6">
        <v>186.17</v>
      </c>
      <c r="D26" s="6">
        <v>142.82</v>
      </c>
      <c r="E26" s="6">
        <v>32.56</v>
      </c>
      <c r="F26" s="6">
        <v>56.63</v>
      </c>
      <c r="G26" s="6">
        <v>10.62</v>
      </c>
      <c r="H26" s="6">
        <v>0</v>
      </c>
      <c r="I26" s="2">
        <v>1.29</v>
      </c>
      <c r="J26" s="4">
        <v>1.29</v>
      </c>
      <c r="K26" s="2">
        <v>59.07</v>
      </c>
      <c r="L26" s="6">
        <v>22.59</v>
      </c>
      <c r="M26" s="1"/>
      <c r="N26" s="6">
        <v>43.67</v>
      </c>
    </row>
    <row r="27" spans="1:14" x14ac:dyDescent="0.3">
      <c r="A27" s="6">
        <v>2024</v>
      </c>
      <c r="B27" s="6">
        <v>164.73</v>
      </c>
      <c r="C27" s="6">
        <v>188.09</v>
      </c>
      <c r="D27" s="6">
        <v>144.77000000000001</v>
      </c>
      <c r="E27" s="6">
        <v>34.49</v>
      </c>
      <c r="F27" s="6">
        <v>57.24</v>
      </c>
      <c r="G27" s="6">
        <v>10.59</v>
      </c>
      <c r="H27" s="6">
        <v>0</v>
      </c>
      <c r="I27" s="2">
        <v>1.32</v>
      </c>
      <c r="J27" s="4">
        <v>1.32</v>
      </c>
      <c r="K27" s="2">
        <v>59.65</v>
      </c>
      <c r="L27" s="6">
        <v>22.36</v>
      </c>
      <c r="M27" s="1"/>
      <c r="N27" s="6">
        <v>44.1</v>
      </c>
    </row>
    <row r="28" spans="1:14" x14ac:dyDescent="0.3">
      <c r="A28" s="6">
        <v>2025</v>
      </c>
      <c r="B28" s="6">
        <v>165.44</v>
      </c>
      <c r="C28" s="6">
        <v>189.89</v>
      </c>
      <c r="D28" s="6">
        <v>146.69</v>
      </c>
      <c r="E28" s="6">
        <v>36.53</v>
      </c>
      <c r="F28" s="6">
        <v>57.86</v>
      </c>
      <c r="G28" s="6">
        <v>10.54</v>
      </c>
      <c r="H28" s="6">
        <v>0</v>
      </c>
      <c r="I28" s="2">
        <v>1.34</v>
      </c>
      <c r="J28" s="4">
        <v>1.34</v>
      </c>
      <c r="K28" s="2">
        <v>60.22</v>
      </c>
      <c r="L28" s="6">
        <v>22.13</v>
      </c>
      <c r="M28" s="1"/>
      <c r="N28" s="6">
        <v>44.52</v>
      </c>
    </row>
    <row r="29" spans="1:14" x14ac:dyDescent="0.3">
      <c r="A29" s="6">
        <v>2026</v>
      </c>
      <c r="B29" s="6">
        <v>165.76</v>
      </c>
      <c r="C29" s="6">
        <v>191.52</v>
      </c>
      <c r="D29" s="6">
        <v>148.54</v>
      </c>
      <c r="E29" s="6">
        <v>38.74</v>
      </c>
      <c r="F29" s="6">
        <v>58.45</v>
      </c>
      <c r="G29" s="6">
        <v>10.5</v>
      </c>
      <c r="H29" s="6">
        <v>0</v>
      </c>
      <c r="I29" s="2">
        <v>1.37</v>
      </c>
      <c r="J29" s="4">
        <v>1.37</v>
      </c>
      <c r="K29" s="2">
        <v>60.75</v>
      </c>
      <c r="L29" s="6">
        <v>21.94</v>
      </c>
      <c r="M29" s="1"/>
      <c r="N29" s="6">
        <v>44.91</v>
      </c>
    </row>
    <row r="30" spans="1:14" x14ac:dyDescent="0.3">
      <c r="A30" s="6">
        <v>2027</v>
      </c>
      <c r="B30" s="6">
        <v>165.74</v>
      </c>
      <c r="C30" s="6">
        <v>193.09</v>
      </c>
      <c r="D30" s="6">
        <v>150.33000000000001</v>
      </c>
      <c r="E30" s="6">
        <v>41.12</v>
      </c>
      <c r="F30" s="6">
        <v>59.01</v>
      </c>
      <c r="G30" s="6">
        <v>10.45</v>
      </c>
      <c r="H30" s="6">
        <v>0</v>
      </c>
      <c r="I30" s="2">
        <v>1.4</v>
      </c>
      <c r="J30" s="4">
        <v>1.4</v>
      </c>
      <c r="K30" s="2">
        <v>61.24</v>
      </c>
      <c r="L30" s="6">
        <v>21.81</v>
      </c>
      <c r="M30" s="1"/>
      <c r="N30" s="6">
        <v>45.26</v>
      </c>
    </row>
    <row r="31" spans="1:14" x14ac:dyDescent="0.3">
      <c r="A31" s="6">
        <v>2028</v>
      </c>
      <c r="B31" s="6">
        <v>165.51</v>
      </c>
      <c r="C31" s="6">
        <v>194.66</v>
      </c>
      <c r="D31" s="6">
        <v>152</v>
      </c>
      <c r="E31" s="6">
        <v>43.69</v>
      </c>
      <c r="F31" s="6">
        <v>59.52</v>
      </c>
      <c r="G31" s="6">
        <v>10.41</v>
      </c>
      <c r="H31" s="6">
        <v>0</v>
      </c>
      <c r="I31" s="2">
        <v>1.43</v>
      </c>
      <c r="J31" s="4">
        <v>1.42</v>
      </c>
      <c r="K31" s="2">
        <v>61.71</v>
      </c>
      <c r="L31" s="6">
        <v>21.74</v>
      </c>
      <c r="M31" s="1"/>
      <c r="N31" s="6">
        <v>45.58</v>
      </c>
    </row>
    <row r="32" spans="1:14" x14ac:dyDescent="0.3">
      <c r="A32" s="6">
        <v>2029</v>
      </c>
      <c r="B32" s="6">
        <v>165.15</v>
      </c>
      <c r="C32" s="6">
        <v>196.24</v>
      </c>
      <c r="D32" s="6">
        <v>153.49</v>
      </c>
      <c r="E32" s="6">
        <v>46.48</v>
      </c>
      <c r="F32" s="6">
        <v>59.98</v>
      </c>
      <c r="G32" s="6">
        <v>10.37</v>
      </c>
      <c r="H32" s="6">
        <v>0</v>
      </c>
      <c r="I32" s="2">
        <v>1.45</v>
      </c>
      <c r="J32" s="4">
        <v>1.45</v>
      </c>
      <c r="K32" s="2">
        <v>62.15</v>
      </c>
      <c r="L32" s="6">
        <v>21.71</v>
      </c>
      <c r="M32" s="1"/>
      <c r="N32" s="6">
        <v>45.86</v>
      </c>
    </row>
    <row r="33" spans="1:14" x14ac:dyDescent="0.3">
      <c r="A33" s="6">
        <v>2030</v>
      </c>
      <c r="B33" s="6">
        <v>164.71</v>
      </c>
      <c r="C33" s="6">
        <v>197.8</v>
      </c>
      <c r="D33" s="6">
        <v>154.76</v>
      </c>
      <c r="E33" s="6">
        <v>49.46</v>
      </c>
      <c r="F33" s="6">
        <v>60.38</v>
      </c>
      <c r="G33" s="6">
        <v>10.32</v>
      </c>
      <c r="H33" s="6">
        <v>0</v>
      </c>
      <c r="I33" s="2">
        <v>1.48</v>
      </c>
      <c r="J33" s="4">
        <v>1.48</v>
      </c>
      <c r="K33" s="2">
        <v>62.55</v>
      </c>
      <c r="L33" s="6">
        <v>21.7</v>
      </c>
      <c r="M33" s="1"/>
      <c r="N33" s="6">
        <v>46.12</v>
      </c>
    </row>
    <row r="34" spans="1:14" x14ac:dyDescent="0.3">
      <c r="A34" s="6">
        <v>2031</v>
      </c>
      <c r="B34" s="6">
        <v>164.26</v>
      </c>
      <c r="C34" s="6">
        <v>199.33</v>
      </c>
      <c r="D34" s="6">
        <v>155.85</v>
      </c>
      <c r="E34" s="6">
        <v>52.61</v>
      </c>
      <c r="F34" s="6">
        <v>60.75</v>
      </c>
      <c r="G34" s="6">
        <v>10.28</v>
      </c>
      <c r="H34" s="6">
        <v>0</v>
      </c>
      <c r="I34" s="2">
        <v>1.51</v>
      </c>
      <c r="J34" s="4">
        <v>1.5</v>
      </c>
      <c r="K34" s="2">
        <v>62.94</v>
      </c>
      <c r="L34" s="6">
        <v>21.71</v>
      </c>
      <c r="M34" s="1"/>
      <c r="N34" s="6">
        <v>46.35</v>
      </c>
    </row>
    <row r="35" spans="1:14" x14ac:dyDescent="0.3">
      <c r="A35" s="6">
        <v>2032</v>
      </c>
      <c r="B35" s="6">
        <v>163.83000000000001</v>
      </c>
      <c r="C35" s="6">
        <v>200.82</v>
      </c>
      <c r="D35" s="6">
        <v>156.80000000000001</v>
      </c>
      <c r="E35" s="6">
        <v>55.88</v>
      </c>
      <c r="F35" s="6">
        <v>61.08</v>
      </c>
      <c r="G35" s="6">
        <v>10.24</v>
      </c>
      <c r="H35" s="6">
        <v>0</v>
      </c>
      <c r="I35" s="2">
        <v>1.54</v>
      </c>
      <c r="J35" s="4">
        <v>1.52</v>
      </c>
      <c r="K35" s="2">
        <v>63.3</v>
      </c>
      <c r="L35" s="6">
        <v>21.72</v>
      </c>
      <c r="M35" s="1"/>
      <c r="N35" s="6">
        <v>46.57</v>
      </c>
    </row>
    <row r="36" spans="1:14" x14ac:dyDescent="0.3">
      <c r="A36" s="6">
        <v>2033</v>
      </c>
      <c r="B36" s="6">
        <v>163.44</v>
      </c>
      <c r="C36" s="6">
        <v>202.26</v>
      </c>
      <c r="D36" s="6">
        <v>157.66999999999999</v>
      </c>
      <c r="E36" s="6">
        <v>59.26</v>
      </c>
      <c r="F36" s="6">
        <v>61.4</v>
      </c>
      <c r="G36" s="6">
        <v>10.19</v>
      </c>
      <c r="H36" s="6">
        <v>0</v>
      </c>
      <c r="I36" s="2">
        <v>1.56</v>
      </c>
      <c r="J36" s="4">
        <v>1.55</v>
      </c>
      <c r="K36" s="2">
        <v>63.65</v>
      </c>
      <c r="L36" s="6">
        <v>21.73</v>
      </c>
      <c r="M36" s="1"/>
      <c r="N36" s="6">
        <v>46.77</v>
      </c>
    </row>
    <row r="37" spans="1:14" x14ac:dyDescent="0.3">
      <c r="A37" s="6">
        <v>2034</v>
      </c>
      <c r="B37" s="6">
        <v>163.09</v>
      </c>
      <c r="C37" s="6">
        <v>203.65</v>
      </c>
      <c r="D37" s="6">
        <v>158.5</v>
      </c>
      <c r="E37" s="6">
        <v>62.71</v>
      </c>
      <c r="F37" s="6">
        <v>61.7</v>
      </c>
      <c r="G37" s="6">
        <v>10.15</v>
      </c>
      <c r="H37" s="6">
        <v>0</v>
      </c>
      <c r="I37" s="2">
        <v>1.59</v>
      </c>
      <c r="J37" s="4">
        <v>1.57</v>
      </c>
      <c r="K37" s="2">
        <v>63.99</v>
      </c>
      <c r="L37" s="6">
        <v>21.73</v>
      </c>
      <c r="M37" s="1"/>
      <c r="N37" s="6">
        <v>46.97</v>
      </c>
    </row>
    <row r="38" spans="1:14" x14ac:dyDescent="0.3">
      <c r="A38" s="6">
        <v>2035</v>
      </c>
      <c r="B38" s="6">
        <v>162.77000000000001</v>
      </c>
      <c r="C38" s="6">
        <v>204.99</v>
      </c>
      <c r="D38" s="6">
        <v>159.31</v>
      </c>
      <c r="E38" s="6">
        <v>66.209999999999994</v>
      </c>
      <c r="F38" s="6">
        <v>62</v>
      </c>
      <c r="G38" s="6">
        <v>10.11</v>
      </c>
      <c r="H38" s="6">
        <v>0</v>
      </c>
      <c r="I38" s="2">
        <v>1.61</v>
      </c>
      <c r="J38" s="4">
        <v>1.59</v>
      </c>
      <c r="K38" s="2">
        <v>64.33</v>
      </c>
      <c r="L38" s="6">
        <v>21.73</v>
      </c>
      <c r="M38" s="1"/>
      <c r="N38" s="6">
        <v>47.17</v>
      </c>
    </row>
    <row r="39" spans="1:14" x14ac:dyDescent="0.3">
      <c r="A39" s="6">
        <v>2036</v>
      </c>
      <c r="B39" s="6">
        <v>162.47</v>
      </c>
      <c r="C39" s="6">
        <v>206.29</v>
      </c>
      <c r="D39" s="6">
        <v>160.13</v>
      </c>
      <c r="E39" s="6">
        <v>69.760000000000005</v>
      </c>
      <c r="F39" s="6">
        <v>62.31</v>
      </c>
      <c r="G39" s="6">
        <v>10.07</v>
      </c>
      <c r="H39" s="6">
        <v>0</v>
      </c>
      <c r="I39" s="2">
        <v>1.64</v>
      </c>
      <c r="J39" s="4">
        <v>1.61</v>
      </c>
      <c r="K39" s="2">
        <v>64.67</v>
      </c>
      <c r="L39" s="6">
        <v>21.71</v>
      </c>
      <c r="M39" s="1"/>
      <c r="N39" s="6">
        <v>47.36</v>
      </c>
    </row>
    <row r="40" spans="1:14" x14ac:dyDescent="0.3">
      <c r="A40" s="6">
        <v>2037</v>
      </c>
      <c r="B40" s="6">
        <v>162.19999999999999</v>
      </c>
      <c r="C40" s="6">
        <v>207.54</v>
      </c>
      <c r="D40" s="6">
        <v>160.96</v>
      </c>
      <c r="E40" s="6">
        <v>73.33</v>
      </c>
      <c r="F40" s="6">
        <v>62.62</v>
      </c>
      <c r="G40" s="6">
        <v>10.039999999999999</v>
      </c>
      <c r="H40" s="6">
        <v>0</v>
      </c>
      <c r="I40" s="2">
        <v>1.66</v>
      </c>
      <c r="J40" s="4">
        <v>1.62</v>
      </c>
      <c r="K40" s="2">
        <v>65</v>
      </c>
      <c r="L40" s="6">
        <v>21.69</v>
      </c>
      <c r="M40" s="1"/>
      <c r="N40" s="6">
        <v>47.54</v>
      </c>
    </row>
    <row r="41" spans="1:14" x14ac:dyDescent="0.3">
      <c r="A41" s="6">
        <v>2038</v>
      </c>
      <c r="B41" s="6">
        <v>161.97</v>
      </c>
      <c r="C41" s="6">
        <v>208.75</v>
      </c>
      <c r="D41" s="6">
        <v>161.81</v>
      </c>
      <c r="E41" s="6">
        <v>76.91</v>
      </c>
      <c r="F41" s="6">
        <v>62.94</v>
      </c>
      <c r="G41" s="6">
        <v>10.01</v>
      </c>
      <c r="H41" s="6">
        <v>0</v>
      </c>
      <c r="I41" s="2">
        <v>1.69</v>
      </c>
      <c r="J41" s="4">
        <v>1.64</v>
      </c>
      <c r="K41" s="2">
        <v>65.33</v>
      </c>
      <c r="L41" s="6">
        <v>21.66</v>
      </c>
      <c r="M41" s="1"/>
      <c r="N41" s="6">
        <v>47.73</v>
      </c>
    </row>
    <row r="42" spans="1:14" x14ac:dyDescent="0.3">
      <c r="A42" s="6">
        <v>2039</v>
      </c>
      <c r="B42" s="6">
        <v>161.76</v>
      </c>
      <c r="C42" s="6">
        <v>209.91</v>
      </c>
      <c r="D42" s="6">
        <v>162.69</v>
      </c>
      <c r="E42" s="6">
        <v>80.489999999999995</v>
      </c>
      <c r="F42" s="6">
        <v>63.27</v>
      </c>
      <c r="G42" s="6">
        <v>9.98</v>
      </c>
      <c r="H42" s="6">
        <v>0</v>
      </c>
      <c r="I42" s="2">
        <v>1.71</v>
      </c>
      <c r="J42" s="4">
        <v>1.66</v>
      </c>
      <c r="K42" s="2">
        <v>65.650000000000006</v>
      </c>
      <c r="L42" s="6">
        <v>21.63</v>
      </c>
      <c r="M42" s="1"/>
      <c r="N42" s="6">
        <v>47.92</v>
      </c>
    </row>
    <row r="43" spans="1:14" x14ac:dyDescent="0.3">
      <c r="A43" s="6">
        <v>2040</v>
      </c>
      <c r="B43" s="6">
        <v>161.59</v>
      </c>
      <c r="C43" s="6">
        <v>211.03</v>
      </c>
      <c r="D43" s="6">
        <v>163.6</v>
      </c>
      <c r="E43" s="6">
        <v>84.06</v>
      </c>
      <c r="F43" s="6">
        <v>63.61</v>
      </c>
      <c r="G43" s="6">
        <v>9.9600000000000009</v>
      </c>
      <c r="H43" s="6">
        <v>0</v>
      </c>
      <c r="I43" s="2">
        <v>1.74</v>
      </c>
      <c r="J43" s="4">
        <v>1.67</v>
      </c>
      <c r="K43" s="2">
        <v>65.98</v>
      </c>
      <c r="L43" s="6">
        <v>21.59</v>
      </c>
      <c r="M43" s="1"/>
      <c r="N43" s="6">
        <v>48.11</v>
      </c>
    </row>
    <row r="44" spans="1:14" x14ac:dyDescent="0.3">
      <c r="A44" s="6">
        <v>2041</v>
      </c>
      <c r="B44" s="6">
        <v>161.44999999999999</v>
      </c>
      <c r="C44" s="6">
        <v>212.11</v>
      </c>
      <c r="D44" s="6">
        <v>164.53</v>
      </c>
      <c r="E44" s="6">
        <v>87.62</v>
      </c>
      <c r="F44" s="6">
        <v>63.96</v>
      </c>
      <c r="G44" s="6">
        <v>9.94</v>
      </c>
      <c r="H44" s="6">
        <v>0</v>
      </c>
      <c r="I44" s="2">
        <v>1.76</v>
      </c>
      <c r="J44" s="4">
        <v>1.69</v>
      </c>
      <c r="K44" s="2">
        <v>66.3</v>
      </c>
      <c r="L44" s="6">
        <v>21.55</v>
      </c>
      <c r="M44" s="1"/>
      <c r="N44" s="6">
        <v>48.29</v>
      </c>
    </row>
    <row r="45" spans="1:14" x14ac:dyDescent="0.3">
      <c r="A45" s="6">
        <v>2042</v>
      </c>
      <c r="B45" s="6">
        <v>161.36000000000001</v>
      </c>
      <c r="C45" s="6">
        <v>213.13</v>
      </c>
      <c r="D45" s="6">
        <v>165.48</v>
      </c>
      <c r="E45" s="6">
        <v>91.17</v>
      </c>
      <c r="F45" s="6">
        <v>64.319999999999993</v>
      </c>
      <c r="G45" s="6">
        <v>9.93</v>
      </c>
      <c r="H45" s="6">
        <v>0</v>
      </c>
      <c r="I45" s="2">
        <v>1.79</v>
      </c>
      <c r="J45" s="4">
        <v>1.7</v>
      </c>
      <c r="K45" s="2">
        <v>66.62</v>
      </c>
      <c r="L45" s="6">
        <v>21.5</v>
      </c>
      <c r="M45" s="1"/>
      <c r="N45" s="6">
        <v>48.48</v>
      </c>
    </row>
    <row r="46" spans="1:14" x14ac:dyDescent="0.3">
      <c r="A46" s="6">
        <v>2043</v>
      </c>
      <c r="B46" s="6">
        <v>161.32</v>
      </c>
      <c r="C46" s="6">
        <v>214.09</v>
      </c>
      <c r="D46" s="6">
        <v>166.45</v>
      </c>
      <c r="E46" s="6">
        <v>94.69</v>
      </c>
      <c r="F46" s="6">
        <v>64.69</v>
      </c>
      <c r="G46" s="6">
        <v>9.92</v>
      </c>
      <c r="H46" s="6">
        <v>0</v>
      </c>
      <c r="I46" s="2">
        <v>1.81</v>
      </c>
      <c r="J46" s="4">
        <v>1.71</v>
      </c>
      <c r="K46" s="2">
        <v>66.94</v>
      </c>
      <c r="L46" s="6">
        <v>21.46</v>
      </c>
      <c r="M46" s="1"/>
      <c r="N46" s="6">
        <v>48.66</v>
      </c>
    </row>
    <row r="47" spans="1:14" x14ac:dyDescent="0.3">
      <c r="A47" s="6">
        <v>2044</v>
      </c>
      <c r="B47" s="6">
        <v>161.33000000000001</v>
      </c>
      <c r="C47" s="6">
        <v>215</v>
      </c>
      <c r="D47" s="6">
        <v>167.44</v>
      </c>
      <c r="E47" s="6">
        <v>98.2</v>
      </c>
      <c r="F47" s="6">
        <v>65.06</v>
      </c>
      <c r="G47" s="6">
        <v>9.92</v>
      </c>
      <c r="H47" s="6">
        <v>0</v>
      </c>
      <c r="I47" s="2">
        <v>1.84</v>
      </c>
      <c r="J47" s="4">
        <v>1.73</v>
      </c>
      <c r="K47" s="2">
        <v>67.25</v>
      </c>
      <c r="L47" s="6">
        <v>21.41</v>
      </c>
      <c r="M47" s="1"/>
      <c r="N47" s="6">
        <v>48.84</v>
      </c>
    </row>
    <row r="48" spans="1:14" x14ac:dyDescent="0.3">
      <c r="A48" s="6">
        <v>2045</v>
      </c>
      <c r="B48" s="6">
        <v>161.38999999999999</v>
      </c>
      <c r="C48" s="6">
        <v>215.84</v>
      </c>
      <c r="D48" s="6">
        <v>168.44</v>
      </c>
      <c r="E48" s="6">
        <v>101.68</v>
      </c>
      <c r="F48" s="6">
        <v>65.430000000000007</v>
      </c>
      <c r="G48" s="6">
        <v>9.92</v>
      </c>
      <c r="H48" s="6">
        <v>0</v>
      </c>
      <c r="I48" s="2">
        <v>1.86</v>
      </c>
      <c r="J48" s="4">
        <v>1.74</v>
      </c>
      <c r="K48" s="2">
        <v>67.55</v>
      </c>
      <c r="L48" s="6">
        <v>21.36</v>
      </c>
      <c r="M48" s="1"/>
      <c r="N48" s="6">
        <v>49.01</v>
      </c>
    </row>
    <row r="49" spans="1:14" x14ac:dyDescent="0.3">
      <c r="A49" s="6">
        <v>2046</v>
      </c>
      <c r="B49" s="6">
        <v>161.51</v>
      </c>
      <c r="C49" s="6">
        <v>216.61</v>
      </c>
      <c r="D49" s="6">
        <v>169.46</v>
      </c>
      <c r="E49" s="6">
        <v>105.14</v>
      </c>
      <c r="F49" s="6">
        <v>65.8</v>
      </c>
      <c r="G49" s="6">
        <v>9.93</v>
      </c>
      <c r="H49" s="6">
        <v>0</v>
      </c>
      <c r="I49" s="2">
        <v>1.89</v>
      </c>
      <c r="J49" s="4">
        <v>1.75</v>
      </c>
      <c r="K49" s="2">
        <v>67.849999999999994</v>
      </c>
      <c r="L49" s="6">
        <v>21.31</v>
      </c>
      <c r="M49" s="1"/>
      <c r="N49" s="6">
        <v>49.18</v>
      </c>
    </row>
    <row r="50" spans="1:14" x14ac:dyDescent="0.3">
      <c r="A50" s="6">
        <v>2047</v>
      </c>
      <c r="B50" s="6">
        <v>161.69</v>
      </c>
      <c r="C50" s="6">
        <v>217.3</v>
      </c>
      <c r="D50" s="6">
        <v>170.49</v>
      </c>
      <c r="E50" s="6">
        <v>108.58</v>
      </c>
      <c r="F50" s="6">
        <v>66.17</v>
      </c>
      <c r="G50" s="6">
        <v>9.94</v>
      </c>
      <c r="H50" s="6">
        <v>0</v>
      </c>
      <c r="I50" s="2">
        <v>1.91</v>
      </c>
      <c r="J50" s="4">
        <v>1.76</v>
      </c>
      <c r="K50" s="2">
        <v>68.150000000000006</v>
      </c>
      <c r="L50" s="6">
        <v>21.26</v>
      </c>
      <c r="M50" s="1"/>
      <c r="N50" s="6">
        <v>49.35</v>
      </c>
    </row>
    <row r="51" spans="1:14" x14ac:dyDescent="0.3">
      <c r="A51" s="6">
        <v>2048</v>
      </c>
      <c r="B51" s="6">
        <v>161.93</v>
      </c>
      <c r="C51" s="6">
        <v>217.92</v>
      </c>
      <c r="D51" s="6">
        <v>171.53</v>
      </c>
      <c r="E51" s="6">
        <v>112</v>
      </c>
      <c r="F51" s="6">
        <v>66.540000000000006</v>
      </c>
      <c r="G51" s="6">
        <v>9.9600000000000009</v>
      </c>
      <c r="H51" s="6">
        <v>0</v>
      </c>
      <c r="I51" s="2">
        <v>1.94</v>
      </c>
      <c r="J51" s="4">
        <v>1.77</v>
      </c>
      <c r="K51" s="2">
        <v>68.430000000000007</v>
      </c>
      <c r="L51" s="6">
        <v>21.21</v>
      </c>
      <c r="M51" s="1"/>
      <c r="N51" s="6">
        <v>49.52</v>
      </c>
    </row>
    <row r="52" spans="1:14" x14ac:dyDescent="0.3">
      <c r="A52" s="6">
        <v>2049</v>
      </c>
      <c r="B52" s="6">
        <v>162.22999999999999</v>
      </c>
      <c r="C52" s="6">
        <v>218.46</v>
      </c>
      <c r="D52" s="6">
        <v>172.59</v>
      </c>
      <c r="E52" s="6">
        <v>115.39</v>
      </c>
      <c r="F52" s="6">
        <v>66.91</v>
      </c>
      <c r="G52" s="6">
        <v>9.98</v>
      </c>
      <c r="H52" s="6">
        <v>0</v>
      </c>
      <c r="I52" s="2">
        <v>1.97</v>
      </c>
      <c r="J52" s="4">
        <v>1.78</v>
      </c>
      <c r="K52" s="2">
        <v>68.709999999999994</v>
      </c>
      <c r="L52" s="6">
        <v>21.16</v>
      </c>
      <c r="M52" s="1"/>
      <c r="N52" s="6">
        <v>49.68</v>
      </c>
    </row>
    <row r="53" spans="1:14" x14ac:dyDescent="0.3">
      <c r="A53" s="6">
        <v>2050</v>
      </c>
      <c r="B53" s="6">
        <v>162.59</v>
      </c>
      <c r="C53" s="6">
        <v>218.91</v>
      </c>
      <c r="D53" s="6">
        <v>173.65</v>
      </c>
      <c r="E53" s="6">
        <v>118.77</v>
      </c>
      <c r="F53" s="6">
        <v>67.27</v>
      </c>
      <c r="G53" s="6">
        <v>10.02</v>
      </c>
      <c r="H53" s="6">
        <v>0</v>
      </c>
      <c r="I53" s="2">
        <v>1.99</v>
      </c>
      <c r="J53" s="4">
        <v>1.79</v>
      </c>
      <c r="K53" s="2">
        <v>68.989999999999995</v>
      </c>
      <c r="L53" s="6">
        <v>21.12</v>
      </c>
      <c r="M53" s="1"/>
      <c r="N53" s="6">
        <v>49.84</v>
      </c>
    </row>
    <row r="54" spans="1:14" x14ac:dyDescent="0.3">
      <c r="A54" s="6">
        <v>2051</v>
      </c>
      <c r="B54" s="6">
        <v>163</v>
      </c>
      <c r="C54" s="6">
        <v>219.27</v>
      </c>
      <c r="D54" s="6">
        <v>174.72</v>
      </c>
      <c r="E54" s="6">
        <v>122.12</v>
      </c>
      <c r="F54" s="6">
        <v>67.63</v>
      </c>
      <c r="G54" s="6">
        <v>10.050000000000001</v>
      </c>
      <c r="H54" s="6">
        <v>0</v>
      </c>
      <c r="I54" s="2">
        <v>2.02</v>
      </c>
      <c r="J54" s="4">
        <v>1.8</v>
      </c>
      <c r="K54" s="2">
        <v>69.25</v>
      </c>
      <c r="L54" s="6">
        <v>21.07</v>
      </c>
      <c r="M54" s="1"/>
      <c r="N54" s="6">
        <v>49.99</v>
      </c>
    </row>
    <row r="55" spans="1:14" x14ac:dyDescent="0.3">
      <c r="A55" s="6">
        <v>2052</v>
      </c>
      <c r="B55" s="6">
        <v>163.46</v>
      </c>
      <c r="C55" s="6">
        <v>219.55</v>
      </c>
      <c r="D55" s="6">
        <v>175.8</v>
      </c>
      <c r="E55" s="6">
        <v>125.46</v>
      </c>
      <c r="F55" s="6">
        <v>67.98</v>
      </c>
      <c r="G55" s="6">
        <v>10.1</v>
      </c>
      <c r="H55" s="6">
        <v>0</v>
      </c>
      <c r="I55" s="2">
        <v>2.04</v>
      </c>
      <c r="J55" s="4">
        <v>1.81</v>
      </c>
      <c r="K55" s="2">
        <v>69.510000000000005</v>
      </c>
      <c r="L55" s="6">
        <v>21.02</v>
      </c>
      <c r="M55" s="1"/>
      <c r="N55" s="6">
        <v>50.13</v>
      </c>
    </row>
    <row r="56" spans="1:14" x14ac:dyDescent="0.3">
      <c r="A56" s="6">
        <v>2053</v>
      </c>
      <c r="B56" s="6">
        <v>163.97</v>
      </c>
      <c r="C56" s="6">
        <v>219.75</v>
      </c>
      <c r="D56" s="6">
        <v>176.89</v>
      </c>
      <c r="E56" s="6">
        <v>128.78</v>
      </c>
      <c r="F56" s="6">
        <v>68.33</v>
      </c>
      <c r="G56" s="6">
        <v>10.15</v>
      </c>
      <c r="H56" s="6">
        <v>0</v>
      </c>
      <c r="I56" s="2">
        <v>2.0699999999999998</v>
      </c>
      <c r="J56" s="4">
        <v>1.82</v>
      </c>
      <c r="K56" s="2">
        <v>69.760000000000005</v>
      </c>
      <c r="L56" s="6">
        <v>20.98</v>
      </c>
      <c r="M56" s="1"/>
      <c r="N56" s="6">
        <v>50.28</v>
      </c>
    </row>
    <row r="57" spans="1:14" x14ac:dyDescent="0.3">
      <c r="A57" s="6">
        <v>2054</v>
      </c>
      <c r="B57" s="6">
        <v>164.53</v>
      </c>
      <c r="C57" s="6">
        <v>219.87</v>
      </c>
      <c r="D57" s="6">
        <v>177.98</v>
      </c>
      <c r="E57" s="6">
        <v>132.08000000000001</v>
      </c>
      <c r="F57" s="6">
        <v>68.680000000000007</v>
      </c>
      <c r="G57" s="6">
        <v>10.210000000000001</v>
      </c>
      <c r="H57" s="6">
        <v>0</v>
      </c>
      <c r="I57" s="2">
        <v>2.09</v>
      </c>
      <c r="J57" s="4">
        <v>1.83</v>
      </c>
      <c r="K57" s="2">
        <v>69.989999999999995</v>
      </c>
      <c r="L57" s="6">
        <v>20.94</v>
      </c>
      <c r="M57" s="1"/>
      <c r="N57" s="6">
        <v>50.41</v>
      </c>
    </row>
    <row r="58" spans="1:14" x14ac:dyDescent="0.3">
      <c r="A58" s="6">
        <v>2055</v>
      </c>
      <c r="B58" s="6">
        <v>165.13</v>
      </c>
      <c r="C58" s="6">
        <v>219.9</v>
      </c>
      <c r="D58" s="6">
        <v>179.08</v>
      </c>
      <c r="E58" s="6">
        <v>135.37</v>
      </c>
      <c r="F58" s="6">
        <v>69.02</v>
      </c>
      <c r="G58" s="6">
        <v>10.27</v>
      </c>
      <c r="H58" s="6">
        <v>0</v>
      </c>
      <c r="I58" s="2">
        <v>2.12</v>
      </c>
      <c r="J58" s="4">
        <v>1.83</v>
      </c>
      <c r="K58" s="2">
        <v>70.22</v>
      </c>
      <c r="L58" s="6">
        <v>20.89</v>
      </c>
      <c r="M58" s="1"/>
      <c r="N58" s="6">
        <v>50.54</v>
      </c>
    </row>
    <row r="59" spans="1:14" x14ac:dyDescent="0.3">
      <c r="A59" s="6">
        <v>2056</v>
      </c>
      <c r="B59" s="6">
        <v>165.78</v>
      </c>
      <c r="C59" s="6">
        <v>219.87</v>
      </c>
      <c r="D59" s="6">
        <v>180.18</v>
      </c>
      <c r="E59" s="6">
        <v>138.65</v>
      </c>
      <c r="F59" s="6">
        <v>69.36</v>
      </c>
      <c r="G59" s="6">
        <v>10.34</v>
      </c>
      <c r="H59" s="6">
        <v>0</v>
      </c>
      <c r="I59" s="2">
        <v>2.14</v>
      </c>
      <c r="J59" s="4">
        <v>1.84</v>
      </c>
      <c r="K59" s="2">
        <v>70.45</v>
      </c>
      <c r="L59" s="6">
        <v>20.85</v>
      </c>
      <c r="M59" s="1"/>
      <c r="N59" s="6">
        <v>50.67</v>
      </c>
    </row>
    <row r="60" spans="1:14" x14ac:dyDescent="0.3">
      <c r="A60" s="6">
        <v>2057</v>
      </c>
      <c r="B60" s="6">
        <v>166.46</v>
      </c>
      <c r="C60" s="6">
        <v>219.75</v>
      </c>
      <c r="D60" s="6">
        <v>181.28</v>
      </c>
      <c r="E60" s="6">
        <v>141.91</v>
      </c>
      <c r="F60" s="6">
        <v>69.69</v>
      </c>
      <c r="G60" s="6">
        <v>10.41</v>
      </c>
      <c r="H60" s="6">
        <v>0</v>
      </c>
      <c r="I60" s="2">
        <v>2.17</v>
      </c>
      <c r="J60" s="4">
        <v>1.85</v>
      </c>
      <c r="K60" s="2">
        <v>70.66</v>
      </c>
      <c r="L60" s="6">
        <v>20.81</v>
      </c>
      <c r="M60" s="1"/>
      <c r="N60" s="6">
        <v>50.79</v>
      </c>
    </row>
    <row r="61" spans="1:14" x14ac:dyDescent="0.3">
      <c r="A61" s="6">
        <v>2058</v>
      </c>
      <c r="B61" s="6">
        <v>167.17</v>
      </c>
      <c r="C61" s="6">
        <v>219.57</v>
      </c>
      <c r="D61" s="6">
        <v>182.38</v>
      </c>
      <c r="E61" s="6">
        <v>145.16999999999999</v>
      </c>
      <c r="F61" s="6">
        <v>70.02</v>
      </c>
      <c r="G61" s="6">
        <v>10.49</v>
      </c>
      <c r="H61" s="6">
        <v>0</v>
      </c>
      <c r="I61" s="2">
        <v>2.19</v>
      </c>
      <c r="J61" s="4">
        <v>1.85</v>
      </c>
      <c r="K61" s="2">
        <v>70.86</v>
      </c>
      <c r="L61" s="6">
        <v>20.78</v>
      </c>
      <c r="M61" s="1"/>
      <c r="N61" s="6">
        <v>50.9</v>
      </c>
    </row>
    <row r="62" spans="1:14" x14ac:dyDescent="0.3">
      <c r="A62" s="6">
        <v>2059</v>
      </c>
      <c r="B62" s="6">
        <v>167.91</v>
      </c>
      <c r="C62" s="6">
        <v>219.32</v>
      </c>
      <c r="D62" s="6">
        <v>183.48</v>
      </c>
      <c r="E62" s="6">
        <v>148.41999999999999</v>
      </c>
      <c r="F62" s="6">
        <v>70.34</v>
      </c>
      <c r="G62" s="6">
        <v>10.58</v>
      </c>
      <c r="H62" s="6">
        <v>0</v>
      </c>
      <c r="I62" s="2">
        <v>2.21</v>
      </c>
      <c r="J62" s="4">
        <v>1.86</v>
      </c>
      <c r="K62" s="2">
        <v>71.05</v>
      </c>
      <c r="L62" s="6">
        <v>20.74</v>
      </c>
      <c r="M62" s="1"/>
      <c r="N62" s="6">
        <v>51.01</v>
      </c>
    </row>
    <row r="63" spans="1:14" x14ac:dyDescent="0.3">
      <c r="A63" s="6">
        <v>2060</v>
      </c>
      <c r="B63" s="6">
        <v>168.68</v>
      </c>
      <c r="C63" s="6">
        <v>219.02</v>
      </c>
      <c r="D63" s="6">
        <v>184.56</v>
      </c>
      <c r="E63" s="6">
        <v>151.68</v>
      </c>
      <c r="F63" s="6">
        <v>70.650000000000006</v>
      </c>
      <c r="G63" s="6">
        <v>10.66</v>
      </c>
      <c r="H63" s="6">
        <v>0</v>
      </c>
      <c r="I63" s="2">
        <v>2.2400000000000002</v>
      </c>
      <c r="J63" s="4">
        <v>1.86</v>
      </c>
      <c r="K63" s="2">
        <v>71.239999999999995</v>
      </c>
      <c r="L63" s="6">
        <v>20.71</v>
      </c>
      <c r="M63" s="1"/>
      <c r="N63" s="6">
        <v>51.11</v>
      </c>
    </row>
    <row r="64" spans="1:14" x14ac:dyDescent="0.3">
      <c r="A64" s="6">
        <v>2061</v>
      </c>
      <c r="B64" s="6">
        <v>169.46</v>
      </c>
      <c r="C64" s="6">
        <v>218.66</v>
      </c>
      <c r="D64" s="6">
        <v>185.64</v>
      </c>
      <c r="E64" s="6">
        <v>154.94</v>
      </c>
      <c r="F64" s="6">
        <v>70.959999999999994</v>
      </c>
      <c r="G64" s="6">
        <v>10.75</v>
      </c>
      <c r="H64" s="6">
        <v>0</v>
      </c>
      <c r="I64" s="2">
        <v>2.2599999999999998</v>
      </c>
      <c r="J64" s="4">
        <v>1.87</v>
      </c>
      <c r="K64" s="2">
        <v>71.41</v>
      </c>
      <c r="L64" s="6">
        <v>20.68</v>
      </c>
      <c r="M64" s="1"/>
      <c r="N64" s="6">
        <v>51.2</v>
      </c>
    </row>
    <row r="65" spans="1:14" x14ac:dyDescent="0.3">
      <c r="A65" s="6">
        <v>2062</v>
      </c>
      <c r="B65" s="6">
        <v>170.26</v>
      </c>
      <c r="C65" s="6">
        <v>218.24</v>
      </c>
      <c r="D65" s="6">
        <v>186.7</v>
      </c>
      <c r="E65" s="6">
        <v>158.19999999999999</v>
      </c>
      <c r="F65" s="6">
        <v>71.27</v>
      </c>
      <c r="G65" s="6">
        <v>10.85</v>
      </c>
      <c r="H65" s="6">
        <v>0</v>
      </c>
      <c r="I65" s="2">
        <v>2.29</v>
      </c>
      <c r="J65" s="4">
        <v>1.88</v>
      </c>
      <c r="K65" s="2">
        <v>71.569999999999993</v>
      </c>
      <c r="L65" s="6">
        <v>20.65</v>
      </c>
      <c r="M65" s="1"/>
      <c r="N65" s="6">
        <v>51.29</v>
      </c>
    </row>
    <row r="66" spans="1:14" x14ac:dyDescent="0.3">
      <c r="A66" s="6">
        <v>2063</v>
      </c>
      <c r="B66" s="6">
        <v>171.07</v>
      </c>
      <c r="C66" s="6">
        <v>217.78</v>
      </c>
      <c r="D66" s="6">
        <v>187.74</v>
      </c>
      <c r="E66" s="6">
        <v>161.47</v>
      </c>
      <c r="F66" s="6">
        <v>71.56</v>
      </c>
      <c r="G66" s="6">
        <v>10.94</v>
      </c>
      <c r="H66" s="6">
        <v>0</v>
      </c>
      <c r="I66" s="2">
        <v>2.3199999999999998</v>
      </c>
      <c r="J66" s="4">
        <v>1.88</v>
      </c>
      <c r="K66" s="2">
        <v>71.73</v>
      </c>
      <c r="L66" s="6">
        <v>20.62</v>
      </c>
      <c r="M66" s="1"/>
      <c r="N66" s="6">
        <v>51.37</v>
      </c>
    </row>
    <row r="67" spans="1:14" x14ac:dyDescent="0.3">
      <c r="A67" s="6">
        <v>2064</v>
      </c>
      <c r="B67" s="6">
        <v>171.88</v>
      </c>
      <c r="C67" s="6">
        <v>217.27</v>
      </c>
      <c r="D67" s="6">
        <v>188.76</v>
      </c>
      <c r="E67" s="6">
        <v>164.76</v>
      </c>
      <c r="F67" s="6">
        <v>71.849999999999994</v>
      </c>
      <c r="G67" s="6">
        <v>11.04</v>
      </c>
      <c r="H67" s="6">
        <v>0</v>
      </c>
      <c r="I67" s="2">
        <v>2.34</v>
      </c>
      <c r="J67" s="4">
        <v>1.89</v>
      </c>
      <c r="K67" s="2">
        <v>71.87</v>
      </c>
      <c r="L67" s="6">
        <v>20.6</v>
      </c>
      <c r="M67" s="1"/>
      <c r="N67" s="6">
        <v>51.45</v>
      </c>
    </row>
    <row r="68" spans="1:14" x14ac:dyDescent="0.3">
      <c r="A68" s="6">
        <v>2065</v>
      </c>
      <c r="B68" s="6">
        <v>172.7</v>
      </c>
      <c r="C68" s="6">
        <v>216.73</v>
      </c>
      <c r="D68" s="6">
        <v>189.77</v>
      </c>
      <c r="E68" s="6">
        <v>168.05</v>
      </c>
      <c r="F68" s="6">
        <v>72.13</v>
      </c>
      <c r="G68" s="6">
        <v>11.14</v>
      </c>
      <c r="H68" s="6">
        <v>0</v>
      </c>
      <c r="I68" s="2">
        <v>2.37</v>
      </c>
      <c r="J68" s="4">
        <v>1.9</v>
      </c>
      <c r="K68" s="2">
        <v>72.010000000000005</v>
      </c>
      <c r="L68" s="6">
        <v>20.57</v>
      </c>
      <c r="M68" s="1"/>
      <c r="N68" s="6">
        <v>51.52</v>
      </c>
    </row>
    <row r="69" spans="1:14" x14ac:dyDescent="0.3">
      <c r="A69" s="6">
        <v>2066</v>
      </c>
      <c r="B69" s="6">
        <v>173.52</v>
      </c>
      <c r="C69" s="6">
        <v>216.15</v>
      </c>
      <c r="D69" s="6">
        <v>190.75</v>
      </c>
      <c r="E69" s="6">
        <v>171.36</v>
      </c>
      <c r="F69" s="6">
        <v>72.41</v>
      </c>
      <c r="G69" s="6">
        <v>11.24</v>
      </c>
      <c r="H69" s="6">
        <v>0</v>
      </c>
      <c r="I69" s="2">
        <v>2.4</v>
      </c>
      <c r="J69" s="4">
        <v>1.91</v>
      </c>
      <c r="K69" s="2">
        <v>72.14</v>
      </c>
      <c r="L69" s="6">
        <v>20.55</v>
      </c>
      <c r="M69" s="1"/>
      <c r="N69" s="6">
        <v>51.59</v>
      </c>
    </row>
    <row r="70" spans="1:14" x14ac:dyDescent="0.3">
      <c r="A70" s="6">
        <v>2067</v>
      </c>
      <c r="B70" s="6">
        <v>174.35</v>
      </c>
      <c r="C70" s="6">
        <v>215.55</v>
      </c>
      <c r="D70" s="6">
        <v>191.72</v>
      </c>
      <c r="E70" s="6">
        <v>174.68</v>
      </c>
      <c r="F70" s="6">
        <v>72.680000000000007</v>
      </c>
      <c r="G70" s="6">
        <v>11.33</v>
      </c>
      <c r="H70" s="6">
        <v>0</v>
      </c>
      <c r="I70" s="2">
        <v>2.4300000000000002</v>
      </c>
      <c r="J70" s="4">
        <v>1.92</v>
      </c>
      <c r="K70" s="2">
        <v>72.260000000000005</v>
      </c>
      <c r="L70" s="6">
        <v>20.53</v>
      </c>
      <c r="M70" s="1"/>
      <c r="N70" s="6">
        <v>51.65</v>
      </c>
    </row>
    <row r="71" spans="1:14" x14ac:dyDescent="0.3">
      <c r="A71" s="6">
        <v>2068</v>
      </c>
      <c r="B71" s="6">
        <v>175.19</v>
      </c>
      <c r="C71" s="6">
        <v>214.93</v>
      </c>
      <c r="D71" s="6">
        <v>192.68</v>
      </c>
      <c r="E71" s="6">
        <v>178.03</v>
      </c>
      <c r="F71" s="6">
        <v>72.94</v>
      </c>
      <c r="G71" s="6">
        <v>11.43</v>
      </c>
      <c r="H71" s="6">
        <v>0</v>
      </c>
      <c r="I71" s="2">
        <v>2.46</v>
      </c>
      <c r="J71" s="4">
        <v>1.92</v>
      </c>
      <c r="K71" s="2">
        <v>72.37</v>
      </c>
      <c r="L71" s="6">
        <v>20.51</v>
      </c>
      <c r="M71" s="1"/>
      <c r="N71" s="6">
        <v>51.71</v>
      </c>
    </row>
    <row r="72" spans="1:14" x14ac:dyDescent="0.3">
      <c r="A72" s="6">
        <v>2069</v>
      </c>
      <c r="B72" s="6">
        <v>176.02</v>
      </c>
      <c r="C72" s="6">
        <v>214.3</v>
      </c>
      <c r="D72" s="6">
        <v>193.62</v>
      </c>
      <c r="E72" s="6">
        <v>181.4</v>
      </c>
      <c r="F72" s="6">
        <v>73.209999999999994</v>
      </c>
      <c r="G72" s="6">
        <v>11.53</v>
      </c>
      <c r="H72" s="6">
        <v>0</v>
      </c>
      <c r="I72" s="2">
        <v>2.4900000000000002</v>
      </c>
      <c r="J72" s="4">
        <v>1.93</v>
      </c>
      <c r="K72" s="2">
        <v>72.48</v>
      </c>
      <c r="L72" s="6">
        <v>20.49</v>
      </c>
      <c r="M72" s="1"/>
      <c r="N72" s="6">
        <v>51.76</v>
      </c>
    </row>
    <row r="73" spans="1:14" x14ac:dyDescent="0.3">
      <c r="A73" s="6">
        <v>2070</v>
      </c>
      <c r="B73" s="6">
        <v>176.85</v>
      </c>
      <c r="C73" s="6">
        <v>213.66</v>
      </c>
      <c r="D73" s="6">
        <v>194.54</v>
      </c>
      <c r="E73" s="6">
        <v>184.8</v>
      </c>
      <c r="F73" s="6">
        <v>73.47</v>
      </c>
      <c r="G73" s="6">
        <v>11.62</v>
      </c>
      <c r="H73" s="6">
        <v>0</v>
      </c>
      <c r="I73" s="2">
        <v>2.5099999999999998</v>
      </c>
      <c r="J73" s="4">
        <v>1.94</v>
      </c>
      <c r="K73" s="2">
        <v>72.58</v>
      </c>
      <c r="L73" s="6">
        <v>20.47</v>
      </c>
      <c r="M73" s="1"/>
      <c r="N73" s="6">
        <v>51.81</v>
      </c>
    </row>
    <row r="74" spans="1:14" x14ac:dyDescent="0.3">
      <c r="A74" s="6">
        <v>2071</v>
      </c>
      <c r="B74" s="6">
        <v>177.69</v>
      </c>
      <c r="C74" s="6">
        <v>213.02</v>
      </c>
      <c r="D74" s="6">
        <v>195.45</v>
      </c>
      <c r="E74" s="6">
        <v>188.24</v>
      </c>
      <c r="F74" s="6">
        <v>73.73</v>
      </c>
      <c r="G74" s="6">
        <v>11.72</v>
      </c>
      <c r="H74" s="6">
        <v>0</v>
      </c>
      <c r="I74" s="2">
        <v>2.54</v>
      </c>
      <c r="J74" s="4">
        <v>1.95</v>
      </c>
      <c r="K74" s="2">
        <v>72.67</v>
      </c>
      <c r="L74" s="6">
        <v>20.45</v>
      </c>
      <c r="M74" s="1"/>
      <c r="N74" s="6">
        <v>51.85</v>
      </c>
    </row>
    <row r="75" spans="1:14" x14ac:dyDescent="0.3">
      <c r="A75" s="6">
        <v>2072</v>
      </c>
      <c r="B75" s="6">
        <v>178.52</v>
      </c>
      <c r="C75" s="6">
        <v>212.38</v>
      </c>
      <c r="D75" s="6">
        <v>196.34</v>
      </c>
      <c r="E75" s="6">
        <v>191.73</v>
      </c>
      <c r="F75" s="6">
        <v>73.98</v>
      </c>
      <c r="G75" s="6">
        <v>11.81</v>
      </c>
      <c r="H75" s="6">
        <v>0</v>
      </c>
      <c r="I75" s="2">
        <v>2.57</v>
      </c>
      <c r="J75" s="4">
        <v>1.96</v>
      </c>
      <c r="K75" s="2">
        <v>72.760000000000005</v>
      </c>
      <c r="L75" s="6">
        <v>20.440000000000001</v>
      </c>
      <c r="M75" s="1"/>
      <c r="N75" s="6">
        <v>51.89</v>
      </c>
    </row>
    <row r="76" spans="1:14" x14ac:dyDescent="0.3">
      <c r="A76" s="6">
        <v>2073</v>
      </c>
      <c r="B76" s="6">
        <v>179.34</v>
      </c>
      <c r="C76" s="6">
        <v>211.74</v>
      </c>
      <c r="D76" s="6">
        <v>197.22</v>
      </c>
      <c r="E76" s="6">
        <v>195.26</v>
      </c>
      <c r="F76" s="6">
        <v>74.239999999999995</v>
      </c>
      <c r="G76" s="6">
        <v>11.91</v>
      </c>
      <c r="H76" s="6">
        <v>0</v>
      </c>
      <c r="I76" s="2">
        <v>2.6</v>
      </c>
      <c r="J76" s="4">
        <v>1.97</v>
      </c>
      <c r="K76" s="2">
        <v>72.84</v>
      </c>
      <c r="L76" s="6">
        <v>20.43</v>
      </c>
      <c r="M76" s="1"/>
      <c r="N76" s="6">
        <v>51.93</v>
      </c>
    </row>
    <row r="77" spans="1:14" x14ac:dyDescent="0.3">
      <c r="A77" s="6">
        <v>2074</v>
      </c>
      <c r="B77" s="6">
        <v>180.17</v>
      </c>
      <c r="C77" s="6">
        <v>211.11</v>
      </c>
      <c r="D77" s="6">
        <v>198.08</v>
      </c>
      <c r="E77" s="6">
        <v>198.84</v>
      </c>
      <c r="F77" s="6">
        <v>74.489999999999995</v>
      </c>
      <c r="G77" s="6">
        <v>12</v>
      </c>
      <c r="H77" s="6">
        <v>0</v>
      </c>
      <c r="I77" s="2">
        <v>2.63</v>
      </c>
      <c r="J77" s="4">
        <v>1.97</v>
      </c>
      <c r="K77" s="2">
        <v>72.91</v>
      </c>
      <c r="L77" s="6">
        <v>20.41</v>
      </c>
      <c r="M77" s="1"/>
      <c r="N77" s="6">
        <v>51.96</v>
      </c>
    </row>
    <row r="78" spans="1:14" x14ac:dyDescent="0.3">
      <c r="A78" s="6">
        <v>2075</v>
      </c>
      <c r="B78" s="6">
        <v>180.98</v>
      </c>
      <c r="C78" s="6">
        <v>210.5</v>
      </c>
      <c r="D78" s="6">
        <v>198.93</v>
      </c>
      <c r="E78" s="6">
        <v>202.48</v>
      </c>
      <c r="F78" s="6">
        <v>74.739999999999995</v>
      </c>
      <c r="G78" s="6">
        <v>12.09</v>
      </c>
      <c r="H78" s="6">
        <v>0</v>
      </c>
      <c r="I78" s="2">
        <v>2.66</v>
      </c>
      <c r="J78" s="4">
        <v>1.98</v>
      </c>
      <c r="K78" s="2">
        <v>72.98</v>
      </c>
      <c r="L78" s="6">
        <v>20.399999999999999</v>
      </c>
      <c r="M78" s="1"/>
      <c r="N78" s="6">
        <v>51.99</v>
      </c>
    </row>
    <row r="79" spans="1:14" x14ac:dyDescent="0.3">
      <c r="A79" s="6">
        <v>2076</v>
      </c>
      <c r="B79" s="6">
        <v>181.78</v>
      </c>
      <c r="C79" s="6">
        <v>209.89</v>
      </c>
      <c r="D79" s="6">
        <v>199.76</v>
      </c>
      <c r="E79" s="6">
        <v>206.18</v>
      </c>
      <c r="F79" s="6">
        <v>74.989999999999995</v>
      </c>
      <c r="G79" s="6">
        <v>12.18</v>
      </c>
      <c r="H79" s="6">
        <v>0</v>
      </c>
      <c r="I79" s="2">
        <v>2.69</v>
      </c>
      <c r="J79" s="4">
        <v>1.99</v>
      </c>
      <c r="K79" s="2">
        <v>73.040000000000006</v>
      </c>
      <c r="L79" s="6">
        <v>20.39</v>
      </c>
      <c r="M79" s="1"/>
      <c r="N79" s="6">
        <v>52.01</v>
      </c>
    </row>
    <row r="80" spans="1:14" x14ac:dyDescent="0.3">
      <c r="A80" s="6">
        <v>2077</v>
      </c>
      <c r="B80" s="6">
        <v>182.57</v>
      </c>
      <c r="C80" s="6">
        <v>209.3</v>
      </c>
      <c r="D80" s="6">
        <v>200.56</v>
      </c>
      <c r="E80" s="6">
        <v>209.94</v>
      </c>
      <c r="F80" s="6">
        <v>75.239999999999995</v>
      </c>
      <c r="G80" s="6">
        <v>12.27</v>
      </c>
      <c r="H80" s="6">
        <v>0</v>
      </c>
      <c r="I80" s="2">
        <v>2.71</v>
      </c>
      <c r="J80" s="4">
        <v>2</v>
      </c>
      <c r="K80" s="2">
        <v>73.099999999999994</v>
      </c>
      <c r="L80" s="6">
        <v>20.39</v>
      </c>
      <c r="M80" s="1"/>
      <c r="N80" s="6">
        <v>52.03</v>
      </c>
    </row>
    <row r="81" spans="1:14" x14ac:dyDescent="0.3">
      <c r="A81" s="6">
        <v>2078</v>
      </c>
      <c r="B81" s="6">
        <v>183.34</v>
      </c>
      <c r="C81" s="6">
        <v>208.72</v>
      </c>
      <c r="D81" s="6">
        <v>201.34</v>
      </c>
      <c r="E81" s="6">
        <v>213.77</v>
      </c>
      <c r="F81" s="6">
        <v>75.489999999999995</v>
      </c>
      <c r="G81" s="6">
        <v>12.36</v>
      </c>
      <c r="H81" s="6">
        <v>0</v>
      </c>
      <c r="I81" s="2">
        <v>2.74</v>
      </c>
      <c r="J81" s="4">
        <v>2</v>
      </c>
      <c r="K81" s="2">
        <v>73.14</v>
      </c>
      <c r="L81" s="6">
        <v>20.38</v>
      </c>
      <c r="M81" s="1"/>
      <c r="N81" s="6">
        <v>52.05</v>
      </c>
    </row>
    <row r="82" spans="1:14" x14ac:dyDescent="0.3">
      <c r="A82" s="6">
        <v>2079</v>
      </c>
      <c r="B82" s="6">
        <v>184.09</v>
      </c>
      <c r="C82" s="6">
        <v>208.15</v>
      </c>
      <c r="D82" s="6">
        <v>202.1</v>
      </c>
      <c r="E82" s="6">
        <v>217.66</v>
      </c>
      <c r="F82" s="6">
        <v>75.73</v>
      </c>
      <c r="G82" s="6">
        <v>12.45</v>
      </c>
      <c r="H82" s="6">
        <v>0</v>
      </c>
      <c r="I82" s="2">
        <v>2.77</v>
      </c>
      <c r="J82" s="4">
        <v>2.0099999999999998</v>
      </c>
      <c r="K82" s="2">
        <v>73.19</v>
      </c>
      <c r="L82" s="6">
        <v>20.37</v>
      </c>
      <c r="M82" s="1"/>
      <c r="N82" s="6">
        <v>52.06</v>
      </c>
    </row>
    <row r="83" spans="1:14" x14ac:dyDescent="0.3">
      <c r="A83" s="6">
        <v>2080</v>
      </c>
      <c r="B83" s="6">
        <v>184.82</v>
      </c>
      <c r="C83" s="6">
        <v>207.6</v>
      </c>
      <c r="D83" s="6">
        <v>202.83</v>
      </c>
      <c r="E83" s="6">
        <v>221.62</v>
      </c>
      <c r="F83" s="6">
        <v>75.98</v>
      </c>
      <c r="G83" s="6">
        <v>12.54</v>
      </c>
      <c r="H83" s="6">
        <v>0</v>
      </c>
      <c r="I83" s="2">
        <v>2.8</v>
      </c>
      <c r="J83" s="4">
        <v>2.02</v>
      </c>
      <c r="K83" s="2">
        <v>73.22</v>
      </c>
      <c r="L83" s="6">
        <v>20.37</v>
      </c>
      <c r="M83" s="1"/>
      <c r="N83" s="6">
        <v>52.06</v>
      </c>
    </row>
    <row r="84" spans="1:14" x14ac:dyDescent="0.3">
      <c r="A84" s="6">
        <v>2081</v>
      </c>
      <c r="B84" s="6">
        <v>185.53</v>
      </c>
      <c r="C84" s="6">
        <v>207.06</v>
      </c>
      <c r="D84" s="6">
        <v>203.54</v>
      </c>
      <c r="E84" s="6">
        <v>225.64</v>
      </c>
      <c r="F84" s="6">
        <v>76.22</v>
      </c>
      <c r="G84" s="6">
        <v>12.63</v>
      </c>
      <c r="H84" s="6">
        <v>0</v>
      </c>
      <c r="I84" s="2">
        <v>2.82</v>
      </c>
      <c r="J84" s="4">
        <v>2.02</v>
      </c>
      <c r="K84" s="2">
        <v>73.25</v>
      </c>
      <c r="L84" s="6">
        <v>20.37</v>
      </c>
      <c r="M84" s="1"/>
      <c r="N84" s="6">
        <v>52.07</v>
      </c>
    </row>
    <row r="85" spans="1:14" x14ac:dyDescent="0.3">
      <c r="A85" s="6">
        <v>2082</v>
      </c>
      <c r="B85" s="6">
        <v>186.23</v>
      </c>
      <c r="C85" s="6">
        <v>206.54</v>
      </c>
      <c r="D85" s="6">
        <v>204.23</v>
      </c>
      <c r="E85" s="6">
        <v>229.72</v>
      </c>
      <c r="F85" s="6">
        <v>76.459999999999994</v>
      </c>
      <c r="G85" s="6">
        <v>12.71</v>
      </c>
      <c r="H85" s="6">
        <v>0</v>
      </c>
      <c r="I85" s="2">
        <v>2.85</v>
      </c>
      <c r="J85" s="4">
        <v>2.0299999999999998</v>
      </c>
      <c r="K85" s="2">
        <v>73.27</v>
      </c>
      <c r="L85" s="6">
        <v>20.36</v>
      </c>
      <c r="M85" s="1"/>
      <c r="N85" s="6">
        <v>52.07</v>
      </c>
    </row>
    <row r="86" spans="1:14" x14ac:dyDescent="0.3">
      <c r="A86" s="6">
        <v>2083</v>
      </c>
      <c r="B86" s="6">
        <v>186.91</v>
      </c>
      <c r="C86" s="6">
        <v>206.05</v>
      </c>
      <c r="D86" s="6">
        <v>204.91</v>
      </c>
      <c r="E86" s="6">
        <v>233.87</v>
      </c>
      <c r="F86" s="6">
        <v>76.7</v>
      </c>
      <c r="G86" s="6">
        <v>12.8</v>
      </c>
      <c r="H86" s="6">
        <v>0</v>
      </c>
      <c r="I86" s="2">
        <v>2.88</v>
      </c>
      <c r="J86" s="4">
        <v>2.04</v>
      </c>
      <c r="K86" s="2">
        <v>73.290000000000006</v>
      </c>
      <c r="L86" s="6">
        <v>20.36</v>
      </c>
      <c r="M86" s="1"/>
      <c r="N86" s="6">
        <v>52.06</v>
      </c>
    </row>
    <row r="87" spans="1:14" x14ac:dyDescent="0.3">
      <c r="A87" s="6">
        <v>2084</v>
      </c>
      <c r="B87" s="6">
        <v>187.58</v>
      </c>
      <c r="C87" s="6">
        <v>205.57</v>
      </c>
      <c r="D87" s="6">
        <v>205.57</v>
      </c>
      <c r="E87" s="6">
        <v>238.09</v>
      </c>
      <c r="F87" s="6">
        <v>76.95</v>
      </c>
      <c r="G87" s="6">
        <v>12.88</v>
      </c>
      <c r="H87" s="6">
        <v>0</v>
      </c>
      <c r="I87" s="2">
        <v>2.9</v>
      </c>
      <c r="J87" s="4">
        <v>2.04</v>
      </c>
      <c r="K87" s="2">
        <v>73.3</v>
      </c>
      <c r="L87" s="6">
        <v>20.36</v>
      </c>
      <c r="M87" s="1"/>
      <c r="N87" s="6">
        <v>52.06</v>
      </c>
    </row>
    <row r="88" spans="1:14" x14ac:dyDescent="0.3">
      <c r="A88" s="6">
        <v>2085</v>
      </c>
      <c r="B88" s="6">
        <v>188.25</v>
      </c>
      <c r="C88" s="6">
        <v>205.12</v>
      </c>
      <c r="D88" s="6">
        <v>206.22</v>
      </c>
      <c r="E88" s="6">
        <v>242.38</v>
      </c>
      <c r="F88" s="6">
        <v>77.19</v>
      </c>
      <c r="G88" s="6">
        <v>12.96</v>
      </c>
      <c r="H88" s="6">
        <v>0</v>
      </c>
      <c r="I88" s="2">
        <v>2.93</v>
      </c>
      <c r="J88" s="4">
        <v>2.0499999999999998</v>
      </c>
      <c r="K88" s="2">
        <v>73.31</v>
      </c>
      <c r="L88" s="6">
        <v>20.350000000000001</v>
      </c>
      <c r="M88" s="1"/>
      <c r="N88" s="6">
        <v>52.05</v>
      </c>
    </row>
    <row r="89" spans="1:14" x14ac:dyDescent="0.3">
      <c r="A89" s="6">
        <v>2086</v>
      </c>
      <c r="B89" s="6">
        <v>188.9</v>
      </c>
      <c r="C89" s="6">
        <v>204.7</v>
      </c>
      <c r="D89" s="6">
        <v>206.86</v>
      </c>
      <c r="E89" s="6">
        <v>246.75</v>
      </c>
      <c r="F89" s="6">
        <v>77.44</v>
      </c>
      <c r="G89" s="6">
        <v>13.04</v>
      </c>
      <c r="H89" s="6">
        <v>0</v>
      </c>
      <c r="I89" s="2">
        <v>2.95</v>
      </c>
      <c r="J89" s="4">
        <v>2.0499999999999998</v>
      </c>
      <c r="K89" s="2">
        <v>73.319999999999993</v>
      </c>
      <c r="L89" s="6">
        <v>20.350000000000001</v>
      </c>
      <c r="M89" s="1"/>
      <c r="N89" s="6">
        <v>52.04</v>
      </c>
    </row>
    <row r="90" spans="1:14" x14ac:dyDescent="0.3">
      <c r="A90" s="6">
        <v>2087</v>
      </c>
      <c r="B90" s="6">
        <v>189.54</v>
      </c>
      <c r="C90" s="6">
        <v>204.3</v>
      </c>
      <c r="D90" s="6">
        <v>207.49</v>
      </c>
      <c r="E90" s="6">
        <v>251.2</v>
      </c>
      <c r="F90" s="6">
        <v>77.69</v>
      </c>
      <c r="G90" s="6">
        <v>13.12</v>
      </c>
      <c r="H90" s="6">
        <v>0</v>
      </c>
      <c r="I90" s="2">
        <v>2.98</v>
      </c>
      <c r="J90" s="4">
        <v>2.06</v>
      </c>
      <c r="K90" s="2">
        <v>73.33</v>
      </c>
      <c r="L90" s="6">
        <v>20.350000000000001</v>
      </c>
      <c r="M90" s="1"/>
      <c r="N90" s="6">
        <v>52.03</v>
      </c>
    </row>
    <row r="91" spans="1:14" x14ac:dyDescent="0.3">
      <c r="A91" s="6">
        <v>2088</v>
      </c>
      <c r="B91" s="6">
        <v>190.18</v>
      </c>
      <c r="C91" s="6">
        <v>203.92</v>
      </c>
      <c r="D91" s="6">
        <v>208.1</v>
      </c>
      <c r="E91" s="6">
        <v>255.74</v>
      </c>
      <c r="F91" s="6">
        <v>77.94</v>
      </c>
      <c r="G91" s="6">
        <v>13.2</v>
      </c>
      <c r="H91" s="6">
        <v>0</v>
      </c>
      <c r="I91" s="2">
        <v>3.01</v>
      </c>
      <c r="J91" s="4">
        <v>2.06</v>
      </c>
      <c r="K91" s="2">
        <v>73.33</v>
      </c>
      <c r="L91" s="6">
        <v>20.350000000000001</v>
      </c>
      <c r="M91" s="1"/>
      <c r="N91" s="6">
        <v>52.01</v>
      </c>
    </row>
    <row r="92" spans="1:14" x14ac:dyDescent="0.3">
      <c r="A92" s="6">
        <v>2089</v>
      </c>
      <c r="B92" s="6">
        <v>190.8</v>
      </c>
      <c r="C92" s="6">
        <v>203.57</v>
      </c>
      <c r="D92" s="6">
        <v>208.71</v>
      </c>
      <c r="E92" s="6">
        <v>260.36</v>
      </c>
      <c r="F92" s="6">
        <v>78.2</v>
      </c>
      <c r="G92" s="6">
        <v>13.28</v>
      </c>
      <c r="H92" s="6">
        <v>0</v>
      </c>
      <c r="I92" s="2">
        <v>3.03</v>
      </c>
      <c r="J92" s="4">
        <v>2.06</v>
      </c>
      <c r="K92" s="2">
        <v>73.33</v>
      </c>
      <c r="L92" s="6">
        <v>20.350000000000001</v>
      </c>
      <c r="M92" s="1"/>
      <c r="N92" s="6">
        <v>52</v>
      </c>
    </row>
    <row r="93" spans="1:14" x14ac:dyDescent="0.3">
      <c r="A93" s="6">
        <v>2090</v>
      </c>
      <c r="B93" s="6">
        <v>191.42</v>
      </c>
      <c r="C93" s="6">
        <v>203.25</v>
      </c>
      <c r="D93" s="6">
        <v>209.31</v>
      </c>
      <c r="E93" s="6">
        <v>265.08999999999997</v>
      </c>
      <c r="F93" s="6">
        <v>78.459999999999994</v>
      </c>
      <c r="G93" s="6">
        <v>13.35</v>
      </c>
      <c r="H93" s="6">
        <v>0</v>
      </c>
      <c r="I93" s="2">
        <v>3.05</v>
      </c>
      <c r="J93" s="4">
        <v>2.0699999999999998</v>
      </c>
      <c r="K93" s="2">
        <v>73.319999999999993</v>
      </c>
      <c r="L93" s="6">
        <v>20.350000000000001</v>
      </c>
      <c r="M93" s="1"/>
      <c r="N93" s="6">
        <v>51.99</v>
      </c>
    </row>
    <row r="94" spans="1:14" x14ac:dyDescent="0.3">
      <c r="A94" s="6">
        <v>2091</v>
      </c>
      <c r="B94" s="6">
        <v>192.03</v>
      </c>
      <c r="C94" s="6">
        <v>202.95</v>
      </c>
      <c r="D94" s="6">
        <v>209.9</v>
      </c>
      <c r="E94" s="6">
        <v>269.91000000000003</v>
      </c>
      <c r="F94" s="6">
        <v>78.72</v>
      </c>
      <c r="G94" s="6">
        <v>13.43</v>
      </c>
      <c r="H94" s="6">
        <v>0</v>
      </c>
      <c r="I94" s="2">
        <v>3.08</v>
      </c>
      <c r="J94" s="4">
        <v>2.0699999999999998</v>
      </c>
      <c r="K94" s="2">
        <v>73.319999999999993</v>
      </c>
      <c r="L94" s="6">
        <v>20.350000000000001</v>
      </c>
      <c r="M94" s="1"/>
      <c r="N94" s="6">
        <v>51.97</v>
      </c>
    </row>
    <row r="95" spans="1:14" x14ac:dyDescent="0.3">
      <c r="A95" s="6">
        <v>2092</v>
      </c>
      <c r="B95" s="6">
        <v>192.63</v>
      </c>
      <c r="C95" s="6">
        <v>202.68</v>
      </c>
      <c r="D95" s="6">
        <v>210.48</v>
      </c>
      <c r="E95" s="6">
        <v>274.85000000000002</v>
      </c>
      <c r="F95" s="6">
        <v>78.989999999999995</v>
      </c>
      <c r="G95" s="6">
        <v>13.5</v>
      </c>
      <c r="H95" s="6">
        <v>0</v>
      </c>
      <c r="I95" s="2">
        <v>3.1</v>
      </c>
      <c r="J95" s="4">
        <v>2.08</v>
      </c>
      <c r="K95" s="2">
        <v>73.319999999999993</v>
      </c>
      <c r="L95" s="6">
        <v>20.350000000000001</v>
      </c>
      <c r="M95" s="1"/>
      <c r="N95" s="6">
        <v>51.96</v>
      </c>
    </row>
    <row r="96" spans="1:14" x14ac:dyDescent="0.3">
      <c r="A96" s="6">
        <v>2093</v>
      </c>
      <c r="B96" s="6">
        <v>193.23</v>
      </c>
      <c r="C96" s="6">
        <v>202.43</v>
      </c>
      <c r="D96" s="6">
        <v>211.06</v>
      </c>
      <c r="E96" s="6">
        <v>279.88</v>
      </c>
      <c r="F96" s="6">
        <v>79.260000000000005</v>
      </c>
      <c r="G96" s="6">
        <v>13.58</v>
      </c>
      <c r="H96" s="6">
        <v>0</v>
      </c>
      <c r="I96" s="2">
        <v>3.13</v>
      </c>
      <c r="J96" s="4">
        <v>2.08</v>
      </c>
      <c r="K96" s="2">
        <v>73.31</v>
      </c>
      <c r="L96" s="6">
        <v>20.350000000000001</v>
      </c>
      <c r="M96" s="1"/>
      <c r="N96" s="6">
        <v>51.95</v>
      </c>
    </row>
    <row r="97" spans="1:14" x14ac:dyDescent="0.3">
      <c r="A97" s="6">
        <v>2094</v>
      </c>
      <c r="B97" s="6">
        <v>193.82</v>
      </c>
      <c r="C97" s="6">
        <v>202.22</v>
      </c>
      <c r="D97" s="6">
        <v>211.63</v>
      </c>
      <c r="E97" s="6">
        <v>285.02999999999997</v>
      </c>
      <c r="F97" s="6">
        <v>79.540000000000006</v>
      </c>
      <c r="G97" s="6">
        <v>13.65</v>
      </c>
      <c r="H97" s="6">
        <v>0</v>
      </c>
      <c r="I97" s="2">
        <v>3.15</v>
      </c>
      <c r="J97" s="4">
        <v>2.08</v>
      </c>
      <c r="K97" s="2">
        <v>73.3</v>
      </c>
      <c r="L97" s="6">
        <v>20.350000000000001</v>
      </c>
      <c r="M97" s="1"/>
      <c r="N97" s="6">
        <v>51.93</v>
      </c>
    </row>
    <row r="98" spans="1:14" x14ac:dyDescent="0.3">
      <c r="A98" s="6">
        <v>2095</v>
      </c>
      <c r="B98" s="6">
        <v>194.41</v>
      </c>
      <c r="C98" s="6">
        <v>202.02</v>
      </c>
      <c r="D98" s="6">
        <v>212.19</v>
      </c>
      <c r="E98" s="6">
        <v>290.3</v>
      </c>
      <c r="F98" s="6">
        <v>79.81</v>
      </c>
      <c r="G98" s="6">
        <v>13.72</v>
      </c>
      <c r="H98" s="6">
        <v>0</v>
      </c>
      <c r="I98" s="2">
        <v>3.18</v>
      </c>
      <c r="J98" s="4">
        <v>2.09</v>
      </c>
      <c r="K98" s="2">
        <v>73.3</v>
      </c>
      <c r="L98" s="6">
        <v>20.350000000000001</v>
      </c>
      <c r="M98" s="1"/>
      <c r="N98" s="6">
        <v>51.92</v>
      </c>
    </row>
    <row r="99" spans="1:14" x14ac:dyDescent="0.3">
      <c r="A99" s="6">
        <v>2096</v>
      </c>
      <c r="B99" s="6">
        <v>194.99</v>
      </c>
      <c r="C99" s="6">
        <v>201.85</v>
      </c>
      <c r="D99" s="6">
        <v>212.74</v>
      </c>
      <c r="E99" s="6">
        <v>295.67</v>
      </c>
      <c r="F99" s="6">
        <v>80.099999999999994</v>
      </c>
      <c r="G99" s="6">
        <v>13.8</v>
      </c>
      <c r="H99" s="6">
        <v>0</v>
      </c>
      <c r="I99" s="2">
        <v>3.2</v>
      </c>
      <c r="J99" s="4">
        <v>2.09</v>
      </c>
      <c r="K99" s="2">
        <v>73.290000000000006</v>
      </c>
      <c r="L99" s="6">
        <v>20.350000000000001</v>
      </c>
      <c r="M99" s="1"/>
      <c r="N99" s="6">
        <v>51.9</v>
      </c>
    </row>
    <row r="100" spans="1:14" x14ac:dyDescent="0.3">
      <c r="A100" s="6">
        <v>2097</v>
      </c>
      <c r="B100" s="6">
        <v>195.56</v>
      </c>
      <c r="C100" s="6">
        <v>201.7</v>
      </c>
      <c r="D100" s="6">
        <v>213.29</v>
      </c>
      <c r="E100" s="6">
        <v>301.16000000000003</v>
      </c>
      <c r="F100" s="6">
        <v>80.38</v>
      </c>
      <c r="G100" s="6">
        <v>13.87</v>
      </c>
      <c r="H100" s="6">
        <v>0</v>
      </c>
      <c r="I100" s="2">
        <v>3.22</v>
      </c>
      <c r="J100" s="4">
        <v>2.09</v>
      </c>
      <c r="K100" s="2">
        <v>73.28</v>
      </c>
      <c r="L100" s="6">
        <v>20.36</v>
      </c>
      <c r="M100" s="1"/>
      <c r="N100" s="6">
        <v>51.88</v>
      </c>
    </row>
    <row r="101" spans="1:14" x14ac:dyDescent="0.3">
      <c r="A101" s="6">
        <v>2098</v>
      </c>
      <c r="B101" s="6">
        <v>196.13</v>
      </c>
      <c r="C101" s="6">
        <v>201.57</v>
      </c>
      <c r="D101" s="6">
        <v>213.83</v>
      </c>
      <c r="E101" s="6">
        <v>306.76</v>
      </c>
      <c r="F101" s="6">
        <v>80.67</v>
      </c>
      <c r="G101" s="6">
        <v>13.94</v>
      </c>
      <c r="H101" s="6">
        <v>0</v>
      </c>
      <c r="I101" s="2">
        <v>3.25</v>
      </c>
      <c r="J101" s="4">
        <v>2.1</v>
      </c>
      <c r="K101" s="2">
        <v>73.260000000000005</v>
      </c>
      <c r="L101" s="6">
        <v>20.36</v>
      </c>
      <c r="M101" s="1"/>
      <c r="N101" s="6">
        <v>51.87</v>
      </c>
    </row>
    <row r="102" spans="1:14" x14ac:dyDescent="0.3">
      <c r="A102" s="6">
        <v>2099</v>
      </c>
      <c r="B102" s="6">
        <v>196.69</v>
      </c>
      <c r="C102" s="6">
        <v>201.46</v>
      </c>
      <c r="D102" s="6">
        <v>214.36</v>
      </c>
      <c r="E102" s="6">
        <v>312.45999999999998</v>
      </c>
      <c r="F102" s="6">
        <v>80.959999999999994</v>
      </c>
      <c r="G102" s="6">
        <v>14.02</v>
      </c>
      <c r="H102" s="6">
        <v>0</v>
      </c>
      <c r="I102" s="2">
        <v>3.27</v>
      </c>
      <c r="J102" s="4">
        <v>2.1</v>
      </c>
      <c r="K102" s="2">
        <v>73.25</v>
      </c>
      <c r="L102" s="6">
        <v>20.36</v>
      </c>
      <c r="M102" s="1"/>
      <c r="N102" s="6">
        <v>51.85</v>
      </c>
    </row>
    <row r="103" spans="1:14" x14ac:dyDescent="0.3">
      <c r="A103" s="6">
        <v>2100</v>
      </c>
      <c r="B103" s="6">
        <v>197.24</v>
      </c>
      <c r="C103" s="6">
        <v>201.37</v>
      </c>
      <c r="D103" s="6">
        <v>214.89</v>
      </c>
      <c r="E103" s="6">
        <v>318.27999999999997</v>
      </c>
      <c r="F103" s="6">
        <v>81.260000000000005</v>
      </c>
      <c r="G103" s="6">
        <v>14.09</v>
      </c>
      <c r="H103" s="6">
        <v>0</v>
      </c>
      <c r="I103" s="2">
        <v>3.29</v>
      </c>
      <c r="J103" s="4">
        <v>2.1</v>
      </c>
      <c r="K103" s="2">
        <v>73.23</v>
      </c>
      <c r="L103" s="6">
        <v>20.37</v>
      </c>
      <c r="M103" s="1"/>
      <c r="N103" s="6">
        <v>51.83</v>
      </c>
    </row>
  </sheetData>
  <mergeCells count="2">
    <mergeCell ref="A1:E1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.75" customHeight="1" x14ac:dyDescent="0.3"/>
  <cols>
    <col min="1" max="1" width="8.6640625" customWidth="1"/>
    <col min="2" max="2" width="9.44140625" customWidth="1"/>
    <col min="3" max="3" width="10.109375" customWidth="1"/>
    <col min="4" max="4" width="9.88671875" customWidth="1"/>
    <col min="5" max="5" width="10.88671875" customWidth="1"/>
    <col min="6" max="6" width="12.88671875" customWidth="1"/>
    <col min="7" max="7" width="11.5546875" customWidth="1"/>
    <col min="8" max="8" width="10.88671875" customWidth="1"/>
    <col min="9" max="9" width="14.109375" customWidth="1"/>
    <col min="10" max="10" width="18.109375" customWidth="1"/>
    <col min="11" max="11" width="16.5546875" customWidth="1"/>
    <col min="12" max="26" width="8.6640625" customWidth="1"/>
  </cols>
  <sheetData>
    <row r="1" spans="1:11" ht="14.25" customHeight="1" x14ac:dyDescent="0.3">
      <c r="A1" s="7"/>
      <c r="B1" s="7"/>
      <c r="C1" s="7"/>
      <c r="D1" s="7"/>
      <c r="E1" s="7"/>
      <c r="F1" s="7"/>
      <c r="G1" s="7"/>
      <c r="H1" s="7"/>
    </row>
    <row r="2" spans="1:11" ht="14.25" customHeight="1" x14ac:dyDescent="0.3">
      <c r="A2" s="7"/>
      <c r="B2" s="75"/>
      <c r="C2" s="74"/>
      <c r="D2" s="74"/>
      <c r="E2" s="74"/>
      <c r="F2" s="74"/>
      <c r="G2" s="7"/>
      <c r="H2" s="7"/>
    </row>
    <row r="3" spans="1:11" ht="14.25" customHeight="1" x14ac:dyDescent="0.3">
      <c r="A3" s="7"/>
      <c r="B3" s="7"/>
      <c r="C3" s="7"/>
      <c r="D3" s="7"/>
      <c r="E3" s="7"/>
      <c r="F3" s="7"/>
      <c r="G3" s="7"/>
      <c r="H3" s="7"/>
    </row>
    <row r="4" spans="1:11" ht="14.25" customHeight="1" x14ac:dyDescent="0.3">
      <c r="A4" s="7"/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17</v>
      </c>
      <c r="J4" s="9" t="s">
        <v>18</v>
      </c>
      <c r="K4" s="9" t="s">
        <v>19</v>
      </c>
    </row>
    <row r="5" spans="1:11" ht="14.25" customHeight="1" x14ac:dyDescent="0.3">
      <c r="A5" s="7"/>
      <c r="B5" s="10">
        <v>2000</v>
      </c>
      <c r="C5" s="10">
        <v>115.33</v>
      </c>
      <c r="D5" s="10">
        <v>141.35</v>
      </c>
      <c r="E5" s="10">
        <v>88.24</v>
      </c>
      <c r="F5" s="10">
        <v>10.71</v>
      </c>
      <c r="G5" s="10">
        <v>41.91</v>
      </c>
      <c r="H5" s="10">
        <v>6.98</v>
      </c>
      <c r="I5" s="9">
        <f t="shared" ref="I5:I105" si="0">+SUM(C5:H5)</f>
        <v>404.52</v>
      </c>
      <c r="J5" s="9">
        <f t="shared" ref="J5:J105" si="1">I5*1.1</f>
        <v>444.97200000000004</v>
      </c>
      <c r="K5" s="9">
        <f t="shared" ref="K5:K105" si="2">I5*0.9</f>
        <v>364.06799999999998</v>
      </c>
    </row>
    <row r="6" spans="1:11" ht="14.25" customHeight="1" x14ac:dyDescent="0.3">
      <c r="A6" s="7"/>
      <c r="B6" s="7">
        <v>2001</v>
      </c>
      <c r="C6" s="7">
        <v>119.31</v>
      </c>
      <c r="D6" s="7">
        <v>144.79</v>
      </c>
      <c r="E6" s="7">
        <v>90.61</v>
      </c>
      <c r="F6" s="7">
        <v>11.22</v>
      </c>
      <c r="G6" s="7">
        <v>42.59</v>
      </c>
      <c r="H6" s="7">
        <v>7.06</v>
      </c>
      <c r="I6" s="9">
        <f t="shared" si="0"/>
        <v>415.5800000000001</v>
      </c>
      <c r="J6" s="9">
        <f t="shared" si="1"/>
        <v>457.13800000000015</v>
      </c>
      <c r="K6" s="9">
        <f t="shared" si="2"/>
        <v>374.02200000000011</v>
      </c>
    </row>
    <row r="7" spans="1:11" ht="14.25" customHeight="1" x14ac:dyDescent="0.3">
      <c r="A7" s="7"/>
      <c r="B7" s="10">
        <v>2002</v>
      </c>
      <c r="C7" s="10">
        <v>122.73</v>
      </c>
      <c r="D7" s="10">
        <v>145.91</v>
      </c>
      <c r="E7" s="10">
        <v>92.86</v>
      </c>
      <c r="F7" s="10">
        <v>11.8</v>
      </c>
      <c r="G7" s="10">
        <v>43.27</v>
      </c>
      <c r="H7" s="10">
        <v>7.2</v>
      </c>
      <c r="I7" s="9">
        <f t="shared" si="0"/>
        <v>423.77</v>
      </c>
      <c r="J7" s="9">
        <f t="shared" si="1"/>
        <v>466.14699999999999</v>
      </c>
      <c r="K7" s="9">
        <f t="shared" si="2"/>
        <v>381.39299999999997</v>
      </c>
    </row>
    <row r="8" spans="1:11" ht="14.25" customHeight="1" x14ac:dyDescent="0.3">
      <c r="A8" s="7"/>
      <c r="B8" s="7">
        <v>2003</v>
      </c>
      <c r="C8" s="7">
        <v>126.06</v>
      </c>
      <c r="D8" s="7">
        <v>147</v>
      </c>
      <c r="E8" s="7">
        <v>95.12</v>
      </c>
      <c r="F8" s="7">
        <v>12.44</v>
      </c>
      <c r="G8" s="7">
        <v>43.91</v>
      </c>
      <c r="H8" s="7">
        <v>7.42</v>
      </c>
      <c r="I8" s="9">
        <f t="shared" si="0"/>
        <v>431.95</v>
      </c>
      <c r="J8" s="9">
        <f t="shared" si="1"/>
        <v>475.14500000000004</v>
      </c>
      <c r="K8" s="9">
        <f t="shared" si="2"/>
        <v>388.755</v>
      </c>
    </row>
    <row r="9" spans="1:11" ht="14.25" customHeight="1" x14ac:dyDescent="0.3">
      <c r="A9" s="7"/>
      <c r="B9" s="10">
        <v>2004</v>
      </c>
      <c r="C9" s="10">
        <v>130.09</v>
      </c>
      <c r="D9" s="10">
        <v>148.71</v>
      </c>
      <c r="E9" s="10">
        <v>97.76</v>
      </c>
      <c r="F9" s="10">
        <v>15</v>
      </c>
      <c r="G9" s="10">
        <v>44.59</v>
      </c>
      <c r="H9" s="10">
        <v>7.68</v>
      </c>
      <c r="I9" s="9">
        <f t="shared" si="0"/>
        <v>443.83</v>
      </c>
      <c r="J9" s="9">
        <f t="shared" si="1"/>
        <v>488.21300000000002</v>
      </c>
      <c r="K9" s="9">
        <f t="shared" si="2"/>
        <v>399.447</v>
      </c>
    </row>
    <row r="10" spans="1:11" ht="14.25" customHeight="1" x14ac:dyDescent="0.3">
      <c r="A10" s="7"/>
      <c r="B10" s="7">
        <v>2005</v>
      </c>
      <c r="C10" s="7">
        <v>133.63</v>
      </c>
      <c r="D10" s="7">
        <v>150.27000000000001</v>
      </c>
      <c r="E10" s="7">
        <v>100.92</v>
      </c>
      <c r="F10" s="7">
        <v>18</v>
      </c>
      <c r="G10" s="7">
        <v>45.38</v>
      </c>
      <c r="H10" s="7">
        <v>7.99</v>
      </c>
      <c r="I10" s="9">
        <f t="shared" si="0"/>
        <v>456.19</v>
      </c>
      <c r="J10" s="9">
        <f t="shared" si="1"/>
        <v>501.80900000000003</v>
      </c>
      <c r="K10" s="9">
        <f t="shared" si="2"/>
        <v>410.57100000000003</v>
      </c>
    </row>
    <row r="11" spans="1:11" ht="14.25" customHeight="1" x14ac:dyDescent="0.3">
      <c r="A11" s="7"/>
      <c r="B11" s="10">
        <v>2006</v>
      </c>
      <c r="C11" s="10">
        <v>136.43</v>
      </c>
      <c r="D11" s="10">
        <v>153.12</v>
      </c>
      <c r="E11" s="10">
        <v>104.45</v>
      </c>
      <c r="F11" s="10">
        <v>20</v>
      </c>
      <c r="G11" s="10">
        <v>46.22</v>
      </c>
      <c r="H11" s="10">
        <v>8.32</v>
      </c>
      <c r="I11" s="9">
        <f t="shared" si="0"/>
        <v>468.54</v>
      </c>
      <c r="J11" s="9">
        <f t="shared" si="1"/>
        <v>515.39400000000012</v>
      </c>
      <c r="K11" s="9">
        <f t="shared" si="2"/>
        <v>421.68600000000004</v>
      </c>
    </row>
    <row r="12" spans="1:11" ht="14.25" customHeight="1" x14ac:dyDescent="0.3">
      <c r="A12" s="7"/>
      <c r="B12" s="7">
        <v>2007</v>
      </c>
      <c r="C12" s="7">
        <v>140.13</v>
      </c>
      <c r="D12" s="7">
        <v>157.1</v>
      </c>
      <c r="E12" s="7">
        <v>108.08</v>
      </c>
      <c r="F12" s="7">
        <v>24</v>
      </c>
      <c r="G12" s="7">
        <v>47.27</v>
      </c>
      <c r="H12" s="7">
        <v>8.65</v>
      </c>
      <c r="I12" s="9">
        <f t="shared" si="0"/>
        <v>485.22999999999996</v>
      </c>
      <c r="J12" s="9">
        <f t="shared" si="1"/>
        <v>533.75300000000004</v>
      </c>
      <c r="K12" s="9">
        <f t="shared" si="2"/>
        <v>436.70699999999999</v>
      </c>
    </row>
    <row r="13" spans="1:11" ht="14.25" customHeight="1" x14ac:dyDescent="0.3">
      <c r="A13" s="7"/>
      <c r="B13" s="10">
        <v>2008</v>
      </c>
      <c r="C13" s="10">
        <v>143.44999999999999</v>
      </c>
      <c r="D13" s="10">
        <v>161.49</v>
      </c>
      <c r="E13" s="10">
        <v>111.76</v>
      </c>
      <c r="F13" s="10">
        <v>15.71</v>
      </c>
      <c r="G13" s="10">
        <v>48.36</v>
      </c>
      <c r="H13" s="10">
        <v>8.99</v>
      </c>
      <c r="I13" s="9">
        <f t="shared" si="0"/>
        <v>489.76</v>
      </c>
      <c r="J13" s="9">
        <f t="shared" si="1"/>
        <v>538.73599999999999</v>
      </c>
      <c r="K13" s="9">
        <f t="shared" si="2"/>
        <v>440.78399999999999</v>
      </c>
    </row>
    <row r="14" spans="1:11" ht="14.25" customHeight="1" x14ac:dyDescent="0.3">
      <c r="A14" s="7"/>
      <c r="B14" s="7">
        <v>2009</v>
      </c>
      <c r="C14" s="7">
        <v>145.31</v>
      </c>
      <c r="D14" s="7">
        <v>165.6</v>
      </c>
      <c r="E14" s="7">
        <v>114.52</v>
      </c>
      <c r="F14" s="7">
        <v>16.329999999999998</v>
      </c>
      <c r="G14" s="7">
        <v>48.97</v>
      </c>
      <c r="H14" s="7">
        <v>9.31</v>
      </c>
      <c r="I14" s="9">
        <f t="shared" si="0"/>
        <v>500.03999999999991</v>
      </c>
      <c r="J14" s="9">
        <f t="shared" si="1"/>
        <v>550.04399999999998</v>
      </c>
      <c r="K14" s="9">
        <f t="shared" si="2"/>
        <v>450.03599999999994</v>
      </c>
    </row>
    <row r="15" spans="1:11" ht="14.25" customHeight="1" x14ac:dyDescent="0.3">
      <c r="A15" s="7"/>
      <c r="B15" s="10">
        <v>2010</v>
      </c>
      <c r="C15" s="10">
        <v>146.13</v>
      </c>
      <c r="D15" s="10">
        <v>167.83</v>
      </c>
      <c r="E15" s="10">
        <v>116.25</v>
      </c>
      <c r="F15" s="10">
        <v>16.89</v>
      </c>
      <c r="G15" s="10">
        <v>49.2</v>
      </c>
      <c r="H15" s="10">
        <v>9.6199999999999992</v>
      </c>
      <c r="I15" s="9">
        <f t="shared" si="0"/>
        <v>505.92</v>
      </c>
      <c r="J15" s="9">
        <f t="shared" si="1"/>
        <v>556.51200000000006</v>
      </c>
      <c r="K15" s="9">
        <f t="shared" si="2"/>
        <v>455.32800000000003</v>
      </c>
    </row>
    <row r="16" spans="1:11" ht="14.25" customHeight="1" x14ac:dyDescent="0.3">
      <c r="A16" s="7"/>
      <c r="B16" s="7">
        <v>2011</v>
      </c>
      <c r="C16" s="7">
        <v>148.38999999999999</v>
      </c>
      <c r="D16" s="7">
        <v>170.45</v>
      </c>
      <c r="E16" s="7">
        <v>118.52</v>
      </c>
      <c r="F16" s="7">
        <v>17.52</v>
      </c>
      <c r="G16" s="7">
        <v>49.84</v>
      </c>
      <c r="H16" s="7">
        <v>9.89</v>
      </c>
      <c r="I16" s="9">
        <f t="shared" si="0"/>
        <v>514.6099999999999</v>
      </c>
      <c r="J16" s="9">
        <f t="shared" si="1"/>
        <v>566.07099999999991</v>
      </c>
      <c r="K16" s="9">
        <f t="shared" si="2"/>
        <v>463.14899999999994</v>
      </c>
    </row>
    <row r="17" spans="1:11" ht="14.25" customHeight="1" x14ac:dyDescent="0.3">
      <c r="A17" s="7"/>
      <c r="B17" s="10">
        <v>2012</v>
      </c>
      <c r="C17" s="10">
        <v>150.77000000000001</v>
      </c>
      <c r="D17" s="10">
        <v>173.2</v>
      </c>
      <c r="E17" s="10">
        <v>121.47</v>
      </c>
      <c r="F17" s="10">
        <v>18.16</v>
      </c>
      <c r="G17" s="10">
        <v>50.59</v>
      </c>
      <c r="H17" s="10">
        <v>10.130000000000001</v>
      </c>
      <c r="I17" s="9">
        <f t="shared" si="0"/>
        <v>524.32000000000005</v>
      </c>
      <c r="J17" s="9">
        <f t="shared" si="1"/>
        <v>576.75200000000007</v>
      </c>
      <c r="K17" s="9">
        <f t="shared" si="2"/>
        <v>471.88800000000003</v>
      </c>
    </row>
    <row r="18" spans="1:11" ht="14.25" customHeight="1" x14ac:dyDescent="0.3">
      <c r="A18" s="7"/>
      <c r="B18" s="7">
        <v>2013</v>
      </c>
      <c r="C18" s="7">
        <v>152.69999999999999</v>
      </c>
      <c r="D18" s="7">
        <v>175.4</v>
      </c>
      <c r="E18" s="7">
        <v>124.38</v>
      </c>
      <c r="F18" s="7">
        <v>18.809999999999999</v>
      </c>
      <c r="G18" s="7">
        <v>51.39</v>
      </c>
      <c r="H18" s="7">
        <v>10.31</v>
      </c>
      <c r="I18" s="9">
        <f t="shared" si="0"/>
        <v>532.99</v>
      </c>
      <c r="J18" s="9">
        <f t="shared" si="1"/>
        <v>586.2890000000001</v>
      </c>
      <c r="K18" s="9">
        <f t="shared" si="2"/>
        <v>479.69100000000003</v>
      </c>
    </row>
    <row r="19" spans="1:11" ht="14.25" customHeight="1" x14ac:dyDescent="0.3">
      <c r="A19" s="7"/>
      <c r="B19" s="10">
        <v>2014</v>
      </c>
      <c r="C19" s="10">
        <v>154.38</v>
      </c>
      <c r="D19" s="10">
        <v>177.44</v>
      </c>
      <c r="E19" s="10">
        <v>127.16</v>
      </c>
      <c r="F19" s="10">
        <v>19.510000000000002</v>
      </c>
      <c r="G19" s="10">
        <v>52.1</v>
      </c>
      <c r="H19" s="10">
        <v>10.45</v>
      </c>
      <c r="I19" s="9">
        <f t="shared" si="0"/>
        <v>541.04000000000008</v>
      </c>
      <c r="J19" s="9">
        <f t="shared" si="1"/>
        <v>595.14400000000012</v>
      </c>
      <c r="K19" s="9">
        <f t="shared" si="2"/>
        <v>486.93600000000009</v>
      </c>
    </row>
    <row r="20" spans="1:11" ht="14.25" customHeight="1" x14ac:dyDescent="0.3">
      <c r="A20" s="7"/>
      <c r="B20" s="7">
        <v>2015</v>
      </c>
      <c r="C20" s="7">
        <v>155.94999999999999</v>
      </c>
      <c r="D20" s="7">
        <v>179.57</v>
      </c>
      <c r="E20" s="7">
        <v>129.47999999999999</v>
      </c>
      <c r="F20" s="7">
        <v>20.309999999999999</v>
      </c>
      <c r="G20" s="7">
        <v>52.75</v>
      </c>
      <c r="H20" s="7">
        <v>10.55</v>
      </c>
      <c r="I20" s="9">
        <f t="shared" si="0"/>
        <v>548.6099999999999</v>
      </c>
      <c r="J20" s="9">
        <f t="shared" si="1"/>
        <v>603.47099999999989</v>
      </c>
      <c r="K20" s="9">
        <f t="shared" si="2"/>
        <v>493.74899999999991</v>
      </c>
    </row>
    <row r="21" spans="1:11" ht="14.25" customHeight="1" x14ac:dyDescent="0.3">
      <c r="A21" s="7"/>
      <c r="B21" s="10">
        <v>2016</v>
      </c>
      <c r="C21" s="10">
        <v>157.09</v>
      </c>
      <c r="D21" s="10">
        <v>181.66</v>
      </c>
      <c r="E21" s="10">
        <v>131.38</v>
      </c>
      <c r="F21" s="10">
        <v>21.24</v>
      </c>
      <c r="G21" s="10">
        <v>53.47</v>
      </c>
      <c r="H21" s="10">
        <v>10.62</v>
      </c>
      <c r="I21" s="9">
        <f t="shared" si="0"/>
        <v>555.46</v>
      </c>
      <c r="J21" s="9">
        <f t="shared" si="1"/>
        <v>611.00600000000009</v>
      </c>
      <c r="K21" s="9">
        <f t="shared" si="2"/>
        <v>499.91400000000004</v>
      </c>
    </row>
    <row r="22" spans="1:11" ht="14.25" customHeight="1" x14ac:dyDescent="0.3">
      <c r="A22" s="7"/>
      <c r="B22" s="7">
        <v>2017</v>
      </c>
      <c r="C22" s="7">
        <v>158.03</v>
      </c>
      <c r="D22" s="7">
        <v>184.11</v>
      </c>
      <c r="E22" s="7">
        <v>133.62</v>
      </c>
      <c r="F22" s="7">
        <v>22.33</v>
      </c>
      <c r="G22" s="7">
        <v>54.22</v>
      </c>
      <c r="H22" s="7">
        <v>10.65</v>
      </c>
      <c r="I22" s="9">
        <f t="shared" si="0"/>
        <v>562.95999999999992</v>
      </c>
      <c r="J22" s="9">
        <f t="shared" si="1"/>
        <v>619.25599999999997</v>
      </c>
      <c r="K22" s="9">
        <f t="shared" si="2"/>
        <v>506.66399999999993</v>
      </c>
    </row>
    <row r="23" spans="1:11" ht="14.25" customHeight="1" x14ac:dyDescent="0.3">
      <c r="A23" s="7"/>
      <c r="B23" s="10">
        <v>2018</v>
      </c>
      <c r="C23" s="10">
        <v>160.1</v>
      </c>
      <c r="D23" s="10">
        <v>186.4</v>
      </c>
      <c r="E23" s="10">
        <v>135.87</v>
      </c>
      <c r="F23" s="10">
        <v>23.64</v>
      </c>
      <c r="G23" s="10">
        <v>55.05</v>
      </c>
      <c r="H23" s="10">
        <v>10.67</v>
      </c>
      <c r="I23" s="9">
        <f t="shared" si="0"/>
        <v>571.7299999999999</v>
      </c>
      <c r="J23" s="9">
        <f t="shared" si="1"/>
        <v>628.90299999999991</v>
      </c>
      <c r="K23" s="9">
        <f t="shared" si="2"/>
        <v>514.5569999999999</v>
      </c>
    </row>
    <row r="24" spans="1:11" ht="14.25" customHeight="1" x14ac:dyDescent="0.3">
      <c r="A24" s="7"/>
      <c r="B24" s="7">
        <v>2019</v>
      </c>
      <c r="C24" s="7">
        <v>162.77000000000001</v>
      </c>
      <c r="D24" s="7">
        <v>188.31</v>
      </c>
      <c r="E24" s="7">
        <v>138.19</v>
      </c>
      <c r="F24" s="7">
        <v>25.18</v>
      </c>
      <c r="G24" s="7">
        <v>55.87</v>
      </c>
      <c r="H24" s="7">
        <v>10.67</v>
      </c>
      <c r="I24" s="9">
        <f t="shared" si="0"/>
        <v>580.99</v>
      </c>
      <c r="J24" s="9">
        <f t="shared" si="1"/>
        <v>639.08900000000006</v>
      </c>
      <c r="K24" s="9">
        <f t="shared" si="2"/>
        <v>522.89100000000008</v>
      </c>
    </row>
    <row r="25" spans="1:11" ht="14.25" customHeight="1" x14ac:dyDescent="0.3">
      <c r="A25" s="7"/>
      <c r="B25" s="10">
        <v>2020</v>
      </c>
      <c r="C25" s="10">
        <v>164.96</v>
      </c>
      <c r="D25" s="10">
        <v>190.56</v>
      </c>
      <c r="E25" s="10">
        <v>140.56</v>
      </c>
      <c r="F25" s="10">
        <v>26.94</v>
      </c>
      <c r="G25" s="10">
        <v>56.53</v>
      </c>
      <c r="H25" s="10">
        <v>10.67</v>
      </c>
      <c r="I25" s="9">
        <f t="shared" si="0"/>
        <v>590.21999999999991</v>
      </c>
      <c r="J25" s="9">
        <f t="shared" si="1"/>
        <v>649.24199999999996</v>
      </c>
      <c r="K25" s="9">
        <f t="shared" si="2"/>
        <v>531.19799999999998</v>
      </c>
    </row>
    <row r="26" spans="1:11" ht="14.25" customHeight="1" x14ac:dyDescent="0.3">
      <c r="A26" s="7"/>
      <c r="B26" s="7">
        <v>2021</v>
      </c>
      <c r="C26" s="7">
        <v>165.06</v>
      </c>
      <c r="D26" s="7">
        <v>189.06</v>
      </c>
      <c r="E26" s="7">
        <v>141.47</v>
      </c>
      <c r="F26" s="7">
        <v>28.81</v>
      </c>
      <c r="G26" s="7">
        <v>56.52</v>
      </c>
      <c r="H26" s="7">
        <v>10.66</v>
      </c>
      <c r="I26" s="9">
        <f t="shared" si="0"/>
        <v>591.57999999999993</v>
      </c>
      <c r="J26" s="9">
        <f t="shared" si="1"/>
        <v>650.73799999999994</v>
      </c>
      <c r="K26" s="9">
        <f t="shared" si="2"/>
        <v>532.42199999999991</v>
      </c>
    </row>
    <row r="27" spans="1:11" ht="14.25" customHeight="1" x14ac:dyDescent="0.3">
      <c r="A27" s="7"/>
      <c r="B27" s="10">
        <v>2022</v>
      </c>
      <c r="C27" s="10">
        <v>163.30000000000001</v>
      </c>
      <c r="D27" s="10">
        <v>185.03</v>
      </c>
      <c r="E27" s="10">
        <v>141.16999999999999</v>
      </c>
      <c r="F27" s="10">
        <v>30.65</v>
      </c>
      <c r="G27" s="10">
        <v>56.17</v>
      </c>
      <c r="H27" s="10">
        <v>10.64</v>
      </c>
      <c r="I27" s="9">
        <f t="shared" si="0"/>
        <v>586.95999999999992</v>
      </c>
      <c r="J27" s="9">
        <f t="shared" si="1"/>
        <v>645.65599999999995</v>
      </c>
      <c r="K27" s="9">
        <f t="shared" si="2"/>
        <v>528.2639999999999</v>
      </c>
    </row>
    <row r="28" spans="1:11" ht="14.25" customHeight="1" x14ac:dyDescent="0.3">
      <c r="A28" s="7"/>
      <c r="B28" s="7">
        <v>2023</v>
      </c>
      <c r="C28" s="7">
        <v>163.76</v>
      </c>
      <c r="D28" s="7">
        <v>186.17</v>
      </c>
      <c r="E28" s="7">
        <v>142.82</v>
      </c>
      <c r="F28" s="7">
        <v>32.56</v>
      </c>
      <c r="G28" s="7">
        <v>56.63</v>
      </c>
      <c r="H28" s="7">
        <v>10.62</v>
      </c>
      <c r="I28" s="9">
        <f t="shared" si="0"/>
        <v>592.55999999999995</v>
      </c>
      <c r="J28" s="9">
        <f t="shared" si="1"/>
        <v>651.81600000000003</v>
      </c>
      <c r="K28" s="9">
        <f t="shared" si="2"/>
        <v>533.30399999999997</v>
      </c>
    </row>
    <row r="29" spans="1:11" ht="14.25" customHeight="1" x14ac:dyDescent="0.3">
      <c r="A29" s="7"/>
      <c r="B29" s="10">
        <v>2024</v>
      </c>
      <c r="C29" s="10">
        <v>164.73</v>
      </c>
      <c r="D29" s="10">
        <v>188.09</v>
      </c>
      <c r="E29" s="10">
        <v>144.77000000000001</v>
      </c>
      <c r="F29" s="10">
        <v>34.49</v>
      </c>
      <c r="G29" s="10">
        <v>57.24</v>
      </c>
      <c r="H29" s="10">
        <v>10.59</v>
      </c>
      <c r="I29" s="9">
        <f t="shared" si="0"/>
        <v>599.91000000000008</v>
      </c>
      <c r="J29" s="9">
        <f t="shared" si="1"/>
        <v>659.90100000000018</v>
      </c>
      <c r="K29" s="9">
        <f t="shared" si="2"/>
        <v>539.9190000000001</v>
      </c>
    </row>
    <row r="30" spans="1:11" ht="14.25" customHeight="1" x14ac:dyDescent="0.3">
      <c r="A30" s="7"/>
      <c r="B30" s="7">
        <v>2025</v>
      </c>
      <c r="C30" s="7">
        <v>165.44</v>
      </c>
      <c r="D30" s="7">
        <v>189.89</v>
      </c>
      <c r="E30" s="7">
        <v>146.69</v>
      </c>
      <c r="F30" s="7">
        <v>36.53</v>
      </c>
      <c r="G30" s="7">
        <v>57.86</v>
      </c>
      <c r="H30" s="7">
        <v>10.54</v>
      </c>
      <c r="I30" s="9">
        <f t="shared" si="0"/>
        <v>606.94999999999993</v>
      </c>
      <c r="J30" s="9">
        <f t="shared" si="1"/>
        <v>667.64499999999998</v>
      </c>
      <c r="K30" s="9">
        <f t="shared" si="2"/>
        <v>546.255</v>
      </c>
    </row>
    <row r="31" spans="1:11" ht="14.25" customHeight="1" x14ac:dyDescent="0.3">
      <c r="A31" s="7"/>
      <c r="B31" s="10">
        <v>2026</v>
      </c>
      <c r="C31" s="10">
        <v>165.76</v>
      </c>
      <c r="D31" s="10">
        <v>191.52</v>
      </c>
      <c r="E31" s="10">
        <v>148.54</v>
      </c>
      <c r="F31" s="10">
        <v>38.74</v>
      </c>
      <c r="G31" s="10">
        <v>58.45</v>
      </c>
      <c r="H31" s="10">
        <v>10.5</v>
      </c>
      <c r="I31" s="9">
        <f t="shared" si="0"/>
        <v>613.51</v>
      </c>
      <c r="J31" s="9">
        <f t="shared" si="1"/>
        <v>674.86099999999999</v>
      </c>
      <c r="K31" s="9">
        <f t="shared" si="2"/>
        <v>552.15899999999999</v>
      </c>
    </row>
    <row r="32" spans="1:11" ht="14.25" customHeight="1" x14ac:dyDescent="0.3">
      <c r="A32" s="7"/>
      <c r="B32" s="7">
        <v>2027</v>
      </c>
      <c r="C32" s="7">
        <v>165.74</v>
      </c>
      <c r="D32" s="7">
        <v>193.09</v>
      </c>
      <c r="E32" s="7">
        <v>150.33000000000001</v>
      </c>
      <c r="F32" s="7">
        <v>41.12</v>
      </c>
      <c r="G32" s="7">
        <v>59.01</v>
      </c>
      <c r="H32" s="7">
        <v>10.45</v>
      </c>
      <c r="I32" s="9">
        <f t="shared" si="0"/>
        <v>619.74000000000012</v>
      </c>
      <c r="J32" s="9">
        <f t="shared" si="1"/>
        <v>681.71400000000017</v>
      </c>
      <c r="K32" s="9">
        <f t="shared" si="2"/>
        <v>557.76600000000008</v>
      </c>
    </row>
    <row r="33" spans="1:11" ht="14.25" customHeight="1" x14ac:dyDescent="0.3">
      <c r="A33" s="7"/>
      <c r="B33" s="10">
        <v>2028</v>
      </c>
      <c r="C33" s="10">
        <v>165.51</v>
      </c>
      <c r="D33" s="10">
        <v>194.66</v>
      </c>
      <c r="E33" s="10">
        <v>152</v>
      </c>
      <c r="F33" s="10">
        <v>43.69</v>
      </c>
      <c r="G33" s="10">
        <v>59.52</v>
      </c>
      <c r="H33" s="10">
        <v>10.41</v>
      </c>
      <c r="I33" s="9">
        <f t="shared" si="0"/>
        <v>625.78999999999985</v>
      </c>
      <c r="J33" s="9">
        <f t="shared" si="1"/>
        <v>688.36899999999991</v>
      </c>
      <c r="K33" s="9">
        <f t="shared" si="2"/>
        <v>563.2109999999999</v>
      </c>
    </row>
    <row r="34" spans="1:11" ht="14.25" customHeight="1" x14ac:dyDescent="0.3">
      <c r="A34" s="7"/>
      <c r="B34" s="7">
        <v>2029</v>
      </c>
      <c r="C34" s="7">
        <v>165.15</v>
      </c>
      <c r="D34" s="7">
        <v>196.24</v>
      </c>
      <c r="E34" s="7">
        <v>153.49</v>
      </c>
      <c r="F34" s="7">
        <v>46.48</v>
      </c>
      <c r="G34" s="7">
        <v>59.98</v>
      </c>
      <c r="H34" s="7">
        <v>10.37</v>
      </c>
      <c r="I34" s="9">
        <f t="shared" si="0"/>
        <v>631.71</v>
      </c>
      <c r="J34" s="9">
        <f t="shared" si="1"/>
        <v>694.88100000000009</v>
      </c>
      <c r="K34" s="9">
        <f t="shared" si="2"/>
        <v>568.5390000000001</v>
      </c>
    </row>
    <row r="35" spans="1:11" ht="14.25" customHeight="1" x14ac:dyDescent="0.3">
      <c r="A35" s="7"/>
      <c r="B35" s="10">
        <v>2030</v>
      </c>
      <c r="C35" s="10">
        <v>164.71</v>
      </c>
      <c r="D35" s="10">
        <v>197.8</v>
      </c>
      <c r="E35" s="10">
        <v>154.76</v>
      </c>
      <c r="F35" s="10">
        <v>49.46</v>
      </c>
      <c r="G35" s="10">
        <v>60.38</v>
      </c>
      <c r="H35" s="10">
        <v>10.32</v>
      </c>
      <c r="I35" s="9">
        <f t="shared" si="0"/>
        <v>637.43000000000006</v>
      </c>
      <c r="J35" s="9">
        <f t="shared" si="1"/>
        <v>701.17300000000012</v>
      </c>
      <c r="K35" s="9">
        <f t="shared" si="2"/>
        <v>573.68700000000013</v>
      </c>
    </row>
    <row r="36" spans="1:11" ht="14.25" customHeight="1" x14ac:dyDescent="0.3">
      <c r="A36" s="7"/>
      <c r="B36" s="7">
        <v>2031</v>
      </c>
      <c r="C36" s="7">
        <v>164.26</v>
      </c>
      <c r="D36" s="7">
        <v>199.33</v>
      </c>
      <c r="E36" s="7">
        <v>155.85</v>
      </c>
      <c r="F36" s="7">
        <v>52.61</v>
      </c>
      <c r="G36" s="7">
        <v>60.75</v>
      </c>
      <c r="H36" s="7">
        <v>10.28</v>
      </c>
      <c r="I36" s="9">
        <f t="shared" si="0"/>
        <v>643.08000000000004</v>
      </c>
      <c r="J36" s="9">
        <f t="shared" si="1"/>
        <v>707.38800000000015</v>
      </c>
      <c r="K36" s="9">
        <f t="shared" si="2"/>
        <v>578.77200000000005</v>
      </c>
    </row>
    <row r="37" spans="1:11" ht="14.25" customHeight="1" x14ac:dyDescent="0.3">
      <c r="A37" s="7"/>
      <c r="B37" s="10">
        <v>2032</v>
      </c>
      <c r="C37" s="10">
        <v>163.83000000000001</v>
      </c>
      <c r="D37" s="10">
        <v>200.82</v>
      </c>
      <c r="E37" s="10">
        <v>156.80000000000001</v>
      </c>
      <c r="F37" s="10">
        <v>55.88</v>
      </c>
      <c r="G37" s="10">
        <v>61.08</v>
      </c>
      <c r="H37" s="10">
        <v>10.24</v>
      </c>
      <c r="I37" s="9">
        <f t="shared" si="0"/>
        <v>648.65000000000009</v>
      </c>
      <c r="J37" s="9">
        <f t="shared" si="1"/>
        <v>713.51500000000021</v>
      </c>
      <c r="K37" s="9">
        <f t="shared" si="2"/>
        <v>583.78500000000008</v>
      </c>
    </row>
    <row r="38" spans="1:11" ht="14.25" customHeight="1" x14ac:dyDescent="0.3">
      <c r="A38" s="7"/>
      <c r="B38" s="7">
        <v>2033</v>
      </c>
      <c r="C38" s="7">
        <v>163.44</v>
      </c>
      <c r="D38" s="7">
        <v>202.26</v>
      </c>
      <c r="E38" s="7">
        <v>157.66999999999999</v>
      </c>
      <c r="F38" s="7">
        <v>59.26</v>
      </c>
      <c r="G38" s="7">
        <v>61.4</v>
      </c>
      <c r="H38" s="7">
        <v>10.19</v>
      </c>
      <c r="I38" s="9">
        <f t="shared" si="0"/>
        <v>654.22</v>
      </c>
      <c r="J38" s="9">
        <f t="shared" si="1"/>
        <v>719.64200000000005</v>
      </c>
      <c r="K38" s="9">
        <f t="shared" si="2"/>
        <v>588.798</v>
      </c>
    </row>
    <row r="39" spans="1:11" ht="14.25" customHeight="1" x14ac:dyDescent="0.3">
      <c r="A39" s="7"/>
      <c r="B39" s="10">
        <v>2034</v>
      </c>
      <c r="C39" s="10">
        <v>163.09</v>
      </c>
      <c r="D39" s="10">
        <v>203.65</v>
      </c>
      <c r="E39" s="10">
        <v>158.5</v>
      </c>
      <c r="F39" s="10">
        <v>62.71</v>
      </c>
      <c r="G39" s="10">
        <v>61.7</v>
      </c>
      <c r="H39" s="10">
        <v>10.15</v>
      </c>
      <c r="I39" s="9">
        <f t="shared" si="0"/>
        <v>659.80000000000007</v>
      </c>
      <c r="J39" s="9">
        <f t="shared" si="1"/>
        <v>725.78000000000009</v>
      </c>
      <c r="K39" s="9">
        <f t="shared" si="2"/>
        <v>593.82000000000005</v>
      </c>
    </row>
    <row r="40" spans="1:11" ht="14.25" customHeight="1" x14ac:dyDescent="0.3">
      <c r="A40" s="7"/>
      <c r="B40" s="7">
        <v>2035</v>
      </c>
      <c r="C40" s="7">
        <v>162.77000000000001</v>
      </c>
      <c r="D40" s="7">
        <v>204.99</v>
      </c>
      <c r="E40" s="7">
        <v>159.31</v>
      </c>
      <c r="F40" s="7">
        <v>66.209999999999994</v>
      </c>
      <c r="G40" s="7">
        <v>62</v>
      </c>
      <c r="H40" s="7">
        <v>10.11</v>
      </c>
      <c r="I40" s="9">
        <f t="shared" si="0"/>
        <v>665.39</v>
      </c>
      <c r="J40" s="9">
        <f t="shared" si="1"/>
        <v>731.92900000000009</v>
      </c>
      <c r="K40" s="9">
        <f t="shared" si="2"/>
        <v>598.851</v>
      </c>
    </row>
    <row r="41" spans="1:11" ht="14.25" customHeight="1" x14ac:dyDescent="0.3">
      <c r="A41" s="7"/>
      <c r="B41" s="10">
        <v>2036</v>
      </c>
      <c r="C41" s="10">
        <v>162.47</v>
      </c>
      <c r="D41" s="10">
        <v>206.29</v>
      </c>
      <c r="E41" s="10">
        <v>160.13</v>
      </c>
      <c r="F41" s="10">
        <v>69.760000000000005</v>
      </c>
      <c r="G41" s="10">
        <v>62.31</v>
      </c>
      <c r="H41" s="10">
        <v>10.07</v>
      </c>
      <c r="I41" s="9">
        <f t="shared" si="0"/>
        <v>671.03000000000009</v>
      </c>
      <c r="J41" s="9">
        <f t="shared" si="1"/>
        <v>738.13300000000015</v>
      </c>
      <c r="K41" s="9">
        <f t="shared" si="2"/>
        <v>603.92700000000013</v>
      </c>
    </row>
    <row r="42" spans="1:11" ht="14.25" customHeight="1" x14ac:dyDescent="0.3">
      <c r="A42" s="7"/>
      <c r="B42" s="7">
        <v>2037</v>
      </c>
      <c r="C42" s="7">
        <v>162.19999999999999</v>
      </c>
      <c r="D42" s="7">
        <v>207.54</v>
      </c>
      <c r="E42" s="7">
        <v>160.96</v>
      </c>
      <c r="F42" s="7">
        <v>73.33</v>
      </c>
      <c r="G42" s="7">
        <v>62.62</v>
      </c>
      <c r="H42" s="7">
        <v>10.039999999999999</v>
      </c>
      <c r="I42" s="9">
        <f t="shared" si="0"/>
        <v>676.69</v>
      </c>
      <c r="J42" s="9">
        <f t="shared" si="1"/>
        <v>744.35900000000015</v>
      </c>
      <c r="K42" s="9">
        <f t="shared" si="2"/>
        <v>609.02100000000007</v>
      </c>
    </row>
    <row r="43" spans="1:11" ht="14.25" customHeight="1" x14ac:dyDescent="0.3">
      <c r="A43" s="7"/>
      <c r="B43" s="10">
        <v>2038</v>
      </c>
      <c r="C43" s="10">
        <v>161.97</v>
      </c>
      <c r="D43" s="10">
        <v>208.75</v>
      </c>
      <c r="E43" s="10">
        <v>161.81</v>
      </c>
      <c r="F43" s="10">
        <v>76.91</v>
      </c>
      <c r="G43" s="10">
        <v>62.94</v>
      </c>
      <c r="H43" s="10">
        <v>10.01</v>
      </c>
      <c r="I43" s="9">
        <f t="shared" si="0"/>
        <v>682.38999999999987</v>
      </c>
      <c r="J43" s="9">
        <f t="shared" si="1"/>
        <v>750.62899999999991</v>
      </c>
      <c r="K43" s="9">
        <f t="shared" si="2"/>
        <v>614.15099999999995</v>
      </c>
    </row>
    <row r="44" spans="1:11" ht="14.25" customHeight="1" x14ac:dyDescent="0.3">
      <c r="A44" s="7"/>
      <c r="B44" s="7">
        <v>2039</v>
      </c>
      <c r="C44" s="7">
        <v>161.76</v>
      </c>
      <c r="D44" s="7">
        <v>209.91</v>
      </c>
      <c r="E44" s="7">
        <v>162.69</v>
      </c>
      <c r="F44" s="7">
        <v>80.489999999999995</v>
      </c>
      <c r="G44" s="7">
        <v>63.27</v>
      </c>
      <c r="H44" s="7">
        <v>9.98</v>
      </c>
      <c r="I44" s="9">
        <f t="shared" si="0"/>
        <v>688.09999999999991</v>
      </c>
      <c r="J44" s="9">
        <f t="shared" si="1"/>
        <v>756.91</v>
      </c>
      <c r="K44" s="9">
        <f t="shared" si="2"/>
        <v>619.29</v>
      </c>
    </row>
    <row r="45" spans="1:11" ht="14.25" customHeight="1" x14ac:dyDescent="0.3">
      <c r="A45" s="7"/>
      <c r="B45" s="10">
        <v>2040</v>
      </c>
      <c r="C45" s="10">
        <v>161.59</v>
      </c>
      <c r="D45" s="10">
        <v>211.03</v>
      </c>
      <c r="E45" s="10">
        <v>163.6</v>
      </c>
      <c r="F45" s="10">
        <v>84.06</v>
      </c>
      <c r="G45" s="10">
        <v>63.61</v>
      </c>
      <c r="H45" s="10">
        <v>9.9600000000000009</v>
      </c>
      <c r="I45" s="9">
        <f t="shared" si="0"/>
        <v>693.85</v>
      </c>
      <c r="J45" s="9">
        <f t="shared" si="1"/>
        <v>763.23500000000013</v>
      </c>
      <c r="K45" s="9">
        <f t="shared" si="2"/>
        <v>624.46500000000003</v>
      </c>
    </row>
    <row r="46" spans="1:11" ht="14.25" customHeight="1" x14ac:dyDescent="0.3">
      <c r="A46" s="7"/>
      <c r="B46" s="7">
        <v>2041</v>
      </c>
      <c r="C46" s="7">
        <v>161.44999999999999</v>
      </c>
      <c r="D46" s="7">
        <v>212.11</v>
      </c>
      <c r="E46" s="7">
        <v>164.53</v>
      </c>
      <c r="F46" s="7">
        <v>87.62</v>
      </c>
      <c r="G46" s="7">
        <v>63.96</v>
      </c>
      <c r="H46" s="7">
        <v>9.94</v>
      </c>
      <c r="I46" s="9">
        <f t="shared" si="0"/>
        <v>699.61000000000013</v>
      </c>
      <c r="J46" s="9">
        <f t="shared" si="1"/>
        <v>769.57100000000025</v>
      </c>
      <c r="K46" s="9">
        <f t="shared" si="2"/>
        <v>629.64900000000011</v>
      </c>
    </row>
    <row r="47" spans="1:11" ht="14.25" customHeight="1" x14ac:dyDescent="0.3">
      <c r="A47" s="7"/>
      <c r="B47" s="10">
        <v>2042</v>
      </c>
      <c r="C47" s="10">
        <v>161.36000000000001</v>
      </c>
      <c r="D47" s="10">
        <v>213.13</v>
      </c>
      <c r="E47" s="10">
        <v>165.48</v>
      </c>
      <c r="F47" s="10">
        <v>91.17</v>
      </c>
      <c r="G47" s="10">
        <v>64.319999999999993</v>
      </c>
      <c r="H47" s="10">
        <v>9.93</v>
      </c>
      <c r="I47" s="9">
        <f t="shared" si="0"/>
        <v>705.39</v>
      </c>
      <c r="J47" s="9">
        <f t="shared" si="1"/>
        <v>775.92900000000009</v>
      </c>
      <c r="K47" s="9">
        <f t="shared" si="2"/>
        <v>634.851</v>
      </c>
    </row>
    <row r="48" spans="1:11" ht="14.25" customHeight="1" x14ac:dyDescent="0.3">
      <c r="A48" s="7"/>
      <c r="B48" s="7">
        <v>2043</v>
      </c>
      <c r="C48" s="7">
        <v>161.32</v>
      </c>
      <c r="D48" s="7">
        <v>214.09</v>
      </c>
      <c r="E48" s="7">
        <v>166.45</v>
      </c>
      <c r="F48" s="7">
        <v>94.69</v>
      </c>
      <c r="G48" s="7">
        <v>64.69</v>
      </c>
      <c r="H48" s="7">
        <v>9.92</v>
      </c>
      <c r="I48" s="9">
        <f t="shared" si="0"/>
        <v>711.16</v>
      </c>
      <c r="J48" s="9">
        <f t="shared" si="1"/>
        <v>782.27600000000007</v>
      </c>
      <c r="K48" s="9">
        <f t="shared" si="2"/>
        <v>640.04399999999998</v>
      </c>
    </row>
    <row r="49" spans="1:11" ht="14.25" customHeight="1" x14ac:dyDescent="0.3">
      <c r="A49" s="7"/>
      <c r="B49" s="10">
        <v>2044</v>
      </c>
      <c r="C49" s="10">
        <v>161.33000000000001</v>
      </c>
      <c r="D49" s="10">
        <v>215</v>
      </c>
      <c r="E49" s="10">
        <v>167.44</v>
      </c>
      <c r="F49" s="10">
        <v>98.2</v>
      </c>
      <c r="G49" s="10">
        <v>65.06</v>
      </c>
      <c r="H49" s="10">
        <v>9.92</v>
      </c>
      <c r="I49" s="9">
        <f t="shared" si="0"/>
        <v>716.94999999999993</v>
      </c>
      <c r="J49" s="9">
        <f t="shared" si="1"/>
        <v>788.64499999999998</v>
      </c>
      <c r="K49" s="9">
        <f t="shared" si="2"/>
        <v>645.255</v>
      </c>
    </row>
    <row r="50" spans="1:11" ht="14.25" customHeight="1" x14ac:dyDescent="0.3">
      <c r="A50" s="7"/>
      <c r="B50" s="7">
        <v>2045</v>
      </c>
      <c r="C50" s="7">
        <v>161.38999999999999</v>
      </c>
      <c r="D50" s="7">
        <v>215.84</v>
      </c>
      <c r="E50" s="7">
        <v>168.44</v>
      </c>
      <c r="F50" s="7">
        <v>101.68</v>
      </c>
      <c r="G50" s="7">
        <v>65.430000000000007</v>
      </c>
      <c r="H50" s="7">
        <v>9.92</v>
      </c>
      <c r="I50" s="9">
        <f t="shared" si="0"/>
        <v>722.70000000000016</v>
      </c>
      <c r="J50" s="9">
        <f t="shared" si="1"/>
        <v>794.97000000000025</v>
      </c>
      <c r="K50" s="9">
        <f t="shared" si="2"/>
        <v>650.43000000000018</v>
      </c>
    </row>
    <row r="51" spans="1:11" ht="14.25" customHeight="1" x14ac:dyDescent="0.3">
      <c r="A51" s="7"/>
      <c r="B51" s="10">
        <v>2046</v>
      </c>
      <c r="C51" s="10">
        <v>161.51</v>
      </c>
      <c r="D51" s="10">
        <v>216.61</v>
      </c>
      <c r="E51" s="10">
        <v>169.46</v>
      </c>
      <c r="F51" s="10">
        <v>105.14</v>
      </c>
      <c r="G51" s="10">
        <v>65.8</v>
      </c>
      <c r="H51" s="10">
        <v>9.93</v>
      </c>
      <c r="I51" s="9">
        <f t="shared" si="0"/>
        <v>728.44999999999993</v>
      </c>
      <c r="J51" s="9">
        <f t="shared" si="1"/>
        <v>801.29499999999996</v>
      </c>
      <c r="K51" s="9">
        <f t="shared" si="2"/>
        <v>655.6049999999999</v>
      </c>
    </row>
    <row r="52" spans="1:11" ht="14.25" customHeight="1" x14ac:dyDescent="0.3">
      <c r="A52" s="7"/>
      <c r="B52" s="7">
        <v>2047</v>
      </c>
      <c r="C52" s="7">
        <v>161.69</v>
      </c>
      <c r="D52" s="7">
        <v>217.3</v>
      </c>
      <c r="E52" s="7">
        <v>170.49</v>
      </c>
      <c r="F52" s="7">
        <v>108.58</v>
      </c>
      <c r="G52" s="7">
        <v>66.17</v>
      </c>
      <c r="H52" s="7">
        <v>9.94</v>
      </c>
      <c r="I52" s="9">
        <f t="shared" si="0"/>
        <v>734.17000000000007</v>
      </c>
      <c r="J52" s="9">
        <f t="shared" si="1"/>
        <v>807.5870000000001</v>
      </c>
      <c r="K52" s="9">
        <f t="shared" si="2"/>
        <v>660.75300000000004</v>
      </c>
    </row>
    <row r="53" spans="1:11" ht="14.25" customHeight="1" x14ac:dyDescent="0.3">
      <c r="A53" s="7"/>
      <c r="B53" s="10">
        <v>2048</v>
      </c>
      <c r="C53" s="10">
        <v>161.93</v>
      </c>
      <c r="D53" s="10">
        <v>217.92</v>
      </c>
      <c r="E53" s="10">
        <v>171.53</v>
      </c>
      <c r="F53" s="10">
        <v>112</v>
      </c>
      <c r="G53" s="10">
        <v>66.540000000000006</v>
      </c>
      <c r="H53" s="10">
        <v>9.9600000000000009</v>
      </c>
      <c r="I53" s="9">
        <f t="shared" si="0"/>
        <v>739.88</v>
      </c>
      <c r="J53" s="9">
        <f t="shared" si="1"/>
        <v>813.86800000000005</v>
      </c>
      <c r="K53" s="9">
        <f t="shared" si="2"/>
        <v>665.89200000000005</v>
      </c>
    </row>
    <row r="54" spans="1:11" ht="14.25" customHeight="1" x14ac:dyDescent="0.3">
      <c r="A54" s="7"/>
      <c r="B54" s="7">
        <v>2049</v>
      </c>
      <c r="C54" s="7">
        <v>162.22999999999999</v>
      </c>
      <c r="D54" s="7">
        <v>218.46</v>
      </c>
      <c r="E54" s="7">
        <v>172.59</v>
      </c>
      <c r="F54" s="7">
        <v>115.39</v>
      </c>
      <c r="G54" s="7">
        <v>66.91</v>
      </c>
      <c r="H54" s="7">
        <v>9.98</v>
      </c>
      <c r="I54" s="9">
        <f t="shared" si="0"/>
        <v>745.56</v>
      </c>
      <c r="J54" s="9">
        <f t="shared" si="1"/>
        <v>820.11599999999999</v>
      </c>
      <c r="K54" s="9">
        <f t="shared" si="2"/>
        <v>671.00400000000002</v>
      </c>
    </row>
    <row r="55" spans="1:11" ht="14.25" customHeight="1" x14ac:dyDescent="0.3">
      <c r="A55" s="7"/>
      <c r="B55" s="10">
        <v>2050</v>
      </c>
      <c r="C55" s="10">
        <v>162.59</v>
      </c>
      <c r="D55" s="10">
        <v>218.91</v>
      </c>
      <c r="E55" s="10">
        <v>173.65</v>
      </c>
      <c r="F55" s="10">
        <v>118.77</v>
      </c>
      <c r="G55" s="10">
        <v>67.27</v>
      </c>
      <c r="H55" s="10">
        <v>10.02</v>
      </c>
      <c r="I55" s="9">
        <f t="shared" si="0"/>
        <v>751.20999999999992</v>
      </c>
      <c r="J55" s="9">
        <f t="shared" si="1"/>
        <v>826.33100000000002</v>
      </c>
      <c r="K55" s="9">
        <f t="shared" si="2"/>
        <v>676.08899999999994</v>
      </c>
    </row>
    <row r="56" spans="1:11" ht="14.25" customHeight="1" x14ac:dyDescent="0.3">
      <c r="A56" s="7"/>
      <c r="B56" s="7">
        <v>2051</v>
      </c>
      <c r="C56" s="7">
        <v>163</v>
      </c>
      <c r="D56" s="7">
        <v>219.27</v>
      </c>
      <c r="E56" s="7">
        <v>174.72</v>
      </c>
      <c r="F56" s="7">
        <v>122.12</v>
      </c>
      <c r="G56" s="7">
        <v>67.63</v>
      </c>
      <c r="H56" s="7">
        <v>10.050000000000001</v>
      </c>
      <c r="I56" s="9">
        <f t="shared" si="0"/>
        <v>756.79</v>
      </c>
      <c r="J56" s="9">
        <f t="shared" si="1"/>
        <v>832.46900000000005</v>
      </c>
      <c r="K56" s="9">
        <f t="shared" si="2"/>
        <v>681.11099999999999</v>
      </c>
    </row>
    <row r="57" spans="1:11" ht="14.25" customHeight="1" x14ac:dyDescent="0.3">
      <c r="A57" s="7"/>
      <c r="B57" s="10">
        <v>2052</v>
      </c>
      <c r="C57" s="10">
        <v>163.46</v>
      </c>
      <c r="D57" s="10">
        <v>219.55</v>
      </c>
      <c r="E57" s="10">
        <v>175.8</v>
      </c>
      <c r="F57" s="10">
        <v>125.46</v>
      </c>
      <c r="G57" s="10">
        <v>67.98</v>
      </c>
      <c r="H57" s="10">
        <v>10.1</v>
      </c>
      <c r="I57" s="9">
        <f t="shared" si="0"/>
        <v>762.35</v>
      </c>
      <c r="J57" s="9">
        <f t="shared" si="1"/>
        <v>838.58500000000004</v>
      </c>
      <c r="K57" s="9">
        <f t="shared" si="2"/>
        <v>686.11500000000001</v>
      </c>
    </row>
    <row r="58" spans="1:11" ht="14.25" customHeight="1" x14ac:dyDescent="0.3">
      <c r="A58" s="7"/>
      <c r="B58" s="7">
        <v>2053</v>
      </c>
      <c r="C58" s="7">
        <v>163.97</v>
      </c>
      <c r="D58" s="7">
        <v>219.75</v>
      </c>
      <c r="E58" s="7">
        <v>176.89</v>
      </c>
      <c r="F58" s="7">
        <v>128.78</v>
      </c>
      <c r="G58" s="7">
        <v>68.33</v>
      </c>
      <c r="H58" s="7">
        <v>10.15</v>
      </c>
      <c r="I58" s="9">
        <f t="shared" si="0"/>
        <v>767.87</v>
      </c>
      <c r="J58" s="9">
        <f t="shared" si="1"/>
        <v>844.65700000000004</v>
      </c>
      <c r="K58" s="9">
        <f t="shared" si="2"/>
        <v>691.08299999999997</v>
      </c>
    </row>
    <row r="59" spans="1:11" ht="14.25" customHeight="1" x14ac:dyDescent="0.3">
      <c r="A59" s="7"/>
      <c r="B59" s="10">
        <v>2054</v>
      </c>
      <c r="C59" s="10">
        <v>164.53</v>
      </c>
      <c r="D59" s="10">
        <v>219.87</v>
      </c>
      <c r="E59" s="10">
        <v>177.98</v>
      </c>
      <c r="F59" s="10">
        <v>132.08000000000001</v>
      </c>
      <c r="G59" s="10">
        <v>68.680000000000007</v>
      </c>
      <c r="H59" s="10">
        <v>10.210000000000001</v>
      </c>
      <c r="I59" s="9">
        <f t="shared" si="0"/>
        <v>773.35000000000014</v>
      </c>
      <c r="J59" s="9">
        <f t="shared" si="1"/>
        <v>850.68500000000017</v>
      </c>
      <c r="K59" s="9">
        <f t="shared" si="2"/>
        <v>696.0150000000001</v>
      </c>
    </row>
    <row r="60" spans="1:11" ht="14.25" customHeight="1" x14ac:dyDescent="0.3">
      <c r="A60" s="7"/>
      <c r="B60" s="7">
        <v>2055</v>
      </c>
      <c r="C60" s="7">
        <v>165.13</v>
      </c>
      <c r="D60" s="7">
        <v>219.9</v>
      </c>
      <c r="E60" s="7">
        <v>179.08</v>
      </c>
      <c r="F60" s="7">
        <v>135.37</v>
      </c>
      <c r="G60" s="7">
        <v>69.02</v>
      </c>
      <c r="H60" s="7">
        <v>10.27</v>
      </c>
      <c r="I60" s="9">
        <f t="shared" si="0"/>
        <v>778.77</v>
      </c>
      <c r="J60" s="9">
        <f t="shared" si="1"/>
        <v>856.64700000000005</v>
      </c>
      <c r="K60" s="9">
        <f t="shared" si="2"/>
        <v>700.89300000000003</v>
      </c>
    </row>
    <row r="61" spans="1:11" ht="14.25" customHeight="1" x14ac:dyDescent="0.3">
      <c r="A61" s="7"/>
      <c r="B61" s="10">
        <v>2056</v>
      </c>
      <c r="C61" s="10">
        <v>165.78</v>
      </c>
      <c r="D61" s="10">
        <v>219.87</v>
      </c>
      <c r="E61" s="10">
        <v>180.18</v>
      </c>
      <c r="F61" s="10">
        <v>138.65</v>
      </c>
      <c r="G61" s="10">
        <v>69.36</v>
      </c>
      <c r="H61" s="10">
        <v>10.34</v>
      </c>
      <c r="I61" s="9">
        <f t="shared" si="0"/>
        <v>784.18</v>
      </c>
      <c r="J61" s="9">
        <f t="shared" si="1"/>
        <v>862.59800000000007</v>
      </c>
      <c r="K61" s="9">
        <f t="shared" si="2"/>
        <v>705.76199999999994</v>
      </c>
    </row>
    <row r="62" spans="1:11" ht="14.25" customHeight="1" x14ac:dyDescent="0.3">
      <c r="A62" s="7"/>
      <c r="B62" s="7">
        <v>2057</v>
      </c>
      <c r="C62" s="7">
        <v>166.46</v>
      </c>
      <c r="D62" s="7">
        <v>219.75</v>
      </c>
      <c r="E62" s="7">
        <v>181.28</v>
      </c>
      <c r="F62" s="7">
        <v>141.91</v>
      </c>
      <c r="G62" s="7">
        <v>69.69</v>
      </c>
      <c r="H62" s="7">
        <v>10.41</v>
      </c>
      <c r="I62" s="9">
        <f t="shared" si="0"/>
        <v>789.49999999999989</v>
      </c>
      <c r="J62" s="9">
        <f t="shared" si="1"/>
        <v>868.44999999999993</v>
      </c>
      <c r="K62" s="9">
        <f t="shared" si="2"/>
        <v>710.55</v>
      </c>
    </row>
    <row r="63" spans="1:11" ht="14.25" customHeight="1" x14ac:dyDescent="0.3">
      <c r="A63" s="7"/>
      <c r="B63" s="10">
        <v>2058</v>
      </c>
      <c r="C63" s="10">
        <v>167.17</v>
      </c>
      <c r="D63" s="10">
        <v>219.57</v>
      </c>
      <c r="E63" s="10">
        <v>182.38</v>
      </c>
      <c r="F63" s="10">
        <v>145.16999999999999</v>
      </c>
      <c r="G63" s="10">
        <v>70.02</v>
      </c>
      <c r="H63" s="10">
        <v>10.49</v>
      </c>
      <c r="I63" s="9">
        <f t="shared" si="0"/>
        <v>794.8</v>
      </c>
      <c r="J63" s="9">
        <f t="shared" si="1"/>
        <v>874.28</v>
      </c>
      <c r="K63" s="9">
        <f t="shared" si="2"/>
        <v>715.31999999999994</v>
      </c>
    </row>
    <row r="64" spans="1:11" ht="14.25" customHeight="1" x14ac:dyDescent="0.3">
      <c r="A64" s="7"/>
      <c r="B64" s="7">
        <v>2059</v>
      </c>
      <c r="C64" s="7">
        <v>167.91</v>
      </c>
      <c r="D64" s="7">
        <v>219.32</v>
      </c>
      <c r="E64" s="7">
        <v>183.48</v>
      </c>
      <c r="F64" s="7">
        <v>148.41999999999999</v>
      </c>
      <c r="G64" s="7">
        <v>70.34</v>
      </c>
      <c r="H64" s="7">
        <v>10.58</v>
      </c>
      <c r="I64" s="9">
        <f t="shared" si="0"/>
        <v>800.05000000000007</v>
      </c>
      <c r="J64" s="9">
        <f t="shared" si="1"/>
        <v>880.05500000000018</v>
      </c>
      <c r="K64" s="9">
        <f t="shared" si="2"/>
        <v>720.04500000000007</v>
      </c>
    </row>
    <row r="65" spans="1:11" ht="14.25" customHeight="1" x14ac:dyDescent="0.3">
      <c r="A65" s="7"/>
      <c r="B65" s="10">
        <v>2060</v>
      </c>
      <c r="C65" s="10">
        <v>168.68</v>
      </c>
      <c r="D65" s="10">
        <v>219.02</v>
      </c>
      <c r="E65" s="10">
        <v>184.56</v>
      </c>
      <c r="F65" s="10">
        <v>151.68</v>
      </c>
      <c r="G65" s="10">
        <v>70.650000000000006</v>
      </c>
      <c r="H65" s="10">
        <v>10.66</v>
      </c>
      <c r="I65" s="9">
        <f t="shared" si="0"/>
        <v>805.25</v>
      </c>
      <c r="J65" s="9">
        <f t="shared" si="1"/>
        <v>885.77500000000009</v>
      </c>
      <c r="K65" s="9">
        <f t="shared" si="2"/>
        <v>724.72500000000002</v>
      </c>
    </row>
    <row r="66" spans="1:11" ht="14.25" customHeight="1" x14ac:dyDescent="0.3">
      <c r="A66" s="7"/>
      <c r="B66" s="7">
        <v>2061</v>
      </c>
      <c r="C66" s="7">
        <v>169.46</v>
      </c>
      <c r="D66" s="7">
        <v>218.66</v>
      </c>
      <c r="E66" s="7">
        <v>185.64</v>
      </c>
      <c r="F66" s="7">
        <v>154.94</v>
      </c>
      <c r="G66" s="7">
        <v>70.959999999999994</v>
      </c>
      <c r="H66" s="7">
        <v>10.75</v>
      </c>
      <c r="I66" s="9">
        <f t="shared" si="0"/>
        <v>810.41000000000008</v>
      </c>
      <c r="J66" s="9">
        <f t="shared" si="1"/>
        <v>891.45100000000014</v>
      </c>
      <c r="K66" s="9">
        <f t="shared" si="2"/>
        <v>729.36900000000014</v>
      </c>
    </row>
    <row r="67" spans="1:11" ht="14.25" customHeight="1" x14ac:dyDescent="0.3">
      <c r="A67" s="7"/>
      <c r="B67" s="10">
        <v>2062</v>
      </c>
      <c r="C67" s="10">
        <v>170.26</v>
      </c>
      <c r="D67" s="10">
        <v>218.24</v>
      </c>
      <c r="E67" s="10">
        <v>186.7</v>
      </c>
      <c r="F67" s="10">
        <v>158.19999999999999</v>
      </c>
      <c r="G67" s="10">
        <v>71.27</v>
      </c>
      <c r="H67" s="10">
        <v>10.85</v>
      </c>
      <c r="I67" s="9">
        <f t="shared" si="0"/>
        <v>815.5200000000001</v>
      </c>
      <c r="J67" s="9">
        <f t="shared" si="1"/>
        <v>897.07200000000023</v>
      </c>
      <c r="K67" s="9">
        <f t="shared" si="2"/>
        <v>733.96800000000007</v>
      </c>
    </row>
    <row r="68" spans="1:11" ht="14.25" customHeight="1" x14ac:dyDescent="0.3">
      <c r="A68" s="7"/>
      <c r="B68" s="7">
        <v>2063</v>
      </c>
      <c r="C68" s="7">
        <v>171.07</v>
      </c>
      <c r="D68" s="7">
        <v>217.78</v>
      </c>
      <c r="E68" s="7">
        <v>187.74</v>
      </c>
      <c r="F68" s="7">
        <v>161.47</v>
      </c>
      <c r="G68" s="7">
        <v>71.56</v>
      </c>
      <c r="H68" s="7">
        <v>10.94</v>
      </c>
      <c r="I68" s="9">
        <f t="shared" si="0"/>
        <v>820.56000000000017</v>
      </c>
      <c r="J68" s="9">
        <f t="shared" si="1"/>
        <v>902.61600000000021</v>
      </c>
      <c r="K68" s="9">
        <f t="shared" si="2"/>
        <v>738.50400000000013</v>
      </c>
    </row>
    <row r="69" spans="1:11" ht="14.25" customHeight="1" x14ac:dyDescent="0.3">
      <c r="A69" s="7"/>
      <c r="B69" s="10">
        <v>2064</v>
      </c>
      <c r="C69" s="10">
        <v>171.88</v>
      </c>
      <c r="D69" s="10">
        <v>217.27</v>
      </c>
      <c r="E69" s="10">
        <v>188.76</v>
      </c>
      <c r="F69" s="10">
        <v>164.76</v>
      </c>
      <c r="G69" s="10">
        <v>71.849999999999994</v>
      </c>
      <c r="H69" s="10">
        <v>11.04</v>
      </c>
      <c r="I69" s="9">
        <f t="shared" si="0"/>
        <v>825.56</v>
      </c>
      <c r="J69" s="9">
        <f t="shared" si="1"/>
        <v>908.11599999999999</v>
      </c>
      <c r="K69" s="9">
        <f t="shared" si="2"/>
        <v>743.00400000000002</v>
      </c>
    </row>
    <row r="70" spans="1:11" ht="14.25" customHeight="1" x14ac:dyDescent="0.3">
      <c r="A70" s="7"/>
      <c r="B70" s="7">
        <v>2065</v>
      </c>
      <c r="C70" s="7">
        <v>172.7</v>
      </c>
      <c r="D70" s="7">
        <v>216.73</v>
      </c>
      <c r="E70" s="7">
        <v>189.77</v>
      </c>
      <c r="F70" s="7">
        <v>168.05</v>
      </c>
      <c r="G70" s="7">
        <v>72.13</v>
      </c>
      <c r="H70" s="7">
        <v>11.14</v>
      </c>
      <c r="I70" s="9">
        <f t="shared" si="0"/>
        <v>830.52</v>
      </c>
      <c r="J70" s="9">
        <f t="shared" si="1"/>
        <v>913.572</v>
      </c>
      <c r="K70" s="9">
        <f t="shared" si="2"/>
        <v>747.46799999999996</v>
      </c>
    </row>
    <row r="71" spans="1:11" ht="14.25" customHeight="1" x14ac:dyDescent="0.3">
      <c r="A71" s="7"/>
      <c r="B71" s="10">
        <v>2066</v>
      </c>
      <c r="C71" s="10">
        <v>173.52</v>
      </c>
      <c r="D71" s="10">
        <v>216.15</v>
      </c>
      <c r="E71" s="10">
        <v>190.75</v>
      </c>
      <c r="F71" s="10">
        <v>171.36</v>
      </c>
      <c r="G71" s="10">
        <v>72.41</v>
      </c>
      <c r="H71" s="10">
        <v>11.24</v>
      </c>
      <c r="I71" s="9">
        <f t="shared" si="0"/>
        <v>835.43000000000006</v>
      </c>
      <c r="J71" s="9">
        <f t="shared" si="1"/>
        <v>918.97300000000018</v>
      </c>
      <c r="K71" s="9">
        <f t="shared" si="2"/>
        <v>751.88700000000006</v>
      </c>
    </row>
    <row r="72" spans="1:11" ht="14.25" customHeight="1" x14ac:dyDescent="0.3">
      <c r="A72" s="7"/>
      <c r="B72" s="7">
        <v>2067</v>
      </c>
      <c r="C72" s="7">
        <v>174.35</v>
      </c>
      <c r="D72" s="7">
        <v>215.55</v>
      </c>
      <c r="E72" s="7">
        <v>191.72</v>
      </c>
      <c r="F72" s="7">
        <v>174.68</v>
      </c>
      <c r="G72" s="7">
        <v>72.680000000000007</v>
      </c>
      <c r="H72" s="7">
        <v>11.33</v>
      </c>
      <c r="I72" s="9">
        <f t="shared" si="0"/>
        <v>840.31000000000006</v>
      </c>
      <c r="J72" s="9">
        <f t="shared" si="1"/>
        <v>924.34100000000012</v>
      </c>
      <c r="K72" s="9">
        <f t="shared" si="2"/>
        <v>756.27900000000011</v>
      </c>
    </row>
    <row r="73" spans="1:11" ht="14.25" customHeight="1" x14ac:dyDescent="0.3">
      <c r="A73" s="7"/>
      <c r="B73" s="10">
        <v>2068</v>
      </c>
      <c r="C73" s="10">
        <v>175.19</v>
      </c>
      <c r="D73" s="10">
        <v>214.93</v>
      </c>
      <c r="E73" s="10">
        <v>192.68</v>
      </c>
      <c r="F73" s="10">
        <v>178.03</v>
      </c>
      <c r="G73" s="10">
        <v>72.94</v>
      </c>
      <c r="H73" s="10">
        <v>11.43</v>
      </c>
      <c r="I73" s="9">
        <f t="shared" si="0"/>
        <v>845.19999999999993</v>
      </c>
      <c r="J73" s="9">
        <f t="shared" si="1"/>
        <v>929.72</v>
      </c>
      <c r="K73" s="9">
        <f t="shared" si="2"/>
        <v>760.68</v>
      </c>
    </row>
    <row r="74" spans="1:11" ht="14.25" customHeight="1" x14ac:dyDescent="0.3">
      <c r="A74" s="7"/>
      <c r="B74" s="7">
        <v>2069</v>
      </c>
      <c r="C74" s="7">
        <v>176.02</v>
      </c>
      <c r="D74" s="7">
        <v>214.3</v>
      </c>
      <c r="E74" s="7">
        <v>193.62</v>
      </c>
      <c r="F74" s="7">
        <v>181.4</v>
      </c>
      <c r="G74" s="7">
        <v>73.209999999999994</v>
      </c>
      <c r="H74" s="7">
        <v>11.53</v>
      </c>
      <c r="I74" s="9">
        <f t="shared" si="0"/>
        <v>850.08</v>
      </c>
      <c r="J74" s="9">
        <f t="shared" si="1"/>
        <v>935.08800000000008</v>
      </c>
      <c r="K74" s="9">
        <f t="shared" si="2"/>
        <v>765.072</v>
      </c>
    </row>
    <row r="75" spans="1:11" ht="14.25" customHeight="1" x14ac:dyDescent="0.3">
      <c r="A75" s="7"/>
      <c r="B75" s="10">
        <v>2070</v>
      </c>
      <c r="C75" s="10">
        <v>176.85</v>
      </c>
      <c r="D75" s="10">
        <v>213.66</v>
      </c>
      <c r="E75" s="10">
        <v>194.54</v>
      </c>
      <c r="F75" s="10">
        <v>184.8</v>
      </c>
      <c r="G75" s="10">
        <v>73.47</v>
      </c>
      <c r="H75" s="10">
        <v>11.62</v>
      </c>
      <c r="I75" s="9">
        <f t="shared" si="0"/>
        <v>854.93999999999994</v>
      </c>
      <c r="J75" s="9">
        <f t="shared" si="1"/>
        <v>940.43399999999997</v>
      </c>
      <c r="K75" s="9">
        <f t="shared" si="2"/>
        <v>769.44599999999991</v>
      </c>
    </row>
    <row r="76" spans="1:11" ht="14.25" customHeight="1" x14ac:dyDescent="0.3">
      <c r="A76" s="7"/>
      <c r="B76" s="7">
        <v>2071</v>
      </c>
      <c r="C76" s="7">
        <v>177.69</v>
      </c>
      <c r="D76" s="7">
        <v>213.02</v>
      </c>
      <c r="E76" s="7">
        <v>195.45</v>
      </c>
      <c r="F76" s="7">
        <v>188.24</v>
      </c>
      <c r="G76" s="7">
        <v>73.73</v>
      </c>
      <c r="H76" s="7">
        <v>11.72</v>
      </c>
      <c r="I76" s="9">
        <f t="shared" si="0"/>
        <v>859.85000000000014</v>
      </c>
      <c r="J76" s="9">
        <f t="shared" si="1"/>
        <v>945.83500000000026</v>
      </c>
      <c r="K76" s="9">
        <f t="shared" si="2"/>
        <v>773.86500000000012</v>
      </c>
    </row>
    <row r="77" spans="1:11" ht="14.25" customHeight="1" x14ac:dyDescent="0.3">
      <c r="A77" s="7"/>
      <c r="B77" s="10">
        <v>2072</v>
      </c>
      <c r="C77" s="10">
        <v>178.52</v>
      </c>
      <c r="D77" s="10">
        <v>212.38</v>
      </c>
      <c r="E77" s="10">
        <v>196.34</v>
      </c>
      <c r="F77" s="10">
        <v>191.73</v>
      </c>
      <c r="G77" s="10">
        <v>73.98</v>
      </c>
      <c r="H77" s="10">
        <v>11.81</v>
      </c>
      <c r="I77" s="9">
        <f t="shared" si="0"/>
        <v>864.76</v>
      </c>
      <c r="J77" s="9">
        <f t="shared" si="1"/>
        <v>951.2360000000001</v>
      </c>
      <c r="K77" s="9">
        <f t="shared" si="2"/>
        <v>778.28399999999999</v>
      </c>
    </row>
    <row r="78" spans="1:11" ht="14.25" customHeight="1" x14ac:dyDescent="0.3">
      <c r="A78" s="7"/>
      <c r="B78" s="7">
        <v>2073</v>
      </c>
      <c r="C78" s="7">
        <v>179.34</v>
      </c>
      <c r="D78" s="7">
        <v>211.74</v>
      </c>
      <c r="E78" s="7">
        <v>197.22</v>
      </c>
      <c r="F78" s="7">
        <v>195.26</v>
      </c>
      <c r="G78" s="7">
        <v>74.239999999999995</v>
      </c>
      <c r="H78" s="7">
        <v>11.91</v>
      </c>
      <c r="I78" s="9">
        <f t="shared" si="0"/>
        <v>869.71</v>
      </c>
      <c r="J78" s="9">
        <f t="shared" si="1"/>
        <v>956.68100000000015</v>
      </c>
      <c r="K78" s="9">
        <f t="shared" si="2"/>
        <v>782.73900000000003</v>
      </c>
    </row>
    <row r="79" spans="1:11" ht="14.25" customHeight="1" x14ac:dyDescent="0.3">
      <c r="A79" s="7"/>
      <c r="B79" s="10">
        <v>2074</v>
      </c>
      <c r="C79" s="10">
        <v>180.17</v>
      </c>
      <c r="D79" s="10">
        <v>211.11</v>
      </c>
      <c r="E79" s="10">
        <v>198.08</v>
      </c>
      <c r="F79" s="10">
        <v>198.84</v>
      </c>
      <c r="G79" s="10">
        <v>74.489999999999995</v>
      </c>
      <c r="H79" s="10">
        <v>12</v>
      </c>
      <c r="I79" s="9">
        <f t="shared" si="0"/>
        <v>874.69</v>
      </c>
      <c r="J79" s="9">
        <f t="shared" si="1"/>
        <v>962.15900000000011</v>
      </c>
      <c r="K79" s="9">
        <f t="shared" si="2"/>
        <v>787.22100000000012</v>
      </c>
    </row>
    <row r="80" spans="1:11" ht="14.25" customHeight="1" x14ac:dyDescent="0.3">
      <c r="A80" s="7"/>
      <c r="B80" s="7">
        <v>2075</v>
      </c>
      <c r="C80" s="7">
        <v>180.98</v>
      </c>
      <c r="D80" s="7">
        <v>210.5</v>
      </c>
      <c r="E80" s="7">
        <v>198.93</v>
      </c>
      <c r="F80" s="7">
        <v>202.48</v>
      </c>
      <c r="G80" s="7">
        <v>74.739999999999995</v>
      </c>
      <c r="H80" s="7">
        <v>12.09</v>
      </c>
      <c r="I80" s="9">
        <f t="shared" si="0"/>
        <v>879.72000000000014</v>
      </c>
      <c r="J80" s="9">
        <f t="shared" si="1"/>
        <v>967.69200000000023</v>
      </c>
      <c r="K80" s="9">
        <f t="shared" si="2"/>
        <v>791.74800000000016</v>
      </c>
    </row>
    <row r="81" spans="1:11" ht="14.25" customHeight="1" x14ac:dyDescent="0.3">
      <c r="A81" s="7"/>
      <c r="B81" s="10">
        <v>2076</v>
      </c>
      <c r="C81" s="10">
        <v>181.78</v>
      </c>
      <c r="D81" s="10">
        <v>209.89</v>
      </c>
      <c r="E81" s="10">
        <v>199.76</v>
      </c>
      <c r="F81" s="10">
        <v>206.18</v>
      </c>
      <c r="G81" s="10">
        <v>74.989999999999995</v>
      </c>
      <c r="H81" s="10">
        <v>12.18</v>
      </c>
      <c r="I81" s="9">
        <f t="shared" si="0"/>
        <v>884.77999999999986</v>
      </c>
      <c r="J81" s="9">
        <f t="shared" si="1"/>
        <v>973.25799999999992</v>
      </c>
      <c r="K81" s="9">
        <f t="shared" si="2"/>
        <v>796.30199999999991</v>
      </c>
    </row>
    <row r="82" spans="1:11" ht="14.25" customHeight="1" x14ac:dyDescent="0.3">
      <c r="A82" s="7"/>
      <c r="B82" s="7">
        <v>2077</v>
      </c>
      <c r="C82" s="7">
        <v>182.57</v>
      </c>
      <c r="D82" s="7">
        <v>209.3</v>
      </c>
      <c r="E82" s="7">
        <v>200.56</v>
      </c>
      <c r="F82" s="7">
        <v>209.94</v>
      </c>
      <c r="G82" s="7">
        <v>75.239999999999995</v>
      </c>
      <c r="H82" s="7">
        <v>12.27</v>
      </c>
      <c r="I82" s="9">
        <f t="shared" si="0"/>
        <v>889.88000000000011</v>
      </c>
      <c r="J82" s="9">
        <f t="shared" si="1"/>
        <v>978.86800000000017</v>
      </c>
      <c r="K82" s="9">
        <f t="shared" si="2"/>
        <v>800.89200000000017</v>
      </c>
    </row>
    <row r="83" spans="1:11" ht="14.25" customHeight="1" x14ac:dyDescent="0.3">
      <c r="A83" s="7"/>
      <c r="B83" s="10">
        <v>2078</v>
      </c>
      <c r="C83" s="10">
        <v>183.34</v>
      </c>
      <c r="D83" s="10">
        <v>208.72</v>
      </c>
      <c r="E83" s="10">
        <v>201.34</v>
      </c>
      <c r="F83" s="10">
        <v>213.77</v>
      </c>
      <c r="G83" s="10">
        <v>75.489999999999995</v>
      </c>
      <c r="H83" s="10">
        <v>12.36</v>
      </c>
      <c r="I83" s="9">
        <f t="shared" si="0"/>
        <v>895.02</v>
      </c>
      <c r="J83" s="9">
        <f t="shared" si="1"/>
        <v>984.52200000000005</v>
      </c>
      <c r="K83" s="9">
        <f t="shared" si="2"/>
        <v>805.51800000000003</v>
      </c>
    </row>
    <row r="84" spans="1:11" ht="14.25" customHeight="1" x14ac:dyDescent="0.3">
      <c r="A84" s="7"/>
      <c r="B84" s="7">
        <v>2079</v>
      </c>
      <c r="C84" s="7">
        <v>184.09</v>
      </c>
      <c r="D84" s="7">
        <v>208.15</v>
      </c>
      <c r="E84" s="7">
        <v>202.1</v>
      </c>
      <c r="F84" s="7">
        <v>217.66</v>
      </c>
      <c r="G84" s="7">
        <v>75.73</v>
      </c>
      <c r="H84" s="7">
        <v>12.45</v>
      </c>
      <c r="I84" s="9">
        <f t="shared" si="0"/>
        <v>900.18000000000006</v>
      </c>
      <c r="J84" s="9">
        <f t="shared" si="1"/>
        <v>990.19800000000021</v>
      </c>
      <c r="K84" s="9">
        <f t="shared" si="2"/>
        <v>810.16200000000003</v>
      </c>
    </row>
    <row r="85" spans="1:11" ht="14.25" customHeight="1" x14ac:dyDescent="0.3">
      <c r="A85" s="7"/>
      <c r="B85" s="10">
        <v>2080</v>
      </c>
      <c r="C85" s="10">
        <v>184.82</v>
      </c>
      <c r="D85" s="10">
        <v>207.6</v>
      </c>
      <c r="E85" s="10">
        <v>202.83</v>
      </c>
      <c r="F85" s="10">
        <v>221.62</v>
      </c>
      <c r="G85" s="10">
        <v>75.98</v>
      </c>
      <c r="H85" s="10">
        <v>12.54</v>
      </c>
      <c r="I85" s="9">
        <f t="shared" si="0"/>
        <v>905.39</v>
      </c>
      <c r="J85" s="9">
        <f t="shared" si="1"/>
        <v>995.92900000000009</v>
      </c>
      <c r="K85" s="9">
        <f t="shared" si="2"/>
        <v>814.851</v>
      </c>
    </row>
    <row r="86" spans="1:11" ht="14.25" customHeight="1" x14ac:dyDescent="0.3">
      <c r="A86" s="7"/>
      <c r="B86" s="7">
        <v>2081</v>
      </c>
      <c r="C86" s="7">
        <v>185.53</v>
      </c>
      <c r="D86" s="7">
        <v>207.06</v>
      </c>
      <c r="E86" s="7">
        <v>203.54</v>
      </c>
      <c r="F86" s="7">
        <v>225.64</v>
      </c>
      <c r="G86" s="7">
        <v>76.22</v>
      </c>
      <c r="H86" s="7">
        <v>12.63</v>
      </c>
      <c r="I86" s="9">
        <f t="shared" si="0"/>
        <v>910.62</v>
      </c>
      <c r="J86" s="9">
        <f t="shared" si="1"/>
        <v>1001.6820000000001</v>
      </c>
      <c r="K86" s="9">
        <f t="shared" si="2"/>
        <v>819.55799999999999</v>
      </c>
    </row>
    <row r="87" spans="1:11" ht="14.25" customHeight="1" x14ac:dyDescent="0.3">
      <c r="A87" s="7"/>
      <c r="B87" s="10">
        <v>2082</v>
      </c>
      <c r="C87" s="10">
        <v>186.23</v>
      </c>
      <c r="D87" s="10">
        <v>206.54</v>
      </c>
      <c r="E87" s="10">
        <v>204.23</v>
      </c>
      <c r="F87" s="10">
        <v>229.72</v>
      </c>
      <c r="G87" s="10">
        <v>76.459999999999994</v>
      </c>
      <c r="H87" s="10">
        <v>12.71</v>
      </c>
      <c r="I87" s="9">
        <f t="shared" si="0"/>
        <v>915.8900000000001</v>
      </c>
      <c r="J87" s="9">
        <f t="shared" si="1"/>
        <v>1007.4790000000002</v>
      </c>
      <c r="K87" s="9">
        <f t="shared" si="2"/>
        <v>824.30100000000016</v>
      </c>
    </row>
    <row r="88" spans="1:11" ht="14.25" customHeight="1" x14ac:dyDescent="0.3">
      <c r="A88" s="7"/>
      <c r="B88" s="7">
        <v>2083</v>
      </c>
      <c r="C88" s="7">
        <v>186.91</v>
      </c>
      <c r="D88" s="7">
        <v>206.05</v>
      </c>
      <c r="E88" s="7">
        <v>204.91</v>
      </c>
      <c r="F88" s="7">
        <v>233.87</v>
      </c>
      <c r="G88" s="7">
        <v>76.7</v>
      </c>
      <c r="H88" s="7">
        <v>12.8</v>
      </c>
      <c r="I88" s="9">
        <f t="shared" si="0"/>
        <v>921.24</v>
      </c>
      <c r="J88" s="9">
        <f t="shared" si="1"/>
        <v>1013.3640000000001</v>
      </c>
      <c r="K88" s="9">
        <f t="shared" si="2"/>
        <v>829.11599999999999</v>
      </c>
    </row>
    <row r="89" spans="1:11" ht="14.25" customHeight="1" x14ac:dyDescent="0.3">
      <c r="A89" s="7"/>
      <c r="B89" s="10">
        <v>2084</v>
      </c>
      <c r="C89" s="10">
        <v>187.58</v>
      </c>
      <c r="D89" s="10">
        <v>205.57</v>
      </c>
      <c r="E89" s="10">
        <v>205.57</v>
      </c>
      <c r="F89" s="10">
        <v>238.09</v>
      </c>
      <c r="G89" s="10">
        <v>76.95</v>
      </c>
      <c r="H89" s="10">
        <v>12.88</v>
      </c>
      <c r="I89" s="9">
        <f t="shared" si="0"/>
        <v>926.6400000000001</v>
      </c>
      <c r="J89" s="9">
        <f t="shared" si="1"/>
        <v>1019.3040000000002</v>
      </c>
      <c r="K89" s="9">
        <f t="shared" si="2"/>
        <v>833.97600000000011</v>
      </c>
    </row>
    <row r="90" spans="1:11" ht="14.25" customHeight="1" x14ac:dyDescent="0.3">
      <c r="A90" s="7"/>
      <c r="B90" s="7">
        <v>2085</v>
      </c>
      <c r="C90" s="7">
        <v>188.25</v>
      </c>
      <c r="D90" s="7">
        <v>205.12</v>
      </c>
      <c r="E90" s="7">
        <v>206.22</v>
      </c>
      <c r="F90" s="7">
        <v>242.38</v>
      </c>
      <c r="G90" s="7">
        <v>77.19</v>
      </c>
      <c r="H90" s="7">
        <v>12.96</v>
      </c>
      <c r="I90" s="9">
        <f t="shared" si="0"/>
        <v>932.12000000000012</v>
      </c>
      <c r="J90" s="9">
        <f t="shared" si="1"/>
        <v>1025.3320000000001</v>
      </c>
      <c r="K90" s="9">
        <f t="shared" si="2"/>
        <v>838.90800000000013</v>
      </c>
    </row>
    <row r="91" spans="1:11" ht="14.25" customHeight="1" x14ac:dyDescent="0.3">
      <c r="A91" s="7"/>
      <c r="B91" s="10">
        <v>2086</v>
      </c>
      <c r="C91" s="10">
        <v>188.9</v>
      </c>
      <c r="D91" s="10">
        <v>204.7</v>
      </c>
      <c r="E91" s="10">
        <v>206.86</v>
      </c>
      <c r="F91" s="10">
        <v>246.75</v>
      </c>
      <c r="G91" s="10">
        <v>77.44</v>
      </c>
      <c r="H91" s="10">
        <v>13.04</v>
      </c>
      <c r="I91" s="9">
        <f t="shared" si="0"/>
        <v>937.69</v>
      </c>
      <c r="J91" s="9">
        <f t="shared" si="1"/>
        <v>1031.4590000000001</v>
      </c>
      <c r="K91" s="9">
        <f t="shared" si="2"/>
        <v>843.92100000000005</v>
      </c>
    </row>
    <row r="92" spans="1:11" ht="14.25" customHeight="1" x14ac:dyDescent="0.3">
      <c r="A92" s="7"/>
      <c r="B92" s="7">
        <v>2087</v>
      </c>
      <c r="C92" s="7">
        <v>189.54</v>
      </c>
      <c r="D92" s="7">
        <v>204.3</v>
      </c>
      <c r="E92" s="7">
        <v>207.49</v>
      </c>
      <c r="F92" s="7">
        <v>251.2</v>
      </c>
      <c r="G92" s="7">
        <v>77.69</v>
      </c>
      <c r="H92" s="7">
        <v>13.12</v>
      </c>
      <c r="I92" s="9">
        <f t="shared" si="0"/>
        <v>943.34</v>
      </c>
      <c r="J92" s="9">
        <f t="shared" si="1"/>
        <v>1037.6740000000002</v>
      </c>
      <c r="K92" s="9">
        <f t="shared" si="2"/>
        <v>849.00600000000009</v>
      </c>
    </row>
    <row r="93" spans="1:11" ht="14.25" customHeight="1" x14ac:dyDescent="0.3">
      <c r="A93" s="7"/>
      <c r="B93" s="10">
        <v>2088</v>
      </c>
      <c r="C93" s="10">
        <v>190.18</v>
      </c>
      <c r="D93" s="10">
        <v>203.92</v>
      </c>
      <c r="E93" s="10">
        <v>208.1</v>
      </c>
      <c r="F93" s="10">
        <v>255.74</v>
      </c>
      <c r="G93" s="10">
        <v>77.94</v>
      </c>
      <c r="H93" s="10">
        <v>13.2</v>
      </c>
      <c r="I93" s="9">
        <f t="shared" si="0"/>
        <v>949.08000000000015</v>
      </c>
      <c r="J93" s="9">
        <f t="shared" si="1"/>
        <v>1043.9880000000003</v>
      </c>
      <c r="K93" s="9">
        <f t="shared" si="2"/>
        <v>854.17200000000014</v>
      </c>
    </row>
    <row r="94" spans="1:11" ht="14.25" customHeight="1" x14ac:dyDescent="0.3">
      <c r="A94" s="7"/>
      <c r="B94" s="7">
        <v>2089</v>
      </c>
      <c r="C94" s="7">
        <v>190.8</v>
      </c>
      <c r="D94" s="7">
        <v>203.57</v>
      </c>
      <c r="E94" s="7">
        <v>208.71</v>
      </c>
      <c r="F94" s="7">
        <v>260.36</v>
      </c>
      <c r="G94" s="7">
        <v>78.2</v>
      </c>
      <c r="H94" s="7">
        <v>13.28</v>
      </c>
      <c r="I94" s="9">
        <f t="shared" si="0"/>
        <v>954.92000000000007</v>
      </c>
      <c r="J94" s="9">
        <f t="shared" si="1"/>
        <v>1050.4120000000003</v>
      </c>
      <c r="K94" s="9">
        <f t="shared" si="2"/>
        <v>859.42800000000011</v>
      </c>
    </row>
    <row r="95" spans="1:11" ht="14.25" customHeight="1" x14ac:dyDescent="0.3">
      <c r="A95" s="7"/>
      <c r="B95" s="10">
        <v>2090</v>
      </c>
      <c r="C95" s="10">
        <v>191.42</v>
      </c>
      <c r="D95" s="10">
        <v>203.25</v>
      </c>
      <c r="E95" s="10">
        <v>209.31</v>
      </c>
      <c r="F95" s="10">
        <v>265.08999999999997</v>
      </c>
      <c r="G95" s="10">
        <v>78.459999999999994</v>
      </c>
      <c r="H95" s="10">
        <v>13.35</v>
      </c>
      <c r="I95" s="9">
        <f t="shared" si="0"/>
        <v>960.88</v>
      </c>
      <c r="J95" s="9">
        <f t="shared" si="1"/>
        <v>1056.9680000000001</v>
      </c>
      <c r="K95" s="9">
        <f t="shared" si="2"/>
        <v>864.79200000000003</v>
      </c>
    </row>
    <row r="96" spans="1:11" ht="14.25" customHeight="1" x14ac:dyDescent="0.3">
      <c r="A96" s="7"/>
      <c r="B96" s="7">
        <v>2091</v>
      </c>
      <c r="C96" s="7">
        <v>192.03</v>
      </c>
      <c r="D96" s="7">
        <v>202.95</v>
      </c>
      <c r="E96" s="7">
        <v>209.9</v>
      </c>
      <c r="F96" s="7">
        <v>269.91000000000003</v>
      </c>
      <c r="G96" s="7">
        <v>78.72</v>
      </c>
      <c r="H96" s="7">
        <v>13.43</v>
      </c>
      <c r="I96" s="9">
        <f t="shared" si="0"/>
        <v>966.93999999999994</v>
      </c>
      <c r="J96" s="9">
        <f t="shared" si="1"/>
        <v>1063.634</v>
      </c>
      <c r="K96" s="9">
        <f t="shared" si="2"/>
        <v>870.24599999999998</v>
      </c>
    </row>
    <row r="97" spans="1:11" ht="14.25" customHeight="1" x14ac:dyDescent="0.3">
      <c r="A97" s="7"/>
      <c r="B97" s="10">
        <v>2092</v>
      </c>
      <c r="C97" s="10">
        <v>192.63</v>
      </c>
      <c r="D97" s="10">
        <v>202.68</v>
      </c>
      <c r="E97" s="10">
        <v>210.48</v>
      </c>
      <c r="F97" s="10">
        <v>274.85000000000002</v>
      </c>
      <c r="G97" s="10">
        <v>78.989999999999995</v>
      </c>
      <c r="H97" s="10">
        <v>13.5</v>
      </c>
      <c r="I97" s="9">
        <f t="shared" si="0"/>
        <v>973.13</v>
      </c>
      <c r="J97" s="9">
        <f t="shared" si="1"/>
        <v>1070.443</v>
      </c>
      <c r="K97" s="9">
        <f t="shared" si="2"/>
        <v>875.81700000000001</v>
      </c>
    </row>
    <row r="98" spans="1:11" ht="14.25" customHeight="1" x14ac:dyDescent="0.3">
      <c r="A98" s="7"/>
      <c r="B98" s="7">
        <v>2093</v>
      </c>
      <c r="C98" s="7">
        <v>193.23</v>
      </c>
      <c r="D98" s="7">
        <v>202.43</v>
      </c>
      <c r="E98" s="7">
        <v>211.06</v>
      </c>
      <c r="F98" s="7">
        <v>279.88</v>
      </c>
      <c r="G98" s="7">
        <v>79.260000000000005</v>
      </c>
      <c r="H98" s="7">
        <v>13.58</v>
      </c>
      <c r="I98" s="9">
        <f t="shared" si="0"/>
        <v>979.44</v>
      </c>
      <c r="J98" s="9">
        <f t="shared" si="1"/>
        <v>1077.3840000000002</v>
      </c>
      <c r="K98" s="9">
        <f t="shared" si="2"/>
        <v>881.49600000000009</v>
      </c>
    </row>
    <row r="99" spans="1:11" ht="14.25" customHeight="1" x14ac:dyDescent="0.3">
      <c r="A99" s="7"/>
      <c r="B99" s="10">
        <v>2094</v>
      </c>
      <c r="C99" s="10">
        <v>193.82</v>
      </c>
      <c r="D99" s="10">
        <v>202.22</v>
      </c>
      <c r="E99" s="10">
        <v>211.63</v>
      </c>
      <c r="F99" s="10">
        <v>285.02999999999997</v>
      </c>
      <c r="G99" s="10">
        <v>79.540000000000006</v>
      </c>
      <c r="H99" s="10">
        <v>13.65</v>
      </c>
      <c r="I99" s="9">
        <f t="shared" si="0"/>
        <v>985.88999999999987</v>
      </c>
      <c r="J99" s="9">
        <f t="shared" si="1"/>
        <v>1084.479</v>
      </c>
      <c r="K99" s="9">
        <f t="shared" si="2"/>
        <v>887.30099999999993</v>
      </c>
    </row>
    <row r="100" spans="1:11" ht="14.25" customHeight="1" x14ac:dyDescent="0.3">
      <c r="A100" s="7"/>
      <c r="B100" s="7">
        <v>2095</v>
      </c>
      <c r="C100" s="7">
        <v>194.41</v>
      </c>
      <c r="D100" s="7">
        <v>202.02</v>
      </c>
      <c r="E100" s="7">
        <v>212.19</v>
      </c>
      <c r="F100" s="7">
        <v>290.3</v>
      </c>
      <c r="G100" s="7">
        <v>79.81</v>
      </c>
      <c r="H100" s="7">
        <v>13.72</v>
      </c>
      <c r="I100" s="9">
        <f t="shared" si="0"/>
        <v>992.45</v>
      </c>
      <c r="J100" s="9">
        <f t="shared" si="1"/>
        <v>1091.6950000000002</v>
      </c>
      <c r="K100" s="9">
        <f t="shared" si="2"/>
        <v>893.20500000000004</v>
      </c>
    </row>
    <row r="101" spans="1:11" ht="14.25" customHeight="1" x14ac:dyDescent="0.3">
      <c r="A101" s="7"/>
      <c r="B101" s="10">
        <v>2096</v>
      </c>
      <c r="C101" s="10">
        <v>194.99</v>
      </c>
      <c r="D101" s="10">
        <v>201.85</v>
      </c>
      <c r="E101" s="10">
        <v>212.74</v>
      </c>
      <c r="F101" s="10">
        <v>295.67</v>
      </c>
      <c r="G101" s="10">
        <v>80.099999999999994</v>
      </c>
      <c r="H101" s="10">
        <v>13.8</v>
      </c>
      <c r="I101" s="9">
        <f t="shared" si="0"/>
        <v>999.15</v>
      </c>
      <c r="J101" s="9">
        <f t="shared" si="1"/>
        <v>1099.0650000000001</v>
      </c>
      <c r="K101" s="9">
        <f t="shared" si="2"/>
        <v>899.23500000000001</v>
      </c>
    </row>
    <row r="102" spans="1:11" ht="14.25" customHeight="1" x14ac:dyDescent="0.3">
      <c r="A102" s="7"/>
      <c r="B102" s="7">
        <v>2097</v>
      </c>
      <c r="C102" s="7">
        <v>195.56</v>
      </c>
      <c r="D102" s="7">
        <v>201.7</v>
      </c>
      <c r="E102" s="7">
        <v>213.29</v>
      </c>
      <c r="F102" s="7">
        <v>301.16000000000003</v>
      </c>
      <c r="G102" s="7">
        <v>80.38</v>
      </c>
      <c r="H102" s="7">
        <v>13.87</v>
      </c>
      <c r="I102" s="9">
        <f t="shared" si="0"/>
        <v>1005.96</v>
      </c>
      <c r="J102" s="9">
        <f t="shared" si="1"/>
        <v>1106.556</v>
      </c>
      <c r="K102" s="9">
        <f t="shared" si="2"/>
        <v>905.36400000000003</v>
      </c>
    </row>
    <row r="103" spans="1:11" ht="14.25" customHeight="1" x14ac:dyDescent="0.3">
      <c r="A103" s="7"/>
      <c r="B103" s="10">
        <v>2098</v>
      </c>
      <c r="C103" s="10">
        <v>196.13</v>
      </c>
      <c r="D103" s="10">
        <v>201.57</v>
      </c>
      <c r="E103" s="10">
        <v>213.83</v>
      </c>
      <c r="F103" s="10">
        <v>306.76</v>
      </c>
      <c r="G103" s="10">
        <v>80.67</v>
      </c>
      <c r="H103" s="10">
        <v>13.94</v>
      </c>
      <c r="I103" s="9">
        <f t="shared" si="0"/>
        <v>1012.9</v>
      </c>
      <c r="J103" s="9">
        <f t="shared" si="1"/>
        <v>1114.19</v>
      </c>
      <c r="K103" s="9">
        <f t="shared" si="2"/>
        <v>911.61</v>
      </c>
    </row>
    <row r="104" spans="1:11" ht="14.25" customHeight="1" x14ac:dyDescent="0.3">
      <c r="A104" s="7"/>
      <c r="B104" s="7">
        <v>2099</v>
      </c>
      <c r="C104" s="7">
        <v>196.69</v>
      </c>
      <c r="D104" s="7">
        <v>201.46</v>
      </c>
      <c r="E104" s="7">
        <v>214.36</v>
      </c>
      <c r="F104" s="7">
        <v>312.45999999999998</v>
      </c>
      <c r="G104" s="7">
        <v>80.959999999999994</v>
      </c>
      <c r="H104" s="7">
        <v>14.02</v>
      </c>
      <c r="I104" s="9">
        <f t="shared" si="0"/>
        <v>1019.95</v>
      </c>
      <c r="J104" s="9">
        <f t="shared" si="1"/>
        <v>1121.9450000000002</v>
      </c>
      <c r="K104" s="9">
        <f t="shared" si="2"/>
        <v>917.95500000000004</v>
      </c>
    </row>
    <row r="105" spans="1:11" ht="14.25" customHeight="1" x14ac:dyDescent="0.3">
      <c r="A105" s="7"/>
      <c r="B105" s="10">
        <v>2100</v>
      </c>
      <c r="C105" s="10">
        <v>197.24</v>
      </c>
      <c r="D105" s="10">
        <v>201.37</v>
      </c>
      <c r="E105" s="10">
        <v>214.89</v>
      </c>
      <c r="F105" s="10">
        <v>318.27999999999997</v>
      </c>
      <c r="G105" s="10">
        <v>81.260000000000005</v>
      </c>
      <c r="H105" s="10">
        <v>14.09</v>
      </c>
      <c r="I105" s="9">
        <f t="shared" si="0"/>
        <v>1027.1299999999999</v>
      </c>
      <c r="J105" s="9">
        <f t="shared" si="1"/>
        <v>1129.8430000000001</v>
      </c>
      <c r="K105" s="9">
        <f t="shared" si="2"/>
        <v>924.41699999999992</v>
      </c>
    </row>
    <row r="106" spans="1:11" ht="14.25" customHeight="1" x14ac:dyDescent="0.3">
      <c r="A106" s="7"/>
      <c r="B106" s="7"/>
      <c r="C106" s="7"/>
      <c r="D106" s="7"/>
      <c r="E106" s="7"/>
      <c r="F106" s="7"/>
      <c r="G106" s="7"/>
      <c r="H106" s="7"/>
    </row>
    <row r="107" spans="1:11" ht="14.25" customHeight="1" x14ac:dyDescent="0.3"/>
    <row r="108" spans="1:11" ht="14.25" customHeight="1" x14ac:dyDescent="0.3"/>
    <row r="109" spans="1:11" ht="14.25" customHeight="1" x14ac:dyDescent="0.3"/>
    <row r="110" spans="1:11" ht="14.25" customHeight="1" x14ac:dyDescent="0.3"/>
    <row r="111" spans="1:11" ht="14.25" customHeight="1" x14ac:dyDescent="0.3"/>
    <row r="112" spans="1:1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2:F2"/>
  </mergeCells>
  <conditionalFormatting sqref="C4:H10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7"/>
  <sheetViews>
    <sheetView topLeftCell="G1" workbookViewId="0"/>
  </sheetViews>
  <sheetFormatPr defaultColWidth="14.44140625" defaultRowHeight="15.75" customHeight="1" x14ac:dyDescent="0.3"/>
  <cols>
    <col min="2" max="2" width="33.88671875" customWidth="1"/>
    <col min="3" max="3" width="22.6640625" customWidth="1"/>
    <col min="4" max="4" width="34.88671875" customWidth="1"/>
    <col min="5" max="5" width="27.44140625" customWidth="1"/>
    <col min="6" max="6" width="34.109375" customWidth="1"/>
    <col min="7" max="7" width="34" customWidth="1"/>
    <col min="8" max="8" width="26.33203125" customWidth="1"/>
    <col min="9" max="9" width="36.33203125" customWidth="1"/>
    <col min="10" max="10" width="27" customWidth="1"/>
    <col min="11" max="11" width="36" customWidth="1"/>
    <col min="12" max="12" width="24.6640625" customWidth="1"/>
    <col min="13" max="13" width="24.5546875" customWidth="1"/>
  </cols>
  <sheetData>
    <row r="1" spans="1:19" x14ac:dyDescent="0.3">
      <c r="A1" s="11" t="s">
        <v>20</v>
      </c>
      <c r="B1" s="12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4" t="s">
        <v>27</v>
      </c>
      <c r="I1" s="15" t="s">
        <v>28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6" t="s">
        <v>29</v>
      </c>
      <c r="B2" s="17" t="s">
        <v>30</v>
      </c>
      <c r="C2" s="18"/>
      <c r="D2" s="18"/>
      <c r="E2" s="18"/>
      <c r="F2" s="18"/>
      <c r="G2" s="18"/>
      <c r="H2" s="19"/>
      <c r="I2" s="20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21"/>
      <c r="B3" s="22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38</v>
      </c>
      <c r="I3" s="24" t="s">
        <v>39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>
        <v>1</v>
      </c>
      <c r="B4" s="26">
        <v>6</v>
      </c>
      <c r="C4" s="26">
        <v>26</v>
      </c>
      <c r="D4" s="26">
        <v>-0.02</v>
      </c>
      <c r="E4" s="26">
        <v>75</v>
      </c>
      <c r="F4" s="27">
        <v>1.2E-2</v>
      </c>
      <c r="G4" s="27">
        <v>2.3E-2</v>
      </c>
      <c r="H4" s="28">
        <v>-0.4</v>
      </c>
      <c r="I4" s="29">
        <v>2.38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30">
        <v>2</v>
      </c>
      <c r="B5" s="31">
        <v>10</v>
      </c>
      <c r="C5" s="31">
        <v>23</v>
      </c>
      <c r="D5" s="31">
        <v>-0.03</v>
      </c>
      <c r="E5" s="31">
        <v>14</v>
      </c>
      <c r="F5" s="32">
        <v>3.1E-2</v>
      </c>
      <c r="G5" s="32">
        <v>3.7999999999999999E-2</v>
      </c>
      <c r="H5" s="33">
        <v>-0.23</v>
      </c>
      <c r="I5" s="34">
        <v>2.54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25">
        <v>3</v>
      </c>
      <c r="B6" s="26">
        <v>33</v>
      </c>
      <c r="C6" s="26">
        <v>7</v>
      </c>
      <c r="D6" s="26">
        <v>-0.01</v>
      </c>
      <c r="E6" s="26">
        <v>45</v>
      </c>
      <c r="F6" s="27">
        <v>0.02</v>
      </c>
      <c r="G6" s="27">
        <v>3.1E-2</v>
      </c>
      <c r="H6" s="28">
        <v>-0.47</v>
      </c>
      <c r="I6" s="29">
        <v>2.41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30">
        <v>4</v>
      </c>
      <c r="B7" s="31">
        <v>24</v>
      </c>
      <c r="C7" s="31">
        <v>8</v>
      </c>
      <c r="D7" s="31">
        <v>-0.01</v>
      </c>
      <c r="E7" s="31">
        <v>99</v>
      </c>
      <c r="F7" s="32">
        <v>3.1E-2</v>
      </c>
      <c r="G7" s="32">
        <v>1.6E-2</v>
      </c>
      <c r="H7" s="33">
        <v>-0.26</v>
      </c>
      <c r="I7" s="34">
        <v>2.4300000000000002</v>
      </c>
      <c r="J7" s="1"/>
      <c r="K7" s="1" t="s">
        <v>40</v>
      </c>
      <c r="L7" s="1"/>
      <c r="M7" s="1"/>
      <c r="N7" s="1"/>
      <c r="O7" s="1"/>
      <c r="P7" s="1"/>
      <c r="Q7" s="1"/>
      <c r="R7" s="1"/>
      <c r="S7" s="1"/>
    </row>
    <row r="8" spans="1:19" x14ac:dyDescent="0.3">
      <c r="A8" s="25">
        <v>5</v>
      </c>
      <c r="B8" s="26">
        <v>20</v>
      </c>
      <c r="C8" s="26">
        <v>35</v>
      </c>
      <c r="D8" s="26">
        <v>-0.01</v>
      </c>
      <c r="E8" s="26">
        <v>67</v>
      </c>
      <c r="F8" s="27">
        <v>7.0000000000000001E-3</v>
      </c>
      <c r="G8" s="27">
        <v>2.1000000000000001E-2</v>
      </c>
      <c r="H8" s="28">
        <v>-0.1</v>
      </c>
      <c r="I8" s="29">
        <v>2.58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30">
        <v>6</v>
      </c>
      <c r="B9" s="31">
        <v>37</v>
      </c>
      <c r="C9" s="31">
        <v>25</v>
      </c>
      <c r="D9" s="31">
        <v>0</v>
      </c>
      <c r="E9" s="31">
        <v>15</v>
      </c>
      <c r="F9" s="32">
        <v>1.2999999999999999E-2</v>
      </c>
      <c r="G9" s="32">
        <v>2.3E-2</v>
      </c>
      <c r="H9" s="33">
        <v>-0.35</v>
      </c>
      <c r="I9" s="34">
        <v>2.73</v>
      </c>
      <c r="J9" s="1"/>
      <c r="K9" s="76" t="s">
        <v>41</v>
      </c>
      <c r="L9" s="77"/>
      <c r="M9" s="1"/>
      <c r="N9" s="1"/>
      <c r="O9" s="1"/>
      <c r="P9" s="1"/>
      <c r="Q9" s="1"/>
      <c r="R9" s="1"/>
      <c r="S9" s="1"/>
    </row>
    <row r="10" spans="1:19" x14ac:dyDescent="0.3">
      <c r="A10" s="25">
        <v>7</v>
      </c>
      <c r="B10" s="26">
        <v>17</v>
      </c>
      <c r="C10" s="26">
        <v>22</v>
      </c>
      <c r="D10" s="26">
        <v>0</v>
      </c>
      <c r="E10" s="26">
        <v>90</v>
      </c>
      <c r="F10" s="27">
        <v>8.9999999999999993E-3</v>
      </c>
      <c r="G10" s="27">
        <v>1.4E-2</v>
      </c>
      <c r="H10" s="28">
        <v>-0.42</v>
      </c>
      <c r="I10" s="29">
        <v>2.4700000000000002</v>
      </c>
      <c r="J10" s="1"/>
      <c r="K10" s="1" t="s">
        <v>42</v>
      </c>
      <c r="L10" s="6">
        <v>0.98384348700000002</v>
      </c>
      <c r="M10" s="1"/>
      <c r="N10" s="1"/>
      <c r="O10" s="1"/>
      <c r="P10" s="1"/>
      <c r="Q10" s="1"/>
      <c r="R10" s="1"/>
      <c r="S10" s="1"/>
    </row>
    <row r="11" spans="1:19" x14ac:dyDescent="0.3">
      <c r="A11" s="30">
        <v>8</v>
      </c>
      <c r="B11" s="31">
        <v>10</v>
      </c>
      <c r="C11" s="31">
        <v>44</v>
      </c>
      <c r="D11" s="31">
        <v>-0.01</v>
      </c>
      <c r="E11" s="31">
        <v>97</v>
      </c>
      <c r="F11" s="32">
        <v>2.5000000000000001E-2</v>
      </c>
      <c r="G11" s="32">
        <v>2.8000000000000001E-2</v>
      </c>
      <c r="H11" s="33">
        <v>-0.06</v>
      </c>
      <c r="I11" s="34">
        <v>2.41</v>
      </c>
      <c r="J11" s="1"/>
      <c r="K11" s="1" t="s">
        <v>43</v>
      </c>
      <c r="L11" s="6">
        <v>0.96794800700000005</v>
      </c>
      <c r="M11" s="1"/>
      <c r="N11" s="1"/>
      <c r="O11" s="1"/>
      <c r="P11" s="1"/>
      <c r="Q11" s="1"/>
      <c r="R11" s="1"/>
      <c r="S11" s="1"/>
    </row>
    <row r="12" spans="1:19" x14ac:dyDescent="0.3">
      <c r="A12" s="25">
        <v>9</v>
      </c>
      <c r="B12" s="26">
        <v>7</v>
      </c>
      <c r="C12" s="26">
        <v>27</v>
      </c>
      <c r="D12" s="26">
        <v>-0.01</v>
      </c>
      <c r="E12" s="26">
        <v>83</v>
      </c>
      <c r="F12" s="27">
        <v>3.9E-2</v>
      </c>
      <c r="G12" s="27">
        <v>0.02</v>
      </c>
      <c r="H12" s="28">
        <v>-0.01</v>
      </c>
      <c r="I12" s="29">
        <v>2.5299999999999998</v>
      </c>
      <c r="J12" s="1"/>
      <c r="K12" s="1" t="s">
        <v>44</v>
      </c>
      <c r="L12" s="6">
        <v>0.96438667499999997</v>
      </c>
      <c r="M12" s="1"/>
      <c r="N12" s="1"/>
      <c r="O12" s="1"/>
      <c r="P12" s="1"/>
      <c r="Q12" s="1"/>
      <c r="R12" s="1"/>
      <c r="S12" s="1"/>
    </row>
    <row r="13" spans="1:19" x14ac:dyDescent="0.3">
      <c r="A13" s="30">
        <v>10</v>
      </c>
      <c r="B13" s="31">
        <v>25</v>
      </c>
      <c r="C13" s="31">
        <v>45</v>
      </c>
      <c r="D13" s="31">
        <v>-0.04</v>
      </c>
      <c r="E13" s="31">
        <v>72</v>
      </c>
      <c r="F13" s="32">
        <v>1.0999999999999999E-2</v>
      </c>
      <c r="G13" s="32">
        <v>3.5999999999999997E-2</v>
      </c>
      <c r="H13" s="33">
        <v>-0.04</v>
      </c>
      <c r="I13" s="34">
        <v>2.4</v>
      </c>
      <c r="J13" s="1"/>
      <c r="K13" s="1" t="s">
        <v>45</v>
      </c>
      <c r="L13" s="6">
        <v>3.5573480999999997E-2</v>
      </c>
      <c r="M13" s="1"/>
      <c r="N13" s="1"/>
      <c r="O13" s="1"/>
      <c r="P13" s="1"/>
      <c r="Q13" s="1"/>
      <c r="R13" s="1"/>
      <c r="S13" s="1"/>
    </row>
    <row r="14" spans="1:19" x14ac:dyDescent="0.3">
      <c r="A14" s="25">
        <v>11</v>
      </c>
      <c r="B14" s="26">
        <v>8</v>
      </c>
      <c r="C14" s="26">
        <v>14</v>
      </c>
      <c r="D14" s="26">
        <v>0</v>
      </c>
      <c r="E14" s="26">
        <v>38</v>
      </c>
      <c r="F14" s="27">
        <v>3.3000000000000002E-2</v>
      </c>
      <c r="G14" s="27">
        <v>2.9000000000000001E-2</v>
      </c>
      <c r="H14" s="28">
        <v>-0.43</v>
      </c>
      <c r="I14" s="29">
        <v>2.4900000000000002</v>
      </c>
      <c r="J14" s="1"/>
      <c r="K14" s="36" t="s">
        <v>46</v>
      </c>
      <c r="L14" s="37">
        <v>71</v>
      </c>
      <c r="M14" s="1"/>
      <c r="N14" s="1"/>
      <c r="O14" s="1"/>
      <c r="P14" s="1"/>
      <c r="Q14" s="1"/>
      <c r="R14" s="1"/>
      <c r="S14" s="1"/>
    </row>
    <row r="15" spans="1:19" x14ac:dyDescent="0.3">
      <c r="A15" s="30">
        <v>12</v>
      </c>
      <c r="B15" s="31">
        <v>34</v>
      </c>
      <c r="C15" s="31">
        <v>26</v>
      </c>
      <c r="D15" s="31">
        <v>-0.04</v>
      </c>
      <c r="E15" s="31">
        <v>55</v>
      </c>
      <c r="F15" s="32">
        <v>2.1000000000000001E-2</v>
      </c>
      <c r="G15" s="32">
        <v>1.9E-2</v>
      </c>
      <c r="H15" s="33">
        <v>-0.32</v>
      </c>
      <c r="I15" s="34">
        <v>2.4300000000000002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25">
        <v>13</v>
      </c>
      <c r="B16" s="26">
        <v>1</v>
      </c>
      <c r="C16" s="26">
        <v>18</v>
      </c>
      <c r="D16" s="26">
        <v>-0.04</v>
      </c>
      <c r="E16" s="26">
        <v>68</v>
      </c>
      <c r="F16" s="27">
        <v>3.5000000000000003E-2</v>
      </c>
      <c r="G16" s="27">
        <v>3.2000000000000001E-2</v>
      </c>
      <c r="H16" s="28">
        <v>-0.25</v>
      </c>
      <c r="I16" s="29">
        <v>2.33</v>
      </c>
      <c r="J16" s="1"/>
      <c r="K16" s="1" t="s">
        <v>47</v>
      </c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30">
        <v>14</v>
      </c>
      <c r="B17" s="31">
        <v>13</v>
      </c>
      <c r="C17" s="31">
        <v>27</v>
      </c>
      <c r="D17" s="31">
        <v>0</v>
      </c>
      <c r="E17" s="31">
        <v>52</v>
      </c>
      <c r="F17" s="32">
        <v>2.9000000000000001E-2</v>
      </c>
      <c r="G17" s="32">
        <v>3.3000000000000002E-2</v>
      </c>
      <c r="H17" s="33">
        <v>-0.14000000000000001</v>
      </c>
      <c r="I17" s="34">
        <v>2.5</v>
      </c>
      <c r="J17" s="1"/>
      <c r="K17" s="35"/>
      <c r="L17" s="35" t="s">
        <v>48</v>
      </c>
      <c r="M17" s="35" t="s">
        <v>49</v>
      </c>
      <c r="N17" s="35" t="s">
        <v>50</v>
      </c>
      <c r="O17" s="35" t="s">
        <v>51</v>
      </c>
      <c r="P17" s="35" t="s">
        <v>52</v>
      </c>
      <c r="Q17" s="1"/>
      <c r="R17" s="1"/>
      <c r="S17" s="1"/>
    </row>
    <row r="18" spans="1:19" x14ac:dyDescent="0.3">
      <c r="A18" s="25">
        <v>15</v>
      </c>
      <c r="B18" s="26">
        <v>49</v>
      </c>
      <c r="C18" s="26">
        <v>38</v>
      </c>
      <c r="D18" s="26">
        <v>-0.03</v>
      </c>
      <c r="E18" s="26">
        <v>82</v>
      </c>
      <c r="F18" s="27">
        <v>1.9E-2</v>
      </c>
      <c r="G18" s="27">
        <v>0.02</v>
      </c>
      <c r="H18" s="28">
        <v>-0.13</v>
      </c>
      <c r="I18" s="29">
        <v>2.4300000000000002</v>
      </c>
      <c r="J18" s="1"/>
      <c r="K18" s="1" t="s">
        <v>53</v>
      </c>
      <c r="L18" s="6">
        <v>7</v>
      </c>
      <c r="M18" s="6">
        <v>2.4076329749999998</v>
      </c>
      <c r="N18" s="6">
        <v>0.34394799999999998</v>
      </c>
      <c r="O18" s="6">
        <v>271.79377549999998</v>
      </c>
      <c r="P18" s="38">
        <v>1.5235500000000001E-44</v>
      </c>
      <c r="Q18" s="1"/>
      <c r="R18" s="1"/>
      <c r="S18" s="1"/>
    </row>
    <row r="19" spans="1:19" x14ac:dyDescent="0.3">
      <c r="A19" s="30">
        <v>16</v>
      </c>
      <c r="B19" s="31">
        <v>39</v>
      </c>
      <c r="C19" s="31">
        <v>2</v>
      </c>
      <c r="D19" s="31">
        <v>0</v>
      </c>
      <c r="E19" s="31">
        <v>76</v>
      </c>
      <c r="F19" s="32">
        <v>3.3000000000000002E-2</v>
      </c>
      <c r="G19" s="32">
        <v>1.9E-2</v>
      </c>
      <c r="H19" s="33">
        <v>-0.19</v>
      </c>
      <c r="I19" s="34">
        <v>2.5099999999999998</v>
      </c>
      <c r="J19" s="1"/>
      <c r="K19" s="1" t="s">
        <v>54</v>
      </c>
      <c r="L19" s="6">
        <v>63</v>
      </c>
      <c r="M19" s="6">
        <v>7.9724771999999999E-2</v>
      </c>
      <c r="N19" s="6">
        <v>1.2650000000000001E-3</v>
      </c>
      <c r="O19" s="1"/>
      <c r="P19" s="1"/>
      <c r="Q19" s="1"/>
      <c r="R19" s="1"/>
      <c r="S19" s="1"/>
    </row>
    <row r="20" spans="1:19" x14ac:dyDescent="0.3">
      <c r="A20" s="25">
        <v>17</v>
      </c>
      <c r="B20" s="26">
        <v>35</v>
      </c>
      <c r="C20" s="26">
        <v>12</v>
      </c>
      <c r="D20" s="26">
        <v>-0.02</v>
      </c>
      <c r="E20" s="26">
        <v>28</v>
      </c>
      <c r="F20" s="27">
        <v>3.6999999999999998E-2</v>
      </c>
      <c r="G20" s="27">
        <v>2.7E-2</v>
      </c>
      <c r="H20" s="28">
        <v>-0.12</v>
      </c>
      <c r="I20" s="29">
        <v>2.61</v>
      </c>
      <c r="J20" s="1"/>
      <c r="K20" s="36" t="s">
        <v>55</v>
      </c>
      <c r="L20" s="37">
        <v>70</v>
      </c>
      <c r="M20" s="37">
        <v>2.4873577459999998</v>
      </c>
      <c r="N20" s="36"/>
      <c r="O20" s="36"/>
      <c r="P20" s="36"/>
      <c r="Q20" s="1"/>
      <c r="R20" s="1"/>
      <c r="S20" s="1"/>
    </row>
    <row r="21" spans="1:19" x14ac:dyDescent="0.3">
      <c r="A21" s="30">
        <v>18</v>
      </c>
      <c r="B21" s="31">
        <v>49</v>
      </c>
      <c r="C21" s="31">
        <v>16</v>
      </c>
      <c r="D21" s="31">
        <v>-0.01</v>
      </c>
      <c r="E21" s="31">
        <v>5</v>
      </c>
      <c r="F21" s="32">
        <v>2.5999999999999999E-2</v>
      </c>
      <c r="G21" s="32">
        <v>2.1999999999999999E-2</v>
      </c>
      <c r="H21" s="33">
        <v>-0.16</v>
      </c>
      <c r="I21" s="34">
        <v>2.81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25">
        <v>19</v>
      </c>
      <c r="B22" s="26">
        <v>28</v>
      </c>
      <c r="C22" s="26">
        <v>18</v>
      </c>
      <c r="D22" s="26">
        <v>0</v>
      </c>
      <c r="E22" s="26">
        <v>60</v>
      </c>
      <c r="F22" s="27">
        <v>2.3E-2</v>
      </c>
      <c r="G22" s="27">
        <v>2.5000000000000001E-2</v>
      </c>
      <c r="H22" s="28">
        <v>-0.01</v>
      </c>
      <c r="I22" s="29">
        <v>2.61</v>
      </c>
      <c r="J22" s="1"/>
      <c r="K22" s="35"/>
      <c r="L22" s="35" t="s">
        <v>56</v>
      </c>
      <c r="M22" s="35" t="s">
        <v>45</v>
      </c>
      <c r="N22" s="35" t="s">
        <v>57</v>
      </c>
      <c r="O22" s="35" t="s">
        <v>58</v>
      </c>
      <c r="P22" s="35" t="s">
        <v>59</v>
      </c>
      <c r="Q22" s="35" t="s">
        <v>60</v>
      </c>
      <c r="R22" s="35"/>
      <c r="S22" s="35"/>
    </row>
    <row r="23" spans="1:19" x14ac:dyDescent="0.3">
      <c r="A23" s="30">
        <v>20</v>
      </c>
      <c r="B23" s="31">
        <v>23</v>
      </c>
      <c r="C23" s="31">
        <v>32</v>
      </c>
      <c r="D23" s="31">
        <v>0</v>
      </c>
      <c r="E23" s="31">
        <v>-0.08</v>
      </c>
      <c r="F23" s="32">
        <v>2.9000000000000001E-2</v>
      </c>
      <c r="G23" s="32">
        <v>1.2999999999999999E-2</v>
      </c>
      <c r="H23" s="33">
        <v>-0.08</v>
      </c>
      <c r="I23" s="34">
        <v>2.91</v>
      </c>
      <c r="J23" s="1"/>
      <c r="K23" s="1" t="s">
        <v>61</v>
      </c>
      <c r="L23" s="6">
        <v>3.2749003380000001</v>
      </c>
      <c r="M23" s="6">
        <v>2.0907733000000001E-2</v>
      </c>
      <c r="N23" s="6">
        <v>156.63579999999999</v>
      </c>
      <c r="O23" s="38">
        <v>2.3285700000000001E-83</v>
      </c>
      <c r="P23" s="6">
        <v>3.2331195670000001</v>
      </c>
      <c r="Q23" s="6">
        <v>3.3166811100000002</v>
      </c>
      <c r="R23" s="1"/>
      <c r="S23" s="1"/>
    </row>
    <row r="24" spans="1:19" x14ac:dyDescent="0.3">
      <c r="A24" s="25">
        <v>21</v>
      </c>
      <c r="B24" s="26">
        <v>5</v>
      </c>
      <c r="C24" s="26">
        <v>5</v>
      </c>
      <c r="D24" s="26">
        <v>-0.03</v>
      </c>
      <c r="E24" s="26">
        <v>54</v>
      </c>
      <c r="F24" s="27">
        <v>2.8000000000000001E-2</v>
      </c>
      <c r="G24" s="27">
        <v>1.4E-2</v>
      </c>
      <c r="H24" s="28">
        <v>-0.11</v>
      </c>
      <c r="I24" s="29">
        <v>2.65</v>
      </c>
      <c r="J24" s="1"/>
      <c r="K24" s="1" t="s">
        <v>32</v>
      </c>
      <c r="L24" s="6">
        <v>-1.0010139999999999E-3</v>
      </c>
      <c r="M24" s="6">
        <v>2.9216700000000002E-4</v>
      </c>
      <c r="N24" s="6">
        <v>-3.42618</v>
      </c>
      <c r="O24" s="6">
        <v>1.0827059999999999E-3</v>
      </c>
      <c r="P24" s="6">
        <v>-1.5848629999999999E-3</v>
      </c>
      <c r="Q24" s="6">
        <v>-4.1716600000000001E-4</v>
      </c>
      <c r="R24" s="1"/>
      <c r="S24" s="1"/>
    </row>
    <row r="25" spans="1:19" x14ac:dyDescent="0.3">
      <c r="A25" s="30">
        <v>22</v>
      </c>
      <c r="B25" s="31">
        <v>16</v>
      </c>
      <c r="C25" s="31">
        <v>37</v>
      </c>
      <c r="D25" s="31">
        <v>-0.02</v>
      </c>
      <c r="E25" s="31">
        <v>65</v>
      </c>
      <c r="F25" s="32">
        <v>3.5999999999999997E-2</v>
      </c>
      <c r="G25" s="32">
        <v>1.4E-2</v>
      </c>
      <c r="H25" s="33">
        <v>-0.31</v>
      </c>
      <c r="I25" s="34">
        <v>2.4700000000000002</v>
      </c>
      <c r="J25" s="1"/>
      <c r="K25" s="1" t="s">
        <v>33</v>
      </c>
      <c r="L25" s="6">
        <v>-1.582174E-3</v>
      </c>
      <c r="M25" s="6">
        <v>2.9036200000000001E-4</v>
      </c>
      <c r="N25" s="6">
        <v>-5.4489700000000001</v>
      </c>
      <c r="O25" s="38">
        <v>8.9548400000000003E-7</v>
      </c>
      <c r="P25" s="6">
        <v>-2.1624169999999998E-3</v>
      </c>
      <c r="Q25" s="6">
        <v>-1.0019320000000001E-3</v>
      </c>
      <c r="R25" s="1"/>
      <c r="S25" s="1"/>
    </row>
    <row r="26" spans="1:19" x14ac:dyDescent="0.3">
      <c r="A26" s="25">
        <v>23</v>
      </c>
      <c r="B26" s="26">
        <v>45</v>
      </c>
      <c r="C26" s="26">
        <v>22</v>
      </c>
      <c r="D26" s="26">
        <v>-0.03</v>
      </c>
      <c r="E26" s="26">
        <v>49</v>
      </c>
      <c r="F26" s="27">
        <v>2.8000000000000001E-2</v>
      </c>
      <c r="G26" s="27">
        <v>3.5999999999999997E-2</v>
      </c>
      <c r="H26" s="28">
        <v>-0.08</v>
      </c>
      <c r="I26" s="29">
        <v>2.44</v>
      </c>
      <c r="J26" s="1"/>
      <c r="K26" s="1" t="s">
        <v>34</v>
      </c>
      <c r="L26" s="6">
        <v>2.7985055989999998</v>
      </c>
      <c r="M26" s="6">
        <v>0.36465765300000003</v>
      </c>
      <c r="N26" s="6">
        <v>7.6743370000000004</v>
      </c>
      <c r="O26" s="38">
        <v>1.3250699999999999E-10</v>
      </c>
      <c r="P26" s="6">
        <v>2.0697954269999999</v>
      </c>
      <c r="Q26" s="6">
        <v>3.5272157709999998</v>
      </c>
      <c r="R26" s="1"/>
      <c r="S26" s="1"/>
    </row>
    <row r="27" spans="1:19" x14ac:dyDescent="0.3">
      <c r="A27" s="30">
        <v>24</v>
      </c>
      <c r="B27" s="31">
        <v>26</v>
      </c>
      <c r="C27" s="31">
        <v>49</v>
      </c>
      <c r="D27" s="31">
        <v>-0.03</v>
      </c>
      <c r="E27" s="31">
        <v>51</v>
      </c>
      <c r="F27" s="32">
        <v>1.2E-2</v>
      </c>
      <c r="G27" s="32">
        <v>1.2E-2</v>
      </c>
      <c r="H27" s="33">
        <v>-0.25</v>
      </c>
      <c r="I27" s="34">
        <v>2.58</v>
      </c>
      <c r="J27" s="1"/>
      <c r="K27" s="1" t="s">
        <v>35</v>
      </c>
      <c r="L27" s="6">
        <v>-4.4310859999999999E-3</v>
      </c>
      <c r="M27" s="6">
        <v>1.4603000000000001E-4</v>
      </c>
      <c r="N27" s="6">
        <v>-30.343699999999998</v>
      </c>
      <c r="O27" s="38">
        <v>2.6177400000000001E-39</v>
      </c>
      <c r="P27" s="6">
        <v>-4.7229029999999997E-3</v>
      </c>
      <c r="Q27" s="6">
        <v>-4.1392690000000001E-3</v>
      </c>
      <c r="R27" s="1"/>
      <c r="S27" s="1"/>
    </row>
    <row r="28" spans="1:19" x14ac:dyDescent="0.3">
      <c r="A28" s="25">
        <v>25</v>
      </c>
      <c r="B28" s="26">
        <v>2</v>
      </c>
      <c r="C28" s="26">
        <v>3</v>
      </c>
      <c r="D28" s="26">
        <v>-0.01</v>
      </c>
      <c r="E28" s="26">
        <v>32</v>
      </c>
      <c r="F28" s="27">
        <v>1.0999999999999999E-2</v>
      </c>
      <c r="G28" s="27">
        <v>1.7999999999999999E-2</v>
      </c>
      <c r="H28" s="28">
        <v>-0.28000000000000003</v>
      </c>
      <c r="I28" s="29">
        <v>2.76</v>
      </c>
      <c r="J28" s="1"/>
      <c r="K28" s="1" t="s">
        <v>36</v>
      </c>
      <c r="L28" s="6">
        <v>-2.9317652160000001</v>
      </c>
      <c r="M28" s="6">
        <v>0.41618588400000001</v>
      </c>
      <c r="N28" s="6">
        <v>-7.0443600000000002</v>
      </c>
      <c r="O28" s="38">
        <v>1.67251E-9</v>
      </c>
      <c r="P28" s="6">
        <v>-3.7634463419999999</v>
      </c>
      <c r="Q28" s="6">
        <v>-2.1000840900000002</v>
      </c>
      <c r="R28" s="1"/>
      <c r="S28" s="1"/>
    </row>
    <row r="29" spans="1:19" x14ac:dyDescent="0.3">
      <c r="A29" s="30">
        <v>26</v>
      </c>
      <c r="B29" s="31">
        <v>30</v>
      </c>
      <c r="C29" s="31">
        <v>47</v>
      </c>
      <c r="D29" s="31">
        <v>-0.02</v>
      </c>
      <c r="E29" s="31">
        <v>3</v>
      </c>
      <c r="F29" s="32">
        <v>0.04</v>
      </c>
      <c r="G29" s="32">
        <v>2.9000000000000001E-2</v>
      </c>
      <c r="H29" s="33">
        <v>-0.28000000000000003</v>
      </c>
      <c r="I29" s="34">
        <v>2.62</v>
      </c>
      <c r="J29" s="1"/>
      <c r="K29" s="1" t="s">
        <v>37</v>
      </c>
      <c r="L29" s="6">
        <v>-8.9806617939999995</v>
      </c>
      <c r="M29" s="6">
        <v>0.51905740099999997</v>
      </c>
      <c r="N29" s="6">
        <v>-17.3019</v>
      </c>
      <c r="O29" s="38">
        <v>1.2797899999999999E-25</v>
      </c>
      <c r="P29" s="6">
        <v>-10.017915240000001</v>
      </c>
      <c r="Q29" s="6">
        <v>-7.9434083470000001</v>
      </c>
      <c r="R29" s="1"/>
      <c r="S29" s="1"/>
    </row>
    <row r="30" spans="1:19" x14ac:dyDescent="0.3">
      <c r="A30" s="25">
        <v>27</v>
      </c>
      <c r="B30" s="26">
        <v>34</v>
      </c>
      <c r="C30" s="26">
        <v>1</v>
      </c>
      <c r="D30" s="26">
        <v>-0.02</v>
      </c>
      <c r="E30" s="26">
        <v>22</v>
      </c>
      <c r="F30" s="27">
        <v>2.1999999999999999E-2</v>
      </c>
      <c r="G30" s="27">
        <v>3.6999999999999998E-2</v>
      </c>
      <c r="H30" s="28">
        <v>-0.02</v>
      </c>
      <c r="I30" s="29">
        <v>2.66</v>
      </c>
      <c r="J30" s="1"/>
      <c r="K30" s="36" t="s">
        <v>38</v>
      </c>
      <c r="L30" s="37">
        <v>0.47229798099999998</v>
      </c>
      <c r="M30" s="37">
        <v>2.9039125999999998E-2</v>
      </c>
      <c r="N30" s="37">
        <v>16.264189999999999</v>
      </c>
      <c r="O30" s="39">
        <v>3.1219500000000001E-24</v>
      </c>
      <c r="P30" s="37">
        <v>0.41426791800000001</v>
      </c>
      <c r="Q30" s="37">
        <v>0.530328044</v>
      </c>
      <c r="R30" s="36"/>
      <c r="S30" s="36"/>
    </row>
    <row r="31" spans="1:19" x14ac:dyDescent="0.3">
      <c r="A31" s="30">
        <v>28</v>
      </c>
      <c r="B31" s="31">
        <v>17</v>
      </c>
      <c r="C31" s="31">
        <v>5</v>
      </c>
      <c r="D31" s="31">
        <v>0</v>
      </c>
      <c r="E31" s="31">
        <v>8</v>
      </c>
      <c r="F31" s="32">
        <v>8.9999999999999993E-3</v>
      </c>
      <c r="G31" s="32">
        <v>3.7999999999999999E-2</v>
      </c>
      <c r="H31" s="33">
        <v>-0.31</v>
      </c>
      <c r="I31" s="34">
        <v>2.74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25">
        <v>29</v>
      </c>
      <c r="B32" s="26">
        <v>42</v>
      </c>
      <c r="C32" s="26">
        <v>24</v>
      </c>
      <c r="D32" s="26">
        <v>-0.02</v>
      </c>
      <c r="E32" s="26">
        <v>12</v>
      </c>
      <c r="F32" s="27">
        <v>1.7000000000000001E-2</v>
      </c>
      <c r="G32" s="27">
        <v>1.4999999999999999E-2</v>
      </c>
      <c r="H32" s="28">
        <v>-0.04</v>
      </c>
      <c r="I32" s="29">
        <v>2.89</v>
      </c>
      <c r="J32" s="1"/>
      <c r="K32" s="40" t="s">
        <v>62</v>
      </c>
      <c r="L32" s="78" t="s">
        <v>63</v>
      </c>
      <c r="M32" s="79"/>
      <c r="N32" s="79"/>
      <c r="O32" s="79"/>
      <c r="P32" s="79"/>
      <c r="Q32" s="79"/>
      <c r="R32" s="80"/>
      <c r="S32" s="1"/>
    </row>
    <row r="33" spans="1:19" x14ac:dyDescent="0.3">
      <c r="A33" s="30">
        <v>30</v>
      </c>
      <c r="B33" s="31">
        <v>22</v>
      </c>
      <c r="C33" s="31">
        <v>11</v>
      </c>
      <c r="D33" s="31">
        <v>-0.03</v>
      </c>
      <c r="E33" s="31">
        <v>10</v>
      </c>
      <c r="F33" s="32">
        <v>3.6999999999999998E-2</v>
      </c>
      <c r="G33" s="32">
        <v>1.4999999999999999E-2</v>
      </c>
      <c r="H33" s="33">
        <v>-0.44</v>
      </c>
      <c r="I33" s="34">
        <v>2.7</v>
      </c>
      <c r="J33" s="1"/>
      <c r="K33" s="41"/>
      <c r="L33" s="81"/>
      <c r="M33" s="81"/>
      <c r="N33" s="81"/>
      <c r="O33" s="81"/>
      <c r="P33" s="81"/>
      <c r="Q33" s="81"/>
      <c r="R33" s="82"/>
      <c r="S33" s="1"/>
    </row>
    <row r="34" spans="1:19" x14ac:dyDescent="0.3">
      <c r="A34" s="25">
        <v>31</v>
      </c>
      <c r="B34" s="26">
        <v>27</v>
      </c>
      <c r="C34" s="26">
        <v>3</v>
      </c>
      <c r="D34" s="26">
        <v>-0.03</v>
      </c>
      <c r="E34" s="26">
        <v>63</v>
      </c>
      <c r="F34" s="27">
        <v>3.7999999999999999E-2</v>
      </c>
      <c r="G34" s="27">
        <v>3.6999999999999998E-2</v>
      </c>
      <c r="H34" s="28">
        <v>-0.4</v>
      </c>
      <c r="I34" s="29">
        <v>2.2599999999999998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30">
        <v>32</v>
      </c>
      <c r="B35" s="31">
        <v>4</v>
      </c>
      <c r="C35" s="31">
        <v>40</v>
      </c>
      <c r="D35" s="31">
        <v>-0.01</v>
      </c>
      <c r="E35" s="31">
        <v>12</v>
      </c>
      <c r="F35" s="32">
        <v>3.5000000000000003E-2</v>
      </c>
      <c r="G35" s="32">
        <v>3.5000000000000003E-2</v>
      </c>
      <c r="H35" s="33">
        <v>-0.33</v>
      </c>
      <c r="I35" s="34">
        <v>2.58</v>
      </c>
      <c r="J35" s="1"/>
      <c r="K35" s="42" t="s">
        <v>64</v>
      </c>
      <c r="L35" s="43" t="s">
        <v>65</v>
      </c>
      <c r="M35" s="44" t="s">
        <v>66</v>
      </c>
      <c r="N35" s="1"/>
      <c r="O35" s="1"/>
      <c r="P35" s="1"/>
      <c r="Q35" s="1"/>
      <c r="R35" s="1"/>
      <c r="S35" s="1"/>
    </row>
    <row r="36" spans="1:19" x14ac:dyDescent="0.3">
      <c r="A36" s="25">
        <v>33</v>
      </c>
      <c r="B36" s="26">
        <v>43</v>
      </c>
      <c r="C36" s="26">
        <v>33</v>
      </c>
      <c r="D36" s="26">
        <v>-0.04</v>
      </c>
      <c r="E36" s="26">
        <v>18</v>
      </c>
      <c r="F36" s="27">
        <v>3.5999999999999997E-2</v>
      </c>
      <c r="G36" s="27">
        <v>1.6E-2</v>
      </c>
      <c r="H36" s="28">
        <v>-0.19</v>
      </c>
      <c r="I36" s="29">
        <v>2.67</v>
      </c>
      <c r="J36" s="1"/>
      <c r="K36" s="45" t="s">
        <v>32</v>
      </c>
      <c r="L36" s="46" t="s">
        <v>67</v>
      </c>
      <c r="M36" s="47">
        <v>35</v>
      </c>
      <c r="N36" s="48"/>
      <c r="O36" s="1"/>
      <c r="P36" s="1"/>
      <c r="Q36" s="1"/>
      <c r="R36" s="1"/>
      <c r="S36" s="1"/>
    </row>
    <row r="37" spans="1:19" x14ac:dyDescent="0.3">
      <c r="A37" s="30">
        <v>34</v>
      </c>
      <c r="B37" s="31">
        <v>44</v>
      </c>
      <c r="C37" s="31">
        <v>48</v>
      </c>
      <c r="D37" s="31">
        <v>0</v>
      </c>
      <c r="E37" s="31">
        <v>69</v>
      </c>
      <c r="F37" s="32">
        <v>1.7999999999999999E-2</v>
      </c>
      <c r="G37" s="32">
        <v>3.7999999999999999E-2</v>
      </c>
      <c r="H37" s="33">
        <v>-0.26</v>
      </c>
      <c r="I37" s="34">
        <v>2.33</v>
      </c>
      <c r="J37" s="1"/>
      <c r="K37" s="45" t="s">
        <v>33</v>
      </c>
      <c r="L37" s="46" t="s">
        <v>68</v>
      </c>
      <c r="M37" s="47">
        <v>30</v>
      </c>
      <c r="N37" s="1"/>
      <c r="O37" s="1"/>
      <c r="P37" s="1"/>
      <c r="Q37" s="1"/>
      <c r="R37" s="1"/>
      <c r="S37" s="1"/>
    </row>
    <row r="38" spans="1:19" x14ac:dyDescent="0.3">
      <c r="A38" s="25">
        <v>35</v>
      </c>
      <c r="B38" s="26">
        <v>37</v>
      </c>
      <c r="C38" s="26">
        <v>13</v>
      </c>
      <c r="D38" s="26">
        <v>-0.01</v>
      </c>
      <c r="E38" s="26">
        <v>62</v>
      </c>
      <c r="F38" s="27">
        <v>0.01</v>
      </c>
      <c r="G38" s="27">
        <v>1.2999999999999999E-2</v>
      </c>
      <c r="H38" s="28">
        <v>-0.17</v>
      </c>
      <c r="I38" s="29">
        <v>2.66</v>
      </c>
      <c r="J38" s="1"/>
      <c r="K38" s="45" t="s">
        <v>34</v>
      </c>
      <c r="L38" s="46" t="s">
        <v>69</v>
      </c>
      <c r="M38" s="47">
        <v>-0.03</v>
      </c>
      <c r="N38" s="1"/>
      <c r="O38" s="1"/>
      <c r="P38" s="1"/>
      <c r="Q38" s="1"/>
      <c r="R38" s="1"/>
      <c r="S38" s="1"/>
    </row>
    <row r="39" spans="1:19" x14ac:dyDescent="0.3">
      <c r="A39" s="30">
        <v>36</v>
      </c>
      <c r="B39" s="31">
        <v>31</v>
      </c>
      <c r="C39" s="31">
        <v>19</v>
      </c>
      <c r="D39" s="31">
        <v>-0.03</v>
      </c>
      <c r="E39" s="31">
        <v>95</v>
      </c>
      <c r="F39" s="32">
        <v>1.4E-2</v>
      </c>
      <c r="G39" s="32">
        <v>1.7000000000000001E-2</v>
      </c>
      <c r="H39" s="33">
        <v>-0.05</v>
      </c>
      <c r="I39" s="34">
        <v>2.52</v>
      </c>
      <c r="J39" s="1"/>
      <c r="K39" s="45" t="s">
        <v>35</v>
      </c>
      <c r="L39" s="46" t="s">
        <v>70</v>
      </c>
      <c r="M39" s="47">
        <v>40</v>
      </c>
      <c r="N39" s="1"/>
      <c r="O39" s="1"/>
      <c r="P39" s="1"/>
      <c r="Q39" s="1"/>
      <c r="R39" s="1"/>
      <c r="S39" s="1"/>
    </row>
    <row r="40" spans="1:19" x14ac:dyDescent="0.3">
      <c r="A40" s="25">
        <v>37</v>
      </c>
      <c r="B40" s="26">
        <v>44</v>
      </c>
      <c r="C40" s="26">
        <v>4</v>
      </c>
      <c r="D40" s="26">
        <v>-0.03</v>
      </c>
      <c r="E40" s="26">
        <v>29</v>
      </c>
      <c r="F40" s="27">
        <v>1.4999999999999999E-2</v>
      </c>
      <c r="G40" s="27">
        <v>2.5999999999999999E-2</v>
      </c>
      <c r="H40" s="28">
        <v>-0.42</v>
      </c>
      <c r="I40" s="29">
        <v>2.5099999999999998</v>
      </c>
      <c r="J40" s="1"/>
      <c r="K40" s="45" t="s">
        <v>36</v>
      </c>
      <c r="L40" s="46" t="s">
        <v>71</v>
      </c>
      <c r="M40" s="49">
        <v>0.03</v>
      </c>
      <c r="N40" s="1"/>
      <c r="O40" s="1"/>
      <c r="P40" s="1"/>
      <c r="Q40" s="1"/>
      <c r="R40" s="1"/>
      <c r="S40" s="1"/>
    </row>
    <row r="41" spans="1:19" x14ac:dyDescent="0.3">
      <c r="A41" s="30">
        <v>38</v>
      </c>
      <c r="B41" s="31">
        <v>5</v>
      </c>
      <c r="C41" s="31">
        <v>9</v>
      </c>
      <c r="D41" s="31">
        <v>-0.04</v>
      </c>
      <c r="E41" s="31">
        <v>4</v>
      </c>
      <c r="F41" s="32">
        <v>1.7999999999999999E-2</v>
      </c>
      <c r="G41" s="32">
        <v>2.7E-2</v>
      </c>
      <c r="H41" s="33">
        <v>-0.03</v>
      </c>
      <c r="I41" s="34">
        <v>2.82</v>
      </c>
      <c r="J41" s="1"/>
      <c r="K41" s="45" t="s">
        <v>37</v>
      </c>
      <c r="L41" s="46" t="s">
        <v>71</v>
      </c>
      <c r="M41" s="49">
        <v>0.03</v>
      </c>
      <c r="N41" s="1"/>
      <c r="O41" s="1"/>
      <c r="P41" s="1"/>
      <c r="Q41" s="1"/>
      <c r="R41" s="1"/>
      <c r="S41" s="1"/>
    </row>
    <row r="42" spans="1:19" x14ac:dyDescent="0.3">
      <c r="A42" s="25">
        <v>39</v>
      </c>
      <c r="B42" s="26">
        <v>42</v>
      </c>
      <c r="C42" s="26">
        <v>10</v>
      </c>
      <c r="D42" s="26">
        <v>-0.02</v>
      </c>
      <c r="E42" s="26">
        <v>91</v>
      </c>
      <c r="F42" s="27">
        <v>3.4000000000000002E-2</v>
      </c>
      <c r="G42" s="27">
        <v>3.4000000000000002E-2</v>
      </c>
      <c r="H42" s="28">
        <v>-0.09</v>
      </c>
      <c r="I42" s="29">
        <v>2.36</v>
      </c>
      <c r="J42" s="1"/>
      <c r="K42" s="45" t="s">
        <v>38</v>
      </c>
      <c r="L42" s="46" t="s">
        <v>72</v>
      </c>
      <c r="M42" s="49">
        <v>-0.5</v>
      </c>
      <c r="N42" s="1"/>
      <c r="O42" s="1"/>
      <c r="P42" s="1"/>
      <c r="Q42" s="1"/>
      <c r="R42" s="1"/>
      <c r="S42" s="1"/>
    </row>
    <row r="43" spans="1:19" x14ac:dyDescent="0.3">
      <c r="A43" s="30">
        <v>40</v>
      </c>
      <c r="B43" s="31">
        <v>14</v>
      </c>
      <c r="C43" s="31">
        <v>15</v>
      </c>
      <c r="D43" s="31">
        <v>-0.01</v>
      </c>
      <c r="E43" s="31">
        <v>57</v>
      </c>
      <c r="F43" s="32">
        <v>1.6E-2</v>
      </c>
      <c r="G43" s="32">
        <v>3.9E-2</v>
      </c>
      <c r="H43" s="33">
        <v>-0.17</v>
      </c>
      <c r="I43" s="34">
        <v>2.4500000000000002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25">
        <v>41</v>
      </c>
      <c r="B44" s="26">
        <v>40</v>
      </c>
      <c r="C44" s="26">
        <v>20</v>
      </c>
      <c r="D44" s="26">
        <v>-0.02</v>
      </c>
      <c r="E44" s="26">
        <v>73</v>
      </c>
      <c r="F44" s="27">
        <v>2.5000000000000001E-2</v>
      </c>
      <c r="G44" s="27">
        <v>0.03</v>
      </c>
      <c r="H44" s="28">
        <v>-0.32</v>
      </c>
      <c r="I44" s="29">
        <v>2.3199999999999998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30">
        <v>42</v>
      </c>
      <c r="B45" s="31">
        <v>32</v>
      </c>
      <c r="C45" s="31">
        <v>41</v>
      </c>
      <c r="D45" s="31">
        <v>-0.01</v>
      </c>
      <c r="E45" s="31">
        <v>25</v>
      </c>
      <c r="F45" s="32">
        <v>2.8000000000000001E-2</v>
      </c>
      <c r="G45" s="32">
        <v>2.1000000000000001E-2</v>
      </c>
      <c r="H45" s="33">
        <v>-0.41</v>
      </c>
      <c r="I45" s="34">
        <v>2.57</v>
      </c>
      <c r="J45" s="1"/>
      <c r="K45" s="50" t="s">
        <v>62</v>
      </c>
      <c r="L45" s="51">
        <v>2.3380000000000001</v>
      </c>
      <c r="M45" s="1"/>
      <c r="N45" s="1"/>
      <c r="O45" s="1"/>
      <c r="P45" s="1"/>
      <c r="Q45" s="1"/>
      <c r="R45" s="1"/>
      <c r="S45" s="1"/>
    </row>
    <row r="46" spans="1:19" x14ac:dyDescent="0.3">
      <c r="A46" s="25">
        <v>43</v>
      </c>
      <c r="B46" s="26">
        <v>40</v>
      </c>
      <c r="C46" s="26">
        <v>40</v>
      </c>
      <c r="D46" s="26">
        <v>-0.03</v>
      </c>
      <c r="E46" s="26">
        <v>88</v>
      </c>
      <c r="F46" s="27">
        <v>7.0000000000000001E-3</v>
      </c>
      <c r="G46" s="27">
        <v>2.4E-2</v>
      </c>
      <c r="H46" s="28">
        <v>-0.35</v>
      </c>
      <c r="I46" s="29">
        <v>2.3199999999999998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30">
        <v>44</v>
      </c>
      <c r="B47" s="31">
        <v>48</v>
      </c>
      <c r="C47" s="31">
        <v>15</v>
      </c>
      <c r="D47" s="31">
        <v>-0.02</v>
      </c>
      <c r="E47" s="31">
        <v>93</v>
      </c>
      <c r="F47" s="32">
        <v>1.4999999999999999E-2</v>
      </c>
      <c r="G47" s="32">
        <v>3.5000000000000003E-2</v>
      </c>
      <c r="H47" s="33">
        <v>-0.37</v>
      </c>
      <c r="I47" s="34">
        <v>2.2599999999999998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25">
        <v>45</v>
      </c>
      <c r="B48" s="26">
        <v>12</v>
      </c>
      <c r="C48" s="26">
        <v>1</v>
      </c>
      <c r="D48" s="26">
        <v>-0.03</v>
      </c>
      <c r="E48" s="26">
        <v>71</v>
      </c>
      <c r="F48" s="27">
        <v>1.9E-2</v>
      </c>
      <c r="G48" s="27">
        <v>2.1999999999999999E-2</v>
      </c>
      <c r="H48" s="28">
        <v>-0.22</v>
      </c>
      <c r="I48" s="29">
        <v>2.4700000000000002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30">
        <v>46</v>
      </c>
      <c r="B49" s="31">
        <v>30</v>
      </c>
      <c r="C49" s="31">
        <v>31</v>
      </c>
      <c r="D49" s="31">
        <v>-0.03</v>
      </c>
      <c r="E49" s="31">
        <v>96</v>
      </c>
      <c r="F49" s="32">
        <v>2.5999999999999999E-2</v>
      </c>
      <c r="G49" s="32">
        <v>3.9E-2</v>
      </c>
      <c r="H49" s="33">
        <v>-0.44</v>
      </c>
      <c r="I49" s="34">
        <v>2.15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25">
        <v>47</v>
      </c>
      <c r="B50" s="26">
        <v>47</v>
      </c>
      <c r="C50" s="26">
        <v>43</v>
      </c>
      <c r="D50" s="26">
        <v>-0.01</v>
      </c>
      <c r="E50" s="26">
        <v>31</v>
      </c>
      <c r="F50" s="27">
        <v>8.0000000000000002E-3</v>
      </c>
      <c r="G50" s="27">
        <v>2.8000000000000001E-2</v>
      </c>
      <c r="H50" s="28">
        <v>-7.0000000000000007E-2</v>
      </c>
      <c r="I50" s="29">
        <v>2.66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30">
        <v>48</v>
      </c>
      <c r="B51" s="31">
        <v>28</v>
      </c>
      <c r="C51" s="31">
        <v>42</v>
      </c>
      <c r="D51" s="31">
        <v>-0.03</v>
      </c>
      <c r="E51" s="31">
        <v>35</v>
      </c>
      <c r="F51" s="32">
        <v>0.03</v>
      </c>
      <c r="G51" s="32">
        <v>2.5000000000000001E-2</v>
      </c>
      <c r="H51" s="33">
        <v>-0.21</v>
      </c>
      <c r="I51" s="34">
        <v>2.5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25">
        <v>49</v>
      </c>
      <c r="B52" s="26">
        <v>33</v>
      </c>
      <c r="C52" s="26">
        <v>28</v>
      </c>
      <c r="D52" s="26">
        <v>-0.01</v>
      </c>
      <c r="E52" s="26">
        <v>86</v>
      </c>
      <c r="F52" s="27">
        <v>3.7999999999999999E-2</v>
      </c>
      <c r="G52" s="27">
        <v>3.3000000000000002E-2</v>
      </c>
      <c r="H52" s="28">
        <v>-0.3</v>
      </c>
      <c r="I52" s="29">
        <v>2.2599999999999998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30">
        <v>50</v>
      </c>
      <c r="B53" s="31">
        <v>15</v>
      </c>
      <c r="C53" s="31">
        <v>20</v>
      </c>
      <c r="D53" s="31">
        <v>-0.03</v>
      </c>
      <c r="E53" s="31">
        <v>17</v>
      </c>
      <c r="F53" s="32">
        <v>6.0000000000000001E-3</v>
      </c>
      <c r="G53" s="32">
        <v>3.3000000000000002E-2</v>
      </c>
      <c r="H53" s="33">
        <v>-0.12</v>
      </c>
      <c r="I53" s="34">
        <v>2.69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25">
        <v>51</v>
      </c>
      <c r="B54" s="26">
        <v>22</v>
      </c>
      <c r="C54" s="26">
        <v>6</v>
      </c>
      <c r="D54" s="26">
        <v>-0.01</v>
      </c>
      <c r="E54" s="26">
        <v>81</v>
      </c>
      <c r="F54" s="27">
        <v>1.2999999999999999E-2</v>
      </c>
      <c r="G54" s="27">
        <v>0.03</v>
      </c>
      <c r="H54" s="28">
        <v>-0.14000000000000001</v>
      </c>
      <c r="I54" s="29">
        <v>2.4700000000000002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30">
        <v>52</v>
      </c>
      <c r="B55" s="31">
        <v>46</v>
      </c>
      <c r="C55" s="31">
        <v>39</v>
      </c>
      <c r="D55" s="31">
        <v>-0.01</v>
      </c>
      <c r="E55" s="31">
        <v>58</v>
      </c>
      <c r="F55" s="32">
        <v>3.4000000000000002E-2</v>
      </c>
      <c r="G55" s="32">
        <v>2.5999999999999999E-2</v>
      </c>
      <c r="H55" s="33">
        <v>-0.49</v>
      </c>
      <c r="I55" s="34">
        <v>2.2999999999999998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25">
        <v>53</v>
      </c>
      <c r="B56" s="26">
        <v>3</v>
      </c>
      <c r="C56" s="26">
        <v>36</v>
      </c>
      <c r="D56" s="26">
        <v>-0.01</v>
      </c>
      <c r="E56" s="26">
        <v>49</v>
      </c>
      <c r="F56" s="27">
        <v>1.6E-2</v>
      </c>
      <c r="G56" s="27">
        <v>1.9E-2</v>
      </c>
      <c r="H56" s="28">
        <v>-0.36</v>
      </c>
      <c r="I56" s="29">
        <v>2.54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30">
        <v>54</v>
      </c>
      <c r="B57" s="31">
        <v>9</v>
      </c>
      <c r="C57" s="31">
        <v>32</v>
      </c>
      <c r="D57" s="31">
        <v>-0.02</v>
      </c>
      <c r="E57" s="31">
        <v>24</v>
      </c>
      <c r="F57" s="32">
        <v>1.4E-2</v>
      </c>
      <c r="G57" s="32">
        <v>2.5999999999999999E-2</v>
      </c>
      <c r="H57" s="33">
        <v>-0.18</v>
      </c>
      <c r="I57" s="34">
        <v>2.67</v>
      </c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25">
        <v>55</v>
      </c>
      <c r="B58" s="26">
        <v>29</v>
      </c>
      <c r="C58" s="26">
        <v>30</v>
      </c>
      <c r="D58" s="26">
        <v>-0.02</v>
      </c>
      <c r="E58" s="26">
        <v>39</v>
      </c>
      <c r="F58" s="27">
        <v>5.0000000000000001E-3</v>
      </c>
      <c r="G58" s="27">
        <v>1.4999999999999999E-2</v>
      </c>
      <c r="H58" s="28">
        <v>-0.22</v>
      </c>
      <c r="I58" s="29">
        <v>2.7</v>
      </c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30">
        <v>56</v>
      </c>
      <c r="B59" s="31">
        <v>36</v>
      </c>
      <c r="C59" s="31">
        <v>49</v>
      </c>
      <c r="D59" s="31">
        <v>-0.02</v>
      </c>
      <c r="E59" s="31">
        <v>79</v>
      </c>
      <c r="F59" s="32">
        <v>2.7E-2</v>
      </c>
      <c r="G59" s="32">
        <v>1.6E-2</v>
      </c>
      <c r="H59" s="33">
        <v>-0.39</v>
      </c>
      <c r="I59" s="34">
        <v>2.35</v>
      </c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25">
        <v>57</v>
      </c>
      <c r="B60" s="26">
        <v>47</v>
      </c>
      <c r="C60" s="26">
        <v>8</v>
      </c>
      <c r="D60" s="26">
        <v>-0.04</v>
      </c>
      <c r="E60" s="26">
        <v>42</v>
      </c>
      <c r="F60" s="27">
        <v>3.2000000000000001E-2</v>
      </c>
      <c r="G60" s="27">
        <v>1.7999999999999999E-2</v>
      </c>
      <c r="H60" s="28">
        <v>-0.34</v>
      </c>
      <c r="I60" s="29">
        <v>2.48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30">
        <v>58</v>
      </c>
      <c r="B61" s="31">
        <v>11</v>
      </c>
      <c r="C61" s="31">
        <v>45</v>
      </c>
      <c r="D61" s="31">
        <v>-0.02</v>
      </c>
      <c r="E61" s="31">
        <v>6</v>
      </c>
      <c r="F61" s="32">
        <v>0.02</v>
      </c>
      <c r="G61" s="32">
        <v>1.7000000000000001E-2</v>
      </c>
      <c r="H61" s="33">
        <v>-0.45</v>
      </c>
      <c r="I61" s="34">
        <v>2.75</v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25">
        <v>59</v>
      </c>
      <c r="B62" s="26">
        <v>17</v>
      </c>
      <c r="C62" s="26">
        <v>12</v>
      </c>
      <c r="D62" s="26">
        <v>-0.04</v>
      </c>
      <c r="E62" s="26">
        <v>85</v>
      </c>
      <c r="F62" s="27">
        <v>2.4E-2</v>
      </c>
      <c r="G62" s="27">
        <v>2.5000000000000001E-2</v>
      </c>
      <c r="H62" s="28">
        <v>-0.28999999999999998</v>
      </c>
      <c r="I62" s="29">
        <v>2.33</v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30">
        <v>60</v>
      </c>
      <c r="B63" s="31">
        <v>21</v>
      </c>
      <c r="C63" s="31">
        <v>43</v>
      </c>
      <c r="D63" s="31">
        <v>-0.04</v>
      </c>
      <c r="E63" s="31">
        <v>26</v>
      </c>
      <c r="F63" s="32">
        <v>0.01</v>
      </c>
      <c r="G63" s="32">
        <v>3.5000000000000003E-2</v>
      </c>
      <c r="H63" s="33">
        <v>-0.46</v>
      </c>
      <c r="I63" s="34">
        <v>2.39</v>
      </c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25">
        <v>61</v>
      </c>
      <c r="B64" s="26">
        <v>38</v>
      </c>
      <c r="C64" s="26">
        <v>29</v>
      </c>
      <c r="D64" s="26">
        <v>-0.03</v>
      </c>
      <c r="E64" s="26">
        <v>1</v>
      </c>
      <c r="F64" s="27">
        <v>8.0000000000000002E-3</v>
      </c>
      <c r="G64" s="27">
        <v>3.1E-2</v>
      </c>
      <c r="H64" s="28">
        <v>-0.24</v>
      </c>
      <c r="I64" s="29">
        <v>2.69</v>
      </c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30">
        <v>62</v>
      </c>
      <c r="B65" s="31">
        <v>20</v>
      </c>
      <c r="C65" s="31">
        <v>17</v>
      </c>
      <c r="D65" s="31">
        <v>-0.02</v>
      </c>
      <c r="E65" s="31">
        <v>19</v>
      </c>
      <c r="F65" s="32">
        <v>2.1999999999999999E-2</v>
      </c>
      <c r="G65" s="32">
        <v>2.4E-2</v>
      </c>
      <c r="H65" s="33">
        <v>-0.38</v>
      </c>
      <c r="I65" s="34">
        <v>2.62</v>
      </c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25">
        <v>63</v>
      </c>
      <c r="B66" s="26">
        <v>18</v>
      </c>
      <c r="C66" s="26">
        <v>35</v>
      </c>
      <c r="D66" s="26">
        <v>-0.02</v>
      </c>
      <c r="E66" s="26">
        <v>37</v>
      </c>
      <c r="F66" s="27">
        <v>3.2000000000000001E-2</v>
      </c>
      <c r="G66" s="27">
        <v>0.04</v>
      </c>
      <c r="H66" s="28">
        <v>-0.03</v>
      </c>
      <c r="I66" s="29">
        <v>2.5099999999999998</v>
      </c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30">
        <v>64</v>
      </c>
      <c r="B67" s="31">
        <v>19</v>
      </c>
      <c r="C67" s="31">
        <v>48</v>
      </c>
      <c r="D67" s="31">
        <v>-0.03</v>
      </c>
      <c r="E67" s="31">
        <v>46</v>
      </c>
      <c r="F67" s="32">
        <v>3.9E-2</v>
      </c>
      <c r="G67" s="32">
        <v>2.3E-2</v>
      </c>
      <c r="H67" s="33">
        <v>-0.1</v>
      </c>
      <c r="I67" s="34">
        <v>2.5099999999999998</v>
      </c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25">
        <v>65</v>
      </c>
      <c r="B68" s="26">
        <v>3</v>
      </c>
      <c r="C68" s="26">
        <v>21</v>
      </c>
      <c r="D68" s="26">
        <v>-0.03</v>
      </c>
      <c r="E68" s="26">
        <v>43</v>
      </c>
      <c r="F68" s="27">
        <v>2.4E-2</v>
      </c>
      <c r="G68" s="27">
        <v>0.02</v>
      </c>
      <c r="H68" s="28">
        <v>-0.48</v>
      </c>
      <c r="I68" s="29">
        <v>2.46</v>
      </c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30">
        <v>66</v>
      </c>
      <c r="B69" s="31">
        <v>1</v>
      </c>
      <c r="C69" s="31">
        <v>46</v>
      </c>
      <c r="D69" s="31">
        <v>-0.02</v>
      </c>
      <c r="E69" s="31">
        <v>89</v>
      </c>
      <c r="F69" s="32">
        <v>2.1000000000000001E-2</v>
      </c>
      <c r="G69" s="32">
        <v>3.4000000000000002E-2</v>
      </c>
      <c r="H69" s="33">
        <v>-0.2</v>
      </c>
      <c r="I69" s="34">
        <v>2.31</v>
      </c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25">
        <v>67</v>
      </c>
      <c r="B70" s="26">
        <v>15</v>
      </c>
      <c r="C70" s="26">
        <v>30</v>
      </c>
      <c r="D70" s="26">
        <v>-0.04</v>
      </c>
      <c r="E70" s="26">
        <v>78</v>
      </c>
      <c r="F70" s="27">
        <v>0.03</v>
      </c>
      <c r="G70" s="27">
        <v>2.9000000000000001E-2</v>
      </c>
      <c r="H70" s="28">
        <v>-0.49</v>
      </c>
      <c r="I70" s="29">
        <v>2.21</v>
      </c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30">
        <v>68</v>
      </c>
      <c r="B71" s="31">
        <v>41</v>
      </c>
      <c r="C71" s="31">
        <v>34</v>
      </c>
      <c r="D71" s="31">
        <v>-0.01</v>
      </c>
      <c r="E71" s="31">
        <v>34</v>
      </c>
      <c r="F71" s="32">
        <v>2.3E-2</v>
      </c>
      <c r="G71" s="32">
        <v>3.6999999999999998E-2</v>
      </c>
      <c r="H71" s="33">
        <v>-0.38</v>
      </c>
      <c r="I71" s="34">
        <v>2.4</v>
      </c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25">
        <v>69</v>
      </c>
      <c r="B72" s="26">
        <v>7</v>
      </c>
      <c r="C72" s="26">
        <v>38</v>
      </c>
      <c r="D72" s="26">
        <v>-0.03</v>
      </c>
      <c r="E72" s="26">
        <v>41</v>
      </c>
      <c r="F72" s="27">
        <v>1.7000000000000001E-2</v>
      </c>
      <c r="G72" s="27">
        <v>3.1E-2</v>
      </c>
      <c r="H72" s="28">
        <v>-0.15</v>
      </c>
      <c r="I72" s="29">
        <v>2.5099999999999998</v>
      </c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30">
        <v>70</v>
      </c>
      <c r="B73" s="31">
        <v>25</v>
      </c>
      <c r="C73" s="31">
        <v>10</v>
      </c>
      <c r="D73" s="31">
        <v>-0.02</v>
      </c>
      <c r="E73" s="31">
        <v>59</v>
      </c>
      <c r="F73" s="32">
        <v>6.0000000000000001E-3</v>
      </c>
      <c r="G73" s="32">
        <v>3.2000000000000001E-2</v>
      </c>
      <c r="H73" s="33">
        <v>-0.48</v>
      </c>
      <c r="I73" s="34">
        <v>2.37</v>
      </c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25">
        <v>71</v>
      </c>
      <c r="B74" s="26">
        <v>0</v>
      </c>
      <c r="C74" s="26">
        <v>0</v>
      </c>
      <c r="D74" s="26">
        <v>0</v>
      </c>
      <c r="E74" s="26">
        <v>0</v>
      </c>
      <c r="F74" s="27">
        <v>5.0000000000000001E-3</v>
      </c>
      <c r="G74" s="27">
        <v>1.2E-2</v>
      </c>
      <c r="H74" s="28">
        <v>0</v>
      </c>
      <c r="I74" s="29">
        <v>3.29</v>
      </c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6"/>
      <c r="L107" s="36"/>
      <c r="M107" s="36"/>
      <c r="N107" s="36"/>
      <c r="O107" s="1"/>
      <c r="P107" s="1"/>
      <c r="Q107" s="1"/>
      <c r="R107" s="1"/>
      <c r="S107" s="1"/>
    </row>
  </sheetData>
  <mergeCells count="2">
    <mergeCell ref="K9:L9"/>
    <mergeCell ref="L32:R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546"/>
  <sheetViews>
    <sheetView workbookViewId="0">
      <selection sqref="A1:D1"/>
    </sheetView>
  </sheetViews>
  <sheetFormatPr defaultColWidth="14.44140625" defaultRowHeight="15.75" customHeight="1" x14ac:dyDescent="0.3"/>
  <sheetData>
    <row r="1" spans="1:20" x14ac:dyDescent="0.3">
      <c r="A1" s="83" t="s">
        <v>2</v>
      </c>
      <c r="B1" s="74"/>
      <c r="C1" s="74"/>
      <c r="D1" s="74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20" x14ac:dyDescent="0.3">
      <c r="A2" s="52" t="s">
        <v>4</v>
      </c>
      <c r="B2" s="52" t="s">
        <v>73</v>
      </c>
      <c r="C2" s="52" t="s">
        <v>74</v>
      </c>
      <c r="D2" s="7"/>
      <c r="E2" s="52"/>
      <c r="F2" s="7"/>
      <c r="G2" s="7"/>
      <c r="H2" s="7"/>
      <c r="I2" s="7"/>
      <c r="J2" s="7"/>
      <c r="K2" s="7"/>
      <c r="L2" s="7"/>
      <c r="M2" s="7"/>
      <c r="N2" s="52"/>
      <c r="O2" s="52"/>
    </row>
    <row r="3" spans="1:20" x14ac:dyDescent="0.3">
      <c r="A3" s="52">
        <v>2000</v>
      </c>
      <c r="B3" s="52">
        <v>41.64</v>
      </c>
      <c r="C3" s="52">
        <v>41.64</v>
      </c>
      <c r="D3" s="7"/>
      <c r="E3" s="7"/>
      <c r="F3" s="7"/>
      <c r="G3" s="7"/>
      <c r="H3" s="7"/>
      <c r="I3" s="7"/>
      <c r="J3" s="7"/>
      <c r="K3" s="7"/>
      <c r="L3" s="7"/>
      <c r="M3" s="7"/>
      <c r="N3" s="52"/>
      <c r="O3" s="52"/>
    </row>
    <row r="4" spans="1:20" x14ac:dyDescent="0.3">
      <c r="A4" s="52">
        <v>2001</v>
      </c>
      <c r="B4" s="52">
        <v>42.63</v>
      </c>
      <c r="C4" s="52">
        <v>42.63</v>
      </c>
      <c r="D4" s="7"/>
      <c r="E4" s="76" t="s">
        <v>74</v>
      </c>
      <c r="F4" s="77"/>
      <c r="G4" s="7"/>
      <c r="H4" s="7"/>
      <c r="I4" s="7"/>
      <c r="J4" s="7"/>
      <c r="K4" s="7"/>
      <c r="L4" s="7"/>
      <c r="M4" s="7"/>
      <c r="N4" s="52"/>
      <c r="O4" s="52"/>
    </row>
    <row r="5" spans="1:20" x14ac:dyDescent="0.3">
      <c r="A5" s="52">
        <v>2002</v>
      </c>
      <c r="B5" s="52">
        <v>43.42</v>
      </c>
      <c r="C5" s="52">
        <v>43.42</v>
      </c>
      <c r="D5" s="7"/>
      <c r="E5" s="7"/>
      <c r="F5" s="7"/>
      <c r="G5" s="7"/>
      <c r="H5" s="7"/>
      <c r="I5" s="7"/>
      <c r="J5" s="7"/>
      <c r="K5" s="7"/>
      <c r="L5" s="7"/>
      <c r="M5" s="7"/>
      <c r="N5" s="52"/>
      <c r="O5" s="52"/>
    </row>
    <row r="6" spans="1:20" x14ac:dyDescent="0.3">
      <c r="A6" s="52">
        <v>2003</v>
      </c>
      <c r="B6" s="52">
        <v>44.21</v>
      </c>
      <c r="C6" s="52">
        <v>44.21</v>
      </c>
      <c r="D6" s="7"/>
      <c r="E6" s="7" t="s">
        <v>75</v>
      </c>
      <c r="F6" s="53">
        <v>41.763861390000002</v>
      </c>
      <c r="G6" s="7"/>
      <c r="H6" s="7"/>
      <c r="I6" s="7"/>
      <c r="J6" s="7"/>
      <c r="K6" s="7"/>
      <c r="L6" s="7"/>
      <c r="M6" s="7"/>
      <c r="N6" s="52"/>
      <c r="O6" s="52"/>
    </row>
    <row r="7" spans="1:20" x14ac:dyDescent="0.3">
      <c r="A7" s="52">
        <v>2004</v>
      </c>
      <c r="B7" s="52">
        <v>45.16</v>
      </c>
      <c r="C7" s="52">
        <v>45.16</v>
      </c>
      <c r="D7" s="7"/>
      <c r="E7" s="7" t="s">
        <v>45</v>
      </c>
      <c r="F7" s="53">
        <v>1.0762794360000001</v>
      </c>
      <c r="G7" s="7"/>
      <c r="H7" s="7"/>
      <c r="I7" s="7"/>
      <c r="J7" s="7"/>
      <c r="K7" s="7"/>
      <c r="L7" s="7"/>
      <c r="M7" s="7"/>
      <c r="N7" s="52"/>
      <c r="O7" s="52"/>
    </row>
    <row r="8" spans="1:20" x14ac:dyDescent="0.3">
      <c r="A8" s="52">
        <v>2005</v>
      </c>
      <c r="B8" s="52">
        <v>46.13</v>
      </c>
      <c r="C8" s="52">
        <v>46.13</v>
      </c>
      <c r="D8" s="7"/>
      <c r="E8" s="7" t="s">
        <v>76</v>
      </c>
      <c r="F8" s="53">
        <v>41.22</v>
      </c>
      <c r="G8" s="7"/>
      <c r="H8" s="7"/>
      <c r="I8" s="7"/>
      <c r="J8" s="7"/>
      <c r="K8" s="7"/>
      <c r="L8" s="7"/>
      <c r="M8" s="7"/>
      <c r="N8" s="52"/>
      <c r="O8" s="52"/>
    </row>
    <row r="9" spans="1:20" x14ac:dyDescent="0.3">
      <c r="A9" s="52">
        <v>2006</v>
      </c>
      <c r="B9" s="52">
        <v>47.15</v>
      </c>
      <c r="C9" s="52">
        <v>47.15</v>
      </c>
      <c r="D9" s="7"/>
      <c r="E9" s="7" t="s">
        <v>77</v>
      </c>
      <c r="F9" s="52" t="e">
        <v>#N/A</v>
      </c>
      <c r="G9" s="7"/>
      <c r="H9" s="7"/>
      <c r="I9" s="7"/>
      <c r="J9" s="7"/>
      <c r="K9" s="7"/>
      <c r="L9" s="7"/>
      <c r="M9" s="7"/>
      <c r="N9" s="52"/>
      <c r="O9" s="52"/>
    </row>
    <row r="10" spans="1:20" x14ac:dyDescent="0.3">
      <c r="A10" s="52">
        <v>2007</v>
      </c>
      <c r="B10" s="52">
        <v>48.43</v>
      </c>
      <c r="C10" s="52">
        <v>48.43</v>
      </c>
      <c r="D10" s="7"/>
      <c r="E10" s="7" t="s">
        <v>78</v>
      </c>
      <c r="F10" s="53">
        <v>10.816474469999999</v>
      </c>
      <c r="G10" s="7"/>
      <c r="H10" s="7"/>
      <c r="I10" s="7"/>
      <c r="J10" s="7"/>
      <c r="K10" s="7"/>
      <c r="L10" s="7"/>
      <c r="M10" s="7"/>
      <c r="N10" s="52"/>
      <c r="O10" s="52"/>
    </row>
    <row r="11" spans="1:20" x14ac:dyDescent="0.3">
      <c r="A11" s="52">
        <v>2008</v>
      </c>
      <c r="B11" s="52">
        <v>49.63</v>
      </c>
      <c r="C11" s="52">
        <v>49.63</v>
      </c>
      <c r="D11" s="7"/>
      <c r="E11" s="7" t="s">
        <v>79</v>
      </c>
      <c r="F11" s="53">
        <v>116.9961199</v>
      </c>
      <c r="G11" s="7"/>
      <c r="H11" s="7"/>
      <c r="I11" s="7"/>
      <c r="J11" s="7"/>
      <c r="K11" s="7"/>
      <c r="L11" s="7"/>
      <c r="M11" s="7"/>
      <c r="N11" s="52"/>
      <c r="O11" s="52"/>
    </row>
    <row r="12" spans="1:20" x14ac:dyDescent="0.3">
      <c r="A12" s="52">
        <v>2009</v>
      </c>
      <c r="B12" s="52">
        <v>50.54</v>
      </c>
      <c r="C12" s="52">
        <v>50.54</v>
      </c>
      <c r="D12" s="7"/>
      <c r="E12" s="7" t="s">
        <v>80</v>
      </c>
      <c r="F12" s="53">
        <v>-1.3354963150000001</v>
      </c>
      <c r="G12" s="7"/>
      <c r="H12" s="7"/>
      <c r="I12" s="7"/>
      <c r="J12" s="7"/>
      <c r="K12" s="7"/>
      <c r="L12" s="7"/>
      <c r="M12" s="7"/>
      <c r="N12" s="52"/>
      <c r="O12" s="52"/>
    </row>
    <row r="13" spans="1:20" x14ac:dyDescent="0.3">
      <c r="A13" s="52">
        <v>2010</v>
      </c>
      <c r="B13" s="52">
        <v>51.15</v>
      </c>
      <c r="C13" s="52">
        <v>51.15</v>
      </c>
      <c r="D13" s="7"/>
      <c r="E13" s="7" t="s">
        <v>81</v>
      </c>
      <c r="F13" s="53">
        <v>0.19463451100000001</v>
      </c>
      <c r="G13" s="7"/>
      <c r="H13" s="7"/>
      <c r="I13" s="7"/>
      <c r="J13" s="7"/>
      <c r="K13" s="7"/>
      <c r="L13" s="7"/>
      <c r="M13" s="7"/>
      <c r="N13" s="52"/>
      <c r="O13" s="52"/>
    </row>
    <row r="14" spans="1:20" x14ac:dyDescent="0.3">
      <c r="A14" s="52">
        <v>2011</v>
      </c>
      <c r="B14" s="52">
        <v>51.97</v>
      </c>
      <c r="C14" s="52">
        <v>51.97</v>
      </c>
      <c r="D14" s="7"/>
      <c r="E14" s="7" t="s">
        <v>82</v>
      </c>
      <c r="F14" s="53">
        <v>32.950000000000003</v>
      </c>
      <c r="G14" s="7"/>
      <c r="H14" s="7"/>
      <c r="I14" s="7"/>
      <c r="J14" s="7"/>
      <c r="K14" s="7"/>
      <c r="L14" s="7"/>
      <c r="M14" s="7"/>
      <c r="N14" s="52"/>
      <c r="O14" s="52"/>
    </row>
    <row r="15" spans="1:20" x14ac:dyDescent="0.3">
      <c r="A15" s="52">
        <v>2012</v>
      </c>
      <c r="B15" s="52">
        <v>52.86</v>
      </c>
      <c r="C15" s="52">
        <v>52.86</v>
      </c>
      <c r="D15" s="7"/>
      <c r="E15" s="7" t="s">
        <v>83</v>
      </c>
      <c r="F15" s="53">
        <v>26.24</v>
      </c>
      <c r="G15" s="7"/>
      <c r="H15" s="7"/>
      <c r="I15" s="7"/>
      <c r="J15" s="7"/>
      <c r="K15" s="7"/>
      <c r="L15" s="7"/>
      <c r="M15" s="7"/>
      <c r="N15" s="52"/>
      <c r="O15" s="52"/>
    </row>
    <row r="16" spans="1:20" x14ac:dyDescent="0.3">
      <c r="A16" s="52">
        <v>2013</v>
      </c>
      <c r="B16" s="52">
        <v>53.69</v>
      </c>
      <c r="C16" s="52">
        <v>53.69</v>
      </c>
      <c r="D16" s="7"/>
      <c r="E16" s="7" t="s">
        <v>84</v>
      </c>
      <c r="F16" s="53">
        <v>59.19</v>
      </c>
      <c r="G16" s="7"/>
      <c r="H16" s="7"/>
      <c r="I16" s="7"/>
      <c r="J16" s="7"/>
      <c r="K16" s="7"/>
      <c r="L16" s="7"/>
      <c r="M16" s="7"/>
      <c r="N16" s="52"/>
      <c r="O16" s="52"/>
      <c r="P16" s="7"/>
      <c r="Q16" s="7"/>
      <c r="R16" s="7"/>
      <c r="S16" s="7"/>
      <c r="T16" s="7"/>
    </row>
    <row r="17" spans="1:20" x14ac:dyDescent="0.3">
      <c r="A17" s="52">
        <v>2014</v>
      </c>
      <c r="B17" s="52">
        <v>54.46</v>
      </c>
      <c r="C17" s="52">
        <v>54.46</v>
      </c>
      <c r="D17" s="7"/>
      <c r="E17" s="7" t="s">
        <v>85</v>
      </c>
      <c r="F17" s="53">
        <v>4218.1499999999996</v>
      </c>
      <c r="G17" s="7"/>
      <c r="H17" s="7"/>
      <c r="I17" s="7"/>
      <c r="J17" s="7"/>
      <c r="K17" s="7"/>
      <c r="L17" s="7"/>
      <c r="M17" s="48"/>
      <c r="N17" s="52"/>
      <c r="O17" s="52"/>
      <c r="P17" s="7"/>
      <c r="Q17" s="7"/>
      <c r="R17" s="7"/>
      <c r="S17" s="52"/>
      <c r="T17" s="52"/>
    </row>
    <row r="18" spans="1:20" x14ac:dyDescent="0.3">
      <c r="A18" s="52">
        <v>2015</v>
      </c>
      <c r="B18" s="52">
        <v>55.18</v>
      </c>
      <c r="C18" s="52">
        <v>55.18</v>
      </c>
      <c r="D18" s="7"/>
      <c r="E18" s="7" t="s">
        <v>86</v>
      </c>
      <c r="F18" s="53">
        <v>101</v>
      </c>
      <c r="G18" s="7"/>
      <c r="H18" s="7"/>
      <c r="I18" s="7"/>
      <c r="J18" s="7"/>
      <c r="K18" s="7"/>
      <c r="L18" s="7"/>
      <c r="M18" s="7"/>
      <c r="N18" s="52"/>
      <c r="O18" s="52"/>
      <c r="P18" s="7"/>
      <c r="Q18" s="7"/>
      <c r="R18" s="7"/>
      <c r="S18" s="52"/>
      <c r="T18" s="52"/>
    </row>
    <row r="19" spans="1:20" x14ac:dyDescent="0.3">
      <c r="A19" s="52">
        <v>2016</v>
      </c>
      <c r="B19" s="52">
        <v>55.85</v>
      </c>
      <c r="C19" s="52">
        <v>55.85</v>
      </c>
      <c r="D19" s="7"/>
      <c r="E19" s="54" t="s">
        <v>87</v>
      </c>
      <c r="F19" s="55">
        <v>2.1353077479999998</v>
      </c>
      <c r="G19" s="7"/>
      <c r="H19" s="7"/>
      <c r="I19" s="7"/>
      <c r="J19" s="7"/>
      <c r="K19" s="7"/>
      <c r="L19" s="7"/>
      <c r="M19" s="7"/>
      <c r="N19" s="52"/>
      <c r="O19" s="52"/>
      <c r="P19" s="7"/>
      <c r="Q19" s="7"/>
      <c r="R19" s="7"/>
      <c r="S19" s="52"/>
      <c r="T19" s="52"/>
    </row>
    <row r="20" spans="1:20" x14ac:dyDescent="0.3">
      <c r="A20" s="52">
        <v>2017</v>
      </c>
      <c r="B20" s="52">
        <v>56.5</v>
      </c>
      <c r="C20" s="52">
        <v>56.5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52"/>
      <c r="O20" s="52"/>
      <c r="P20" s="7"/>
      <c r="Q20" s="7"/>
      <c r="R20" s="7"/>
      <c r="S20" s="52"/>
      <c r="T20" s="52"/>
    </row>
    <row r="21" spans="1:20" x14ac:dyDescent="0.3">
      <c r="A21" s="52">
        <v>2018</v>
      </c>
      <c r="B21" s="52">
        <v>57.3</v>
      </c>
      <c r="C21" s="52">
        <v>57.3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52"/>
      <c r="O21" s="52"/>
      <c r="P21" s="7"/>
      <c r="Q21" s="7"/>
      <c r="R21" s="7"/>
      <c r="S21" s="52"/>
      <c r="T21" s="52"/>
    </row>
    <row r="22" spans="1:20" x14ac:dyDescent="0.3">
      <c r="A22" s="52">
        <v>2019</v>
      </c>
      <c r="B22" s="52">
        <v>58.11</v>
      </c>
      <c r="C22" s="52">
        <v>58.11</v>
      </c>
      <c r="D22" s="7"/>
      <c r="E22" s="42" t="s">
        <v>88</v>
      </c>
      <c r="F22" s="43" t="s">
        <v>89</v>
      </c>
      <c r="G22" s="7"/>
      <c r="H22" s="7"/>
      <c r="I22" s="7"/>
      <c r="J22" s="7"/>
      <c r="K22" s="7"/>
      <c r="L22" s="7"/>
      <c r="M22" s="7"/>
      <c r="N22" s="52"/>
      <c r="O22" s="52"/>
      <c r="P22" s="7"/>
      <c r="Q22" s="7"/>
      <c r="R22" s="7"/>
      <c r="S22" s="52"/>
      <c r="T22" s="52"/>
    </row>
    <row r="23" spans="1:20" x14ac:dyDescent="0.3">
      <c r="A23" s="52">
        <v>2020</v>
      </c>
      <c r="B23" s="52">
        <v>58.88</v>
      </c>
      <c r="C23" s="52">
        <v>58.88</v>
      </c>
      <c r="D23" s="7"/>
      <c r="E23" s="56">
        <f>F6-F19</f>
        <v>39.628553642</v>
      </c>
      <c r="F23" s="57">
        <f>F6+F19</f>
        <v>43.899169138000005</v>
      </c>
      <c r="G23" s="7"/>
      <c r="H23" s="7"/>
      <c r="I23" s="7"/>
      <c r="J23" s="7"/>
      <c r="K23" s="7"/>
      <c r="L23" s="7"/>
      <c r="M23" s="7"/>
      <c r="N23" s="52"/>
      <c r="O23" s="52"/>
      <c r="P23" s="7"/>
      <c r="Q23" s="7"/>
      <c r="R23" s="7"/>
      <c r="S23" s="52"/>
      <c r="T23" s="52"/>
    </row>
    <row r="24" spans="1:20" x14ac:dyDescent="0.3">
      <c r="A24" s="52">
        <v>2021</v>
      </c>
      <c r="B24" s="52">
        <v>59</v>
      </c>
      <c r="C24" s="52">
        <v>59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52"/>
      <c r="O24" s="52"/>
      <c r="P24" s="7"/>
      <c r="Q24" s="7"/>
      <c r="R24" s="7"/>
      <c r="S24" s="52"/>
      <c r="T24" s="52"/>
    </row>
    <row r="25" spans="1:20" x14ac:dyDescent="0.3">
      <c r="A25" s="52">
        <v>2022</v>
      </c>
      <c r="B25" s="52">
        <v>58.66</v>
      </c>
      <c r="C25" s="52">
        <v>58.66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52"/>
      <c r="O25" s="52"/>
      <c r="P25" s="7"/>
      <c r="Q25" s="7"/>
      <c r="R25" s="7"/>
      <c r="S25" s="52"/>
      <c r="T25" s="52"/>
    </row>
    <row r="26" spans="1:20" x14ac:dyDescent="0.3">
      <c r="A26" s="52">
        <v>2023</v>
      </c>
      <c r="B26" s="52">
        <v>59.07</v>
      </c>
      <c r="C26" s="52">
        <v>58.99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52"/>
      <c r="O26" s="7"/>
      <c r="P26" s="7"/>
      <c r="Q26" s="7"/>
      <c r="R26" s="7"/>
      <c r="S26" s="52"/>
      <c r="T26" s="52"/>
    </row>
    <row r="27" spans="1:20" x14ac:dyDescent="0.3">
      <c r="A27" s="52">
        <v>2024</v>
      </c>
      <c r="B27" s="52">
        <v>59.65</v>
      </c>
      <c r="C27" s="52">
        <v>59.19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52"/>
      <c r="T27" s="52"/>
    </row>
    <row r="28" spans="1:20" x14ac:dyDescent="0.3">
      <c r="A28" s="52">
        <v>2025</v>
      </c>
      <c r="B28" s="52">
        <v>60.22</v>
      </c>
      <c r="C28" s="52">
        <v>59.17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52"/>
      <c r="T28" s="52"/>
    </row>
    <row r="29" spans="1:20" x14ac:dyDescent="0.3">
      <c r="A29" s="52">
        <v>2026</v>
      </c>
      <c r="B29" s="52">
        <v>60.75</v>
      </c>
      <c r="C29" s="52">
        <v>59.01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52"/>
      <c r="T29" s="52"/>
    </row>
    <row r="30" spans="1:20" x14ac:dyDescent="0.3">
      <c r="A30" s="52">
        <v>2027</v>
      </c>
      <c r="B30" s="52">
        <v>61.24</v>
      </c>
      <c r="C30" s="52">
        <v>58.72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52"/>
      <c r="T30" s="52"/>
    </row>
    <row r="31" spans="1:20" x14ac:dyDescent="0.3">
      <c r="A31" s="52">
        <v>2028</v>
      </c>
      <c r="B31" s="52">
        <v>61.71</v>
      </c>
      <c r="C31" s="52">
        <v>58.32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52"/>
      <c r="T31" s="52"/>
    </row>
    <row r="32" spans="1:20" x14ac:dyDescent="0.3">
      <c r="A32" s="52">
        <v>2029</v>
      </c>
      <c r="B32" s="52">
        <v>62.15</v>
      </c>
      <c r="C32" s="52">
        <v>57.79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48"/>
      <c r="S32" s="52"/>
      <c r="T32" s="52"/>
    </row>
    <row r="33" spans="1:20" x14ac:dyDescent="0.3">
      <c r="A33" s="52">
        <v>2030</v>
      </c>
      <c r="B33" s="52">
        <v>62.55</v>
      </c>
      <c r="C33" s="52">
        <v>57.14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52"/>
      <c r="T33" s="52"/>
    </row>
    <row r="34" spans="1:20" x14ac:dyDescent="0.3">
      <c r="A34" s="52">
        <v>2031</v>
      </c>
      <c r="B34" s="52">
        <v>62.94</v>
      </c>
      <c r="C34" s="52">
        <v>56.37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52"/>
      <c r="T34" s="52"/>
    </row>
    <row r="35" spans="1:20" x14ac:dyDescent="0.3">
      <c r="A35" s="52">
        <v>2032</v>
      </c>
      <c r="B35" s="52">
        <v>63.3</v>
      </c>
      <c r="C35" s="52">
        <v>55.46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52"/>
      <c r="T35" s="52"/>
    </row>
    <row r="36" spans="1:20" x14ac:dyDescent="0.3">
      <c r="A36" s="52">
        <v>2033</v>
      </c>
      <c r="B36" s="52">
        <v>63.65</v>
      </c>
      <c r="C36" s="52">
        <v>54.42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52"/>
      <c r="T36" s="52"/>
    </row>
    <row r="37" spans="1:20" x14ac:dyDescent="0.3">
      <c r="A37" s="52">
        <v>2034</v>
      </c>
      <c r="B37" s="52">
        <v>63.99</v>
      </c>
      <c r="C37" s="52">
        <v>53.41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52"/>
      <c r="T37" s="52"/>
    </row>
    <row r="38" spans="1:20" x14ac:dyDescent="0.3">
      <c r="A38" s="52">
        <v>2035</v>
      </c>
      <c r="B38" s="52">
        <v>64.33</v>
      </c>
      <c r="C38" s="52">
        <v>52.38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52"/>
      <c r="T38" s="52"/>
    </row>
    <row r="39" spans="1:20" x14ac:dyDescent="0.3">
      <c r="A39" s="52">
        <v>2036</v>
      </c>
      <c r="B39" s="52">
        <v>64.67</v>
      </c>
      <c r="C39" s="52">
        <v>51.26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52"/>
      <c r="T39" s="52"/>
    </row>
    <row r="40" spans="1:20" x14ac:dyDescent="0.3">
      <c r="A40" s="52">
        <v>2037</v>
      </c>
      <c r="B40" s="52">
        <v>65</v>
      </c>
      <c r="C40" s="52">
        <v>50.11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52"/>
      <c r="T40" s="52"/>
    </row>
    <row r="41" spans="1:20" x14ac:dyDescent="0.3">
      <c r="A41" s="52">
        <v>2038</v>
      </c>
      <c r="B41" s="52">
        <v>65.33</v>
      </c>
      <c r="C41" s="52">
        <v>49.05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52"/>
      <c r="T41" s="7"/>
    </row>
    <row r="42" spans="1:20" x14ac:dyDescent="0.3">
      <c r="A42" s="52">
        <v>2039</v>
      </c>
      <c r="B42" s="52">
        <v>65.650000000000006</v>
      </c>
      <c r="C42" s="52">
        <v>48.14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3">
      <c r="A43" s="52">
        <v>2040</v>
      </c>
      <c r="B43" s="52">
        <v>65.98</v>
      </c>
      <c r="C43" s="52">
        <v>47.34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3">
      <c r="A44" s="52">
        <v>2041</v>
      </c>
      <c r="B44" s="52">
        <v>66.3</v>
      </c>
      <c r="C44" s="52">
        <v>46.62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3">
      <c r="A45" s="52">
        <v>2042</v>
      </c>
      <c r="B45" s="52">
        <v>66.62</v>
      </c>
      <c r="C45" s="52">
        <v>45.95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3">
      <c r="A46" s="52">
        <v>2043</v>
      </c>
      <c r="B46" s="52">
        <v>66.94</v>
      </c>
      <c r="C46" s="52">
        <v>45.3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3">
      <c r="A47" s="52">
        <v>2044</v>
      </c>
      <c r="B47" s="52">
        <v>67.25</v>
      </c>
      <c r="C47" s="52">
        <v>44.68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3">
      <c r="A48" s="52">
        <v>2045</v>
      </c>
      <c r="B48" s="52">
        <v>67.55</v>
      </c>
      <c r="C48" s="52">
        <v>44.07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3">
      <c r="A49" s="52">
        <v>2046</v>
      </c>
      <c r="B49" s="52">
        <v>67.849999999999994</v>
      </c>
      <c r="C49" s="52">
        <v>43.48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3">
      <c r="A50" s="52">
        <v>2047</v>
      </c>
      <c r="B50" s="52">
        <v>68.150000000000006</v>
      </c>
      <c r="C50" s="52">
        <v>42.9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3">
      <c r="A51" s="52">
        <v>2048</v>
      </c>
      <c r="B51" s="52">
        <v>68.430000000000007</v>
      </c>
      <c r="C51" s="52">
        <v>42.32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3">
      <c r="A52" s="52">
        <v>2049</v>
      </c>
      <c r="B52" s="52">
        <v>68.709999999999994</v>
      </c>
      <c r="C52" s="52">
        <v>41.76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3">
      <c r="A53" s="52">
        <v>2050</v>
      </c>
      <c r="B53" s="52">
        <v>68.989999999999995</v>
      </c>
      <c r="C53" s="52">
        <v>41.22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3">
      <c r="A54" s="52">
        <v>2051</v>
      </c>
      <c r="B54" s="52">
        <v>69.25</v>
      </c>
      <c r="C54" s="52">
        <v>40.69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3">
      <c r="A55" s="52">
        <v>2052</v>
      </c>
      <c r="B55" s="52">
        <v>69.510000000000005</v>
      </c>
      <c r="C55" s="52">
        <v>40.17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3">
      <c r="A56" s="52">
        <v>2053</v>
      </c>
      <c r="B56" s="52">
        <v>69.760000000000005</v>
      </c>
      <c r="C56" s="52">
        <v>39.67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3">
      <c r="A57" s="52">
        <v>2054</v>
      </c>
      <c r="B57" s="52">
        <v>69.989999999999995</v>
      </c>
      <c r="C57" s="52">
        <v>39.21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3">
      <c r="A58" s="52">
        <v>2055</v>
      </c>
      <c r="B58" s="52">
        <v>70.22</v>
      </c>
      <c r="C58" s="52">
        <v>38.770000000000003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3">
      <c r="A59" s="52">
        <v>2056</v>
      </c>
      <c r="B59" s="52">
        <v>70.45</v>
      </c>
      <c r="C59" s="52">
        <v>38.33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3">
      <c r="A60" s="52">
        <v>2057</v>
      </c>
      <c r="B60" s="52">
        <v>70.66</v>
      </c>
      <c r="C60" s="52">
        <v>37.9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3">
      <c r="A61" s="52">
        <v>2058</v>
      </c>
      <c r="B61" s="52">
        <v>70.86</v>
      </c>
      <c r="C61" s="52">
        <v>37.479999999999997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3">
      <c r="A62" s="52">
        <v>2059</v>
      </c>
      <c r="B62" s="52">
        <v>71.05</v>
      </c>
      <c r="C62" s="52">
        <v>37.07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3">
      <c r="A63" s="52">
        <v>2060</v>
      </c>
      <c r="B63" s="52">
        <v>71.239999999999995</v>
      </c>
      <c r="C63" s="52">
        <v>36.67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3">
      <c r="A64" s="52">
        <v>2061</v>
      </c>
      <c r="B64" s="52">
        <v>71.41</v>
      </c>
      <c r="C64" s="52">
        <v>36.28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3">
      <c r="A65" s="52">
        <v>2062</v>
      </c>
      <c r="B65" s="52">
        <v>71.569999999999993</v>
      </c>
      <c r="C65" s="52">
        <v>35.909999999999997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3">
      <c r="A66" s="52">
        <v>2063</v>
      </c>
      <c r="B66" s="52">
        <v>71.73</v>
      </c>
      <c r="C66" s="52">
        <v>35.54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3">
      <c r="A67" s="52">
        <v>2064</v>
      </c>
      <c r="B67" s="52">
        <v>71.87</v>
      </c>
      <c r="C67" s="52">
        <v>35.18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3">
      <c r="A68" s="52">
        <v>2065</v>
      </c>
      <c r="B68" s="52">
        <v>72.010000000000005</v>
      </c>
      <c r="C68" s="52">
        <v>34.83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3">
      <c r="A69" s="52">
        <v>2066</v>
      </c>
      <c r="B69" s="52">
        <v>72.14</v>
      </c>
      <c r="C69" s="52">
        <v>34.49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3">
      <c r="A70" s="52">
        <v>2067</v>
      </c>
      <c r="B70" s="52">
        <v>72.260000000000005</v>
      </c>
      <c r="C70" s="52">
        <v>34.159999999999997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3">
      <c r="A71" s="52">
        <v>2068</v>
      </c>
      <c r="B71" s="52">
        <v>72.37</v>
      </c>
      <c r="C71" s="52">
        <v>33.83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3">
      <c r="A72" s="52">
        <v>2069</v>
      </c>
      <c r="B72" s="52">
        <v>72.48</v>
      </c>
      <c r="C72" s="52">
        <v>33.51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3">
      <c r="A73" s="52">
        <v>2070</v>
      </c>
      <c r="B73" s="52">
        <v>72.58</v>
      </c>
      <c r="C73" s="52">
        <v>33.200000000000003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3">
      <c r="A74" s="52">
        <v>2071</v>
      </c>
      <c r="B74" s="52">
        <v>72.67</v>
      </c>
      <c r="C74" s="52">
        <v>32.9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3">
      <c r="A75" s="52">
        <v>2072</v>
      </c>
      <c r="B75" s="52">
        <v>72.760000000000005</v>
      </c>
      <c r="C75" s="52">
        <v>32.6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3">
      <c r="A76" s="52">
        <v>2073</v>
      </c>
      <c r="B76" s="52">
        <v>72.84</v>
      </c>
      <c r="C76" s="52">
        <v>32.31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3">
      <c r="A77" s="52">
        <v>2074</v>
      </c>
      <c r="B77" s="52">
        <v>72.91</v>
      </c>
      <c r="C77" s="52">
        <v>32.03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3">
      <c r="A78" s="52">
        <v>2075</v>
      </c>
      <c r="B78" s="52">
        <v>72.98</v>
      </c>
      <c r="C78" s="52">
        <v>31.75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3">
      <c r="A79" s="52">
        <v>2076</v>
      </c>
      <c r="B79" s="52">
        <v>73.040000000000006</v>
      </c>
      <c r="C79" s="52">
        <v>31.48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3">
      <c r="A80" s="52">
        <v>2077</v>
      </c>
      <c r="B80" s="52">
        <v>73.099999999999994</v>
      </c>
      <c r="C80" s="52">
        <v>31.21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3">
      <c r="A81" s="52">
        <v>2078</v>
      </c>
      <c r="B81" s="52">
        <v>73.14</v>
      </c>
      <c r="C81" s="52">
        <v>30.95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3">
      <c r="A82" s="52">
        <v>2079</v>
      </c>
      <c r="B82" s="52">
        <v>73.19</v>
      </c>
      <c r="C82" s="52">
        <v>30.69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3">
      <c r="A83" s="52">
        <v>2080</v>
      </c>
      <c r="B83" s="52">
        <v>73.22</v>
      </c>
      <c r="C83" s="52">
        <v>30.43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3">
      <c r="A84" s="52">
        <v>2081</v>
      </c>
      <c r="B84" s="52">
        <v>73.25</v>
      </c>
      <c r="C84" s="52">
        <v>30.18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3">
      <c r="A85" s="52">
        <v>2082</v>
      </c>
      <c r="B85" s="52">
        <v>73.27</v>
      </c>
      <c r="C85" s="52">
        <v>29.94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3">
      <c r="A86" s="52">
        <v>2083</v>
      </c>
      <c r="B86" s="52">
        <v>73.290000000000006</v>
      </c>
      <c r="C86" s="52">
        <v>29.69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3">
      <c r="A87" s="52">
        <v>2084</v>
      </c>
      <c r="B87" s="52">
        <v>73.3</v>
      </c>
      <c r="C87" s="52">
        <v>29.45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3">
      <c r="A88" s="52">
        <v>2085</v>
      </c>
      <c r="B88" s="52">
        <v>73.31</v>
      </c>
      <c r="C88" s="52">
        <v>29.22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3">
      <c r="A89" s="52">
        <v>2086</v>
      </c>
      <c r="B89" s="52">
        <v>73.319999999999993</v>
      </c>
      <c r="C89" s="52">
        <v>28.99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3">
      <c r="A90" s="52">
        <v>2087</v>
      </c>
      <c r="B90" s="52">
        <v>73.33</v>
      </c>
      <c r="C90" s="52">
        <v>28.76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3">
      <c r="A91" s="52">
        <v>2088</v>
      </c>
      <c r="B91" s="52">
        <v>73.33</v>
      </c>
      <c r="C91" s="52">
        <v>28.54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3">
      <c r="A92" s="52">
        <v>2089</v>
      </c>
      <c r="B92" s="52">
        <v>73.33</v>
      </c>
      <c r="C92" s="52">
        <v>28.33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3">
      <c r="A93" s="52">
        <v>2090</v>
      </c>
      <c r="B93" s="52">
        <v>73.319999999999993</v>
      </c>
      <c r="C93" s="52">
        <v>28.12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3">
      <c r="A94" s="52">
        <v>2091</v>
      </c>
      <c r="B94" s="52">
        <v>73.319999999999993</v>
      </c>
      <c r="C94" s="52">
        <v>27.91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3">
      <c r="A95" s="52">
        <v>2092</v>
      </c>
      <c r="B95" s="52">
        <v>73.319999999999993</v>
      </c>
      <c r="C95" s="52">
        <v>27.71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3">
      <c r="A96" s="52">
        <v>2093</v>
      </c>
      <c r="B96" s="52">
        <v>73.31</v>
      </c>
      <c r="C96" s="52">
        <v>27.52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3">
      <c r="A97" s="52">
        <v>2094</v>
      </c>
      <c r="B97" s="52">
        <v>73.3</v>
      </c>
      <c r="C97" s="52">
        <v>27.32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3">
      <c r="A98" s="52">
        <v>2095</v>
      </c>
      <c r="B98" s="52">
        <v>73.3</v>
      </c>
      <c r="C98" s="52">
        <v>27.14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3">
      <c r="A99" s="52">
        <v>2096</v>
      </c>
      <c r="B99" s="52">
        <v>73.290000000000006</v>
      </c>
      <c r="C99" s="52">
        <v>26.95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3">
      <c r="A100" s="52">
        <v>2097</v>
      </c>
      <c r="B100" s="52">
        <v>73.28</v>
      </c>
      <c r="C100" s="52">
        <v>26.77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3">
      <c r="A101" s="52">
        <v>2098</v>
      </c>
      <c r="B101" s="52">
        <v>73.260000000000005</v>
      </c>
      <c r="C101" s="52">
        <v>26.59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3">
      <c r="A102" s="52">
        <v>2099</v>
      </c>
      <c r="B102" s="52">
        <v>73.25</v>
      </c>
      <c r="C102" s="52">
        <v>26.42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3">
      <c r="A103" s="52">
        <v>2100</v>
      </c>
      <c r="B103" s="52">
        <v>73.23</v>
      </c>
      <c r="C103" s="52">
        <v>26.24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3">
      <c r="A104" s="52"/>
      <c r="B104" s="52"/>
      <c r="C104" s="52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3">
      <c r="A105" s="52"/>
      <c r="B105" s="52"/>
      <c r="C105" s="52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3">
      <c r="A106" s="52"/>
      <c r="B106" s="52"/>
      <c r="C106" s="52"/>
      <c r="D106" s="7"/>
      <c r="E106" s="52"/>
      <c r="F106" s="52"/>
      <c r="G106" s="4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3">
      <c r="A107" s="52"/>
      <c r="B107" s="52"/>
      <c r="C107" s="52"/>
      <c r="D107" s="7"/>
      <c r="E107" s="48"/>
      <c r="F107" s="52"/>
      <c r="G107" s="4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3">
      <c r="A108" s="52"/>
      <c r="B108" s="52"/>
      <c r="C108" s="52"/>
      <c r="D108" s="7"/>
      <c r="E108" s="52"/>
      <c r="F108" s="52"/>
      <c r="G108" s="4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3">
      <c r="A109" s="52"/>
      <c r="B109" s="52"/>
      <c r="C109" s="52"/>
      <c r="D109" s="7"/>
      <c r="E109" s="48"/>
      <c r="F109" s="52"/>
      <c r="G109" s="4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3">
      <c r="A110" s="52"/>
      <c r="B110" s="52"/>
      <c r="C110" s="52"/>
      <c r="D110" s="7"/>
      <c r="E110" s="52"/>
      <c r="F110" s="52"/>
      <c r="G110" s="4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3">
      <c r="A111" s="52"/>
      <c r="B111" s="52"/>
      <c r="C111" s="52"/>
      <c r="D111" s="7"/>
      <c r="E111" s="48"/>
      <c r="F111" s="52"/>
      <c r="G111" s="4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3">
      <c r="A112" s="52"/>
      <c r="B112" s="52"/>
      <c r="C112" s="52"/>
      <c r="D112" s="7"/>
      <c r="E112" s="48"/>
      <c r="F112" s="52"/>
      <c r="G112" s="4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x14ac:dyDescent="0.3">
      <c r="A113" s="52"/>
      <c r="B113" s="52"/>
      <c r="C113" s="52"/>
      <c r="D113" s="7"/>
      <c r="E113" s="52"/>
      <c r="F113" s="52"/>
      <c r="G113" s="4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x14ac:dyDescent="0.3">
      <c r="A114" s="52"/>
      <c r="B114" s="52"/>
      <c r="C114" s="52"/>
      <c r="D114" s="7"/>
      <c r="E114" s="48"/>
      <c r="F114" s="52"/>
      <c r="G114" s="4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x14ac:dyDescent="0.3">
      <c r="A115" s="52"/>
      <c r="B115" s="52"/>
      <c r="C115" s="52"/>
      <c r="D115" s="7"/>
      <c r="E115" s="52"/>
      <c r="F115" s="52"/>
      <c r="G115" s="4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3">
      <c r="A116" s="52"/>
      <c r="B116" s="52"/>
      <c r="C116" s="52"/>
      <c r="D116" s="7"/>
      <c r="E116" s="48"/>
      <c r="F116" s="52"/>
      <c r="G116" s="4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3">
      <c r="A117" s="52"/>
      <c r="B117" s="52"/>
      <c r="C117" s="52"/>
      <c r="D117" s="7"/>
      <c r="E117" s="52"/>
      <c r="F117" s="52"/>
      <c r="G117" s="4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x14ac:dyDescent="0.3">
      <c r="A118" s="52"/>
      <c r="B118" s="52"/>
      <c r="C118" s="52"/>
      <c r="D118" s="7"/>
      <c r="E118" s="48"/>
      <c r="F118" s="52"/>
      <c r="G118" s="4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x14ac:dyDescent="0.3">
      <c r="A119" s="52"/>
      <c r="B119" s="52"/>
      <c r="C119" s="52"/>
      <c r="D119" s="7"/>
      <c r="E119" s="48"/>
      <c r="F119" s="52"/>
      <c r="G119" s="4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x14ac:dyDescent="0.3">
      <c r="A120" s="52"/>
      <c r="B120" s="52"/>
      <c r="C120" s="52"/>
      <c r="D120" s="7"/>
      <c r="E120" s="52"/>
      <c r="F120" s="52"/>
      <c r="G120" s="4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x14ac:dyDescent="0.3">
      <c r="A121" s="52"/>
      <c r="B121" s="52"/>
      <c r="C121" s="52"/>
      <c r="D121" s="7"/>
      <c r="E121" s="48"/>
      <c r="F121" s="52"/>
      <c r="G121" s="4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x14ac:dyDescent="0.3">
      <c r="A122" s="52"/>
      <c r="B122" s="52"/>
      <c r="C122" s="52"/>
      <c r="D122" s="7"/>
      <c r="E122" s="52"/>
      <c r="F122" s="52"/>
      <c r="G122" s="4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x14ac:dyDescent="0.3">
      <c r="A123" s="52"/>
      <c r="B123" s="52"/>
      <c r="C123" s="52"/>
      <c r="D123" s="7"/>
      <c r="E123" s="48"/>
      <c r="F123" s="52"/>
      <c r="G123" s="4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x14ac:dyDescent="0.3">
      <c r="A124" s="52"/>
      <c r="B124" s="52"/>
      <c r="C124" s="52"/>
      <c r="D124" s="7"/>
      <c r="E124" s="52"/>
      <c r="F124" s="52"/>
      <c r="G124" s="4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x14ac:dyDescent="0.3">
      <c r="A125" s="52"/>
      <c r="B125" s="52"/>
      <c r="C125" s="52"/>
      <c r="D125" s="7"/>
      <c r="E125" s="48"/>
      <c r="F125" s="52"/>
      <c r="G125" s="4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x14ac:dyDescent="0.3">
      <c r="A126" s="52"/>
      <c r="B126" s="52"/>
      <c r="C126" s="52"/>
      <c r="D126" s="7"/>
      <c r="E126" s="52"/>
      <c r="F126" s="52"/>
      <c r="G126" s="4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x14ac:dyDescent="0.3">
      <c r="A127" s="52"/>
      <c r="B127" s="52"/>
      <c r="C127" s="52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x14ac:dyDescent="0.3">
      <c r="A128" s="52"/>
      <c r="B128" s="52"/>
      <c r="C128" s="52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52"/>
      <c r="O128" s="7"/>
      <c r="P128" s="7"/>
      <c r="Q128" s="7"/>
      <c r="R128" s="7"/>
      <c r="S128" s="7"/>
      <c r="T128" s="7"/>
    </row>
    <row r="129" spans="1:20" x14ac:dyDescent="0.3">
      <c r="A129" s="52"/>
      <c r="B129" s="52"/>
      <c r="C129" s="52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52"/>
      <c r="O129" s="7"/>
      <c r="P129" s="7"/>
      <c r="Q129" s="7"/>
      <c r="R129" s="7"/>
      <c r="S129" s="7"/>
      <c r="T129" s="7"/>
    </row>
    <row r="130" spans="1:20" x14ac:dyDescent="0.3">
      <c r="A130" s="52"/>
      <c r="B130" s="52"/>
      <c r="C130" s="52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52"/>
      <c r="O130" s="7"/>
      <c r="P130" s="7"/>
      <c r="Q130" s="7"/>
      <c r="R130" s="7"/>
      <c r="S130" s="7"/>
      <c r="T130" s="7"/>
    </row>
    <row r="131" spans="1:20" x14ac:dyDescent="0.3">
      <c r="A131" s="52"/>
      <c r="B131" s="52"/>
      <c r="C131" s="52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52"/>
      <c r="O131" s="7"/>
      <c r="P131" s="7"/>
      <c r="Q131" s="7"/>
      <c r="R131" s="7"/>
      <c r="S131" s="7"/>
      <c r="T131" s="7"/>
    </row>
    <row r="132" spans="1:20" x14ac:dyDescent="0.3">
      <c r="A132" s="52"/>
      <c r="B132" s="52"/>
      <c r="C132" s="52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52"/>
      <c r="O132" s="7"/>
      <c r="P132" s="7"/>
      <c r="Q132" s="7"/>
      <c r="R132" s="7"/>
      <c r="S132" s="7"/>
      <c r="T132" s="7"/>
    </row>
    <row r="133" spans="1:20" x14ac:dyDescent="0.3">
      <c r="A133" s="52"/>
      <c r="B133" s="52"/>
      <c r="C133" s="52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52"/>
      <c r="O133" s="7"/>
      <c r="P133" s="7"/>
      <c r="Q133" s="7"/>
      <c r="R133" s="7"/>
      <c r="S133" s="7"/>
      <c r="T133" s="7"/>
    </row>
    <row r="134" spans="1:20" x14ac:dyDescent="0.3">
      <c r="A134" s="52"/>
      <c r="B134" s="52"/>
      <c r="C134" s="52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52"/>
      <c r="O134" s="7"/>
      <c r="P134" s="7"/>
      <c r="Q134" s="7"/>
      <c r="R134" s="7"/>
      <c r="S134" s="7"/>
      <c r="T134" s="7"/>
    </row>
    <row r="135" spans="1:20" x14ac:dyDescent="0.3">
      <c r="A135" s="52"/>
      <c r="B135" s="52"/>
      <c r="C135" s="52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52"/>
      <c r="O135" s="7"/>
      <c r="P135" s="7"/>
      <c r="Q135" s="7"/>
      <c r="R135" s="7"/>
      <c r="S135" s="7"/>
      <c r="T135" s="7"/>
    </row>
    <row r="136" spans="1:20" x14ac:dyDescent="0.3">
      <c r="A136" s="52"/>
      <c r="B136" s="52"/>
      <c r="C136" s="52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52"/>
      <c r="O136" s="7"/>
      <c r="P136" s="7"/>
      <c r="Q136" s="7"/>
      <c r="R136" s="7"/>
      <c r="S136" s="7"/>
      <c r="T136" s="7"/>
    </row>
    <row r="137" spans="1:20" x14ac:dyDescent="0.3">
      <c r="A137" s="52"/>
      <c r="B137" s="52"/>
      <c r="C137" s="52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52"/>
      <c r="O137" s="7"/>
      <c r="P137" s="7"/>
      <c r="Q137" s="7"/>
      <c r="R137" s="7"/>
      <c r="S137" s="7"/>
      <c r="T137" s="7"/>
    </row>
    <row r="138" spans="1:20" x14ac:dyDescent="0.3">
      <c r="A138" s="52"/>
      <c r="B138" s="52"/>
      <c r="C138" s="52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52"/>
      <c r="O138" s="7"/>
      <c r="P138" s="7"/>
      <c r="Q138" s="7"/>
      <c r="R138" s="7"/>
      <c r="S138" s="7"/>
      <c r="T138" s="7"/>
    </row>
    <row r="139" spans="1:20" x14ac:dyDescent="0.3">
      <c r="A139" s="52"/>
      <c r="B139" s="52"/>
      <c r="C139" s="52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52"/>
      <c r="O139" s="7"/>
      <c r="P139" s="7"/>
      <c r="Q139" s="7"/>
      <c r="R139" s="7"/>
      <c r="S139" s="7"/>
      <c r="T139" s="7"/>
    </row>
    <row r="140" spans="1:20" x14ac:dyDescent="0.3">
      <c r="A140" s="52"/>
      <c r="B140" s="52"/>
      <c r="C140" s="52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52"/>
      <c r="O140" s="7"/>
      <c r="P140" s="7"/>
      <c r="Q140" s="7"/>
      <c r="R140" s="7"/>
      <c r="S140" s="7"/>
      <c r="T140" s="7"/>
    </row>
    <row r="141" spans="1:20" x14ac:dyDescent="0.3">
      <c r="A141" s="52"/>
      <c r="B141" s="52"/>
      <c r="C141" s="52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52"/>
      <c r="O141" s="7"/>
      <c r="P141" s="7"/>
      <c r="Q141" s="7"/>
      <c r="R141" s="7"/>
      <c r="S141" s="7"/>
      <c r="T141" s="7"/>
    </row>
    <row r="142" spans="1:20" x14ac:dyDescent="0.3">
      <c r="A142" s="52"/>
      <c r="B142" s="52"/>
      <c r="C142" s="52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52"/>
      <c r="O142" s="7"/>
      <c r="P142" s="7"/>
      <c r="Q142" s="7"/>
      <c r="R142" s="7"/>
      <c r="S142" s="7"/>
      <c r="T142" s="7"/>
    </row>
    <row r="143" spans="1:20" x14ac:dyDescent="0.3">
      <c r="A143" s="52"/>
      <c r="B143" s="52"/>
      <c r="C143" s="52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52"/>
      <c r="O143" s="7"/>
      <c r="P143" s="7"/>
      <c r="Q143" s="7"/>
      <c r="R143" s="7"/>
      <c r="S143" s="52"/>
      <c r="T143" s="7"/>
    </row>
    <row r="144" spans="1:20" x14ac:dyDescent="0.3">
      <c r="A144" s="52"/>
      <c r="B144" s="52"/>
      <c r="C144" s="52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52"/>
      <c r="O144" s="7"/>
      <c r="P144" s="7"/>
      <c r="Q144" s="7"/>
      <c r="R144" s="7"/>
      <c r="S144" s="52"/>
      <c r="T144" s="7"/>
    </row>
    <row r="145" spans="1:20" x14ac:dyDescent="0.3">
      <c r="A145" s="52"/>
      <c r="B145" s="52"/>
      <c r="C145" s="52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52"/>
      <c r="O145" s="7"/>
      <c r="P145" s="7"/>
      <c r="Q145" s="7"/>
      <c r="R145" s="7"/>
      <c r="S145" s="52"/>
      <c r="T145" s="7"/>
    </row>
    <row r="146" spans="1:20" x14ac:dyDescent="0.3">
      <c r="A146" s="52"/>
      <c r="B146" s="52"/>
      <c r="C146" s="52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52"/>
      <c r="O146" s="7"/>
      <c r="P146" s="7"/>
      <c r="Q146" s="7"/>
      <c r="R146" s="7"/>
      <c r="S146" s="52"/>
      <c r="T146" s="7"/>
    </row>
    <row r="147" spans="1:20" x14ac:dyDescent="0.3">
      <c r="A147" s="52"/>
      <c r="B147" s="52"/>
      <c r="C147" s="52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52"/>
      <c r="O147" s="7"/>
      <c r="P147" s="7"/>
      <c r="Q147" s="7"/>
      <c r="R147" s="7"/>
      <c r="S147" s="52"/>
      <c r="T147" s="7"/>
    </row>
    <row r="148" spans="1:20" x14ac:dyDescent="0.3">
      <c r="A148" s="52"/>
      <c r="B148" s="52"/>
      <c r="C148" s="52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52"/>
      <c r="O148" s="7"/>
      <c r="P148" s="7"/>
      <c r="Q148" s="7"/>
      <c r="R148" s="7"/>
      <c r="S148" s="52"/>
      <c r="T148" s="7"/>
    </row>
    <row r="149" spans="1:20" x14ac:dyDescent="0.3">
      <c r="A149" s="52"/>
      <c r="B149" s="52"/>
      <c r="C149" s="52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52"/>
      <c r="O149" s="7"/>
      <c r="P149" s="7"/>
      <c r="Q149" s="7"/>
      <c r="R149" s="7"/>
      <c r="S149" s="52"/>
      <c r="T149" s="7"/>
    </row>
    <row r="150" spans="1:20" x14ac:dyDescent="0.3">
      <c r="A150" s="52"/>
      <c r="B150" s="52"/>
      <c r="C150" s="52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52"/>
      <c r="O150" s="7"/>
      <c r="P150" s="7"/>
      <c r="Q150" s="7"/>
      <c r="R150" s="7"/>
      <c r="S150" s="52"/>
      <c r="T150" s="7"/>
    </row>
    <row r="151" spans="1:20" x14ac:dyDescent="0.3">
      <c r="A151" s="52"/>
      <c r="B151" s="52"/>
      <c r="C151" s="52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52"/>
      <c r="O151" s="7"/>
      <c r="P151" s="7"/>
      <c r="Q151" s="7"/>
      <c r="R151" s="7"/>
      <c r="S151" s="52"/>
      <c r="T151" s="7"/>
    </row>
    <row r="152" spans="1:20" x14ac:dyDescent="0.3">
      <c r="A152" s="52"/>
      <c r="B152" s="52"/>
      <c r="C152" s="52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52"/>
      <c r="O152" s="7"/>
      <c r="P152" s="7"/>
      <c r="Q152" s="7"/>
      <c r="R152" s="7"/>
      <c r="S152" s="52"/>
      <c r="T152" s="7"/>
    </row>
    <row r="153" spans="1:20" x14ac:dyDescent="0.3">
      <c r="A153" s="52"/>
      <c r="B153" s="52"/>
      <c r="C153" s="52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52"/>
      <c r="O153" s="7"/>
      <c r="P153" s="7"/>
      <c r="Q153" s="7"/>
      <c r="R153" s="7"/>
      <c r="S153" s="52"/>
      <c r="T153" s="7"/>
    </row>
    <row r="154" spans="1:20" x14ac:dyDescent="0.3">
      <c r="A154" s="52"/>
      <c r="B154" s="52"/>
      <c r="C154" s="52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52"/>
      <c r="O154" s="7"/>
      <c r="P154" s="7"/>
      <c r="Q154" s="7"/>
      <c r="R154" s="7"/>
      <c r="S154" s="52"/>
      <c r="T154" s="7"/>
    </row>
    <row r="155" spans="1:20" x14ac:dyDescent="0.3">
      <c r="A155" s="52"/>
      <c r="B155" s="52"/>
      <c r="C155" s="52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52"/>
      <c r="O155" s="7"/>
      <c r="P155" s="7"/>
      <c r="Q155" s="7"/>
      <c r="R155" s="7"/>
      <c r="S155" s="52"/>
      <c r="T155" s="7"/>
    </row>
    <row r="156" spans="1:20" x14ac:dyDescent="0.3">
      <c r="A156" s="52"/>
      <c r="B156" s="52"/>
      <c r="C156" s="52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52"/>
      <c r="O156" s="7"/>
      <c r="P156" s="7"/>
      <c r="Q156" s="7"/>
      <c r="R156" s="7"/>
      <c r="S156" s="52"/>
      <c r="T156" s="7"/>
    </row>
    <row r="157" spans="1:20" x14ac:dyDescent="0.3">
      <c r="A157" s="52"/>
      <c r="B157" s="52"/>
      <c r="C157" s="52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52"/>
      <c r="O157" s="7"/>
      <c r="P157" s="7"/>
      <c r="Q157" s="7"/>
      <c r="R157" s="7"/>
      <c r="S157" s="52"/>
      <c r="T157" s="7"/>
    </row>
    <row r="158" spans="1:20" x14ac:dyDescent="0.3">
      <c r="A158" s="52"/>
      <c r="B158" s="52"/>
      <c r="C158" s="52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52"/>
      <c r="O158" s="7"/>
      <c r="P158" s="7"/>
      <c r="Q158" s="7"/>
      <c r="R158" s="7"/>
      <c r="S158" s="52"/>
      <c r="T158" s="7"/>
    </row>
    <row r="159" spans="1:20" x14ac:dyDescent="0.3">
      <c r="A159" s="52"/>
      <c r="B159" s="52"/>
      <c r="C159" s="52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52"/>
      <c r="O159" s="7"/>
      <c r="P159" s="7"/>
      <c r="Q159" s="7"/>
      <c r="R159" s="7"/>
      <c r="S159" s="52"/>
      <c r="T159" s="7"/>
    </row>
    <row r="160" spans="1:20" x14ac:dyDescent="0.3">
      <c r="A160" s="52"/>
      <c r="B160" s="52"/>
      <c r="C160" s="52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52"/>
      <c r="O160" s="7"/>
      <c r="P160" s="7"/>
      <c r="Q160" s="7"/>
      <c r="R160" s="7"/>
      <c r="S160" s="52"/>
      <c r="T160" s="7"/>
    </row>
    <row r="161" spans="1:20" x14ac:dyDescent="0.3">
      <c r="A161" s="52"/>
      <c r="B161" s="52"/>
      <c r="C161" s="52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52"/>
      <c r="O161" s="7"/>
      <c r="P161" s="7"/>
      <c r="Q161" s="7"/>
      <c r="R161" s="7"/>
      <c r="S161" s="52"/>
      <c r="T161" s="7"/>
    </row>
    <row r="162" spans="1:20" x14ac:dyDescent="0.3">
      <c r="A162" s="52"/>
      <c r="B162" s="52"/>
      <c r="C162" s="52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52"/>
      <c r="O162" s="7"/>
      <c r="P162" s="7"/>
      <c r="Q162" s="7"/>
      <c r="R162" s="7"/>
      <c r="S162" s="52"/>
      <c r="T162" s="7"/>
    </row>
    <row r="163" spans="1:20" x14ac:dyDescent="0.3">
      <c r="A163" s="52"/>
      <c r="B163" s="52"/>
      <c r="C163" s="52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52"/>
      <c r="O163" s="7"/>
      <c r="P163" s="7"/>
      <c r="Q163" s="7"/>
      <c r="R163" s="7"/>
      <c r="S163" s="52"/>
      <c r="T163" s="7"/>
    </row>
    <row r="164" spans="1:20" x14ac:dyDescent="0.3">
      <c r="A164" s="52"/>
      <c r="B164" s="52"/>
      <c r="C164" s="52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52"/>
      <c r="O164" s="7"/>
      <c r="P164" s="7"/>
      <c r="Q164" s="7"/>
      <c r="R164" s="7"/>
      <c r="S164" s="52"/>
      <c r="T164" s="7"/>
    </row>
    <row r="165" spans="1:20" x14ac:dyDescent="0.3">
      <c r="A165" s="52"/>
      <c r="B165" s="52"/>
      <c r="C165" s="52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52"/>
      <c r="O165" s="7"/>
      <c r="P165" s="7"/>
      <c r="Q165" s="7"/>
      <c r="R165" s="7"/>
      <c r="S165" s="52"/>
      <c r="T165" s="7"/>
    </row>
    <row r="166" spans="1:20" x14ac:dyDescent="0.3">
      <c r="A166" s="52"/>
      <c r="B166" s="52"/>
      <c r="C166" s="52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52"/>
      <c r="O166" s="7"/>
      <c r="P166" s="7"/>
      <c r="Q166" s="7"/>
      <c r="R166" s="7"/>
      <c r="S166" s="52"/>
      <c r="T166" s="7"/>
    </row>
    <row r="167" spans="1:20" x14ac:dyDescent="0.3">
      <c r="A167" s="52"/>
      <c r="B167" s="52"/>
      <c r="C167" s="52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52"/>
      <c r="O167" s="7"/>
      <c r="P167" s="7"/>
      <c r="Q167" s="7"/>
      <c r="R167" s="7"/>
      <c r="S167" s="52"/>
      <c r="T167" s="7"/>
    </row>
    <row r="168" spans="1:20" x14ac:dyDescent="0.3">
      <c r="A168" s="52"/>
      <c r="B168" s="52"/>
      <c r="C168" s="52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52"/>
      <c r="O168" s="7"/>
      <c r="P168" s="7"/>
      <c r="Q168" s="7"/>
      <c r="R168" s="7"/>
      <c r="S168" s="52"/>
      <c r="T168" s="7"/>
    </row>
    <row r="169" spans="1:20" x14ac:dyDescent="0.3">
      <c r="A169" s="52"/>
      <c r="B169" s="52"/>
      <c r="C169" s="52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52"/>
      <c r="O169" s="7"/>
      <c r="P169" s="7"/>
      <c r="Q169" s="7"/>
      <c r="R169" s="7"/>
      <c r="S169" s="52"/>
      <c r="T169" s="7"/>
    </row>
    <row r="170" spans="1:20" x14ac:dyDescent="0.3">
      <c r="A170" s="52"/>
      <c r="B170" s="52"/>
      <c r="C170" s="52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52"/>
      <c r="O170" s="7"/>
      <c r="P170" s="7"/>
      <c r="Q170" s="7"/>
      <c r="R170" s="7"/>
      <c r="S170" s="52"/>
      <c r="T170" s="7"/>
    </row>
    <row r="171" spans="1:20" x14ac:dyDescent="0.3">
      <c r="A171" s="52"/>
      <c r="B171" s="52"/>
      <c r="C171" s="52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52"/>
      <c r="O171" s="7"/>
      <c r="P171" s="7"/>
      <c r="Q171" s="7"/>
      <c r="R171" s="7"/>
      <c r="S171" s="52"/>
      <c r="T171" s="7"/>
    </row>
    <row r="172" spans="1:20" x14ac:dyDescent="0.3">
      <c r="A172" s="52"/>
      <c r="B172" s="52"/>
      <c r="C172" s="52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52"/>
      <c r="O172" s="7"/>
      <c r="P172" s="7"/>
      <c r="Q172" s="7"/>
      <c r="R172" s="7"/>
      <c r="S172" s="52"/>
      <c r="T172" s="7"/>
    </row>
    <row r="173" spans="1:20" x14ac:dyDescent="0.3">
      <c r="A173" s="52"/>
      <c r="B173" s="52"/>
      <c r="C173" s="52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52"/>
      <c r="O173" s="7"/>
      <c r="P173" s="7"/>
      <c r="Q173" s="7"/>
      <c r="R173" s="7"/>
      <c r="S173" s="52"/>
      <c r="T173" s="7"/>
    </row>
    <row r="174" spans="1:20" x14ac:dyDescent="0.3">
      <c r="A174" s="52"/>
      <c r="B174" s="52"/>
      <c r="C174" s="52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52"/>
      <c r="O174" s="7"/>
      <c r="P174" s="7"/>
      <c r="Q174" s="7"/>
      <c r="R174" s="7"/>
      <c r="S174" s="52"/>
      <c r="T174" s="7"/>
    </row>
    <row r="175" spans="1:20" x14ac:dyDescent="0.3">
      <c r="A175" s="52"/>
      <c r="B175" s="52"/>
      <c r="C175" s="52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52"/>
      <c r="O175" s="7"/>
      <c r="P175" s="7"/>
      <c r="Q175" s="7"/>
      <c r="R175" s="7"/>
      <c r="S175" s="52"/>
      <c r="T175" s="7"/>
    </row>
    <row r="176" spans="1:20" x14ac:dyDescent="0.3">
      <c r="A176" s="52"/>
      <c r="B176" s="52"/>
      <c r="C176" s="52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52"/>
      <c r="O176" s="7"/>
      <c r="P176" s="7"/>
      <c r="Q176" s="7"/>
      <c r="R176" s="7"/>
      <c r="S176" s="52"/>
      <c r="T176" s="7"/>
    </row>
    <row r="177" spans="1:20" x14ac:dyDescent="0.3">
      <c r="A177" s="52"/>
      <c r="B177" s="52"/>
      <c r="C177" s="52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52"/>
      <c r="O177" s="7"/>
      <c r="P177" s="7"/>
      <c r="Q177" s="7"/>
      <c r="R177" s="7"/>
      <c r="S177" s="52"/>
      <c r="T177" s="7"/>
    </row>
    <row r="178" spans="1:20" x14ac:dyDescent="0.3">
      <c r="A178" s="52"/>
      <c r="B178" s="52"/>
      <c r="C178" s="52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52"/>
      <c r="O178" s="7"/>
      <c r="P178" s="7"/>
      <c r="Q178" s="7"/>
      <c r="R178" s="7"/>
      <c r="S178" s="52"/>
      <c r="T178" s="7"/>
    </row>
    <row r="179" spans="1:20" x14ac:dyDescent="0.3">
      <c r="A179" s="52"/>
      <c r="B179" s="52"/>
      <c r="C179" s="52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52"/>
      <c r="O179" s="7"/>
      <c r="P179" s="7"/>
      <c r="Q179" s="7"/>
      <c r="R179" s="7"/>
      <c r="S179" s="52"/>
      <c r="T179" s="7"/>
    </row>
    <row r="180" spans="1:20" x14ac:dyDescent="0.3">
      <c r="A180" s="52"/>
      <c r="B180" s="52"/>
      <c r="C180" s="52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52"/>
      <c r="O180" s="7"/>
      <c r="P180" s="7"/>
      <c r="Q180" s="7"/>
      <c r="R180" s="7"/>
      <c r="S180" s="52"/>
      <c r="T180" s="7"/>
    </row>
    <row r="181" spans="1:20" x14ac:dyDescent="0.3">
      <c r="A181" s="52"/>
      <c r="B181" s="52"/>
      <c r="C181" s="52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52"/>
      <c r="O181" s="7"/>
      <c r="P181" s="7"/>
      <c r="Q181" s="7"/>
      <c r="R181" s="7"/>
      <c r="S181" s="52"/>
      <c r="T181" s="7"/>
    </row>
    <row r="182" spans="1:20" x14ac:dyDescent="0.3">
      <c r="A182" s="52"/>
      <c r="B182" s="52"/>
      <c r="C182" s="52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52"/>
      <c r="O182" s="7"/>
      <c r="P182" s="7"/>
      <c r="Q182" s="7"/>
      <c r="R182" s="7"/>
      <c r="S182" s="52"/>
      <c r="T182" s="7"/>
    </row>
    <row r="183" spans="1:20" x14ac:dyDescent="0.3">
      <c r="A183" s="52"/>
      <c r="B183" s="52"/>
      <c r="C183" s="52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52"/>
      <c r="O183" s="7"/>
      <c r="P183" s="7"/>
      <c r="Q183" s="7"/>
      <c r="R183" s="7"/>
      <c r="S183" s="52"/>
      <c r="T183" s="7"/>
    </row>
    <row r="184" spans="1:20" x14ac:dyDescent="0.3">
      <c r="A184" s="52"/>
      <c r="B184" s="52"/>
      <c r="C184" s="52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52"/>
      <c r="O184" s="7"/>
      <c r="P184" s="7"/>
      <c r="Q184" s="7"/>
      <c r="R184" s="7"/>
      <c r="S184" s="52"/>
      <c r="T184" s="7"/>
    </row>
    <row r="185" spans="1:20" x14ac:dyDescent="0.3">
      <c r="A185" s="52"/>
      <c r="B185" s="52"/>
      <c r="C185" s="52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52"/>
      <c r="O185" s="7"/>
      <c r="P185" s="7"/>
      <c r="Q185" s="7"/>
      <c r="R185" s="7"/>
      <c r="S185" s="52"/>
      <c r="T185" s="7"/>
    </row>
    <row r="186" spans="1:20" x14ac:dyDescent="0.3">
      <c r="A186" s="52"/>
      <c r="B186" s="52"/>
      <c r="C186" s="52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52"/>
      <c r="O186" s="7"/>
      <c r="P186" s="7"/>
      <c r="Q186" s="7"/>
      <c r="R186" s="7"/>
      <c r="S186" s="52"/>
      <c r="T186" s="7"/>
    </row>
    <row r="187" spans="1:20" x14ac:dyDescent="0.3">
      <c r="A187" s="52"/>
      <c r="B187" s="52"/>
      <c r="C187" s="52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52"/>
      <c r="O187" s="7"/>
      <c r="P187" s="7"/>
      <c r="Q187" s="7"/>
      <c r="R187" s="7"/>
      <c r="S187" s="52"/>
      <c r="T187" s="7"/>
    </row>
    <row r="188" spans="1:20" x14ac:dyDescent="0.3">
      <c r="A188" s="52"/>
      <c r="B188" s="52"/>
      <c r="C188" s="52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52"/>
      <c r="O188" s="7"/>
      <c r="P188" s="7"/>
      <c r="Q188" s="7"/>
      <c r="R188" s="7"/>
      <c r="S188" s="52"/>
      <c r="T188" s="7"/>
    </row>
    <row r="189" spans="1:20" x14ac:dyDescent="0.3">
      <c r="A189" s="52"/>
      <c r="B189" s="52"/>
      <c r="C189" s="52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52"/>
      <c r="O189" s="7"/>
      <c r="P189" s="7"/>
      <c r="Q189" s="7"/>
      <c r="R189" s="7"/>
      <c r="S189" s="52"/>
      <c r="T189" s="7"/>
    </row>
    <row r="190" spans="1:20" x14ac:dyDescent="0.3">
      <c r="A190" s="52"/>
      <c r="B190" s="52"/>
      <c r="C190" s="52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52"/>
      <c r="O190" s="7"/>
      <c r="P190" s="7"/>
      <c r="Q190" s="7"/>
      <c r="R190" s="7"/>
      <c r="S190" s="52"/>
      <c r="T190" s="7"/>
    </row>
    <row r="191" spans="1:20" x14ac:dyDescent="0.3">
      <c r="A191" s="52"/>
      <c r="B191" s="52"/>
      <c r="C191" s="52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52"/>
      <c r="O191" s="7"/>
      <c r="P191" s="7"/>
      <c r="Q191" s="7"/>
      <c r="R191" s="7"/>
      <c r="S191" s="52"/>
      <c r="T191" s="7"/>
    </row>
    <row r="192" spans="1:20" x14ac:dyDescent="0.3">
      <c r="A192" s="52"/>
      <c r="B192" s="52"/>
      <c r="C192" s="52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52"/>
      <c r="O192" s="7"/>
      <c r="P192" s="7"/>
      <c r="Q192" s="7"/>
      <c r="R192" s="7"/>
      <c r="S192" s="52"/>
      <c r="T192" s="7"/>
    </row>
    <row r="193" spans="1:20" x14ac:dyDescent="0.3">
      <c r="A193" s="52"/>
      <c r="B193" s="52"/>
      <c r="C193" s="52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52"/>
      <c r="O193" s="7"/>
      <c r="P193" s="7"/>
      <c r="Q193" s="7"/>
      <c r="R193" s="7"/>
      <c r="S193" s="52"/>
      <c r="T193" s="7"/>
    </row>
    <row r="194" spans="1:20" x14ac:dyDescent="0.3">
      <c r="A194" s="52"/>
      <c r="B194" s="52"/>
      <c r="C194" s="52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52"/>
      <c r="O194" s="7"/>
      <c r="P194" s="7"/>
      <c r="Q194" s="7"/>
      <c r="R194" s="7"/>
      <c r="S194" s="52"/>
      <c r="T194" s="7"/>
    </row>
    <row r="195" spans="1:20" x14ac:dyDescent="0.3">
      <c r="A195" s="52"/>
      <c r="B195" s="52"/>
      <c r="C195" s="52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52"/>
      <c r="O195" s="7"/>
      <c r="P195" s="7"/>
      <c r="Q195" s="7"/>
      <c r="R195" s="7"/>
      <c r="S195" s="52"/>
      <c r="T195" s="7"/>
    </row>
    <row r="196" spans="1:20" x14ac:dyDescent="0.3">
      <c r="A196" s="52"/>
      <c r="B196" s="52"/>
      <c r="C196" s="52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52"/>
      <c r="O196" s="7"/>
      <c r="P196" s="7"/>
      <c r="Q196" s="7"/>
      <c r="R196" s="7"/>
      <c r="S196" s="52"/>
      <c r="T196" s="7"/>
    </row>
    <row r="197" spans="1:20" x14ac:dyDescent="0.3">
      <c r="A197" s="52"/>
      <c r="B197" s="52"/>
      <c r="C197" s="52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52"/>
      <c r="O197" s="7"/>
      <c r="P197" s="7"/>
      <c r="Q197" s="7"/>
      <c r="R197" s="7"/>
      <c r="S197" s="52"/>
      <c r="T197" s="7"/>
    </row>
    <row r="198" spans="1:20" x14ac:dyDescent="0.3">
      <c r="A198" s="52"/>
      <c r="B198" s="52"/>
      <c r="C198" s="52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52"/>
      <c r="O198" s="7"/>
      <c r="P198" s="7"/>
      <c r="Q198" s="7"/>
      <c r="R198" s="7"/>
      <c r="S198" s="52"/>
      <c r="T198" s="7"/>
    </row>
    <row r="199" spans="1:20" x14ac:dyDescent="0.3">
      <c r="A199" s="52"/>
      <c r="B199" s="52"/>
      <c r="C199" s="52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52"/>
      <c r="O199" s="7"/>
      <c r="P199" s="7"/>
      <c r="Q199" s="7"/>
      <c r="R199" s="7"/>
      <c r="S199" s="52"/>
      <c r="T199" s="7"/>
    </row>
    <row r="200" spans="1:20" x14ac:dyDescent="0.3">
      <c r="A200" s="52"/>
      <c r="B200" s="52"/>
      <c r="C200" s="52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52"/>
      <c r="O200" s="7"/>
      <c r="P200" s="7"/>
      <c r="Q200" s="7"/>
      <c r="R200" s="7"/>
      <c r="S200" s="52"/>
      <c r="T200" s="7"/>
    </row>
    <row r="201" spans="1:20" x14ac:dyDescent="0.3">
      <c r="A201" s="52"/>
      <c r="B201" s="52"/>
      <c r="C201" s="52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52"/>
      <c r="O201" s="7"/>
      <c r="P201" s="7"/>
      <c r="Q201" s="7"/>
      <c r="R201" s="7"/>
      <c r="S201" s="52"/>
      <c r="T201" s="7"/>
    </row>
    <row r="202" spans="1:20" x14ac:dyDescent="0.3">
      <c r="A202" s="52"/>
      <c r="B202" s="52"/>
      <c r="C202" s="52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52"/>
      <c r="O202" s="7"/>
      <c r="P202" s="7"/>
      <c r="Q202" s="7"/>
      <c r="R202" s="7"/>
      <c r="S202" s="52"/>
      <c r="T202" s="7"/>
    </row>
    <row r="203" spans="1:20" x14ac:dyDescent="0.3">
      <c r="A203" s="52"/>
      <c r="B203" s="52"/>
      <c r="C203" s="52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52"/>
      <c r="O203" s="7"/>
      <c r="P203" s="7"/>
      <c r="Q203" s="7"/>
      <c r="R203" s="7"/>
      <c r="S203" s="52"/>
      <c r="T203" s="7"/>
    </row>
    <row r="204" spans="1:20" x14ac:dyDescent="0.3">
      <c r="A204" s="52"/>
      <c r="B204" s="52"/>
      <c r="C204" s="52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52"/>
      <c r="O204" s="7"/>
      <c r="P204" s="7"/>
      <c r="Q204" s="7"/>
      <c r="R204" s="7"/>
      <c r="S204" s="52"/>
      <c r="T204" s="7"/>
    </row>
    <row r="205" spans="1:20" x14ac:dyDescent="0.3">
      <c r="A205" s="52"/>
      <c r="B205" s="52"/>
      <c r="C205" s="52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52"/>
      <c r="O205" s="7"/>
      <c r="P205" s="7"/>
      <c r="Q205" s="7"/>
      <c r="R205" s="7"/>
      <c r="S205" s="52"/>
      <c r="T205" s="7"/>
    </row>
    <row r="206" spans="1:20" x14ac:dyDescent="0.3">
      <c r="A206" s="52"/>
      <c r="B206" s="52"/>
      <c r="C206" s="52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52"/>
      <c r="O206" s="7"/>
      <c r="P206" s="7"/>
      <c r="Q206" s="7"/>
      <c r="R206" s="7"/>
      <c r="S206" s="52"/>
      <c r="T206" s="7"/>
    </row>
    <row r="207" spans="1:20" x14ac:dyDescent="0.3">
      <c r="A207" s="52"/>
      <c r="B207" s="52"/>
      <c r="C207" s="52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52"/>
      <c r="O207" s="7"/>
      <c r="P207" s="7"/>
      <c r="Q207" s="7"/>
      <c r="R207" s="7"/>
      <c r="S207" s="52"/>
      <c r="T207" s="7"/>
    </row>
    <row r="208" spans="1:20" x14ac:dyDescent="0.3">
      <c r="A208" s="52"/>
      <c r="B208" s="52"/>
      <c r="C208" s="52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52"/>
      <c r="O208" s="7"/>
      <c r="P208" s="7"/>
      <c r="Q208" s="7"/>
      <c r="R208" s="7"/>
      <c r="S208" s="52"/>
      <c r="T208" s="7"/>
    </row>
    <row r="209" spans="1:20" x14ac:dyDescent="0.3">
      <c r="A209" s="52"/>
      <c r="B209" s="52"/>
      <c r="C209" s="52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52"/>
      <c r="O209" s="7"/>
      <c r="P209" s="7"/>
      <c r="Q209" s="7"/>
      <c r="R209" s="7"/>
      <c r="S209" s="52"/>
      <c r="T209" s="7"/>
    </row>
    <row r="210" spans="1:20" x14ac:dyDescent="0.3">
      <c r="A210" s="52"/>
      <c r="B210" s="52"/>
      <c r="C210" s="52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52"/>
      <c r="O210" s="7"/>
      <c r="P210" s="7"/>
      <c r="Q210" s="7"/>
      <c r="R210" s="7"/>
      <c r="S210" s="52"/>
      <c r="T210" s="7"/>
    </row>
    <row r="211" spans="1:20" x14ac:dyDescent="0.3">
      <c r="A211" s="52"/>
      <c r="B211" s="52"/>
      <c r="C211" s="52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52"/>
      <c r="O211" s="7"/>
      <c r="P211" s="7"/>
      <c r="Q211" s="7"/>
      <c r="R211" s="7"/>
      <c r="S211" s="52"/>
      <c r="T211" s="7"/>
    </row>
    <row r="212" spans="1:20" x14ac:dyDescent="0.3">
      <c r="A212" s="52"/>
      <c r="B212" s="52"/>
      <c r="C212" s="52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52"/>
      <c r="O212" s="7"/>
      <c r="P212" s="7"/>
      <c r="Q212" s="7"/>
      <c r="R212" s="7"/>
      <c r="S212" s="52"/>
      <c r="T212" s="7"/>
    </row>
    <row r="213" spans="1:20" x14ac:dyDescent="0.3">
      <c r="A213" s="52"/>
      <c r="B213" s="52"/>
      <c r="C213" s="52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52"/>
      <c r="O213" s="7"/>
      <c r="P213" s="7"/>
      <c r="Q213" s="7"/>
      <c r="R213" s="7"/>
      <c r="S213" s="52"/>
      <c r="T213" s="7"/>
    </row>
    <row r="214" spans="1:20" x14ac:dyDescent="0.3">
      <c r="A214" s="52"/>
      <c r="B214" s="52"/>
      <c r="C214" s="52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52"/>
      <c r="O214" s="7"/>
      <c r="P214" s="7"/>
      <c r="Q214" s="7"/>
      <c r="R214" s="7"/>
      <c r="S214" s="52"/>
      <c r="T214" s="7"/>
    </row>
    <row r="215" spans="1:20" x14ac:dyDescent="0.3">
      <c r="A215" s="52"/>
      <c r="B215" s="52"/>
      <c r="C215" s="52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52"/>
      <c r="O215" s="7"/>
      <c r="P215" s="7"/>
      <c r="Q215" s="7"/>
      <c r="R215" s="7"/>
      <c r="S215" s="52"/>
      <c r="T215" s="7"/>
    </row>
    <row r="216" spans="1:20" x14ac:dyDescent="0.3">
      <c r="A216" s="52"/>
      <c r="B216" s="52"/>
      <c r="C216" s="52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52"/>
      <c r="O216" s="7"/>
      <c r="P216" s="7"/>
      <c r="Q216" s="7"/>
      <c r="R216" s="7"/>
      <c r="S216" s="52"/>
      <c r="T216" s="7"/>
    </row>
    <row r="217" spans="1:20" x14ac:dyDescent="0.3">
      <c r="A217" s="52"/>
      <c r="B217" s="52"/>
      <c r="C217" s="52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52"/>
      <c r="O217" s="7"/>
      <c r="P217" s="7"/>
      <c r="Q217" s="7"/>
      <c r="R217" s="7"/>
      <c r="S217" s="52"/>
      <c r="T217" s="7"/>
    </row>
    <row r="218" spans="1:20" x14ac:dyDescent="0.3">
      <c r="A218" s="52"/>
      <c r="B218" s="52"/>
      <c r="C218" s="52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52"/>
      <c r="O218" s="7"/>
      <c r="P218" s="7"/>
      <c r="Q218" s="7"/>
      <c r="R218" s="7"/>
      <c r="S218" s="52"/>
      <c r="T218" s="7"/>
    </row>
    <row r="219" spans="1:20" x14ac:dyDescent="0.3">
      <c r="A219" s="52"/>
      <c r="B219" s="52"/>
      <c r="C219" s="52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52"/>
      <c r="O219" s="7"/>
      <c r="P219" s="7"/>
      <c r="Q219" s="7"/>
      <c r="R219" s="7"/>
      <c r="S219" s="52"/>
      <c r="T219" s="7"/>
    </row>
    <row r="220" spans="1:20" x14ac:dyDescent="0.3">
      <c r="A220" s="52"/>
      <c r="B220" s="52"/>
      <c r="C220" s="52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52"/>
      <c r="O220" s="7"/>
      <c r="P220" s="7"/>
      <c r="Q220" s="7"/>
      <c r="R220" s="7"/>
      <c r="S220" s="52"/>
      <c r="T220" s="7"/>
    </row>
    <row r="221" spans="1:20" x14ac:dyDescent="0.3">
      <c r="A221" s="52"/>
      <c r="B221" s="52"/>
      <c r="C221" s="52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52"/>
      <c r="O221" s="7"/>
      <c r="P221" s="7"/>
      <c r="Q221" s="7"/>
      <c r="R221" s="7"/>
      <c r="S221" s="52"/>
      <c r="T221" s="7"/>
    </row>
    <row r="222" spans="1:20" x14ac:dyDescent="0.3">
      <c r="A222" s="52"/>
      <c r="B222" s="52"/>
      <c r="C222" s="52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52"/>
      <c r="O222" s="7"/>
      <c r="P222" s="7"/>
      <c r="Q222" s="7"/>
      <c r="R222" s="7"/>
      <c r="S222" s="52"/>
      <c r="T222" s="7"/>
    </row>
    <row r="223" spans="1:20" x14ac:dyDescent="0.3">
      <c r="A223" s="52"/>
      <c r="B223" s="52"/>
      <c r="C223" s="52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52"/>
      <c r="O223" s="7"/>
      <c r="P223" s="7"/>
      <c r="Q223" s="7"/>
      <c r="R223" s="7"/>
      <c r="S223" s="52"/>
      <c r="T223" s="7"/>
    </row>
    <row r="224" spans="1:20" x14ac:dyDescent="0.3">
      <c r="A224" s="52"/>
      <c r="B224" s="52"/>
      <c r="C224" s="52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52"/>
      <c r="O224" s="7"/>
      <c r="P224" s="7"/>
      <c r="Q224" s="7"/>
      <c r="R224" s="7"/>
      <c r="S224" s="52"/>
      <c r="T224" s="7"/>
    </row>
    <row r="225" spans="1:20" x14ac:dyDescent="0.3">
      <c r="A225" s="52"/>
      <c r="B225" s="52"/>
      <c r="C225" s="52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52"/>
      <c r="O225" s="7"/>
      <c r="P225" s="7"/>
      <c r="Q225" s="7"/>
      <c r="R225" s="7"/>
      <c r="S225" s="52"/>
      <c r="T225" s="7"/>
    </row>
    <row r="226" spans="1:20" x14ac:dyDescent="0.3">
      <c r="A226" s="52"/>
      <c r="B226" s="52"/>
      <c r="C226" s="52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52"/>
      <c r="O226" s="7"/>
      <c r="P226" s="7"/>
      <c r="Q226" s="7"/>
      <c r="R226" s="7"/>
      <c r="S226" s="52"/>
      <c r="T226" s="7"/>
    </row>
    <row r="227" spans="1:20" x14ac:dyDescent="0.3">
      <c r="A227" s="52"/>
      <c r="B227" s="52"/>
      <c r="C227" s="52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52"/>
      <c r="O227" s="7"/>
      <c r="P227" s="7"/>
      <c r="Q227" s="7"/>
      <c r="R227" s="7"/>
      <c r="S227" s="52"/>
      <c r="T227" s="7"/>
    </row>
    <row r="228" spans="1:20" x14ac:dyDescent="0.3">
      <c r="A228" s="52"/>
      <c r="B228" s="52"/>
      <c r="C228" s="52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52"/>
      <c r="O228" s="7"/>
      <c r="P228" s="7"/>
      <c r="Q228" s="7"/>
      <c r="R228" s="7"/>
      <c r="S228" s="52"/>
      <c r="T228" s="7"/>
    </row>
    <row r="229" spans="1:20" x14ac:dyDescent="0.3">
      <c r="A229" s="52"/>
      <c r="B229" s="52"/>
      <c r="C229" s="52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52"/>
      <c r="O229" s="7"/>
      <c r="P229" s="7"/>
      <c r="Q229" s="7"/>
      <c r="R229" s="7"/>
      <c r="S229" s="52"/>
      <c r="T229" s="7"/>
    </row>
    <row r="230" spans="1:20" x14ac:dyDescent="0.3">
      <c r="A230" s="52"/>
      <c r="B230" s="52"/>
      <c r="C230" s="52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52"/>
      <c r="O230" s="7"/>
      <c r="P230" s="7"/>
      <c r="Q230" s="7"/>
      <c r="R230" s="7"/>
      <c r="S230" s="52"/>
      <c r="T230" s="7"/>
    </row>
    <row r="231" spans="1:20" x14ac:dyDescent="0.3">
      <c r="A231" s="52"/>
      <c r="B231" s="52"/>
      <c r="C231" s="52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52"/>
      <c r="O231" s="7"/>
      <c r="P231" s="7"/>
      <c r="Q231" s="7"/>
      <c r="R231" s="7"/>
      <c r="S231" s="52"/>
      <c r="T231" s="7"/>
    </row>
    <row r="232" spans="1:20" x14ac:dyDescent="0.3">
      <c r="A232" s="52"/>
      <c r="B232" s="52"/>
      <c r="C232" s="52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52"/>
      <c r="O232" s="7"/>
      <c r="P232" s="7"/>
      <c r="Q232" s="7"/>
      <c r="R232" s="7"/>
      <c r="S232" s="52"/>
      <c r="T232" s="7"/>
    </row>
    <row r="233" spans="1:20" x14ac:dyDescent="0.3">
      <c r="A233" s="52"/>
      <c r="B233" s="52"/>
      <c r="C233" s="52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52"/>
      <c r="O233" s="7"/>
      <c r="P233" s="7"/>
      <c r="Q233" s="7"/>
      <c r="R233" s="7"/>
      <c r="S233" s="52"/>
      <c r="T233" s="7"/>
    </row>
    <row r="234" spans="1:20" x14ac:dyDescent="0.3">
      <c r="A234" s="52"/>
      <c r="B234" s="52"/>
      <c r="C234" s="52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52"/>
      <c r="O234" s="7"/>
      <c r="P234" s="7"/>
      <c r="Q234" s="7"/>
      <c r="R234" s="7"/>
      <c r="S234" s="52"/>
      <c r="T234" s="7"/>
    </row>
    <row r="235" spans="1:20" x14ac:dyDescent="0.3">
      <c r="A235" s="52"/>
      <c r="B235" s="52"/>
      <c r="C235" s="52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52"/>
      <c r="O235" s="7"/>
      <c r="P235" s="7"/>
      <c r="Q235" s="7"/>
      <c r="R235" s="7"/>
      <c r="S235" s="52"/>
      <c r="T235" s="7"/>
    </row>
    <row r="236" spans="1:20" x14ac:dyDescent="0.3">
      <c r="A236" s="52"/>
      <c r="B236" s="52"/>
      <c r="C236" s="52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52"/>
      <c r="O236" s="7"/>
      <c r="P236" s="7"/>
      <c r="Q236" s="7"/>
      <c r="R236" s="7"/>
      <c r="S236" s="52"/>
      <c r="T236" s="7"/>
    </row>
    <row r="237" spans="1:20" x14ac:dyDescent="0.3">
      <c r="A237" s="52"/>
      <c r="B237" s="52"/>
      <c r="C237" s="52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52"/>
      <c r="O237" s="7"/>
      <c r="P237" s="7"/>
      <c r="Q237" s="7"/>
      <c r="R237" s="7"/>
      <c r="S237" s="52"/>
      <c r="T237" s="7"/>
    </row>
    <row r="238" spans="1:20" x14ac:dyDescent="0.3">
      <c r="A238" s="52"/>
      <c r="B238" s="52"/>
      <c r="C238" s="52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52"/>
      <c r="O238" s="7"/>
      <c r="P238" s="7"/>
      <c r="Q238" s="7"/>
      <c r="R238" s="7"/>
      <c r="S238" s="52"/>
      <c r="T238" s="7"/>
    </row>
    <row r="239" spans="1:20" x14ac:dyDescent="0.3">
      <c r="A239" s="52"/>
      <c r="B239" s="52"/>
      <c r="C239" s="52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52"/>
      <c r="O239" s="7"/>
      <c r="P239" s="7"/>
      <c r="Q239" s="7"/>
      <c r="R239" s="7"/>
      <c r="S239" s="52"/>
      <c r="T239" s="7"/>
    </row>
    <row r="240" spans="1:20" x14ac:dyDescent="0.3">
      <c r="A240" s="52"/>
      <c r="B240" s="52"/>
      <c r="C240" s="52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52"/>
      <c r="O240" s="7"/>
      <c r="P240" s="7"/>
      <c r="Q240" s="7"/>
      <c r="R240" s="7"/>
      <c r="S240" s="52"/>
      <c r="T240" s="7"/>
    </row>
    <row r="241" spans="1:20" x14ac:dyDescent="0.3">
      <c r="A241" s="52"/>
      <c r="B241" s="52"/>
      <c r="C241" s="52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52"/>
      <c r="O241" s="7"/>
      <c r="P241" s="7"/>
      <c r="Q241" s="7"/>
      <c r="R241" s="7"/>
      <c r="S241" s="52"/>
      <c r="T241" s="7"/>
    </row>
    <row r="242" spans="1:20" x14ac:dyDescent="0.3">
      <c r="A242" s="52"/>
      <c r="B242" s="52"/>
      <c r="C242" s="52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52"/>
      <c r="O242" s="7"/>
      <c r="P242" s="7"/>
      <c r="Q242" s="7"/>
      <c r="R242" s="7"/>
      <c r="S242" s="52"/>
      <c r="T242" s="7"/>
    </row>
    <row r="243" spans="1:20" x14ac:dyDescent="0.3">
      <c r="A243" s="52"/>
      <c r="B243" s="52"/>
      <c r="C243" s="52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52"/>
      <c r="O243" s="7"/>
      <c r="P243" s="7"/>
      <c r="Q243" s="7"/>
      <c r="R243" s="7"/>
      <c r="S243" s="52"/>
      <c r="T243" s="7"/>
    </row>
    <row r="244" spans="1:20" x14ac:dyDescent="0.3">
      <c r="A244" s="52"/>
      <c r="B244" s="52"/>
      <c r="C244" s="52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52"/>
      <c r="O244" s="7"/>
      <c r="P244" s="7"/>
      <c r="Q244" s="7"/>
      <c r="R244" s="7"/>
      <c r="S244" s="52"/>
      <c r="T244" s="7"/>
    </row>
    <row r="245" spans="1:20" x14ac:dyDescent="0.3">
      <c r="A245" s="52"/>
      <c r="B245" s="52"/>
      <c r="C245" s="52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52"/>
      <c r="O245" s="7"/>
      <c r="P245" s="7"/>
      <c r="Q245" s="7"/>
      <c r="R245" s="7"/>
      <c r="S245" s="52"/>
      <c r="T245" s="7"/>
    </row>
    <row r="246" spans="1:20" x14ac:dyDescent="0.3">
      <c r="A246" s="52"/>
      <c r="B246" s="52"/>
      <c r="C246" s="52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52"/>
      <c r="O246" s="7"/>
      <c r="P246" s="7"/>
      <c r="Q246" s="7"/>
      <c r="R246" s="7"/>
      <c r="S246" s="52"/>
      <c r="T246" s="7"/>
    </row>
    <row r="247" spans="1:20" x14ac:dyDescent="0.3">
      <c r="A247" s="52"/>
      <c r="B247" s="52"/>
      <c r="C247" s="52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52"/>
      <c r="O247" s="7"/>
      <c r="P247" s="7"/>
      <c r="Q247" s="7"/>
      <c r="R247" s="7"/>
      <c r="S247" s="52"/>
      <c r="T247" s="7"/>
    </row>
    <row r="248" spans="1:20" x14ac:dyDescent="0.3">
      <c r="A248" s="52"/>
      <c r="B248" s="52"/>
      <c r="C248" s="52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52"/>
      <c r="O248" s="7"/>
      <c r="P248" s="7"/>
      <c r="Q248" s="7"/>
      <c r="R248" s="7"/>
      <c r="S248" s="52"/>
      <c r="T248" s="7"/>
    </row>
    <row r="249" spans="1:20" x14ac:dyDescent="0.3">
      <c r="A249" s="52"/>
      <c r="B249" s="52"/>
      <c r="C249" s="52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52"/>
      <c r="O249" s="7"/>
      <c r="P249" s="7"/>
      <c r="Q249" s="7"/>
      <c r="R249" s="7"/>
      <c r="S249" s="52"/>
      <c r="T249" s="7"/>
    </row>
    <row r="250" spans="1:20" x14ac:dyDescent="0.3">
      <c r="A250" s="52"/>
      <c r="B250" s="52"/>
      <c r="C250" s="52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52"/>
      <c r="O250" s="7"/>
      <c r="P250" s="7"/>
      <c r="Q250" s="7"/>
      <c r="R250" s="7"/>
      <c r="S250" s="52"/>
      <c r="T250" s="7"/>
    </row>
    <row r="251" spans="1:20" x14ac:dyDescent="0.3">
      <c r="A251" s="52"/>
      <c r="B251" s="52"/>
      <c r="C251" s="52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52"/>
      <c r="O251" s="7"/>
      <c r="P251" s="7"/>
      <c r="Q251" s="7"/>
      <c r="R251" s="7"/>
      <c r="S251" s="52"/>
      <c r="T251" s="7"/>
    </row>
    <row r="252" spans="1:20" x14ac:dyDescent="0.3">
      <c r="A252" s="52"/>
      <c r="B252" s="52"/>
      <c r="C252" s="52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52"/>
      <c r="O252" s="7"/>
      <c r="P252" s="7"/>
      <c r="Q252" s="7"/>
      <c r="R252" s="7"/>
      <c r="S252" s="52"/>
      <c r="T252" s="7"/>
    </row>
    <row r="253" spans="1:20" x14ac:dyDescent="0.3">
      <c r="A253" s="52"/>
      <c r="B253" s="52"/>
      <c r="C253" s="52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52"/>
      <c r="O253" s="7"/>
      <c r="P253" s="7"/>
      <c r="Q253" s="7"/>
      <c r="R253" s="7"/>
      <c r="S253" s="52"/>
      <c r="T253" s="7"/>
    </row>
    <row r="254" spans="1:20" x14ac:dyDescent="0.3">
      <c r="A254" s="52"/>
      <c r="B254" s="52"/>
      <c r="C254" s="52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52"/>
      <c r="O254" s="7"/>
      <c r="P254" s="7"/>
      <c r="Q254" s="7"/>
      <c r="R254" s="7"/>
      <c r="S254" s="52"/>
      <c r="T254" s="7"/>
    </row>
    <row r="255" spans="1:20" x14ac:dyDescent="0.3">
      <c r="A255" s="52"/>
      <c r="B255" s="52"/>
      <c r="C255" s="52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52"/>
      <c r="O255" s="7"/>
      <c r="P255" s="7"/>
      <c r="Q255" s="7"/>
      <c r="R255" s="7"/>
      <c r="S255" s="52"/>
      <c r="T255" s="7"/>
    </row>
    <row r="256" spans="1:20" x14ac:dyDescent="0.3">
      <c r="A256" s="52"/>
      <c r="B256" s="52"/>
      <c r="C256" s="52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52"/>
      <c r="O256" s="7"/>
      <c r="P256" s="7"/>
      <c r="Q256" s="7"/>
      <c r="R256" s="7"/>
      <c r="S256" s="52"/>
      <c r="T256" s="7"/>
    </row>
    <row r="257" spans="1:20" x14ac:dyDescent="0.3">
      <c r="A257" s="52"/>
      <c r="B257" s="52"/>
      <c r="C257" s="52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52"/>
      <c r="O257" s="7"/>
      <c r="P257" s="7"/>
      <c r="Q257" s="7"/>
      <c r="R257" s="7"/>
      <c r="S257" s="52"/>
      <c r="T257" s="7"/>
    </row>
    <row r="258" spans="1:20" x14ac:dyDescent="0.3">
      <c r="A258" s="52"/>
      <c r="B258" s="52"/>
      <c r="C258" s="52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52"/>
      <c r="O258" s="7"/>
      <c r="P258" s="7"/>
      <c r="Q258" s="7"/>
      <c r="R258" s="7"/>
      <c r="S258" s="52"/>
      <c r="T258" s="7"/>
    </row>
    <row r="259" spans="1:20" x14ac:dyDescent="0.3">
      <c r="A259" s="52"/>
      <c r="B259" s="52"/>
      <c r="C259" s="52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52"/>
      <c r="O259" s="7"/>
      <c r="P259" s="7"/>
      <c r="Q259" s="7"/>
      <c r="R259" s="7"/>
      <c r="S259" s="52"/>
      <c r="T259" s="7"/>
    </row>
    <row r="260" spans="1:20" x14ac:dyDescent="0.3">
      <c r="A260" s="52"/>
      <c r="B260" s="52"/>
      <c r="C260" s="52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52"/>
      <c r="O260" s="7"/>
      <c r="P260" s="7"/>
      <c r="Q260" s="7"/>
      <c r="R260" s="7"/>
      <c r="S260" s="52"/>
      <c r="T260" s="7"/>
    </row>
    <row r="261" spans="1:20" x14ac:dyDescent="0.3">
      <c r="A261" s="52"/>
      <c r="B261" s="52"/>
      <c r="C261" s="52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52"/>
      <c r="O261" s="7"/>
      <c r="P261" s="7"/>
      <c r="Q261" s="7"/>
      <c r="R261" s="7"/>
      <c r="S261" s="52"/>
      <c r="T261" s="7"/>
    </row>
    <row r="262" spans="1:20" x14ac:dyDescent="0.3">
      <c r="A262" s="52"/>
      <c r="B262" s="52"/>
      <c r="C262" s="52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52"/>
      <c r="O262" s="7"/>
      <c r="P262" s="7"/>
      <c r="Q262" s="7"/>
      <c r="R262" s="7"/>
      <c r="S262" s="52"/>
      <c r="T262" s="7"/>
    </row>
    <row r="263" spans="1:20" x14ac:dyDescent="0.3">
      <c r="A263" s="52"/>
      <c r="B263" s="52"/>
      <c r="C263" s="52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52"/>
      <c r="O263" s="7"/>
      <c r="P263" s="7"/>
      <c r="Q263" s="7"/>
      <c r="R263" s="7"/>
      <c r="S263" s="52"/>
      <c r="T263" s="7"/>
    </row>
    <row r="264" spans="1:20" x14ac:dyDescent="0.3">
      <c r="A264" s="52"/>
      <c r="B264" s="52"/>
      <c r="C264" s="52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52"/>
      <c r="O264" s="7"/>
      <c r="P264" s="7"/>
      <c r="Q264" s="7"/>
      <c r="R264" s="7"/>
      <c r="S264" s="52"/>
      <c r="T264" s="7"/>
    </row>
    <row r="265" spans="1:20" x14ac:dyDescent="0.3">
      <c r="A265" s="52"/>
      <c r="B265" s="52"/>
      <c r="C265" s="52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52"/>
      <c r="O265" s="7"/>
      <c r="P265" s="7"/>
      <c r="Q265" s="7"/>
      <c r="R265" s="7"/>
      <c r="S265" s="52"/>
      <c r="T265" s="7"/>
    </row>
    <row r="266" spans="1:20" x14ac:dyDescent="0.3">
      <c r="A266" s="52"/>
      <c r="B266" s="52"/>
      <c r="C266" s="52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52"/>
      <c r="O266" s="7"/>
      <c r="P266" s="7"/>
      <c r="Q266" s="7"/>
      <c r="R266" s="7"/>
      <c r="S266" s="52"/>
      <c r="T266" s="7"/>
    </row>
    <row r="267" spans="1:20" x14ac:dyDescent="0.3">
      <c r="A267" s="52"/>
      <c r="B267" s="52"/>
      <c r="C267" s="52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52"/>
      <c r="O267" s="7"/>
      <c r="P267" s="7"/>
      <c r="Q267" s="7"/>
      <c r="R267" s="7"/>
      <c r="S267" s="52"/>
      <c r="T267" s="7"/>
    </row>
    <row r="268" spans="1:20" x14ac:dyDescent="0.3">
      <c r="A268" s="52"/>
      <c r="B268" s="52"/>
      <c r="C268" s="52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52"/>
      <c r="O268" s="7"/>
      <c r="P268" s="7"/>
      <c r="Q268" s="7"/>
      <c r="R268" s="7"/>
      <c r="S268" s="52"/>
      <c r="T268" s="7"/>
    </row>
    <row r="269" spans="1:20" x14ac:dyDescent="0.3">
      <c r="A269" s="52"/>
      <c r="B269" s="52"/>
      <c r="C269" s="52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52"/>
      <c r="O269" s="7"/>
      <c r="P269" s="7"/>
      <c r="Q269" s="7"/>
      <c r="R269" s="7"/>
      <c r="S269" s="52"/>
      <c r="T269" s="7"/>
    </row>
    <row r="270" spans="1:20" x14ac:dyDescent="0.3">
      <c r="A270" s="52"/>
      <c r="B270" s="52"/>
      <c r="C270" s="52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52"/>
      <c r="O270" s="7"/>
      <c r="P270" s="7"/>
      <c r="Q270" s="7"/>
      <c r="R270" s="7"/>
      <c r="S270" s="52"/>
      <c r="T270" s="7"/>
    </row>
    <row r="271" spans="1:20" x14ac:dyDescent="0.3">
      <c r="A271" s="52"/>
      <c r="B271" s="52"/>
      <c r="C271" s="52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52"/>
      <c r="O271" s="7"/>
      <c r="P271" s="7"/>
      <c r="Q271" s="7"/>
      <c r="R271" s="7"/>
      <c r="S271" s="52"/>
      <c r="T271" s="7"/>
    </row>
    <row r="272" spans="1:20" x14ac:dyDescent="0.3">
      <c r="A272" s="52"/>
      <c r="B272" s="52"/>
      <c r="C272" s="52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52"/>
      <c r="O272" s="7"/>
      <c r="P272" s="7"/>
      <c r="Q272" s="7"/>
      <c r="R272" s="7"/>
      <c r="S272" s="52"/>
      <c r="T272" s="7"/>
    </row>
    <row r="273" spans="1:20" x14ac:dyDescent="0.3">
      <c r="A273" s="52"/>
      <c r="B273" s="52"/>
      <c r="C273" s="52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52"/>
      <c r="O273" s="7"/>
      <c r="P273" s="7"/>
      <c r="Q273" s="7"/>
      <c r="R273" s="7"/>
      <c r="S273" s="52"/>
      <c r="T273" s="7"/>
    </row>
    <row r="274" spans="1:20" x14ac:dyDescent="0.3">
      <c r="A274" s="52"/>
      <c r="B274" s="52"/>
      <c r="C274" s="52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52"/>
      <c r="O274" s="7"/>
      <c r="P274" s="7"/>
      <c r="Q274" s="7"/>
      <c r="R274" s="7"/>
      <c r="S274" s="52"/>
      <c r="T274" s="7"/>
    </row>
    <row r="275" spans="1:20" x14ac:dyDescent="0.3">
      <c r="A275" s="52"/>
      <c r="B275" s="52"/>
      <c r="C275" s="52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52"/>
      <c r="O275" s="7"/>
      <c r="P275" s="7"/>
      <c r="Q275" s="7"/>
      <c r="R275" s="7"/>
      <c r="S275" s="52"/>
      <c r="T275" s="7"/>
    </row>
    <row r="276" spans="1:20" x14ac:dyDescent="0.3">
      <c r="A276" s="52"/>
      <c r="B276" s="52"/>
      <c r="C276" s="52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52"/>
      <c r="O276" s="7"/>
      <c r="P276" s="7"/>
      <c r="Q276" s="7"/>
      <c r="R276" s="7"/>
      <c r="S276" s="52"/>
      <c r="T276" s="7"/>
    </row>
    <row r="277" spans="1:20" x14ac:dyDescent="0.3">
      <c r="A277" s="52"/>
      <c r="B277" s="52"/>
      <c r="C277" s="52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52"/>
      <c r="O277" s="7"/>
      <c r="P277" s="7"/>
      <c r="Q277" s="7"/>
      <c r="R277" s="7"/>
      <c r="S277" s="52"/>
      <c r="T277" s="7"/>
    </row>
    <row r="278" spans="1:20" x14ac:dyDescent="0.3">
      <c r="A278" s="52"/>
      <c r="B278" s="52"/>
      <c r="C278" s="52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52"/>
      <c r="O278" s="7"/>
      <c r="P278" s="7"/>
      <c r="Q278" s="7"/>
      <c r="R278" s="7"/>
      <c r="S278" s="52"/>
      <c r="T278" s="7"/>
    </row>
    <row r="279" spans="1:20" x14ac:dyDescent="0.3">
      <c r="A279" s="52"/>
      <c r="B279" s="52"/>
      <c r="C279" s="52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52"/>
      <c r="O279" s="7"/>
      <c r="P279" s="7"/>
      <c r="Q279" s="7"/>
      <c r="R279" s="7"/>
      <c r="S279" s="52"/>
      <c r="T279" s="7"/>
    </row>
    <row r="280" spans="1:20" x14ac:dyDescent="0.3">
      <c r="A280" s="52"/>
      <c r="B280" s="52"/>
      <c r="C280" s="52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52"/>
      <c r="O280" s="7"/>
      <c r="P280" s="7"/>
      <c r="Q280" s="7"/>
      <c r="R280" s="7"/>
      <c r="S280" s="52"/>
      <c r="T280" s="7"/>
    </row>
    <row r="281" spans="1:20" x14ac:dyDescent="0.3">
      <c r="A281" s="52"/>
      <c r="B281" s="52"/>
      <c r="C281" s="52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52"/>
      <c r="O281" s="7"/>
      <c r="P281" s="7"/>
      <c r="Q281" s="7"/>
      <c r="R281" s="7"/>
      <c r="S281" s="52"/>
      <c r="T281" s="7"/>
    </row>
    <row r="282" spans="1:20" x14ac:dyDescent="0.3">
      <c r="A282" s="52"/>
      <c r="B282" s="52"/>
      <c r="C282" s="52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52"/>
      <c r="O282" s="7"/>
      <c r="P282" s="7"/>
      <c r="Q282" s="7"/>
      <c r="R282" s="7"/>
      <c r="S282" s="52"/>
      <c r="T282" s="7"/>
    </row>
    <row r="283" spans="1:20" x14ac:dyDescent="0.3">
      <c r="A283" s="52"/>
      <c r="B283" s="52"/>
      <c r="C283" s="52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52"/>
      <c r="O283" s="7"/>
      <c r="P283" s="7"/>
      <c r="Q283" s="7"/>
      <c r="R283" s="7"/>
      <c r="S283" s="52"/>
      <c r="T283" s="7"/>
    </row>
    <row r="284" spans="1:20" x14ac:dyDescent="0.3">
      <c r="A284" s="52"/>
      <c r="B284" s="52"/>
      <c r="C284" s="52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52"/>
      <c r="O284" s="7"/>
      <c r="P284" s="7"/>
      <c r="Q284" s="7"/>
      <c r="R284" s="7"/>
      <c r="S284" s="52"/>
      <c r="T284" s="7"/>
    </row>
    <row r="285" spans="1:20" x14ac:dyDescent="0.3">
      <c r="A285" s="52"/>
      <c r="B285" s="52"/>
      <c r="C285" s="52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52"/>
      <c r="O285" s="7"/>
      <c r="P285" s="7"/>
      <c r="Q285" s="7"/>
      <c r="R285" s="7"/>
      <c r="S285" s="52"/>
      <c r="T285" s="7"/>
    </row>
    <row r="286" spans="1:20" x14ac:dyDescent="0.3">
      <c r="A286" s="52"/>
      <c r="B286" s="52"/>
      <c r="C286" s="52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52"/>
      <c r="O286" s="7"/>
      <c r="P286" s="7"/>
      <c r="Q286" s="7"/>
      <c r="R286" s="7"/>
      <c r="S286" s="52"/>
      <c r="T286" s="7"/>
    </row>
    <row r="287" spans="1:20" x14ac:dyDescent="0.3">
      <c r="A287" s="52"/>
      <c r="B287" s="52"/>
      <c r="C287" s="52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52"/>
      <c r="O287" s="7"/>
      <c r="P287" s="7"/>
      <c r="Q287" s="7"/>
      <c r="R287" s="7"/>
      <c r="S287" s="52"/>
      <c r="T287" s="7"/>
    </row>
    <row r="288" spans="1:20" x14ac:dyDescent="0.3">
      <c r="A288" s="52"/>
      <c r="B288" s="52"/>
      <c r="C288" s="52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52"/>
      <c r="O288" s="7"/>
      <c r="P288" s="7"/>
      <c r="Q288" s="7"/>
      <c r="R288" s="7"/>
      <c r="S288" s="52"/>
      <c r="T288" s="7"/>
    </row>
    <row r="289" spans="1:20" x14ac:dyDescent="0.3">
      <c r="A289" s="52"/>
      <c r="B289" s="52"/>
      <c r="C289" s="52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52"/>
      <c r="O289" s="7"/>
      <c r="P289" s="7"/>
      <c r="Q289" s="7"/>
      <c r="R289" s="7"/>
      <c r="S289" s="52"/>
      <c r="T289" s="7"/>
    </row>
    <row r="290" spans="1:20" x14ac:dyDescent="0.3">
      <c r="A290" s="52"/>
      <c r="B290" s="52"/>
      <c r="C290" s="52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52"/>
      <c r="O290" s="7"/>
      <c r="P290" s="7"/>
      <c r="Q290" s="7"/>
      <c r="R290" s="7"/>
      <c r="S290" s="52"/>
      <c r="T290" s="7"/>
    </row>
    <row r="291" spans="1:20" x14ac:dyDescent="0.3">
      <c r="A291" s="52"/>
      <c r="B291" s="52"/>
      <c r="C291" s="52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52"/>
      <c r="O291" s="7"/>
      <c r="P291" s="7"/>
      <c r="Q291" s="7"/>
      <c r="R291" s="7"/>
      <c r="S291" s="52"/>
      <c r="T291" s="7"/>
    </row>
    <row r="292" spans="1:20" x14ac:dyDescent="0.3">
      <c r="A292" s="52"/>
      <c r="B292" s="52"/>
      <c r="C292" s="52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52"/>
      <c r="O292" s="7"/>
      <c r="P292" s="7"/>
      <c r="Q292" s="7"/>
      <c r="R292" s="7"/>
      <c r="S292" s="52"/>
      <c r="T292" s="7"/>
    </row>
    <row r="293" spans="1:20" x14ac:dyDescent="0.3">
      <c r="A293" s="52"/>
      <c r="B293" s="52"/>
      <c r="C293" s="52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52"/>
      <c r="O293" s="7"/>
      <c r="P293" s="7"/>
      <c r="Q293" s="7"/>
      <c r="R293" s="7"/>
      <c r="S293" s="52"/>
      <c r="T293" s="7"/>
    </row>
    <row r="294" spans="1:20" x14ac:dyDescent="0.3">
      <c r="A294" s="52"/>
      <c r="B294" s="52"/>
      <c r="C294" s="52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52"/>
      <c r="O294" s="7"/>
      <c r="P294" s="7"/>
      <c r="Q294" s="7"/>
      <c r="R294" s="7"/>
      <c r="S294" s="52"/>
      <c r="T294" s="7"/>
    </row>
    <row r="295" spans="1:20" x14ac:dyDescent="0.3">
      <c r="A295" s="52"/>
      <c r="B295" s="52"/>
      <c r="C295" s="52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52"/>
      <c r="O295" s="7"/>
      <c r="P295" s="7"/>
      <c r="Q295" s="7"/>
      <c r="R295" s="7"/>
      <c r="S295" s="52"/>
      <c r="T295" s="7"/>
    </row>
    <row r="296" spans="1:20" x14ac:dyDescent="0.3">
      <c r="A296" s="52"/>
      <c r="B296" s="52"/>
      <c r="C296" s="52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52"/>
      <c r="O296" s="7"/>
      <c r="P296" s="7"/>
      <c r="Q296" s="7"/>
      <c r="R296" s="7"/>
      <c r="S296" s="52"/>
      <c r="T296" s="7"/>
    </row>
    <row r="297" spans="1:20" x14ac:dyDescent="0.3">
      <c r="A297" s="52"/>
      <c r="B297" s="52"/>
      <c r="C297" s="52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52"/>
      <c r="O297" s="7"/>
      <c r="P297" s="7"/>
      <c r="Q297" s="7"/>
      <c r="R297" s="7"/>
      <c r="S297" s="52"/>
      <c r="T297" s="7"/>
    </row>
    <row r="298" spans="1:20" x14ac:dyDescent="0.3">
      <c r="A298" s="52"/>
      <c r="B298" s="52"/>
      <c r="C298" s="52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52"/>
      <c r="O298" s="7"/>
      <c r="P298" s="7"/>
      <c r="Q298" s="7"/>
      <c r="R298" s="7"/>
      <c r="S298" s="52"/>
      <c r="T298" s="7"/>
    </row>
    <row r="299" spans="1:20" x14ac:dyDescent="0.3">
      <c r="A299" s="52"/>
      <c r="B299" s="52"/>
      <c r="C299" s="52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52"/>
      <c r="O299" s="7"/>
      <c r="P299" s="7"/>
      <c r="Q299" s="7"/>
      <c r="R299" s="7"/>
      <c r="S299" s="52"/>
      <c r="T299" s="7"/>
    </row>
    <row r="300" spans="1:20" x14ac:dyDescent="0.3">
      <c r="A300" s="52"/>
      <c r="B300" s="52"/>
      <c r="C300" s="52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52"/>
      <c r="O300" s="7"/>
      <c r="P300" s="7"/>
      <c r="Q300" s="7"/>
      <c r="R300" s="7"/>
      <c r="S300" s="52"/>
      <c r="T300" s="7"/>
    </row>
    <row r="301" spans="1:20" x14ac:dyDescent="0.3">
      <c r="A301" s="52"/>
      <c r="B301" s="52"/>
      <c r="C301" s="52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52"/>
      <c r="O301" s="7"/>
      <c r="P301" s="7"/>
      <c r="Q301" s="7"/>
      <c r="R301" s="7"/>
      <c r="S301" s="52"/>
      <c r="T301" s="7"/>
    </row>
    <row r="302" spans="1:20" x14ac:dyDescent="0.3">
      <c r="A302" s="52"/>
      <c r="B302" s="52"/>
      <c r="C302" s="52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52"/>
      <c r="O302" s="7"/>
      <c r="P302" s="7"/>
      <c r="Q302" s="7"/>
      <c r="R302" s="7"/>
      <c r="S302" s="52"/>
      <c r="T302" s="7"/>
    </row>
    <row r="303" spans="1:20" x14ac:dyDescent="0.3">
      <c r="A303" s="52"/>
      <c r="B303" s="52"/>
      <c r="C303" s="52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52"/>
      <c r="O303" s="7"/>
      <c r="P303" s="7"/>
      <c r="Q303" s="7"/>
      <c r="R303" s="7"/>
      <c r="S303" s="52"/>
      <c r="T303" s="7"/>
    </row>
    <row r="304" spans="1:20" x14ac:dyDescent="0.3">
      <c r="A304" s="52"/>
      <c r="B304" s="52"/>
      <c r="C304" s="52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52"/>
      <c r="O304" s="7"/>
      <c r="P304" s="7"/>
      <c r="Q304" s="7"/>
      <c r="R304" s="7"/>
      <c r="S304" s="52"/>
      <c r="T304" s="7"/>
    </row>
    <row r="305" spans="1:20" x14ac:dyDescent="0.3">
      <c r="A305" s="52"/>
      <c r="B305" s="52"/>
      <c r="C305" s="52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52"/>
      <c r="O305" s="7"/>
      <c r="P305" s="7"/>
      <c r="Q305" s="7"/>
      <c r="R305" s="7"/>
      <c r="S305" s="52"/>
      <c r="T305" s="7"/>
    </row>
    <row r="306" spans="1:20" x14ac:dyDescent="0.3">
      <c r="A306" s="52"/>
      <c r="B306" s="52"/>
      <c r="C306" s="52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52"/>
      <c r="O306" s="7"/>
      <c r="P306" s="7"/>
      <c r="Q306" s="7"/>
      <c r="R306" s="7"/>
      <c r="S306" s="52"/>
      <c r="T306" s="7"/>
    </row>
    <row r="307" spans="1:20" x14ac:dyDescent="0.3">
      <c r="A307" s="52"/>
      <c r="B307" s="52"/>
      <c r="C307" s="52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52"/>
      <c r="O307" s="7"/>
      <c r="P307" s="7"/>
      <c r="Q307" s="7"/>
      <c r="R307" s="7"/>
      <c r="S307" s="52"/>
      <c r="T307" s="7"/>
    </row>
    <row r="308" spans="1:20" x14ac:dyDescent="0.3">
      <c r="A308" s="52"/>
      <c r="B308" s="52"/>
      <c r="C308" s="52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52"/>
      <c r="O308" s="7"/>
      <c r="P308" s="7"/>
      <c r="Q308" s="7"/>
      <c r="R308" s="7"/>
      <c r="S308" s="52"/>
      <c r="T308" s="7"/>
    </row>
    <row r="309" spans="1:20" x14ac:dyDescent="0.3">
      <c r="A309" s="52"/>
      <c r="B309" s="52"/>
      <c r="C309" s="52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52"/>
      <c r="O309" s="7"/>
      <c r="P309" s="7"/>
      <c r="Q309" s="7"/>
      <c r="R309" s="7"/>
      <c r="S309" s="52"/>
      <c r="T309" s="7"/>
    </row>
    <row r="310" spans="1:20" x14ac:dyDescent="0.3">
      <c r="A310" s="52"/>
      <c r="B310" s="52"/>
      <c r="C310" s="52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52"/>
      <c r="O310" s="7"/>
      <c r="P310" s="7"/>
      <c r="Q310" s="7"/>
      <c r="R310" s="7"/>
      <c r="S310" s="52"/>
      <c r="T310" s="7"/>
    </row>
    <row r="311" spans="1:20" x14ac:dyDescent="0.3">
      <c r="A311" s="52"/>
      <c r="B311" s="52"/>
      <c r="C311" s="52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52"/>
      <c r="O311" s="7"/>
      <c r="P311" s="7"/>
      <c r="Q311" s="7"/>
      <c r="R311" s="7"/>
      <c r="S311" s="52"/>
      <c r="T311" s="7"/>
    </row>
    <row r="312" spans="1:20" x14ac:dyDescent="0.3">
      <c r="A312" s="52"/>
      <c r="B312" s="52"/>
      <c r="C312" s="52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52"/>
      <c r="O312" s="7"/>
      <c r="P312" s="7"/>
      <c r="Q312" s="7"/>
      <c r="R312" s="7"/>
      <c r="S312" s="52"/>
      <c r="T312" s="7"/>
    </row>
    <row r="313" spans="1:20" x14ac:dyDescent="0.3">
      <c r="A313" s="52"/>
      <c r="B313" s="52"/>
      <c r="C313" s="52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52"/>
      <c r="O313" s="7"/>
      <c r="P313" s="7"/>
      <c r="Q313" s="7"/>
      <c r="R313" s="7"/>
      <c r="S313" s="52"/>
      <c r="T313" s="7"/>
    </row>
    <row r="314" spans="1:20" x14ac:dyDescent="0.3">
      <c r="A314" s="52"/>
      <c r="B314" s="52"/>
      <c r="C314" s="52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52"/>
      <c r="O314" s="7"/>
      <c r="P314" s="7"/>
      <c r="Q314" s="7"/>
      <c r="R314" s="7"/>
      <c r="S314" s="52"/>
      <c r="T314" s="7"/>
    </row>
    <row r="315" spans="1:20" x14ac:dyDescent="0.3">
      <c r="A315" s="52"/>
      <c r="B315" s="52"/>
      <c r="C315" s="52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52"/>
      <c r="O315" s="7"/>
      <c r="P315" s="7"/>
      <c r="Q315" s="7"/>
      <c r="R315" s="7"/>
      <c r="S315" s="52"/>
      <c r="T315" s="7"/>
    </row>
    <row r="316" spans="1:20" x14ac:dyDescent="0.3">
      <c r="A316" s="52"/>
      <c r="B316" s="52"/>
      <c r="C316" s="52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52"/>
      <c r="O316" s="7"/>
      <c r="P316" s="7"/>
      <c r="Q316" s="7"/>
      <c r="R316" s="7"/>
      <c r="S316" s="52"/>
      <c r="T316" s="7"/>
    </row>
    <row r="317" spans="1:20" x14ac:dyDescent="0.3">
      <c r="A317" s="52"/>
      <c r="B317" s="52"/>
      <c r="C317" s="52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52"/>
      <c r="O317" s="7"/>
      <c r="P317" s="7"/>
      <c r="Q317" s="7"/>
      <c r="R317" s="7"/>
      <c r="S317" s="52"/>
      <c r="T317" s="7"/>
    </row>
    <row r="318" spans="1:20" x14ac:dyDescent="0.3">
      <c r="A318" s="52"/>
      <c r="B318" s="52"/>
      <c r="C318" s="52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52"/>
      <c r="O318" s="7"/>
      <c r="P318" s="7"/>
      <c r="Q318" s="7"/>
      <c r="R318" s="7"/>
      <c r="S318" s="52"/>
      <c r="T318" s="7"/>
    </row>
    <row r="319" spans="1:20" x14ac:dyDescent="0.3">
      <c r="A319" s="52"/>
      <c r="B319" s="52"/>
      <c r="C319" s="52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52"/>
      <c r="O319" s="7"/>
      <c r="P319" s="7"/>
      <c r="Q319" s="7"/>
      <c r="R319" s="7"/>
      <c r="S319" s="52"/>
      <c r="T319" s="7"/>
    </row>
    <row r="320" spans="1:20" x14ac:dyDescent="0.3">
      <c r="A320" s="52"/>
      <c r="B320" s="52"/>
      <c r="C320" s="52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52"/>
      <c r="O320" s="7"/>
      <c r="P320" s="7"/>
      <c r="Q320" s="7"/>
      <c r="R320" s="7"/>
      <c r="S320" s="52"/>
      <c r="T320" s="7"/>
    </row>
    <row r="321" spans="1:20" x14ac:dyDescent="0.3">
      <c r="A321" s="52"/>
      <c r="B321" s="52"/>
      <c r="C321" s="52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52"/>
      <c r="O321" s="7"/>
      <c r="P321" s="7"/>
      <c r="Q321" s="7"/>
      <c r="R321" s="7"/>
      <c r="S321" s="52"/>
      <c r="T321" s="7"/>
    </row>
    <row r="322" spans="1:20" x14ac:dyDescent="0.3">
      <c r="A322" s="52"/>
      <c r="B322" s="52"/>
      <c r="C322" s="52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52"/>
      <c r="O322" s="7"/>
      <c r="P322" s="7"/>
      <c r="Q322" s="7"/>
      <c r="R322" s="7"/>
      <c r="S322" s="52"/>
      <c r="T322" s="7"/>
    </row>
    <row r="323" spans="1:20" x14ac:dyDescent="0.3">
      <c r="A323" s="52"/>
      <c r="B323" s="52"/>
      <c r="C323" s="52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52"/>
      <c r="O323" s="7"/>
      <c r="P323" s="7"/>
      <c r="Q323" s="7"/>
      <c r="R323" s="7"/>
      <c r="S323" s="52"/>
      <c r="T323" s="7"/>
    </row>
    <row r="324" spans="1:20" x14ac:dyDescent="0.3">
      <c r="A324" s="52"/>
      <c r="B324" s="52"/>
      <c r="C324" s="52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52"/>
      <c r="O324" s="7"/>
      <c r="P324" s="7"/>
      <c r="Q324" s="7"/>
      <c r="R324" s="7"/>
      <c r="S324" s="52"/>
      <c r="T324" s="7"/>
    </row>
    <row r="325" spans="1:20" x14ac:dyDescent="0.3">
      <c r="A325" s="52"/>
      <c r="B325" s="52"/>
      <c r="C325" s="52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52"/>
      <c r="O325" s="7"/>
      <c r="P325" s="7"/>
      <c r="Q325" s="7"/>
      <c r="R325" s="7"/>
      <c r="S325" s="52"/>
      <c r="T325" s="7"/>
    </row>
    <row r="326" spans="1:20" x14ac:dyDescent="0.3">
      <c r="A326" s="52"/>
      <c r="B326" s="52"/>
      <c r="C326" s="52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52"/>
      <c r="O326" s="7"/>
      <c r="P326" s="7"/>
      <c r="Q326" s="7"/>
      <c r="R326" s="7"/>
      <c r="S326" s="52"/>
      <c r="T326" s="7"/>
    </row>
    <row r="327" spans="1:20" x14ac:dyDescent="0.3">
      <c r="A327" s="52"/>
      <c r="B327" s="52"/>
      <c r="C327" s="52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52"/>
      <c r="O327" s="7"/>
      <c r="P327" s="7"/>
      <c r="Q327" s="7"/>
      <c r="R327" s="7"/>
      <c r="S327" s="52"/>
      <c r="T327" s="7"/>
    </row>
    <row r="328" spans="1:20" x14ac:dyDescent="0.3">
      <c r="A328" s="52"/>
      <c r="B328" s="52"/>
      <c r="C328" s="52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52"/>
      <c r="O328" s="7"/>
      <c r="P328" s="7"/>
      <c r="Q328" s="7"/>
      <c r="R328" s="7"/>
      <c r="S328" s="52"/>
      <c r="T328" s="7"/>
    </row>
    <row r="329" spans="1:20" x14ac:dyDescent="0.3">
      <c r="A329" s="52"/>
      <c r="B329" s="52"/>
      <c r="C329" s="52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52"/>
      <c r="O329" s="7"/>
      <c r="P329" s="7"/>
      <c r="Q329" s="7"/>
      <c r="R329" s="7"/>
      <c r="S329" s="52"/>
      <c r="T329" s="7"/>
    </row>
    <row r="330" spans="1:20" x14ac:dyDescent="0.3">
      <c r="A330" s="52"/>
      <c r="B330" s="52"/>
      <c r="C330" s="52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52"/>
      <c r="O330" s="7"/>
      <c r="P330" s="7"/>
      <c r="Q330" s="7"/>
      <c r="R330" s="7"/>
      <c r="S330" s="52"/>
      <c r="T330" s="7"/>
    </row>
    <row r="331" spans="1:20" x14ac:dyDescent="0.3">
      <c r="A331" s="52"/>
      <c r="B331" s="52"/>
      <c r="C331" s="52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52"/>
      <c r="O331" s="7"/>
      <c r="P331" s="7"/>
      <c r="Q331" s="7"/>
      <c r="R331" s="7"/>
      <c r="S331" s="52"/>
      <c r="T331" s="7"/>
    </row>
    <row r="332" spans="1:20" x14ac:dyDescent="0.3">
      <c r="A332" s="52"/>
      <c r="B332" s="52"/>
      <c r="C332" s="52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52"/>
      <c r="O332" s="7"/>
      <c r="P332" s="7"/>
      <c r="Q332" s="7"/>
      <c r="R332" s="7"/>
      <c r="S332" s="52"/>
      <c r="T332" s="7"/>
    </row>
    <row r="333" spans="1:20" x14ac:dyDescent="0.3">
      <c r="A333" s="52"/>
      <c r="B333" s="52"/>
      <c r="C333" s="52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52"/>
      <c r="O333" s="7"/>
      <c r="P333" s="7"/>
      <c r="Q333" s="7"/>
      <c r="R333" s="7"/>
      <c r="S333" s="52"/>
      <c r="T333" s="7"/>
    </row>
    <row r="334" spans="1:20" x14ac:dyDescent="0.3">
      <c r="A334" s="52"/>
      <c r="B334" s="52"/>
      <c r="C334" s="52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52"/>
      <c r="O334" s="7"/>
      <c r="P334" s="7"/>
      <c r="Q334" s="7"/>
      <c r="R334" s="7"/>
      <c r="S334" s="52"/>
      <c r="T334" s="7"/>
    </row>
    <row r="335" spans="1:20" x14ac:dyDescent="0.3">
      <c r="A335" s="52"/>
      <c r="B335" s="52"/>
      <c r="C335" s="52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52"/>
      <c r="O335" s="7"/>
      <c r="P335" s="7"/>
      <c r="Q335" s="7"/>
      <c r="R335" s="7"/>
      <c r="S335" s="52"/>
      <c r="T335" s="7"/>
    </row>
    <row r="336" spans="1:20" x14ac:dyDescent="0.3">
      <c r="A336" s="52"/>
      <c r="B336" s="52"/>
      <c r="C336" s="52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52"/>
      <c r="O336" s="7"/>
      <c r="P336" s="7"/>
      <c r="Q336" s="7"/>
      <c r="R336" s="7"/>
      <c r="S336" s="52"/>
      <c r="T336" s="7"/>
    </row>
    <row r="337" spans="1:20" x14ac:dyDescent="0.3">
      <c r="A337" s="52"/>
      <c r="B337" s="52"/>
      <c r="C337" s="52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52"/>
      <c r="O337" s="7"/>
      <c r="P337" s="7"/>
      <c r="Q337" s="7"/>
      <c r="R337" s="7"/>
      <c r="S337" s="52"/>
      <c r="T337" s="7"/>
    </row>
    <row r="338" spans="1:20" x14ac:dyDescent="0.3">
      <c r="A338" s="52"/>
      <c r="B338" s="52"/>
      <c r="C338" s="52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52"/>
      <c r="O338" s="7"/>
      <c r="P338" s="7"/>
      <c r="Q338" s="7"/>
      <c r="R338" s="7"/>
      <c r="S338" s="52"/>
      <c r="T338" s="7"/>
    </row>
    <row r="339" spans="1:20" x14ac:dyDescent="0.3">
      <c r="A339" s="52"/>
      <c r="B339" s="52"/>
      <c r="C339" s="52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52"/>
      <c r="O339" s="7"/>
      <c r="P339" s="7"/>
      <c r="Q339" s="7"/>
      <c r="R339" s="7"/>
      <c r="S339" s="52"/>
      <c r="T339" s="7"/>
    </row>
    <row r="340" spans="1:20" x14ac:dyDescent="0.3">
      <c r="A340" s="52"/>
      <c r="B340" s="52"/>
      <c r="C340" s="52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52"/>
      <c r="O340" s="7"/>
      <c r="P340" s="7"/>
      <c r="Q340" s="7"/>
      <c r="R340" s="7"/>
      <c r="S340" s="52"/>
      <c r="T340" s="7"/>
    </row>
    <row r="341" spans="1:20" x14ac:dyDescent="0.3">
      <c r="A341" s="52"/>
      <c r="B341" s="52"/>
      <c r="C341" s="52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52"/>
      <c r="O341" s="7"/>
      <c r="P341" s="7"/>
      <c r="Q341" s="7"/>
      <c r="R341" s="7"/>
      <c r="S341" s="52"/>
      <c r="T341" s="7"/>
    </row>
    <row r="342" spans="1:20" x14ac:dyDescent="0.3">
      <c r="A342" s="52"/>
      <c r="B342" s="52"/>
      <c r="C342" s="52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52"/>
      <c r="O342" s="7"/>
      <c r="P342" s="7"/>
      <c r="Q342" s="7"/>
      <c r="R342" s="7"/>
      <c r="S342" s="52"/>
      <c r="T342" s="7"/>
    </row>
    <row r="343" spans="1:20" x14ac:dyDescent="0.3">
      <c r="A343" s="52"/>
      <c r="B343" s="52"/>
      <c r="C343" s="52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52"/>
      <c r="O343" s="7"/>
      <c r="P343" s="7"/>
      <c r="Q343" s="7"/>
      <c r="R343" s="7"/>
      <c r="S343" s="52"/>
      <c r="T343" s="7"/>
    </row>
    <row r="344" spans="1:20" x14ac:dyDescent="0.3">
      <c r="A344" s="52"/>
      <c r="B344" s="52"/>
      <c r="C344" s="52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52"/>
      <c r="O344" s="7"/>
      <c r="P344" s="7"/>
      <c r="Q344" s="7"/>
      <c r="R344" s="7"/>
      <c r="S344" s="52"/>
      <c r="T344" s="7"/>
    </row>
    <row r="345" spans="1:20" x14ac:dyDescent="0.3">
      <c r="A345" s="52"/>
      <c r="B345" s="52"/>
      <c r="C345" s="52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52"/>
      <c r="O345" s="7"/>
      <c r="P345" s="7"/>
      <c r="Q345" s="7"/>
      <c r="R345" s="7"/>
      <c r="S345" s="52"/>
      <c r="T345" s="7"/>
    </row>
    <row r="346" spans="1:20" x14ac:dyDescent="0.3">
      <c r="A346" s="52"/>
      <c r="B346" s="52"/>
      <c r="C346" s="52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52"/>
      <c r="O346" s="7"/>
      <c r="P346" s="7"/>
      <c r="Q346" s="7"/>
      <c r="R346" s="7"/>
      <c r="S346" s="52"/>
      <c r="T346" s="7"/>
    </row>
    <row r="347" spans="1:20" x14ac:dyDescent="0.3">
      <c r="A347" s="52"/>
      <c r="B347" s="52"/>
      <c r="C347" s="52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52"/>
      <c r="O347" s="7"/>
      <c r="P347" s="7"/>
      <c r="Q347" s="7"/>
      <c r="R347" s="7"/>
      <c r="S347" s="52"/>
      <c r="T347" s="7"/>
    </row>
    <row r="348" spans="1:20" x14ac:dyDescent="0.3">
      <c r="A348" s="52"/>
      <c r="B348" s="52"/>
      <c r="C348" s="52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52"/>
      <c r="O348" s="7"/>
      <c r="P348" s="7"/>
      <c r="Q348" s="7"/>
      <c r="R348" s="7"/>
      <c r="S348" s="52"/>
      <c r="T348" s="7"/>
    </row>
    <row r="349" spans="1:20" x14ac:dyDescent="0.3">
      <c r="A349" s="52"/>
      <c r="B349" s="52"/>
      <c r="C349" s="52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52"/>
      <c r="O349" s="7"/>
      <c r="P349" s="7"/>
      <c r="Q349" s="7"/>
      <c r="R349" s="7"/>
      <c r="S349" s="52"/>
      <c r="T349" s="7"/>
    </row>
    <row r="350" spans="1:20" x14ac:dyDescent="0.3">
      <c r="A350" s="52"/>
      <c r="B350" s="52"/>
      <c r="C350" s="52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52"/>
      <c r="O350" s="7"/>
      <c r="P350" s="7"/>
      <c r="Q350" s="7"/>
      <c r="R350" s="7"/>
      <c r="S350" s="52"/>
      <c r="T350" s="7"/>
    </row>
    <row r="351" spans="1:20" x14ac:dyDescent="0.3">
      <c r="A351" s="52"/>
      <c r="B351" s="52"/>
      <c r="C351" s="52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52"/>
      <c r="O351" s="7"/>
      <c r="P351" s="7"/>
      <c r="Q351" s="7"/>
      <c r="R351" s="7"/>
      <c r="S351" s="52"/>
      <c r="T351" s="7"/>
    </row>
    <row r="352" spans="1:20" x14ac:dyDescent="0.3">
      <c r="A352" s="52"/>
      <c r="B352" s="52"/>
      <c r="C352" s="52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52"/>
      <c r="O352" s="7"/>
      <c r="P352" s="7"/>
      <c r="Q352" s="7"/>
      <c r="R352" s="7"/>
      <c r="S352" s="52"/>
      <c r="T352" s="7"/>
    </row>
    <row r="353" spans="1:20" x14ac:dyDescent="0.3">
      <c r="A353" s="52"/>
      <c r="B353" s="52"/>
      <c r="C353" s="52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52"/>
      <c r="O353" s="7"/>
      <c r="P353" s="7"/>
      <c r="Q353" s="7"/>
      <c r="R353" s="7"/>
      <c r="S353" s="52"/>
      <c r="T353" s="7"/>
    </row>
    <row r="354" spans="1:20" x14ac:dyDescent="0.3">
      <c r="A354" s="52"/>
      <c r="B354" s="52"/>
      <c r="C354" s="52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52"/>
      <c r="O354" s="7"/>
      <c r="P354" s="7"/>
      <c r="Q354" s="7"/>
      <c r="R354" s="7"/>
      <c r="S354" s="52"/>
      <c r="T354" s="7"/>
    </row>
    <row r="355" spans="1:20" x14ac:dyDescent="0.3">
      <c r="A355" s="52"/>
      <c r="B355" s="52"/>
      <c r="C355" s="52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52"/>
      <c r="O355" s="7"/>
      <c r="P355" s="7"/>
      <c r="Q355" s="7"/>
      <c r="R355" s="7"/>
      <c r="S355" s="52"/>
      <c r="T355" s="7"/>
    </row>
    <row r="356" spans="1:20" x14ac:dyDescent="0.3">
      <c r="A356" s="52"/>
      <c r="B356" s="52"/>
      <c r="C356" s="52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52"/>
      <c r="O356" s="7"/>
      <c r="P356" s="7"/>
      <c r="Q356" s="7"/>
      <c r="R356" s="7"/>
      <c r="S356" s="52"/>
      <c r="T356" s="7"/>
    </row>
    <row r="357" spans="1:20" x14ac:dyDescent="0.3">
      <c r="A357" s="52"/>
      <c r="B357" s="52"/>
      <c r="C357" s="52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52"/>
      <c r="O357" s="7"/>
      <c r="P357" s="7"/>
      <c r="Q357" s="7"/>
      <c r="R357" s="7"/>
      <c r="S357" s="52"/>
      <c r="T357" s="7"/>
    </row>
    <row r="358" spans="1:20" x14ac:dyDescent="0.3">
      <c r="A358" s="52"/>
      <c r="B358" s="52"/>
      <c r="C358" s="52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52"/>
      <c r="O358" s="7"/>
      <c r="P358" s="7"/>
      <c r="Q358" s="7"/>
      <c r="R358" s="7"/>
      <c r="S358" s="52"/>
      <c r="T358" s="7"/>
    </row>
    <row r="359" spans="1:20" x14ac:dyDescent="0.3">
      <c r="A359" s="52"/>
      <c r="B359" s="52"/>
      <c r="C359" s="52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52"/>
      <c r="O359" s="7"/>
      <c r="P359" s="7"/>
      <c r="Q359" s="7"/>
      <c r="R359" s="7"/>
      <c r="S359" s="52"/>
      <c r="T359" s="7"/>
    </row>
    <row r="360" spans="1:20" x14ac:dyDescent="0.3">
      <c r="A360" s="52"/>
      <c r="B360" s="52"/>
      <c r="C360" s="52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52"/>
      <c r="O360" s="7"/>
      <c r="P360" s="7"/>
      <c r="Q360" s="7"/>
      <c r="R360" s="7"/>
      <c r="S360" s="52"/>
      <c r="T360" s="7"/>
    </row>
    <row r="361" spans="1:20" x14ac:dyDescent="0.3">
      <c r="A361" s="52"/>
      <c r="B361" s="52"/>
      <c r="C361" s="52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52"/>
      <c r="O361" s="7"/>
      <c r="P361" s="7"/>
      <c r="Q361" s="7"/>
      <c r="R361" s="7"/>
      <c r="S361" s="52"/>
      <c r="T361" s="7"/>
    </row>
    <row r="362" spans="1:20" x14ac:dyDescent="0.3">
      <c r="A362" s="52"/>
      <c r="B362" s="52"/>
      <c r="C362" s="52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52"/>
      <c r="O362" s="7"/>
      <c r="P362" s="7"/>
      <c r="Q362" s="7"/>
      <c r="R362" s="7"/>
      <c r="S362" s="52"/>
      <c r="T362" s="7"/>
    </row>
    <row r="363" spans="1:20" x14ac:dyDescent="0.3">
      <c r="A363" s="52"/>
      <c r="B363" s="52"/>
      <c r="C363" s="52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52"/>
      <c r="O363" s="7"/>
      <c r="P363" s="7"/>
      <c r="Q363" s="7"/>
      <c r="R363" s="7"/>
      <c r="S363" s="52"/>
      <c r="T363" s="7"/>
    </row>
    <row r="364" spans="1:20" x14ac:dyDescent="0.3">
      <c r="A364" s="52"/>
      <c r="B364" s="52"/>
      <c r="C364" s="52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52"/>
      <c r="O364" s="7"/>
      <c r="P364" s="7"/>
      <c r="Q364" s="7"/>
      <c r="R364" s="7"/>
      <c r="S364" s="52"/>
      <c r="T364" s="7"/>
    </row>
    <row r="365" spans="1:20" x14ac:dyDescent="0.3">
      <c r="A365" s="52"/>
      <c r="B365" s="52"/>
      <c r="C365" s="52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52"/>
      <c r="O365" s="7"/>
      <c r="P365" s="7"/>
      <c r="Q365" s="7"/>
      <c r="R365" s="7"/>
      <c r="S365" s="52"/>
      <c r="T365" s="7"/>
    </row>
    <row r="366" spans="1:20" x14ac:dyDescent="0.3">
      <c r="A366" s="52"/>
      <c r="B366" s="52"/>
      <c r="C366" s="52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52"/>
      <c r="O366" s="7"/>
      <c r="P366" s="7"/>
      <c r="Q366" s="7"/>
      <c r="R366" s="7"/>
      <c r="S366" s="52"/>
      <c r="T366" s="7"/>
    </row>
    <row r="367" spans="1:20" x14ac:dyDescent="0.3">
      <c r="A367" s="52"/>
      <c r="B367" s="52"/>
      <c r="C367" s="52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52"/>
      <c r="O367" s="7"/>
      <c r="P367" s="7"/>
      <c r="Q367" s="7"/>
      <c r="R367" s="7"/>
      <c r="S367" s="52"/>
      <c r="T367" s="7"/>
    </row>
    <row r="368" spans="1:20" x14ac:dyDescent="0.3">
      <c r="A368" s="52"/>
      <c r="B368" s="52"/>
      <c r="C368" s="52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52"/>
      <c r="O368" s="7"/>
      <c r="P368" s="7"/>
      <c r="Q368" s="7"/>
      <c r="R368" s="7"/>
      <c r="S368" s="52"/>
      <c r="T368" s="7"/>
    </row>
    <row r="369" spans="1:20" x14ac:dyDescent="0.3">
      <c r="A369" s="52"/>
      <c r="B369" s="52"/>
      <c r="C369" s="52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52"/>
      <c r="O369" s="7"/>
      <c r="P369" s="7"/>
      <c r="Q369" s="7"/>
      <c r="R369" s="7"/>
      <c r="S369" s="52"/>
      <c r="T369" s="7"/>
    </row>
    <row r="370" spans="1:20" x14ac:dyDescent="0.3">
      <c r="A370" s="52"/>
      <c r="B370" s="52"/>
      <c r="C370" s="52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52"/>
      <c r="O370" s="7"/>
      <c r="P370" s="7"/>
      <c r="Q370" s="7"/>
      <c r="R370" s="7"/>
      <c r="S370" s="52"/>
      <c r="T370" s="7"/>
    </row>
    <row r="371" spans="1:20" x14ac:dyDescent="0.3">
      <c r="A371" s="52"/>
      <c r="B371" s="52"/>
      <c r="C371" s="52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52"/>
      <c r="O371" s="7"/>
      <c r="P371" s="7"/>
      <c r="Q371" s="7"/>
      <c r="R371" s="7"/>
      <c r="S371" s="52"/>
      <c r="T371" s="7"/>
    </row>
    <row r="372" spans="1:20" x14ac:dyDescent="0.3">
      <c r="A372" s="52"/>
      <c r="B372" s="52"/>
      <c r="C372" s="52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52"/>
      <c r="O372" s="7"/>
      <c r="P372" s="7"/>
      <c r="Q372" s="7"/>
      <c r="R372" s="7"/>
      <c r="S372" s="52"/>
      <c r="T372" s="7"/>
    </row>
    <row r="373" spans="1:20" x14ac:dyDescent="0.3">
      <c r="A373" s="52"/>
      <c r="B373" s="52"/>
      <c r="C373" s="52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52"/>
      <c r="O373" s="7"/>
      <c r="P373" s="7"/>
      <c r="Q373" s="7"/>
      <c r="R373" s="7"/>
      <c r="S373" s="52"/>
      <c r="T373" s="7"/>
    </row>
    <row r="374" spans="1:20" x14ac:dyDescent="0.3">
      <c r="A374" s="52"/>
      <c r="B374" s="52"/>
      <c r="C374" s="52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52"/>
      <c r="O374" s="7"/>
      <c r="P374" s="7"/>
      <c r="Q374" s="7"/>
      <c r="R374" s="7"/>
      <c r="S374" s="52"/>
      <c r="T374" s="7"/>
    </row>
    <row r="375" spans="1:20" x14ac:dyDescent="0.3">
      <c r="A375" s="52"/>
      <c r="B375" s="52"/>
      <c r="C375" s="52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52"/>
      <c r="O375" s="7"/>
      <c r="P375" s="7"/>
      <c r="Q375" s="7"/>
      <c r="R375" s="7"/>
      <c r="S375" s="52"/>
      <c r="T375" s="7"/>
    </row>
    <row r="376" spans="1:20" x14ac:dyDescent="0.3">
      <c r="A376" s="52"/>
      <c r="B376" s="52"/>
      <c r="C376" s="52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52"/>
      <c r="O376" s="7"/>
      <c r="P376" s="7"/>
      <c r="Q376" s="7"/>
      <c r="R376" s="7"/>
      <c r="S376" s="52"/>
      <c r="T376" s="7"/>
    </row>
    <row r="377" spans="1:20" x14ac:dyDescent="0.3">
      <c r="A377" s="52"/>
      <c r="B377" s="52"/>
      <c r="C377" s="52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52"/>
      <c r="O377" s="7"/>
      <c r="P377" s="7"/>
      <c r="Q377" s="7"/>
      <c r="R377" s="7"/>
      <c r="S377" s="52"/>
      <c r="T377" s="7"/>
    </row>
    <row r="378" spans="1:20" x14ac:dyDescent="0.3">
      <c r="A378" s="52"/>
      <c r="B378" s="52"/>
      <c r="C378" s="52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52"/>
      <c r="O378" s="7"/>
      <c r="P378" s="7"/>
      <c r="Q378" s="7"/>
      <c r="R378" s="7"/>
      <c r="S378" s="52"/>
      <c r="T378" s="7"/>
    </row>
    <row r="379" spans="1:20" x14ac:dyDescent="0.3">
      <c r="A379" s="52"/>
      <c r="B379" s="52"/>
      <c r="C379" s="52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52"/>
      <c r="O379" s="7"/>
      <c r="P379" s="7"/>
      <c r="Q379" s="7"/>
      <c r="R379" s="7"/>
      <c r="S379" s="52"/>
      <c r="T379" s="7"/>
    </row>
    <row r="380" spans="1:20" x14ac:dyDescent="0.3">
      <c r="A380" s="52"/>
      <c r="B380" s="52"/>
      <c r="C380" s="52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52"/>
      <c r="O380" s="7"/>
      <c r="P380" s="7"/>
      <c r="Q380" s="7"/>
      <c r="R380" s="7"/>
      <c r="S380" s="52"/>
      <c r="T380" s="7"/>
    </row>
    <row r="381" spans="1:20" x14ac:dyDescent="0.3">
      <c r="A381" s="52"/>
      <c r="B381" s="52"/>
      <c r="C381" s="52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52"/>
      <c r="O381" s="7"/>
      <c r="P381" s="7"/>
      <c r="Q381" s="7"/>
      <c r="R381" s="7"/>
      <c r="S381" s="52"/>
      <c r="T381" s="7"/>
    </row>
    <row r="382" spans="1:20" x14ac:dyDescent="0.3">
      <c r="A382" s="52"/>
      <c r="B382" s="52"/>
      <c r="C382" s="52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52"/>
      <c r="O382" s="7"/>
      <c r="P382" s="7"/>
      <c r="Q382" s="7"/>
      <c r="R382" s="7"/>
      <c r="S382" s="52"/>
      <c r="T382" s="7"/>
    </row>
    <row r="383" spans="1:20" x14ac:dyDescent="0.3">
      <c r="A383" s="52"/>
      <c r="B383" s="52"/>
      <c r="C383" s="52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52"/>
      <c r="O383" s="7"/>
      <c r="P383" s="7"/>
      <c r="Q383" s="7"/>
      <c r="R383" s="7"/>
      <c r="S383" s="52"/>
      <c r="T383" s="7"/>
    </row>
    <row r="384" spans="1:20" x14ac:dyDescent="0.3">
      <c r="A384" s="52"/>
      <c r="B384" s="52"/>
      <c r="C384" s="52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52"/>
      <c r="O384" s="7"/>
      <c r="P384" s="7"/>
      <c r="Q384" s="7"/>
      <c r="R384" s="7"/>
      <c r="S384" s="52"/>
      <c r="T384" s="7"/>
    </row>
    <row r="385" spans="1:20" x14ac:dyDescent="0.3">
      <c r="A385" s="52"/>
      <c r="B385" s="52"/>
      <c r="C385" s="52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52"/>
      <c r="O385" s="7"/>
      <c r="P385" s="7"/>
      <c r="Q385" s="7"/>
      <c r="R385" s="7"/>
      <c r="S385" s="52"/>
      <c r="T385" s="7"/>
    </row>
    <row r="386" spans="1:20" x14ac:dyDescent="0.3">
      <c r="A386" s="52"/>
      <c r="B386" s="52"/>
      <c r="C386" s="52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52"/>
      <c r="O386" s="7"/>
      <c r="P386" s="7"/>
      <c r="Q386" s="7"/>
      <c r="R386" s="7"/>
      <c r="S386" s="52"/>
      <c r="T386" s="7"/>
    </row>
    <row r="387" spans="1:20" x14ac:dyDescent="0.3">
      <c r="A387" s="52"/>
      <c r="B387" s="52"/>
      <c r="C387" s="52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52"/>
      <c r="O387" s="7"/>
      <c r="P387" s="7"/>
      <c r="Q387" s="7"/>
      <c r="R387" s="7"/>
      <c r="S387" s="52"/>
      <c r="T387" s="7"/>
    </row>
    <row r="388" spans="1:20" x14ac:dyDescent="0.3">
      <c r="A388" s="52"/>
      <c r="B388" s="52"/>
      <c r="C388" s="52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52"/>
      <c r="O388" s="7"/>
      <c r="P388" s="7"/>
      <c r="Q388" s="7"/>
      <c r="R388" s="7"/>
      <c r="S388" s="52"/>
      <c r="T388" s="7"/>
    </row>
    <row r="389" spans="1:20" x14ac:dyDescent="0.3">
      <c r="A389" s="52"/>
      <c r="B389" s="52"/>
      <c r="C389" s="52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52"/>
      <c r="O389" s="7"/>
      <c r="P389" s="7"/>
      <c r="Q389" s="7"/>
      <c r="R389" s="7"/>
      <c r="S389" s="52"/>
      <c r="T389" s="7"/>
    </row>
    <row r="390" spans="1:20" x14ac:dyDescent="0.3">
      <c r="A390" s="52"/>
      <c r="B390" s="52"/>
      <c r="C390" s="52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52"/>
      <c r="O390" s="7"/>
      <c r="P390" s="7"/>
      <c r="Q390" s="7"/>
      <c r="R390" s="7"/>
      <c r="S390" s="52"/>
      <c r="T390" s="7"/>
    </row>
    <row r="391" spans="1:20" x14ac:dyDescent="0.3">
      <c r="A391" s="52"/>
      <c r="B391" s="52"/>
      <c r="C391" s="52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52"/>
      <c r="O391" s="7"/>
      <c r="P391" s="7"/>
      <c r="Q391" s="7"/>
      <c r="R391" s="7"/>
      <c r="S391" s="52"/>
      <c r="T391" s="7"/>
    </row>
    <row r="392" spans="1:20" x14ac:dyDescent="0.3">
      <c r="A392" s="52"/>
      <c r="B392" s="52"/>
      <c r="C392" s="52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52"/>
      <c r="O392" s="7"/>
      <c r="P392" s="7"/>
      <c r="Q392" s="7"/>
      <c r="R392" s="7"/>
      <c r="S392" s="52"/>
      <c r="T392" s="7"/>
    </row>
    <row r="393" spans="1:20" x14ac:dyDescent="0.3">
      <c r="A393" s="52"/>
      <c r="B393" s="52"/>
      <c r="C393" s="52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52"/>
      <c r="O393" s="7"/>
      <c r="P393" s="7"/>
      <c r="Q393" s="7"/>
      <c r="R393" s="7"/>
      <c r="S393" s="52"/>
      <c r="T393" s="7"/>
    </row>
    <row r="394" spans="1:20" x14ac:dyDescent="0.3">
      <c r="A394" s="52"/>
      <c r="B394" s="52"/>
      <c r="C394" s="52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52"/>
      <c r="O394" s="7"/>
      <c r="P394" s="7"/>
      <c r="Q394" s="7"/>
      <c r="R394" s="7"/>
      <c r="S394" s="52"/>
      <c r="T394" s="7"/>
    </row>
    <row r="395" spans="1:20" x14ac:dyDescent="0.3">
      <c r="A395" s="52"/>
      <c r="B395" s="52"/>
      <c r="C395" s="52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52"/>
      <c r="O395" s="7"/>
      <c r="P395" s="7"/>
      <c r="Q395" s="7"/>
      <c r="R395" s="7"/>
      <c r="S395" s="52"/>
      <c r="T395" s="7"/>
    </row>
    <row r="396" spans="1:20" x14ac:dyDescent="0.3">
      <c r="A396" s="52"/>
      <c r="B396" s="52"/>
      <c r="C396" s="52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52"/>
      <c r="O396" s="7"/>
      <c r="P396" s="7"/>
      <c r="Q396" s="7"/>
      <c r="R396" s="7"/>
      <c r="S396" s="52"/>
      <c r="T396" s="7"/>
    </row>
    <row r="397" spans="1:20" x14ac:dyDescent="0.3">
      <c r="A397" s="52"/>
      <c r="B397" s="52"/>
      <c r="C397" s="52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52"/>
      <c r="O397" s="7"/>
      <c r="P397" s="7"/>
      <c r="Q397" s="7"/>
      <c r="R397" s="7"/>
      <c r="S397" s="52"/>
      <c r="T397" s="7"/>
    </row>
    <row r="398" spans="1:20" x14ac:dyDescent="0.3">
      <c r="A398" s="52"/>
      <c r="B398" s="52"/>
      <c r="C398" s="52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52"/>
      <c r="O398" s="7"/>
      <c r="P398" s="7"/>
      <c r="Q398" s="7"/>
      <c r="R398" s="7"/>
      <c r="S398" s="52"/>
      <c r="T398" s="7"/>
    </row>
    <row r="399" spans="1:20" x14ac:dyDescent="0.3">
      <c r="A399" s="52"/>
      <c r="B399" s="52"/>
      <c r="C399" s="52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52"/>
      <c r="O399" s="7"/>
      <c r="P399" s="7"/>
      <c r="Q399" s="7"/>
      <c r="R399" s="7"/>
      <c r="S399" s="52"/>
      <c r="T399" s="7"/>
    </row>
    <row r="400" spans="1:20" x14ac:dyDescent="0.3">
      <c r="A400" s="52"/>
      <c r="B400" s="52"/>
      <c r="C400" s="52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52"/>
      <c r="O400" s="7"/>
      <c r="P400" s="7"/>
      <c r="Q400" s="7"/>
      <c r="R400" s="7"/>
      <c r="S400" s="52"/>
      <c r="T400" s="7"/>
    </row>
    <row r="401" spans="1:20" x14ac:dyDescent="0.3">
      <c r="A401" s="52"/>
      <c r="B401" s="52"/>
      <c r="C401" s="52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52"/>
      <c r="O401" s="7"/>
      <c r="P401" s="7"/>
      <c r="Q401" s="7"/>
      <c r="R401" s="7"/>
      <c r="S401" s="52"/>
      <c r="T401" s="7"/>
    </row>
    <row r="402" spans="1:20" x14ac:dyDescent="0.3">
      <c r="A402" s="52"/>
      <c r="B402" s="52"/>
      <c r="C402" s="52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52"/>
      <c r="O402" s="7"/>
      <c r="P402" s="7"/>
      <c r="Q402" s="7"/>
      <c r="R402" s="7"/>
      <c r="S402" s="52"/>
      <c r="T402" s="7"/>
    </row>
    <row r="403" spans="1:20" x14ac:dyDescent="0.3">
      <c r="A403" s="52"/>
      <c r="B403" s="52"/>
      <c r="C403" s="52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52"/>
      <c r="O403" s="7"/>
      <c r="P403" s="7"/>
      <c r="Q403" s="7"/>
      <c r="R403" s="7"/>
      <c r="S403" s="52"/>
      <c r="T403" s="7"/>
    </row>
    <row r="404" spans="1:20" x14ac:dyDescent="0.3">
      <c r="A404" s="52"/>
      <c r="B404" s="52"/>
      <c r="C404" s="52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52"/>
      <c r="O404" s="7"/>
      <c r="P404" s="7"/>
      <c r="Q404" s="7"/>
      <c r="R404" s="7"/>
      <c r="S404" s="52"/>
      <c r="T404" s="7"/>
    </row>
    <row r="405" spans="1:20" x14ac:dyDescent="0.3">
      <c r="A405" s="52"/>
      <c r="B405" s="52"/>
      <c r="C405" s="52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52"/>
      <c r="O405" s="7"/>
      <c r="P405" s="7"/>
      <c r="Q405" s="7"/>
      <c r="R405" s="7"/>
      <c r="S405" s="52"/>
      <c r="T405" s="7"/>
    </row>
    <row r="406" spans="1:20" x14ac:dyDescent="0.3">
      <c r="A406" s="52"/>
      <c r="B406" s="52"/>
      <c r="C406" s="52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52"/>
      <c r="O406" s="7"/>
      <c r="P406" s="7"/>
      <c r="Q406" s="7"/>
      <c r="R406" s="7"/>
      <c r="S406" s="52"/>
      <c r="T406" s="7"/>
    </row>
    <row r="407" spans="1:20" x14ac:dyDescent="0.3">
      <c r="A407" s="52"/>
      <c r="B407" s="52"/>
      <c r="C407" s="52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52"/>
      <c r="O407" s="7"/>
      <c r="P407" s="7"/>
      <c r="Q407" s="7"/>
      <c r="R407" s="7"/>
      <c r="S407" s="52"/>
      <c r="T407" s="7"/>
    </row>
    <row r="408" spans="1:20" x14ac:dyDescent="0.3">
      <c r="A408" s="52"/>
      <c r="B408" s="52"/>
      <c r="C408" s="52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52"/>
      <c r="O408" s="7"/>
      <c r="P408" s="7"/>
      <c r="Q408" s="7"/>
      <c r="R408" s="7"/>
      <c r="S408" s="52"/>
      <c r="T408" s="7"/>
    </row>
    <row r="409" spans="1:20" x14ac:dyDescent="0.3">
      <c r="A409" s="52"/>
      <c r="B409" s="52"/>
      <c r="C409" s="52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52"/>
      <c r="O409" s="7"/>
      <c r="P409" s="7"/>
      <c r="Q409" s="7"/>
      <c r="R409" s="7"/>
      <c r="S409" s="52"/>
      <c r="T409" s="7"/>
    </row>
    <row r="410" spans="1:20" x14ac:dyDescent="0.3">
      <c r="A410" s="52"/>
      <c r="B410" s="52"/>
      <c r="C410" s="52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52"/>
      <c r="O410" s="7"/>
      <c r="P410" s="7"/>
      <c r="Q410" s="7"/>
      <c r="R410" s="7"/>
      <c r="S410" s="52"/>
      <c r="T410" s="7"/>
    </row>
    <row r="411" spans="1:20" x14ac:dyDescent="0.3">
      <c r="A411" s="52"/>
      <c r="B411" s="52"/>
      <c r="C411" s="52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52"/>
      <c r="O411" s="7"/>
      <c r="P411" s="7"/>
      <c r="Q411" s="7"/>
      <c r="R411" s="7"/>
      <c r="S411" s="52"/>
      <c r="T411" s="7"/>
    </row>
    <row r="412" spans="1:20" x14ac:dyDescent="0.3">
      <c r="A412" s="52"/>
      <c r="B412" s="52"/>
      <c r="C412" s="52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52"/>
      <c r="O412" s="7"/>
      <c r="P412" s="7"/>
      <c r="Q412" s="7"/>
      <c r="R412" s="7"/>
      <c r="S412" s="52"/>
      <c r="T412" s="7"/>
    </row>
    <row r="413" spans="1:20" x14ac:dyDescent="0.3">
      <c r="A413" s="52"/>
      <c r="B413" s="52"/>
      <c r="C413" s="52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52"/>
      <c r="O413" s="7"/>
      <c r="P413" s="7"/>
      <c r="Q413" s="7"/>
      <c r="R413" s="7"/>
      <c r="S413" s="52"/>
      <c r="T413" s="7"/>
    </row>
    <row r="414" spans="1:20" x14ac:dyDescent="0.3">
      <c r="A414" s="52"/>
      <c r="B414" s="52"/>
      <c r="C414" s="52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52"/>
      <c r="O414" s="7"/>
      <c r="P414" s="7"/>
      <c r="Q414" s="7"/>
      <c r="R414" s="7"/>
      <c r="S414" s="52"/>
      <c r="T414" s="7"/>
    </row>
    <row r="415" spans="1:20" x14ac:dyDescent="0.3">
      <c r="A415" s="52"/>
      <c r="B415" s="52"/>
      <c r="C415" s="52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52"/>
      <c r="O415" s="7"/>
      <c r="P415" s="7"/>
      <c r="Q415" s="7"/>
      <c r="R415" s="7"/>
      <c r="S415" s="52"/>
      <c r="T415" s="7"/>
    </row>
    <row r="416" spans="1:20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52"/>
      <c r="O416" s="7"/>
      <c r="P416" s="7"/>
      <c r="Q416" s="7"/>
      <c r="R416" s="7"/>
      <c r="S416" s="52"/>
      <c r="T416" s="7"/>
    </row>
    <row r="417" spans="1:20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52"/>
      <c r="O417" s="7"/>
      <c r="P417" s="7"/>
      <c r="Q417" s="7"/>
      <c r="R417" s="7"/>
      <c r="S417" s="52"/>
      <c r="T417" s="7"/>
    </row>
    <row r="418" spans="1:20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52"/>
      <c r="O418" s="7"/>
      <c r="P418" s="7"/>
      <c r="Q418" s="7"/>
      <c r="R418" s="7"/>
      <c r="S418" s="52"/>
      <c r="T418" s="7"/>
    </row>
    <row r="419" spans="1:20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52"/>
      <c r="O419" s="7"/>
      <c r="P419" s="7"/>
      <c r="Q419" s="7"/>
      <c r="R419" s="7"/>
      <c r="S419" s="52"/>
      <c r="T419" s="7"/>
    </row>
    <row r="420" spans="1:20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52"/>
      <c r="O420" s="7"/>
      <c r="P420" s="7"/>
      <c r="Q420" s="7"/>
      <c r="R420" s="7"/>
      <c r="S420" s="52"/>
      <c r="T420" s="7"/>
    </row>
    <row r="421" spans="1:20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52"/>
      <c r="O421" s="7"/>
      <c r="P421" s="7"/>
      <c r="Q421" s="7"/>
      <c r="R421" s="7"/>
      <c r="S421" s="52"/>
      <c r="T421" s="7"/>
    </row>
    <row r="422" spans="1:20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52"/>
      <c r="O422" s="7"/>
      <c r="P422" s="7"/>
      <c r="Q422" s="7"/>
      <c r="R422" s="7"/>
      <c r="S422" s="52"/>
      <c r="T422" s="7"/>
    </row>
    <row r="423" spans="1:20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52"/>
      <c r="O423" s="7"/>
      <c r="P423" s="7"/>
      <c r="Q423" s="7"/>
      <c r="R423" s="7"/>
      <c r="S423" s="52"/>
      <c r="T423" s="7"/>
    </row>
    <row r="424" spans="1:20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52"/>
      <c r="O424" s="7"/>
      <c r="P424" s="7"/>
      <c r="Q424" s="7"/>
      <c r="R424" s="7"/>
      <c r="S424" s="52"/>
      <c r="T424" s="7"/>
    </row>
    <row r="425" spans="1:20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52"/>
      <c r="O425" s="7"/>
      <c r="P425" s="7"/>
      <c r="Q425" s="7"/>
      <c r="R425" s="7"/>
      <c r="S425" s="52"/>
      <c r="T425" s="7"/>
    </row>
    <row r="426" spans="1:20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52"/>
      <c r="O426" s="7"/>
      <c r="P426" s="7"/>
      <c r="Q426" s="7"/>
      <c r="R426" s="7"/>
      <c r="S426" s="52"/>
      <c r="T426" s="7"/>
    </row>
    <row r="427" spans="1:20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52"/>
      <c r="O427" s="7"/>
      <c r="P427" s="7"/>
      <c r="Q427" s="7"/>
      <c r="R427" s="7"/>
      <c r="S427" s="52"/>
      <c r="T427" s="7"/>
    </row>
    <row r="428" spans="1:20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52"/>
      <c r="O428" s="7"/>
      <c r="P428" s="7"/>
      <c r="Q428" s="7"/>
      <c r="R428" s="7"/>
      <c r="S428" s="52"/>
      <c r="T428" s="7"/>
    </row>
    <row r="429" spans="1:20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52"/>
      <c r="O429" s="7"/>
      <c r="P429" s="7"/>
      <c r="Q429" s="7"/>
      <c r="R429" s="7"/>
      <c r="S429" s="52"/>
      <c r="T429" s="7"/>
    </row>
    <row r="430" spans="1:20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52"/>
      <c r="O430" s="7"/>
      <c r="P430" s="7"/>
      <c r="Q430" s="7"/>
      <c r="R430" s="7"/>
      <c r="S430" s="52"/>
      <c r="T430" s="7"/>
    </row>
    <row r="431" spans="1:20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52"/>
      <c r="O431" s="7"/>
      <c r="P431" s="7"/>
      <c r="Q431" s="7"/>
      <c r="R431" s="7"/>
      <c r="S431" s="52"/>
      <c r="T431" s="7"/>
    </row>
    <row r="432" spans="1:20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52"/>
      <c r="O432" s="7"/>
      <c r="P432" s="7"/>
      <c r="Q432" s="7"/>
      <c r="R432" s="7"/>
      <c r="S432" s="52"/>
      <c r="T432" s="7"/>
    </row>
    <row r="433" spans="1:20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52"/>
      <c r="O433" s="7"/>
      <c r="P433" s="7"/>
      <c r="Q433" s="7"/>
      <c r="R433" s="7"/>
      <c r="S433" s="52"/>
      <c r="T433" s="7"/>
    </row>
    <row r="434" spans="1:20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52"/>
      <c r="O434" s="7"/>
      <c r="P434" s="7"/>
      <c r="Q434" s="7"/>
      <c r="R434" s="7"/>
      <c r="S434" s="52"/>
      <c r="T434" s="7"/>
    </row>
    <row r="435" spans="1:20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52"/>
      <c r="O435" s="7"/>
      <c r="P435" s="7"/>
      <c r="Q435" s="7"/>
      <c r="R435" s="7"/>
      <c r="S435" s="52"/>
      <c r="T435" s="7"/>
    </row>
    <row r="436" spans="1:20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52"/>
      <c r="O436" s="7"/>
      <c r="P436" s="7"/>
      <c r="Q436" s="7"/>
      <c r="R436" s="7"/>
      <c r="S436" s="52"/>
      <c r="T436" s="7"/>
    </row>
    <row r="437" spans="1:20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52"/>
      <c r="O437" s="7"/>
      <c r="P437" s="7"/>
      <c r="Q437" s="7"/>
      <c r="R437" s="7"/>
      <c r="S437" s="52"/>
      <c r="T437" s="7"/>
    </row>
    <row r="438" spans="1:20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52"/>
      <c r="O438" s="7"/>
      <c r="P438" s="7"/>
      <c r="Q438" s="7"/>
      <c r="R438" s="7"/>
      <c r="S438" s="52"/>
      <c r="T438" s="7"/>
    </row>
    <row r="439" spans="1:20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52"/>
      <c r="O439" s="7"/>
      <c r="P439" s="7"/>
      <c r="Q439" s="7"/>
      <c r="R439" s="7"/>
      <c r="S439" s="52"/>
      <c r="T439" s="7"/>
    </row>
    <row r="440" spans="1:20" x14ac:dyDescent="0.3">
      <c r="A440" s="7"/>
      <c r="B440" s="7"/>
      <c r="C440" s="7"/>
      <c r="D440" s="7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7"/>
      <c r="P440" s="7"/>
      <c r="Q440" s="7"/>
      <c r="R440" s="7"/>
      <c r="S440" s="52"/>
      <c r="T440" s="7"/>
    </row>
    <row r="441" spans="1:20" x14ac:dyDescent="0.3">
      <c r="A441" s="7"/>
      <c r="B441" s="7"/>
      <c r="C441" s="7"/>
      <c r="D441" s="7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7"/>
      <c r="P441" s="7"/>
      <c r="Q441" s="7"/>
      <c r="R441" s="7"/>
      <c r="S441" s="52"/>
      <c r="T441" s="7"/>
    </row>
    <row r="442" spans="1:20" x14ac:dyDescent="0.3">
      <c r="A442" s="7"/>
      <c r="B442" s="7"/>
      <c r="C442" s="7"/>
      <c r="D442" s="7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7"/>
      <c r="P442" s="7"/>
      <c r="Q442" s="7"/>
      <c r="R442" s="7"/>
      <c r="S442" s="52"/>
      <c r="T442" s="7"/>
    </row>
    <row r="443" spans="1:20" x14ac:dyDescent="0.3">
      <c r="A443" s="7"/>
      <c r="B443" s="7"/>
      <c r="C443" s="7"/>
      <c r="D443" s="7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7"/>
      <c r="P443" s="7"/>
      <c r="Q443" s="7"/>
      <c r="R443" s="7"/>
      <c r="S443" s="52"/>
      <c r="T443" s="7"/>
    </row>
    <row r="444" spans="1:20" x14ac:dyDescent="0.3">
      <c r="A444" s="7"/>
      <c r="B444" s="7"/>
      <c r="C444" s="7"/>
      <c r="D444" s="7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7"/>
      <c r="P444" s="7"/>
      <c r="Q444" s="7"/>
      <c r="R444" s="7"/>
      <c r="S444" s="52"/>
      <c r="T444" s="7"/>
    </row>
    <row r="445" spans="1:20" x14ac:dyDescent="0.3">
      <c r="A445" s="7"/>
      <c r="B445" s="7"/>
      <c r="C445" s="7"/>
      <c r="D445" s="7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7"/>
      <c r="P445" s="7"/>
      <c r="Q445" s="7"/>
      <c r="R445" s="7"/>
      <c r="S445" s="52"/>
      <c r="T445" s="7"/>
    </row>
    <row r="446" spans="1:20" x14ac:dyDescent="0.3">
      <c r="A446" s="7"/>
      <c r="B446" s="7"/>
      <c r="C446" s="7"/>
      <c r="D446" s="7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7"/>
      <c r="P446" s="7"/>
      <c r="Q446" s="7"/>
      <c r="R446" s="7"/>
      <c r="S446" s="52"/>
      <c r="T446" s="7"/>
    </row>
    <row r="447" spans="1:20" x14ac:dyDescent="0.3">
      <c r="A447" s="7"/>
      <c r="B447" s="7"/>
      <c r="C447" s="7"/>
      <c r="D447" s="7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7"/>
      <c r="P447" s="7"/>
      <c r="Q447" s="7"/>
      <c r="R447" s="7"/>
      <c r="S447" s="52"/>
      <c r="T447" s="7"/>
    </row>
    <row r="448" spans="1:20" x14ac:dyDescent="0.3">
      <c r="A448" s="7"/>
      <c r="B448" s="7"/>
      <c r="C448" s="7"/>
      <c r="D448" s="7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7"/>
      <c r="P448" s="7"/>
      <c r="Q448" s="7"/>
      <c r="R448" s="7"/>
      <c r="S448" s="52"/>
      <c r="T448" s="7"/>
    </row>
    <row r="449" spans="1:20" x14ac:dyDescent="0.3">
      <c r="A449" s="7"/>
      <c r="B449" s="7"/>
      <c r="C449" s="7"/>
      <c r="D449" s="7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7"/>
      <c r="P449" s="7"/>
      <c r="Q449" s="7"/>
      <c r="R449" s="7"/>
      <c r="S449" s="52"/>
      <c r="T449" s="7"/>
    </row>
    <row r="450" spans="1:20" x14ac:dyDescent="0.3">
      <c r="A450" s="7"/>
      <c r="B450" s="7"/>
      <c r="C450" s="7"/>
      <c r="D450" s="7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7"/>
      <c r="P450" s="7"/>
      <c r="Q450" s="7"/>
      <c r="R450" s="7"/>
      <c r="S450" s="52"/>
      <c r="T450" s="7"/>
    </row>
    <row r="451" spans="1:20" x14ac:dyDescent="0.3">
      <c r="A451" s="7"/>
      <c r="B451" s="7"/>
      <c r="C451" s="7"/>
      <c r="D451" s="7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7"/>
      <c r="P451" s="7"/>
      <c r="Q451" s="7"/>
      <c r="R451" s="7"/>
      <c r="S451" s="52"/>
      <c r="T451" s="7"/>
    </row>
    <row r="452" spans="1:20" x14ac:dyDescent="0.3">
      <c r="A452" s="7"/>
      <c r="B452" s="7"/>
      <c r="C452" s="7"/>
      <c r="D452" s="7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7"/>
      <c r="P452" s="7"/>
      <c r="Q452" s="7"/>
      <c r="R452" s="7"/>
      <c r="S452" s="52"/>
      <c r="T452" s="7"/>
    </row>
    <row r="453" spans="1:20" x14ac:dyDescent="0.3">
      <c r="A453" s="7"/>
      <c r="B453" s="7"/>
      <c r="C453" s="7"/>
      <c r="D453" s="7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7"/>
      <c r="P453" s="7"/>
      <c r="Q453" s="7"/>
      <c r="R453" s="7"/>
      <c r="S453" s="52"/>
      <c r="T453" s="7"/>
    </row>
    <row r="454" spans="1:20" x14ac:dyDescent="0.3">
      <c r="A454" s="7"/>
      <c r="B454" s="7"/>
      <c r="C454" s="7"/>
      <c r="D454" s="7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7"/>
      <c r="P454" s="7"/>
      <c r="Q454" s="7"/>
      <c r="R454" s="7"/>
      <c r="S454" s="52"/>
      <c r="T454" s="7"/>
    </row>
    <row r="455" spans="1:20" x14ac:dyDescent="0.3">
      <c r="A455" s="7"/>
      <c r="B455" s="7"/>
      <c r="C455" s="7"/>
      <c r="D455" s="7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7"/>
      <c r="P455" s="52"/>
      <c r="Q455" s="52"/>
      <c r="R455" s="52"/>
      <c r="S455" s="52"/>
      <c r="T455" s="7"/>
    </row>
    <row r="456" spans="1:20" x14ac:dyDescent="0.3">
      <c r="A456" s="7"/>
      <c r="B456" s="7"/>
      <c r="C456" s="7"/>
      <c r="D456" s="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7"/>
      <c r="P456" s="52"/>
      <c r="Q456" s="52"/>
      <c r="R456" s="52"/>
      <c r="S456" s="52"/>
      <c r="T456" s="7"/>
    </row>
    <row r="457" spans="1:20" x14ac:dyDescent="0.3">
      <c r="A457" s="7"/>
      <c r="B457" s="7"/>
      <c r="C457" s="7"/>
      <c r="D457" s="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7"/>
      <c r="P457" s="52"/>
      <c r="Q457" s="52"/>
      <c r="R457" s="52"/>
      <c r="S457" s="52"/>
      <c r="T457" s="7"/>
    </row>
    <row r="458" spans="1:20" x14ac:dyDescent="0.3">
      <c r="A458" s="7"/>
      <c r="B458" s="7"/>
      <c r="C458" s="7"/>
      <c r="D458" s="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7"/>
      <c r="P458" s="52"/>
      <c r="Q458" s="52"/>
      <c r="R458" s="52"/>
      <c r="S458" s="52"/>
      <c r="T458" s="7"/>
    </row>
    <row r="459" spans="1:20" x14ac:dyDescent="0.3">
      <c r="A459" s="7"/>
      <c r="B459" s="7"/>
      <c r="C459" s="7"/>
      <c r="D459" s="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7"/>
      <c r="P459" s="52"/>
      <c r="Q459" s="52"/>
      <c r="R459" s="52"/>
      <c r="S459" s="52"/>
      <c r="T459" s="7"/>
    </row>
    <row r="460" spans="1:20" x14ac:dyDescent="0.3">
      <c r="A460" s="7"/>
      <c r="B460" s="7"/>
      <c r="C460" s="7"/>
      <c r="D460" s="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7"/>
      <c r="P460" s="52"/>
      <c r="Q460" s="52"/>
      <c r="R460" s="52"/>
      <c r="S460" s="52"/>
      <c r="T460" s="7"/>
    </row>
    <row r="461" spans="1:20" x14ac:dyDescent="0.3">
      <c r="A461" s="7"/>
      <c r="B461" s="7"/>
      <c r="C461" s="7"/>
      <c r="D461" s="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7"/>
      <c r="P461" s="52"/>
      <c r="Q461" s="52"/>
      <c r="R461" s="52"/>
      <c r="S461" s="52"/>
      <c r="T461" s="7"/>
    </row>
    <row r="462" spans="1:20" x14ac:dyDescent="0.3">
      <c r="A462" s="7"/>
      <c r="B462" s="7"/>
      <c r="C462" s="7"/>
      <c r="D462" s="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7"/>
      <c r="P462" s="52"/>
      <c r="Q462" s="52"/>
      <c r="R462" s="52"/>
      <c r="S462" s="52"/>
      <c r="T462" s="7"/>
    </row>
    <row r="463" spans="1:20" x14ac:dyDescent="0.3">
      <c r="A463" s="7"/>
      <c r="B463" s="7"/>
      <c r="C463" s="7"/>
      <c r="D463" s="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7"/>
      <c r="P463" s="52"/>
      <c r="Q463" s="52"/>
      <c r="R463" s="52"/>
      <c r="S463" s="52"/>
      <c r="T463" s="7"/>
    </row>
    <row r="464" spans="1:20" x14ac:dyDescent="0.3">
      <c r="A464" s="7"/>
      <c r="B464" s="7"/>
      <c r="C464" s="7"/>
      <c r="D464" s="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7"/>
      <c r="P464" s="52"/>
      <c r="Q464" s="52"/>
      <c r="R464" s="52"/>
      <c r="S464" s="52"/>
      <c r="T464" s="7"/>
    </row>
    <row r="465" spans="1:20" x14ac:dyDescent="0.3">
      <c r="A465" s="7"/>
      <c r="B465" s="7"/>
      <c r="C465" s="7"/>
      <c r="D465" s="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7"/>
      <c r="P465" s="52"/>
      <c r="Q465" s="52"/>
      <c r="R465" s="52"/>
      <c r="S465" s="52"/>
      <c r="T465" s="7"/>
    </row>
    <row r="466" spans="1:20" x14ac:dyDescent="0.3">
      <c r="A466" s="7"/>
      <c r="B466" s="7"/>
      <c r="C466" s="7"/>
      <c r="D466" s="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7"/>
      <c r="P466" s="52"/>
      <c r="Q466" s="52"/>
      <c r="R466" s="52"/>
      <c r="S466" s="52"/>
      <c r="T466" s="7"/>
    </row>
    <row r="467" spans="1:20" x14ac:dyDescent="0.3">
      <c r="A467" s="7"/>
      <c r="B467" s="7"/>
      <c r="C467" s="7"/>
      <c r="D467" s="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7"/>
      <c r="P467" s="52"/>
      <c r="Q467" s="52"/>
      <c r="R467" s="52"/>
      <c r="S467" s="52"/>
      <c r="T467" s="7"/>
    </row>
    <row r="468" spans="1:20" x14ac:dyDescent="0.3">
      <c r="A468" s="7"/>
      <c r="B468" s="7"/>
      <c r="C468" s="7"/>
      <c r="D468" s="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7"/>
      <c r="P468" s="52"/>
      <c r="Q468" s="52"/>
      <c r="R468" s="52"/>
      <c r="S468" s="52"/>
      <c r="T468" s="7"/>
    </row>
    <row r="469" spans="1:20" x14ac:dyDescent="0.3">
      <c r="A469" s="7"/>
      <c r="B469" s="7"/>
      <c r="C469" s="7"/>
      <c r="D469" s="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7"/>
      <c r="P469" s="52"/>
      <c r="Q469" s="52"/>
      <c r="R469" s="52"/>
      <c r="S469" s="52"/>
      <c r="T469" s="7"/>
    </row>
    <row r="470" spans="1:20" x14ac:dyDescent="0.3">
      <c r="A470" s="7"/>
      <c r="B470" s="7"/>
      <c r="C470" s="7"/>
      <c r="D470" s="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7"/>
      <c r="P470" s="52"/>
      <c r="Q470" s="52"/>
      <c r="R470" s="52"/>
      <c r="S470" s="52"/>
      <c r="T470" s="7"/>
    </row>
    <row r="471" spans="1:20" x14ac:dyDescent="0.3">
      <c r="A471" s="7"/>
      <c r="B471" s="7"/>
      <c r="C471" s="7"/>
      <c r="D471" s="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7"/>
      <c r="P471" s="52"/>
      <c r="Q471" s="52"/>
      <c r="R471" s="52"/>
      <c r="S471" s="52"/>
      <c r="T471" s="7"/>
    </row>
    <row r="472" spans="1:20" x14ac:dyDescent="0.3">
      <c r="A472" s="7"/>
      <c r="B472" s="7"/>
      <c r="C472" s="7"/>
      <c r="D472" s="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7"/>
      <c r="P472" s="52"/>
      <c r="Q472" s="52"/>
      <c r="R472" s="52"/>
      <c r="S472" s="52"/>
      <c r="T472" s="7"/>
    </row>
    <row r="473" spans="1:20" x14ac:dyDescent="0.3">
      <c r="A473" s="7"/>
      <c r="B473" s="7"/>
      <c r="C473" s="7"/>
      <c r="D473" s="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7"/>
      <c r="P473" s="52"/>
      <c r="Q473" s="52"/>
      <c r="R473" s="52"/>
      <c r="S473" s="52"/>
      <c r="T473" s="7"/>
    </row>
    <row r="474" spans="1:20" x14ac:dyDescent="0.3">
      <c r="A474" s="7"/>
      <c r="B474" s="7"/>
      <c r="C474" s="7"/>
      <c r="D474" s="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7"/>
      <c r="P474" s="52"/>
      <c r="Q474" s="52"/>
      <c r="R474" s="52"/>
      <c r="S474" s="52"/>
      <c r="T474" s="7"/>
    </row>
    <row r="475" spans="1:20" x14ac:dyDescent="0.3">
      <c r="A475" s="7"/>
      <c r="B475" s="7"/>
      <c r="C475" s="7"/>
      <c r="D475" s="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7"/>
      <c r="P475" s="52"/>
      <c r="Q475" s="52"/>
      <c r="R475" s="52"/>
      <c r="S475" s="52"/>
      <c r="T475" s="7"/>
    </row>
    <row r="476" spans="1:20" x14ac:dyDescent="0.3">
      <c r="A476" s="7"/>
      <c r="B476" s="7"/>
      <c r="C476" s="7"/>
      <c r="D476" s="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7"/>
      <c r="P476" s="52"/>
      <c r="Q476" s="52"/>
      <c r="R476" s="52"/>
      <c r="S476" s="52"/>
      <c r="T476" s="7"/>
    </row>
    <row r="477" spans="1:20" x14ac:dyDescent="0.3">
      <c r="A477" s="7"/>
      <c r="B477" s="7"/>
      <c r="C477" s="7"/>
      <c r="D477" s="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7"/>
      <c r="P477" s="52"/>
      <c r="Q477" s="52"/>
      <c r="R477" s="52"/>
      <c r="S477" s="52"/>
      <c r="T477" s="7"/>
    </row>
    <row r="478" spans="1:20" x14ac:dyDescent="0.3">
      <c r="A478" s="7"/>
      <c r="B478" s="7"/>
      <c r="C478" s="7"/>
      <c r="D478" s="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7"/>
      <c r="P478" s="52"/>
      <c r="Q478" s="52"/>
      <c r="R478" s="52"/>
      <c r="S478" s="52"/>
      <c r="T478" s="7"/>
    </row>
    <row r="479" spans="1:20" x14ac:dyDescent="0.3">
      <c r="A479" s="7"/>
      <c r="B479" s="7"/>
      <c r="C479" s="7"/>
      <c r="D479" s="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7"/>
      <c r="P479" s="52"/>
      <c r="Q479" s="52"/>
      <c r="R479" s="52"/>
      <c r="S479" s="52"/>
      <c r="T479" s="7"/>
    </row>
    <row r="480" spans="1:20" x14ac:dyDescent="0.3">
      <c r="A480" s="7"/>
      <c r="B480" s="7"/>
      <c r="C480" s="7"/>
      <c r="D480" s="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7"/>
      <c r="P480" s="52"/>
      <c r="Q480" s="52"/>
      <c r="R480" s="52"/>
      <c r="S480" s="52"/>
      <c r="T480" s="7"/>
    </row>
    <row r="481" spans="1:20" x14ac:dyDescent="0.3">
      <c r="A481" s="7"/>
      <c r="B481" s="7"/>
      <c r="C481" s="7"/>
      <c r="D481" s="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7"/>
      <c r="P481" s="52"/>
      <c r="Q481" s="52"/>
      <c r="R481" s="52"/>
      <c r="S481" s="52"/>
      <c r="T481" s="7"/>
    </row>
    <row r="482" spans="1:20" x14ac:dyDescent="0.3">
      <c r="A482" s="7"/>
      <c r="B482" s="7"/>
      <c r="C482" s="7"/>
      <c r="D482" s="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7"/>
      <c r="P482" s="52"/>
      <c r="Q482" s="52"/>
      <c r="R482" s="52"/>
      <c r="S482" s="52"/>
      <c r="T482" s="7"/>
    </row>
    <row r="483" spans="1:20" x14ac:dyDescent="0.3">
      <c r="A483" s="7"/>
      <c r="B483" s="7"/>
      <c r="C483" s="7"/>
      <c r="D483" s="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7"/>
      <c r="P483" s="52"/>
      <c r="Q483" s="52"/>
      <c r="R483" s="52"/>
      <c r="S483" s="52"/>
      <c r="T483" s="7"/>
    </row>
    <row r="484" spans="1:20" x14ac:dyDescent="0.3">
      <c r="A484" s="7"/>
      <c r="B484" s="7"/>
      <c r="C484" s="7"/>
      <c r="D484" s="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7"/>
      <c r="P484" s="52"/>
      <c r="Q484" s="52"/>
      <c r="R484" s="52"/>
      <c r="S484" s="52"/>
      <c r="T484" s="7"/>
    </row>
    <row r="485" spans="1:20" x14ac:dyDescent="0.3">
      <c r="A485" s="7"/>
      <c r="B485" s="7"/>
      <c r="C485" s="7"/>
      <c r="D485" s="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7"/>
      <c r="P485" s="52"/>
      <c r="Q485" s="52"/>
      <c r="R485" s="52"/>
      <c r="S485" s="52"/>
      <c r="T485" s="7"/>
    </row>
    <row r="486" spans="1:20" x14ac:dyDescent="0.3">
      <c r="A486" s="7"/>
      <c r="B486" s="7"/>
      <c r="C486" s="7"/>
      <c r="D486" s="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7"/>
      <c r="P486" s="52"/>
      <c r="Q486" s="52"/>
      <c r="R486" s="52"/>
      <c r="S486" s="52"/>
      <c r="T486" s="7"/>
    </row>
    <row r="487" spans="1:20" x14ac:dyDescent="0.3">
      <c r="A487" s="7"/>
      <c r="B487" s="7"/>
      <c r="C487" s="7"/>
      <c r="D487" s="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7"/>
      <c r="P487" s="52"/>
      <c r="Q487" s="52"/>
      <c r="R487" s="52"/>
      <c r="S487" s="52"/>
      <c r="T487" s="7"/>
    </row>
    <row r="488" spans="1:20" x14ac:dyDescent="0.3">
      <c r="A488" s="7"/>
      <c r="B488" s="7"/>
      <c r="C488" s="7"/>
      <c r="D488" s="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7"/>
      <c r="P488" s="52"/>
      <c r="Q488" s="52"/>
      <c r="R488" s="52"/>
      <c r="S488" s="52"/>
      <c r="T488" s="7"/>
    </row>
    <row r="489" spans="1:20" x14ac:dyDescent="0.3">
      <c r="A489" s="7"/>
      <c r="B489" s="7"/>
      <c r="C489" s="7"/>
      <c r="D489" s="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7"/>
      <c r="P489" s="52"/>
      <c r="Q489" s="52"/>
      <c r="R489" s="52"/>
      <c r="S489" s="52"/>
      <c r="T489" s="7"/>
    </row>
    <row r="490" spans="1:20" x14ac:dyDescent="0.3">
      <c r="A490" s="7"/>
      <c r="B490" s="7"/>
      <c r="C490" s="7"/>
      <c r="D490" s="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7"/>
      <c r="P490" s="52"/>
      <c r="Q490" s="52"/>
      <c r="R490" s="52"/>
      <c r="S490" s="52"/>
      <c r="T490" s="7"/>
    </row>
    <row r="491" spans="1:20" x14ac:dyDescent="0.3">
      <c r="A491" s="7"/>
      <c r="B491" s="7"/>
      <c r="C491" s="7"/>
      <c r="D491" s="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7"/>
      <c r="P491" s="52"/>
      <c r="Q491" s="52"/>
      <c r="R491" s="52"/>
      <c r="S491" s="52"/>
      <c r="T491" s="7"/>
    </row>
    <row r="492" spans="1:20" x14ac:dyDescent="0.3">
      <c r="A492" s="7"/>
      <c r="B492" s="7"/>
      <c r="C492" s="7"/>
      <c r="D492" s="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7"/>
      <c r="P492" s="52"/>
      <c r="Q492" s="52"/>
      <c r="R492" s="52"/>
      <c r="S492" s="52"/>
      <c r="T492" s="7"/>
    </row>
    <row r="493" spans="1:20" x14ac:dyDescent="0.3">
      <c r="A493" s="7"/>
      <c r="B493" s="7"/>
      <c r="C493" s="7"/>
      <c r="D493" s="7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7"/>
      <c r="P493" s="52"/>
      <c r="Q493" s="52"/>
      <c r="R493" s="52"/>
      <c r="S493" s="52"/>
      <c r="T493" s="7"/>
    </row>
    <row r="494" spans="1:20" x14ac:dyDescent="0.3">
      <c r="A494" s="7"/>
      <c r="B494" s="7"/>
      <c r="C494" s="7"/>
      <c r="D494" s="7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7"/>
      <c r="P494" s="52"/>
      <c r="Q494" s="52"/>
      <c r="R494" s="52"/>
      <c r="S494" s="52"/>
      <c r="T494" s="7"/>
    </row>
    <row r="495" spans="1:20" x14ac:dyDescent="0.3">
      <c r="A495" s="7"/>
      <c r="B495" s="7"/>
      <c r="C495" s="7"/>
      <c r="D495" s="7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7"/>
      <c r="P495" s="52"/>
      <c r="Q495" s="52"/>
      <c r="R495" s="52"/>
      <c r="S495" s="52"/>
      <c r="T495" s="7"/>
    </row>
    <row r="496" spans="1:20" x14ac:dyDescent="0.3">
      <c r="A496" s="7"/>
      <c r="B496" s="7"/>
      <c r="C496" s="7"/>
      <c r="D496" s="7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7"/>
      <c r="P496" s="52"/>
      <c r="Q496" s="52"/>
      <c r="R496" s="52"/>
      <c r="S496" s="52"/>
      <c r="T496" s="7"/>
    </row>
    <row r="497" spans="1:20" x14ac:dyDescent="0.3">
      <c r="A497" s="7"/>
      <c r="B497" s="7"/>
      <c r="C497" s="7"/>
      <c r="D497" s="7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7"/>
      <c r="P497" s="52"/>
      <c r="Q497" s="52"/>
      <c r="R497" s="52"/>
      <c r="S497" s="52"/>
      <c r="T497" s="7"/>
    </row>
    <row r="498" spans="1:20" x14ac:dyDescent="0.3">
      <c r="A498" s="7"/>
      <c r="B498" s="7"/>
      <c r="C498" s="7"/>
      <c r="D498" s="7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7"/>
      <c r="P498" s="52"/>
      <c r="Q498" s="52"/>
      <c r="R498" s="52"/>
      <c r="S498" s="52"/>
      <c r="T498" s="7"/>
    </row>
    <row r="499" spans="1:20" x14ac:dyDescent="0.3">
      <c r="A499" s="7"/>
      <c r="B499" s="7"/>
      <c r="C499" s="7"/>
      <c r="D499" s="7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7"/>
      <c r="P499" s="52"/>
      <c r="Q499" s="52"/>
      <c r="R499" s="52"/>
      <c r="S499" s="52"/>
      <c r="T499" s="7"/>
    </row>
    <row r="500" spans="1:20" x14ac:dyDescent="0.3">
      <c r="A500" s="7"/>
      <c r="B500" s="7"/>
      <c r="C500" s="7"/>
      <c r="D500" s="7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7"/>
      <c r="P500" s="52"/>
      <c r="Q500" s="52"/>
      <c r="R500" s="52"/>
      <c r="S500" s="52"/>
      <c r="T500" s="7"/>
    </row>
    <row r="501" spans="1:20" x14ac:dyDescent="0.3">
      <c r="A501" s="7"/>
      <c r="B501" s="7"/>
      <c r="C501" s="7"/>
      <c r="D501" s="7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7"/>
      <c r="P501" s="52"/>
      <c r="Q501" s="52"/>
      <c r="R501" s="52"/>
      <c r="S501" s="52"/>
      <c r="T501" s="7"/>
    </row>
    <row r="502" spans="1:20" x14ac:dyDescent="0.3">
      <c r="A502" s="7"/>
      <c r="B502" s="7"/>
      <c r="C502" s="7"/>
      <c r="D502" s="7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7"/>
      <c r="P502" s="52"/>
      <c r="Q502" s="52"/>
      <c r="R502" s="52"/>
      <c r="S502" s="52"/>
      <c r="T502" s="7"/>
    </row>
    <row r="503" spans="1:20" x14ac:dyDescent="0.3">
      <c r="A503" s="7"/>
      <c r="B503" s="7"/>
      <c r="C503" s="7"/>
      <c r="D503" s="7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7"/>
      <c r="P503" s="52"/>
      <c r="Q503" s="52"/>
      <c r="R503" s="52"/>
      <c r="S503" s="52"/>
      <c r="T503" s="7"/>
    </row>
    <row r="504" spans="1:20" x14ac:dyDescent="0.3">
      <c r="A504" s="7"/>
      <c r="B504" s="7"/>
      <c r="C504" s="7"/>
      <c r="D504" s="7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7"/>
      <c r="P504" s="52"/>
      <c r="Q504" s="52"/>
      <c r="R504" s="52"/>
      <c r="S504" s="52"/>
      <c r="T504" s="7"/>
    </row>
    <row r="505" spans="1:20" x14ac:dyDescent="0.3">
      <c r="A505" s="7"/>
      <c r="B505" s="7"/>
      <c r="C505" s="7"/>
      <c r="D505" s="7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7"/>
      <c r="P505" s="52"/>
      <c r="Q505" s="52"/>
      <c r="R505" s="52"/>
      <c r="S505" s="52"/>
      <c r="T505" s="7"/>
    </row>
    <row r="506" spans="1:20" x14ac:dyDescent="0.3">
      <c r="A506" s="7"/>
      <c r="B506" s="7"/>
      <c r="C506" s="7"/>
      <c r="D506" s="7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7"/>
      <c r="P506" s="52"/>
      <c r="Q506" s="52"/>
      <c r="R506" s="52"/>
      <c r="S506" s="52"/>
      <c r="T506" s="7"/>
    </row>
    <row r="507" spans="1:20" x14ac:dyDescent="0.3">
      <c r="A507" s="7"/>
      <c r="B507" s="7"/>
      <c r="C507" s="7"/>
      <c r="D507" s="7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7"/>
      <c r="P507" s="52"/>
      <c r="Q507" s="52"/>
      <c r="R507" s="52"/>
      <c r="S507" s="52"/>
      <c r="T507" s="7"/>
    </row>
    <row r="508" spans="1:20" x14ac:dyDescent="0.3">
      <c r="A508" s="7"/>
      <c r="B508" s="7"/>
      <c r="C508" s="7"/>
      <c r="D508" s="7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7"/>
      <c r="P508" s="52"/>
      <c r="Q508" s="52"/>
      <c r="R508" s="52"/>
      <c r="S508" s="52"/>
      <c r="T508" s="7"/>
    </row>
    <row r="509" spans="1:20" x14ac:dyDescent="0.3">
      <c r="A509" s="7"/>
      <c r="B509" s="7"/>
      <c r="C509" s="7"/>
      <c r="D509" s="7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7"/>
      <c r="P509" s="52"/>
      <c r="Q509" s="52"/>
      <c r="R509" s="52"/>
      <c r="S509" s="52"/>
      <c r="T509" s="7"/>
    </row>
    <row r="510" spans="1:20" x14ac:dyDescent="0.3">
      <c r="A510" s="7"/>
      <c r="B510" s="7"/>
      <c r="C510" s="7"/>
      <c r="D510" s="7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7"/>
      <c r="P510" s="52"/>
      <c r="Q510" s="52"/>
      <c r="R510" s="52"/>
      <c r="S510" s="52"/>
      <c r="T510" s="7"/>
    </row>
    <row r="511" spans="1:20" x14ac:dyDescent="0.3">
      <c r="A511" s="7"/>
      <c r="B511" s="7"/>
      <c r="C511" s="7"/>
      <c r="D511" s="7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7"/>
      <c r="P511" s="52"/>
      <c r="Q511" s="52"/>
      <c r="R511" s="52"/>
      <c r="S511" s="52"/>
      <c r="T511" s="7"/>
    </row>
    <row r="512" spans="1:20" x14ac:dyDescent="0.3">
      <c r="A512" s="7"/>
      <c r="B512" s="7"/>
      <c r="C512" s="7"/>
      <c r="D512" s="7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7"/>
      <c r="P512" s="52"/>
      <c r="Q512" s="52"/>
      <c r="R512" s="52"/>
      <c r="S512" s="52"/>
      <c r="T512" s="7"/>
    </row>
    <row r="513" spans="1:20" x14ac:dyDescent="0.3">
      <c r="A513" s="7"/>
      <c r="B513" s="7"/>
      <c r="C513" s="7"/>
      <c r="D513" s="7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7"/>
      <c r="P513" s="52"/>
      <c r="Q513" s="52"/>
      <c r="R513" s="52"/>
      <c r="S513" s="52"/>
      <c r="T513" s="7"/>
    </row>
    <row r="514" spans="1:20" x14ac:dyDescent="0.3">
      <c r="A514" s="7"/>
      <c r="B514" s="7"/>
      <c r="C514" s="7"/>
      <c r="D514" s="7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7"/>
      <c r="P514" s="52"/>
      <c r="Q514" s="52"/>
      <c r="R514" s="52"/>
      <c r="S514" s="52"/>
      <c r="T514" s="7"/>
    </row>
    <row r="515" spans="1:20" x14ac:dyDescent="0.3">
      <c r="A515" s="7"/>
      <c r="B515" s="7"/>
      <c r="C515" s="7"/>
      <c r="D515" s="7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7"/>
      <c r="P515" s="52"/>
      <c r="Q515" s="52"/>
      <c r="R515" s="52"/>
      <c r="S515" s="52"/>
      <c r="T515" s="7"/>
    </row>
    <row r="516" spans="1:20" x14ac:dyDescent="0.3">
      <c r="A516" s="7"/>
      <c r="B516" s="7"/>
      <c r="C516" s="7"/>
      <c r="D516" s="7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7"/>
      <c r="P516" s="52"/>
      <c r="Q516" s="52"/>
      <c r="R516" s="52"/>
      <c r="S516" s="52"/>
      <c r="T516" s="7"/>
    </row>
    <row r="517" spans="1:20" x14ac:dyDescent="0.3">
      <c r="A517" s="7"/>
      <c r="B517" s="7"/>
      <c r="C517" s="7"/>
      <c r="D517" s="7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7"/>
      <c r="P517" s="52"/>
      <c r="Q517" s="52"/>
      <c r="R517" s="52"/>
      <c r="S517" s="52"/>
      <c r="T517" s="7"/>
    </row>
    <row r="518" spans="1:20" x14ac:dyDescent="0.3">
      <c r="A518" s="7"/>
      <c r="B518" s="7"/>
      <c r="C518" s="7"/>
      <c r="D518" s="7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7"/>
      <c r="P518" s="52"/>
      <c r="Q518" s="52"/>
      <c r="R518" s="52"/>
      <c r="S518" s="52"/>
      <c r="T518" s="7"/>
    </row>
    <row r="519" spans="1:20" x14ac:dyDescent="0.3">
      <c r="A519" s="7"/>
      <c r="B519" s="7"/>
      <c r="C519" s="7"/>
      <c r="D519" s="7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7"/>
      <c r="P519" s="52"/>
      <c r="Q519" s="52"/>
      <c r="R519" s="52"/>
      <c r="S519" s="52"/>
      <c r="T519" s="7"/>
    </row>
    <row r="520" spans="1:20" x14ac:dyDescent="0.3">
      <c r="A520" s="7"/>
      <c r="B520" s="7"/>
      <c r="C520" s="7"/>
      <c r="D520" s="7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7"/>
      <c r="P520" s="52"/>
      <c r="Q520" s="52"/>
      <c r="R520" s="52"/>
      <c r="S520" s="52"/>
      <c r="T520" s="7"/>
    </row>
    <row r="521" spans="1:20" x14ac:dyDescent="0.3">
      <c r="A521" s="7"/>
      <c r="B521" s="7"/>
      <c r="C521" s="7"/>
      <c r="D521" s="7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7"/>
      <c r="P521" s="52"/>
      <c r="Q521" s="52"/>
      <c r="R521" s="52"/>
      <c r="S521" s="52"/>
      <c r="T521" s="7"/>
    </row>
    <row r="522" spans="1:20" x14ac:dyDescent="0.3">
      <c r="A522" s="7"/>
      <c r="B522" s="7"/>
      <c r="C522" s="7"/>
      <c r="D522" s="7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7"/>
      <c r="P522" s="52"/>
      <c r="Q522" s="52"/>
      <c r="R522" s="52"/>
      <c r="S522" s="52"/>
      <c r="T522" s="7"/>
    </row>
    <row r="523" spans="1:20" x14ac:dyDescent="0.3">
      <c r="A523" s="7"/>
      <c r="B523" s="7"/>
      <c r="C523" s="7"/>
      <c r="D523" s="7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7"/>
      <c r="P523" s="52"/>
      <c r="Q523" s="52"/>
      <c r="R523" s="52"/>
      <c r="S523" s="52"/>
      <c r="T523" s="7"/>
    </row>
    <row r="524" spans="1:20" x14ac:dyDescent="0.3">
      <c r="A524" s="7"/>
      <c r="B524" s="7"/>
      <c r="C524" s="7"/>
      <c r="D524" s="7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7"/>
      <c r="P524" s="52"/>
      <c r="Q524" s="52"/>
      <c r="R524" s="52"/>
      <c r="S524" s="52"/>
      <c r="T524" s="7"/>
    </row>
    <row r="525" spans="1:20" x14ac:dyDescent="0.3">
      <c r="A525" s="7"/>
      <c r="B525" s="7"/>
      <c r="C525" s="7"/>
      <c r="D525" s="7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7"/>
      <c r="P525" s="52"/>
      <c r="Q525" s="52"/>
      <c r="R525" s="52"/>
      <c r="S525" s="52"/>
      <c r="T525" s="7"/>
    </row>
    <row r="526" spans="1:20" x14ac:dyDescent="0.3">
      <c r="A526" s="7"/>
      <c r="B526" s="7"/>
      <c r="C526" s="7"/>
      <c r="D526" s="7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7"/>
      <c r="P526" s="52"/>
      <c r="Q526" s="52"/>
      <c r="R526" s="52"/>
      <c r="S526" s="52"/>
      <c r="T526" s="7"/>
    </row>
    <row r="527" spans="1:20" x14ac:dyDescent="0.3">
      <c r="A527" s="7"/>
      <c r="B527" s="7"/>
      <c r="C527" s="7"/>
      <c r="D527" s="7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7"/>
      <c r="P527" s="52"/>
      <c r="Q527" s="52"/>
      <c r="R527" s="52"/>
      <c r="S527" s="52"/>
      <c r="T527" s="7"/>
    </row>
    <row r="528" spans="1:20" x14ac:dyDescent="0.3">
      <c r="A528" s="7"/>
      <c r="B528" s="7"/>
      <c r="C528" s="7"/>
      <c r="D528" s="7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7"/>
      <c r="P528" s="52"/>
      <c r="Q528" s="52"/>
      <c r="R528" s="52"/>
      <c r="S528" s="52"/>
      <c r="T528" s="7"/>
    </row>
    <row r="529" spans="1:20" x14ac:dyDescent="0.3">
      <c r="A529" s="7"/>
      <c r="B529" s="7"/>
      <c r="C529" s="7"/>
      <c r="D529" s="7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7"/>
      <c r="P529" s="52"/>
      <c r="Q529" s="52"/>
      <c r="R529" s="52"/>
      <c r="S529" s="52"/>
      <c r="T529" s="7"/>
    </row>
    <row r="530" spans="1:20" x14ac:dyDescent="0.3">
      <c r="A530" s="7"/>
      <c r="B530" s="7"/>
      <c r="C530" s="7"/>
      <c r="D530" s="7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7"/>
      <c r="P530" s="52"/>
      <c r="Q530" s="52"/>
      <c r="R530" s="52"/>
      <c r="S530" s="52"/>
      <c r="T530" s="7"/>
    </row>
    <row r="531" spans="1:20" x14ac:dyDescent="0.3">
      <c r="A531" s="7"/>
      <c r="B531" s="7"/>
      <c r="C531" s="7"/>
      <c r="D531" s="7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7"/>
      <c r="P531" s="52"/>
      <c r="Q531" s="52"/>
      <c r="R531" s="52"/>
      <c r="S531" s="52"/>
      <c r="T531" s="7"/>
    </row>
    <row r="532" spans="1:20" x14ac:dyDescent="0.3">
      <c r="F532" s="7"/>
      <c r="G532" s="7"/>
      <c r="H532" s="7"/>
      <c r="I532" s="7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7"/>
    </row>
    <row r="533" spans="1:20" x14ac:dyDescent="0.3">
      <c r="F533" s="7"/>
      <c r="G533" s="7"/>
      <c r="H533" s="7"/>
      <c r="I533" s="7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7"/>
    </row>
    <row r="534" spans="1:20" x14ac:dyDescent="0.3">
      <c r="F534" s="7"/>
      <c r="G534" s="7"/>
      <c r="H534" s="7"/>
      <c r="I534" s="7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7"/>
    </row>
    <row r="535" spans="1:20" x14ac:dyDescent="0.3">
      <c r="F535" s="7"/>
      <c r="G535" s="7"/>
      <c r="H535" s="7"/>
      <c r="I535" s="7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7"/>
    </row>
    <row r="536" spans="1:20" x14ac:dyDescent="0.3">
      <c r="F536" s="7"/>
      <c r="G536" s="7"/>
      <c r="H536" s="7"/>
      <c r="I536" s="7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7"/>
    </row>
    <row r="537" spans="1:20" x14ac:dyDescent="0.3">
      <c r="F537" s="7"/>
      <c r="G537" s="7"/>
      <c r="H537" s="7"/>
      <c r="I537" s="7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7"/>
    </row>
    <row r="538" spans="1:20" x14ac:dyDescent="0.3">
      <c r="F538" s="7"/>
      <c r="G538" s="7"/>
      <c r="H538" s="7"/>
      <c r="I538" s="7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7"/>
    </row>
    <row r="539" spans="1:20" x14ac:dyDescent="0.3">
      <c r="F539" s="7"/>
      <c r="G539" s="7"/>
      <c r="H539" s="7"/>
      <c r="I539" s="7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7"/>
    </row>
    <row r="540" spans="1:20" x14ac:dyDescent="0.3">
      <c r="F540" s="7"/>
      <c r="G540" s="7"/>
      <c r="H540" s="7"/>
      <c r="I540" s="7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7"/>
    </row>
    <row r="541" spans="1:20" x14ac:dyDescent="0.3">
      <c r="F541" s="7"/>
      <c r="G541" s="7"/>
      <c r="H541" s="7"/>
      <c r="I541" s="7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7"/>
    </row>
    <row r="542" spans="1:20" x14ac:dyDescent="0.3">
      <c r="F542" s="7"/>
      <c r="G542" s="7"/>
      <c r="H542" s="7"/>
      <c r="I542" s="7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7"/>
    </row>
    <row r="543" spans="1:20" x14ac:dyDescent="0.3">
      <c r="F543" s="7"/>
      <c r="G543" s="7"/>
      <c r="H543" s="7"/>
      <c r="I543" s="7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7"/>
    </row>
    <row r="544" spans="1:20" x14ac:dyDescent="0.3">
      <c r="F544" s="7"/>
      <c r="G544" s="7"/>
      <c r="H544" s="7"/>
      <c r="I544" s="7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7"/>
    </row>
    <row r="545" spans="6:20" x14ac:dyDescent="0.3">
      <c r="F545" s="7"/>
      <c r="G545" s="7"/>
      <c r="H545" s="7"/>
      <c r="I545" s="7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7"/>
    </row>
    <row r="546" spans="6:20" x14ac:dyDescent="0.3">
      <c r="F546" s="7"/>
      <c r="G546" s="7"/>
      <c r="H546" s="7"/>
      <c r="I546" s="7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7"/>
    </row>
  </sheetData>
  <mergeCells count="2">
    <mergeCell ref="A1:D1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27"/>
  <sheetViews>
    <sheetView workbookViewId="0">
      <selection sqref="A1:E1"/>
    </sheetView>
  </sheetViews>
  <sheetFormatPr defaultColWidth="14.44140625" defaultRowHeight="15.75" customHeight="1" x14ac:dyDescent="0.3"/>
  <sheetData>
    <row r="1" spans="1:29" x14ac:dyDescent="0.3">
      <c r="A1" s="84" t="s">
        <v>0</v>
      </c>
      <c r="B1" s="74"/>
      <c r="C1" s="74"/>
      <c r="D1" s="74"/>
      <c r="E1" s="74"/>
      <c r="F1" s="7"/>
      <c r="G1" s="7"/>
      <c r="H1" s="7"/>
      <c r="I1" s="52" t="s">
        <v>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58" t="s">
        <v>4</v>
      </c>
      <c r="B2" s="59" t="s">
        <v>90</v>
      </c>
      <c r="C2" s="60" t="s">
        <v>5</v>
      </c>
      <c r="D2" s="60" t="s">
        <v>6</v>
      </c>
      <c r="E2" s="60" t="s">
        <v>7</v>
      </c>
      <c r="F2" s="60" t="s">
        <v>8</v>
      </c>
      <c r="G2" s="60" t="s">
        <v>9</v>
      </c>
      <c r="H2" s="60" t="s">
        <v>10</v>
      </c>
      <c r="I2" s="61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62">
        <v>2000</v>
      </c>
      <c r="B3" s="63">
        <v>1</v>
      </c>
      <c r="C3" s="63">
        <v>115.33</v>
      </c>
      <c r="D3" s="63">
        <v>141.35</v>
      </c>
      <c r="E3" s="63">
        <v>88.24</v>
      </c>
      <c r="F3" s="63">
        <v>10.71</v>
      </c>
      <c r="G3" s="63">
        <v>41.91</v>
      </c>
      <c r="H3" s="63">
        <v>6.98</v>
      </c>
      <c r="I3" s="64">
        <v>0.81</v>
      </c>
      <c r="J3" s="7"/>
      <c r="K3" s="7" t="s">
        <v>40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3">
      <c r="A4" s="65">
        <v>2001</v>
      </c>
      <c r="B4" s="66">
        <v>2</v>
      </c>
      <c r="C4" s="66">
        <v>119.31</v>
      </c>
      <c r="D4" s="66">
        <v>144.79</v>
      </c>
      <c r="E4" s="66">
        <v>90.61</v>
      </c>
      <c r="F4" s="66">
        <v>11.22</v>
      </c>
      <c r="G4" s="66">
        <v>42.59</v>
      </c>
      <c r="H4" s="66">
        <v>7.06</v>
      </c>
      <c r="I4" s="67">
        <v>0.85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3">
      <c r="A5" s="62">
        <v>2002</v>
      </c>
      <c r="B5" s="63">
        <v>3</v>
      </c>
      <c r="C5" s="63">
        <v>122.73</v>
      </c>
      <c r="D5" s="63">
        <v>145.91</v>
      </c>
      <c r="E5" s="63">
        <v>92.86</v>
      </c>
      <c r="F5" s="63">
        <v>11.8</v>
      </c>
      <c r="G5" s="63">
        <v>43.27</v>
      </c>
      <c r="H5" s="63">
        <v>7.2</v>
      </c>
      <c r="I5" s="64">
        <v>0.88</v>
      </c>
      <c r="J5" s="7"/>
      <c r="K5" s="76" t="s">
        <v>41</v>
      </c>
      <c r="L5" s="77"/>
      <c r="M5" s="7"/>
      <c r="N5" s="7"/>
      <c r="O5" s="7"/>
      <c r="P5" s="7"/>
      <c r="Q5" s="7"/>
      <c r="R5" s="7"/>
      <c r="S5" s="7"/>
      <c r="T5" s="7"/>
      <c r="U5" s="68"/>
      <c r="V5" s="68"/>
      <c r="W5" s="7"/>
      <c r="X5" s="7"/>
      <c r="Y5" s="7"/>
      <c r="Z5" s="7"/>
      <c r="AA5" s="7"/>
      <c r="AB5" s="7"/>
      <c r="AC5" s="7"/>
    </row>
    <row r="6" spans="1:29" x14ac:dyDescent="0.3">
      <c r="A6" s="65">
        <v>2003</v>
      </c>
      <c r="B6" s="66">
        <v>4</v>
      </c>
      <c r="C6" s="66">
        <v>126.06</v>
      </c>
      <c r="D6" s="66">
        <v>147</v>
      </c>
      <c r="E6" s="66">
        <v>95.12</v>
      </c>
      <c r="F6" s="66">
        <v>12.44</v>
      </c>
      <c r="G6" s="66">
        <v>43.91</v>
      </c>
      <c r="H6" s="66">
        <v>7.42</v>
      </c>
      <c r="I6" s="67">
        <v>0.91</v>
      </c>
      <c r="J6" s="7"/>
      <c r="K6" s="7" t="s">
        <v>42</v>
      </c>
      <c r="L6" s="53">
        <v>0.91290254000000004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3">
      <c r="A7" s="62">
        <v>2004</v>
      </c>
      <c r="B7" s="63">
        <v>5</v>
      </c>
      <c r="C7" s="63">
        <v>130.09</v>
      </c>
      <c r="D7" s="63">
        <v>148.71</v>
      </c>
      <c r="E7" s="63">
        <v>97.76</v>
      </c>
      <c r="F7" s="63">
        <v>13.1</v>
      </c>
      <c r="G7" s="63">
        <v>44.59</v>
      </c>
      <c r="H7" s="63">
        <v>7.68</v>
      </c>
      <c r="I7" s="64">
        <v>0.93</v>
      </c>
      <c r="J7" s="7"/>
      <c r="K7" s="7" t="s">
        <v>43</v>
      </c>
      <c r="L7" s="53">
        <v>0.83339104799999997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3">
      <c r="A8" s="65">
        <v>2005</v>
      </c>
      <c r="B8" s="66">
        <v>6</v>
      </c>
      <c r="C8" s="66">
        <v>133.63</v>
      </c>
      <c r="D8" s="66">
        <v>150.27000000000001</v>
      </c>
      <c r="E8" s="66">
        <v>100.92</v>
      </c>
      <c r="F8" s="66">
        <v>13.78</v>
      </c>
      <c r="G8" s="66">
        <v>45.38</v>
      </c>
      <c r="H8" s="66">
        <v>7.99</v>
      </c>
      <c r="I8" s="67">
        <v>0.95</v>
      </c>
      <c r="J8" s="7"/>
      <c r="K8" s="7" t="s">
        <v>44</v>
      </c>
      <c r="L8" s="53">
        <v>0.83170812900000002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3">
      <c r="A9" s="62">
        <v>2006</v>
      </c>
      <c r="B9" s="63">
        <v>7</v>
      </c>
      <c r="C9" s="63">
        <v>136.43</v>
      </c>
      <c r="D9" s="63">
        <v>153.12</v>
      </c>
      <c r="E9" s="63">
        <v>104.45</v>
      </c>
      <c r="F9" s="63">
        <v>14.43</v>
      </c>
      <c r="G9" s="63">
        <v>46.22</v>
      </c>
      <c r="H9" s="63">
        <v>8.32</v>
      </c>
      <c r="I9" s="64">
        <v>0.96</v>
      </c>
      <c r="J9" s="7"/>
      <c r="K9" s="7" t="s">
        <v>45</v>
      </c>
      <c r="L9" s="53">
        <v>0.30660971199999998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3">
      <c r="A10" s="65">
        <v>2007</v>
      </c>
      <c r="B10" s="66">
        <v>8</v>
      </c>
      <c r="C10" s="66">
        <v>140.13</v>
      </c>
      <c r="D10" s="66">
        <v>157.1</v>
      </c>
      <c r="E10" s="66">
        <v>108.08</v>
      </c>
      <c r="F10" s="66">
        <v>15.07</v>
      </c>
      <c r="G10" s="66">
        <v>47.27</v>
      </c>
      <c r="H10" s="66">
        <v>8.65</v>
      </c>
      <c r="I10" s="67">
        <v>0.97</v>
      </c>
      <c r="J10" s="7"/>
      <c r="K10" s="54" t="s">
        <v>46</v>
      </c>
      <c r="L10" s="55">
        <v>101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3">
      <c r="A11" s="62">
        <v>2008</v>
      </c>
      <c r="B11" s="63">
        <v>9</v>
      </c>
      <c r="C11" s="63">
        <v>143.44999999999999</v>
      </c>
      <c r="D11" s="63">
        <v>161.49</v>
      </c>
      <c r="E11" s="63">
        <v>111.76</v>
      </c>
      <c r="F11" s="63">
        <v>15.71</v>
      </c>
      <c r="G11" s="63">
        <v>48.36</v>
      </c>
      <c r="H11" s="63">
        <v>8.99</v>
      </c>
      <c r="I11" s="64">
        <v>0.98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3">
      <c r="A12" s="65">
        <v>2009</v>
      </c>
      <c r="B12" s="66">
        <v>10</v>
      </c>
      <c r="C12" s="66">
        <v>145.31</v>
      </c>
      <c r="D12" s="66">
        <v>165.6</v>
      </c>
      <c r="E12" s="66">
        <v>114.52</v>
      </c>
      <c r="F12" s="66">
        <v>16.329999999999998</v>
      </c>
      <c r="G12" s="66">
        <v>48.97</v>
      </c>
      <c r="H12" s="66">
        <v>9.31</v>
      </c>
      <c r="I12" s="67">
        <v>0.99</v>
      </c>
      <c r="J12" s="7"/>
      <c r="K12" s="7" t="s">
        <v>47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3">
      <c r="A13" s="62">
        <v>2010</v>
      </c>
      <c r="B13" s="63">
        <v>11</v>
      </c>
      <c r="C13" s="63">
        <v>146.13</v>
      </c>
      <c r="D13" s="63">
        <v>167.83</v>
      </c>
      <c r="E13" s="63">
        <v>116.25</v>
      </c>
      <c r="F13" s="63">
        <v>16.89</v>
      </c>
      <c r="G13" s="63">
        <v>49.2</v>
      </c>
      <c r="H13" s="63">
        <v>9.6199999999999992</v>
      </c>
      <c r="I13" s="64">
        <v>1</v>
      </c>
      <c r="J13" s="7"/>
      <c r="K13" s="35"/>
      <c r="L13" s="35" t="s">
        <v>48</v>
      </c>
      <c r="M13" s="35" t="s">
        <v>49</v>
      </c>
      <c r="N13" s="35" t="s">
        <v>50</v>
      </c>
      <c r="O13" s="35" t="s">
        <v>51</v>
      </c>
      <c r="P13" s="35" t="s">
        <v>52</v>
      </c>
      <c r="Q13" s="7"/>
      <c r="R13" s="7"/>
      <c r="S13" s="7"/>
      <c r="T13" s="7"/>
      <c r="U13" s="48"/>
      <c r="V13" s="48"/>
      <c r="W13" s="48"/>
      <c r="X13" s="48"/>
      <c r="Y13" s="48"/>
      <c r="Z13" s="48"/>
      <c r="AA13" s="7"/>
      <c r="AB13" s="7"/>
      <c r="AC13" s="7"/>
    </row>
    <row r="14" spans="1:29" x14ac:dyDescent="0.3">
      <c r="A14" s="65">
        <v>2011</v>
      </c>
      <c r="B14" s="66">
        <v>12</v>
      </c>
      <c r="C14" s="66">
        <v>148.38999999999999</v>
      </c>
      <c r="D14" s="66">
        <v>170.45</v>
      </c>
      <c r="E14" s="66">
        <v>118.52</v>
      </c>
      <c r="F14" s="66">
        <v>17.52</v>
      </c>
      <c r="G14" s="66">
        <v>49.84</v>
      </c>
      <c r="H14" s="66">
        <v>9.89</v>
      </c>
      <c r="I14" s="67">
        <v>1.01</v>
      </c>
      <c r="J14" s="7"/>
      <c r="K14" s="7" t="s">
        <v>53</v>
      </c>
      <c r="L14" s="53">
        <v>1</v>
      </c>
      <c r="M14" s="53">
        <v>46.554054020000002</v>
      </c>
      <c r="N14" s="53">
        <v>46.554054020000002</v>
      </c>
      <c r="O14" s="53">
        <v>495.2057653</v>
      </c>
      <c r="P14" s="69">
        <v>2.6050299999999999E-40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3">
      <c r="A15" s="62">
        <v>2012</v>
      </c>
      <c r="B15" s="63">
        <v>13</v>
      </c>
      <c r="C15" s="63">
        <v>150.77000000000001</v>
      </c>
      <c r="D15" s="63">
        <v>173.2</v>
      </c>
      <c r="E15" s="63">
        <v>121.47</v>
      </c>
      <c r="F15" s="63">
        <v>18.16</v>
      </c>
      <c r="G15" s="63">
        <v>50.59</v>
      </c>
      <c r="H15" s="63">
        <v>10.130000000000001</v>
      </c>
      <c r="I15" s="64">
        <v>1.03</v>
      </c>
      <c r="J15" s="7"/>
      <c r="K15" s="7" t="s">
        <v>54</v>
      </c>
      <c r="L15" s="53">
        <v>99</v>
      </c>
      <c r="M15" s="53">
        <v>9.3069420239999996</v>
      </c>
      <c r="N15" s="53">
        <v>9.4009515000000002E-2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3">
      <c r="A16" s="65">
        <v>2013</v>
      </c>
      <c r="B16" s="66">
        <v>14</v>
      </c>
      <c r="C16" s="66">
        <v>152.69999999999999</v>
      </c>
      <c r="D16" s="66">
        <v>175.4</v>
      </c>
      <c r="E16" s="66">
        <v>124.38</v>
      </c>
      <c r="F16" s="66">
        <v>18.809999999999999</v>
      </c>
      <c r="G16" s="66">
        <v>51.39</v>
      </c>
      <c r="H16" s="66">
        <v>10.31</v>
      </c>
      <c r="I16" s="67">
        <v>1.05</v>
      </c>
      <c r="J16" s="7"/>
      <c r="K16" s="54" t="s">
        <v>55</v>
      </c>
      <c r="L16" s="55">
        <v>100</v>
      </c>
      <c r="M16" s="55">
        <v>55.860996040000003</v>
      </c>
      <c r="N16" s="54"/>
      <c r="O16" s="54"/>
      <c r="P16" s="5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3">
      <c r="A17" s="62">
        <v>2014</v>
      </c>
      <c r="B17" s="63">
        <v>15</v>
      </c>
      <c r="C17" s="63">
        <v>154.38</v>
      </c>
      <c r="D17" s="63">
        <v>177.44</v>
      </c>
      <c r="E17" s="63">
        <v>127.16</v>
      </c>
      <c r="F17" s="63">
        <v>19.510000000000002</v>
      </c>
      <c r="G17" s="63">
        <v>52.1</v>
      </c>
      <c r="H17" s="63">
        <v>10.45</v>
      </c>
      <c r="I17" s="64">
        <v>1.07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3">
      <c r="A18" s="65">
        <v>2015</v>
      </c>
      <c r="B18" s="66">
        <v>16</v>
      </c>
      <c r="C18" s="66">
        <v>155.94999999999999</v>
      </c>
      <c r="D18" s="66">
        <v>179.57</v>
      </c>
      <c r="E18" s="66">
        <v>129.47999999999999</v>
      </c>
      <c r="F18" s="66">
        <v>20.309999999999999</v>
      </c>
      <c r="G18" s="66">
        <v>52.75</v>
      </c>
      <c r="H18" s="66">
        <v>10.55</v>
      </c>
      <c r="I18" s="67">
        <v>1.0900000000000001</v>
      </c>
      <c r="J18" s="7"/>
      <c r="K18" s="35"/>
      <c r="L18" s="35" t="s">
        <v>56</v>
      </c>
      <c r="M18" s="35" t="s">
        <v>45</v>
      </c>
      <c r="N18" s="35" t="s">
        <v>57</v>
      </c>
      <c r="O18" s="35" t="s">
        <v>58</v>
      </c>
      <c r="P18" s="35" t="s">
        <v>59</v>
      </c>
      <c r="Q18" s="35" t="s">
        <v>60</v>
      </c>
      <c r="R18" s="35" t="s">
        <v>91</v>
      </c>
      <c r="S18" s="35" t="s">
        <v>92</v>
      </c>
      <c r="T18" s="7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x14ac:dyDescent="0.3">
      <c r="A19" s="62">
        <v>2016</v>
      </c>
      <c r="B19" s="63">
        <v>17</v>
      </c>
      <c r="C19" s="63">
        <v>157.09</v>
      </c>
      <c r="D19" s="63">
        <v>181.66</v>
      </c>
      <c r="E19" s="63">
        <v>131.38</v>
      </c>
      <c r="F19" s="63">
        <v>21.24</v>
      </c>
      <c r="G19" s="63">
        <v>53.47</v>
      </c>
      <c r="H19" s="63">
        <v>10.62</v>
      </c>
      <c r="I19" s="64">
        <v>1.1200000000000001</v>
      </c>
      <c r="J19" s="7"/>
      <c r="K19" s="7" t="s">
        <v>61</v>
      </c>
      <c r="L19" s="53">
        <v>-4.501595021</v>
      </c>
      <c r="M19" s="53">
        <v>0.29420864299999999</v>
      </c>
      <c r="N19" s="53">
        <v>-15.300689269999999</v>
      </c>
      <c r="O19" s="69">
        <v>7.8269300000000004E-28</v>
      </c>
      <c r="P19" s="53">
        <v>-5.0853687970000001</v>
      </c>
      <c r="Q19" s="53">
        <v>-3.9178212449999998</v>
      </c>
      <c r="R19" s="53">
        <v>-5.0853687970000001</v>
      </c>
      <c r="S19" s="53">
        <v>-3.9178212449999998</v>
      </c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3">
      <c r="A20" s="65">
        <v>2017</v>
      </c>
      <c r="B20" s="66">
        <v>18</v>
      </c>
      <c r="C20" s="66">
        <v>158.03</v>
      </c>
      <c r="D20" s="66">
        <v>184.11</v>
      </c>
      <c r="E20" s="66">
        <v>133.62</v>
      </c>
      <c r="F20" s="66">
        <v>22.33</v>
      </c>
      <c r="G20" s="66">
        <v>54.22</v>
      </c>
      <c r="H20" s="66">
        <v>10.65</v>
      </c>
      <c r="I20" s="67">
        <v>1.1399999999999999</v>
      </c>
      <c r="J20" s="7"/>
      <c r="K20" s="54" t="s">
        <v>5</v>
      </c>
      <c r="L20" s="55">
        <v>3.8802201000000001E-2</v>
      </c>
      <c r="M20" s="55">
        <v>1.743667E-3</v>
      </c>
      <c r="N20" s="55">
        <v>22.253219210000001</v>
      </c>
      <c r="O20" s="70">
        <v>2.6050299999999999E-40</v>
      </c>
      <c r="P20" s="55">
        <v>3.5342388000000002E-2</v>
      </c>
      <c r="Q20" s="55">
        <v>4.2262014000000001E-2</v>
      </c>
      <c r="R20" s="55">
        <v>3.5342388000000002E-2</v>
      </c>
      <c r="S20" s="55">
        <v>4.2262014000000001E-2</v>
      </c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3">
      <c r="A21" s="62">
        <v>2018</v>
      </c>
      <c r="B21" s="63">
        <v>19</v>
      </c>
      <c r="C21" s="63">
        <v>160.1</v>
      </c>
      <c r="D21" s="63">
        <v>186.4</v>
      </c>
      <c r="E21" s="63">
        <v>135.87</v>
      </c>
      <c r="F21" s="63">
        <v>23.64</v>
      </c>
      <c r="G21" s="63">
        <v>55.05</v>
      </c>
      <c r="H21" s="63">
        <v>10.67</v>
      </c>
      <c r="I21" s="64">
        <v>1.1599999999999999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3">
      <c r="A22" s="65">
        <v>2019</v>
      </c>
      <c r="B22" s="66">
        <v>20</v>
      </c>
      <c r="C22" s="66">
        <v>162.77000000000001</v>
      </c>
      <c r="D22" s="66">
        <v>188.31</v>
      </c>
      <c r="E22" s="66">
        <v>138.19</v>
      </c>
      <c r="F22" s="66">
        <v>25.18</v>
      </c>
      <c r="G22" s="66">
        <v>55.87</v>
      </c>
      <c r="H22" s="66">
        <v>10.67</v>
      </c>
      <c r="I22" s="67">
        <v>1.19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3">
      <c r="A23" s="62">
        <v>2020</v>
      </c>
      <c r="B23" s="63">
        <v>21</v>
      </c>
      <c r="C23" s="63">
        <v>164.96</v>
      </c>
      <c r="D23" s="63">
        <v>190.56</v>
      </c>
      <c r="E23" s="63">
        <v>140.56</v>
      </c>
      <c r="F23" s="63">
        <v>26.94</v>
      </c>
      <c r="G23" s="63">
        <v>56.53</v>
      </c>
      <c r="H23" s="63">
        <v>10.67</v>
      </c>
      <c r="I23" s="64">
        <v>1.21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65">
        <v>2021</v>
      </c>
      <c r="B24" s="66">
        <v>22</v>
      </c>
      <c r="C24" s="66">
        <v>165.06</v>
      </c>
      <c r="D24" s="66">
        <v>189.06</v>
      </c>
      <c r="E24" s="66">
        <v>141.47</v>
      </c>
      <c r="F24" s="66">
        <v>28.81</v>
      </c>
      <c r="G24" s="66">
        <v>56.52</v>
      </c>
      <c r="H24" s="66">
        <v>10.66</v>
      </c>
      <c r="I24" s="67">
        <v>1.24</v>
      </c>
      <c r="J24" s="7"/>
      <c r="K24" s="7" t="s">
        <v>93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62">
        <v>2022</v>
      </c>
      <c r="B25" s="63">
        <v>23</v>
      </c>
      <c r="C25" s="63">
        <v>163.30000000000001</v>
      </c>
      <c r="D25" s="63">
        <v>185.03</v>
      </c>
      <c r="E25" s="63">
        <v>141.16999999999999</v>
      </c>
      <c r="F25" s="63">
        <v>30.65</v>
      </c>
      <c r="G25" s="63">
        <v>56.17</v>
      </c>
      <c r="H25" s="63">
        <v>10.64</v>
      </c>
      <c r="I25" s="64">
        <v>1.26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3">
      <c r="A26" s="65">
        <v>2023</v>
      </c>
      <c r="B26" s="66">
        <v>24</v>
      </c>
      <c r="C26" s="66">
        <v>163.76</v>
      </c>
      <c r="D26" s="66">
        <v>186.17</v>
      </c>
      <c r="E26" s="66">
        <v>142.82</v>
      </c>
      <c r="F26" s="66">
        <v>32.56</v>
      </c>
      <c r="G26" s="66">
        <v>56.63</v>
      </c>
      <c r="H26" s="66">
        <v>10.62</v>
      </c>
      <c r="I26" s="67">
        <v>1.29</v>
      </c>
      <c r="J26" s="7"/>
      <c r="K26" s="35" t="s">
        <v>29</v>
      </c>
      <c r="L26" s="35" t="s">
        <v>94</v>
      </c>
      <c r="M26" s="35" t="s">
        <v>95</v>
      </c>
      <c r="N26" s="35" t="s">
        <v>96</v>
      </c>
      <c r="O26" s="7"/>
      <c r="P26" s="71"/>
      <c r="Q26" s="7"/>
      <c r="R26" s="7"/>
      <c r="S26" s="7"/>
      <c r="T26" s="7"/>
      <c r="U26" s="48"/>
      <c r="V26" s="48"/>
      <c r="W26" s="48"/>
      <c r="X26" s="48"/>
      <c r="Y26" s="7"/>
      <c r="Z26" s="7"/>
      <c r="AA26" s="7"/>
      <c r="AB26" s="7"/>
      <c r="AC26" s="7"/>
    </row>
    <row r="27" spans="1:29" x14ac:dyDescent="0.3">
      <c r="A27" s="62">
        <v>2024</v>
      </c>
      <c r="B27" s="63">
        <v>25</v>
      </c>
      <c r="C27" s="63">
        <v>164.73</v>
      </c>
      <c r="D27" s="63">
        <v>188.09</v>
      </c>
      <c r="E27" s="63">
        <v>144.77000000000001</v>
      </c>
      <c r="F27" s="63">
        <v>34.49</v>
      </c>
      <c r="G27" s="63">
        <v>57.24</v>
      </c>
      <c r="H27" s="63">
        <v>10.59</v>
      </c>
      <c r="I27" s="64">
        <v>1.32</v>
      </c>
      <c r="J27" s="7"/>
      <c r="K27" s="53">
        <v>1</v>
      </c>
      <c r="L27" s="53">
        <v>-2.6537189999999999E-2</v>
      </c>
      <c r="M27" s="53">
        <v>0.83653719000000004</v>
      </c>
      <c r="N27" s="53">
        <v>2.742090277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3">
      <c r="A28" s="65">
        <v>2025</v>
      </c>
      <c r="B28" s="66">
        <v>26</v>
      </c>
      <c r="C28" s="66">
        <v>165.44</v>
      </c>
      <c r="D28" s="66">
        <v>189.89</v>
      </c>
      <c r="E28" s="66">
        <v>146.69</v>
      </c>
      <c r="F28" s="66">
        <v>36.53</v>
      </c>
      <c r="G28" s="66">
        <v>57.86</v>
      </c>
      <c r="H28" s="66">
        <v>10.54</v>
      </c>
      <c r="I28" s="67">
        <v>1.34</v>
      </c>
      <c r="J28" s="7"/>
      <c r="K28" s="53">
        <v>2</v>
      </c>
      <c r="L28" s="53">
        <v>0.12789556999999999</v>
      </c>
      <c r="M28" s="53">
        <v>0.72210443000000002</v>
      </c>
      <c r="N28" s="53">
        <v>2.3669904470000001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3">
      <c r="A29" s="62">
        <v>2026</v>
      </c>
      <c r="B29" s="63">
        <v>27</v>
      </c>
      <c r="C29" s="63">
        <v>165.76</v>
      </c>
      <c r="D29" s="63">
        <v>191.52</v>
      </c>
      <c r="E29" s="63">
        <v>148.54</v>
      </c>
      <c r="F29" s="63">
        <v>38.74</v>
      </c>
      <c r="G29" s="63">
        <v>58.45</v>
      </c>
      <c r="H29" s="63">
        <v>10.5</v>
      </c>
      <c r="I29" s="64">
        <v>1.37</v>
      </c>
      <c r="J29" s="7"/>
      <c r="K29" s="53">
        <v>3</v>
      </c>
      <c r="L29" s="53">
        <v>0.260599097</v>
      </c>
      <c r="M29" s="53">
        <v>0.61940090299999995</v>
      </c>
      <c r="N29" s="53">
        <v>2.0303379389999998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3">
      <c r="A30" s="65">
        <v>2027</v>
      </c>
      <c r="B30" s="66">
        <v>28</v>
      </c>
      <c r="C30" s="66">
        <v>165.74</v>
      </c>
      <c r="D30" s="66">
        <v>193.09</v>
      </c>
      <c r="E30" s="66">
        <v>150.33000000000001</v>
      </c>
      <c r="F30" s="66">
        <v>41.12</v>
      </c>
      <c r="G30" s="66">
        <v>59.01</v>
      </c>
      <c r="H30" s="66">
        <v>10.45</v>
      </c>
      <c r="I30" s="67">
        <v>1.4</v>
      </c>
      <c r="J30" s="7"/>
      <c r="K30" s="53">
        <v>4</v>
      </c>
      <c r="L30" s="53">
        <v>0.38981042599999999</v>
      </c>
      <c r="M30" s="53">
        <v>0.52018957399999999</v>
      </c>
      <c r="N30" s="53">
        <v>1.705132528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3">
      <c r="A31" s="62">
        <v>2028</v>
      </c>
      <c r="B31" s="63">
        <v>29</v>
      </c>
      <c r="C31" s="63">
        <v>165.51</v>
      </c>
      <c r="D31" s="63">
        <v>194.66</v>
      </c>
      <c r="E31" s="63">
        <v>152</v>
      </c>
      <c r="F31" s="63">
        <v>43.69</v>
      </c>
      <c r="G31" s="63">
        <v>59.52</v>
      </c>
      <c r="H31" s="63">
        <v>10.41</v>
      </c>
      <c r="I31" s="64">
        <v>1.43</v>
      </c>
      <c r="J31" s="7"/>
      <c r="K31" s="53">
        <v>5</v>
      </c>
      <c r="L31" s="53">
        <v>0.54618329600000004</v>
      </c>
      <c r="M31" s="53">
        <v>0.38381670400000001</v>
      </c>
      <c r="N31" s="53">
        <v>1.258115079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3">
      <c r="A32" s="65">
        <v>2029</v>
      </c>
      <c r="B32" s="66">
        <v>30</v>
      </c>
      <c r="C32" s="66">
        <v>165.15</v>
      </c>
      <c r="D32" s="66">
        <v>196.24</v>
      </c>
      <c r="E32" s="66">
        <v>153.49</v>
      </c>
      <c r="F32" s="66">
        <v>46.48</v>
      </c>
      <c r="G32" s="66">
        <v>59.98</v>
      </c>
      <c r="H32" s="66">
        <v>10.37</v>
      </c>
      <c r="I32" s="67">
        <v>1.45</v>
      </c>
      <c r="J32" s="7"/>
      <c r="K32" s="53">
        <v>6</v>
      </c>
      <c r="L32" s="53">
        <v>0.68354308699999999</v>
      </c>
      <c r="M32" s="53">
        <v>0.26645691300000002</v>
      </c>
      <c r="N32" s="53">
        <v>0.87342071499999996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3">
      <c r="A33" s="62">
        <v>2030</v>
      </c>
      <c r="B33" s="63">
        <v>31</v>
      </c>
      <c r="C33" s="63">
        <v>164.71</v>
      </c>
      <c r="D33" s="63">
        <v>197.8</v>
      </c>
      <c r="E33" s="63">
        <v>154.76</v>
      </c>
      <c r="F33" s="63">
        <v>49.46</v>
      </c>
      <c r="G33" s="63">
        <v>60.38</v>
      </c>
      <c r="H33" s="63">
        <v>10.32</v>
      </c>
      <c r="I33" s="64">
        <v>1.48</v>
      </c>
      <c r="J33" s="7"/>
      <c r="K33" s="53">
        <v>7</v>
      </c>
      <c r="L33" s="53">
        <v>0.79218924999999996</v>
      </c>
      <c r="M33" s="53">
        <v>0.16781075000000001</v>
      </c>
      <c r="N33" s="53">
        <v>0.55006786600000002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3">
      <c r="A34" s="65">
        <v>2031</v>
      </c>
      <c r="B34" s="66">
        <v>32</v>
      </c>
      <c r="C34" s="66">
        <v>164.26</v>
      </c>
      <c r="D34" s="66">
        <v>199.33</v>
      </c>
      <c r="E34" s="66">
        <v>155.85</v>
      </c>
      <c r="F34" s="66">
        <v>52.61</v>
      </c>
      <c r="G34" s="66">
        <v>60.75</v>
      </c>
      <c r="H34" s="66">
        <v>10.28</v>
      </c>
      <c r="I34" s="67">
        <v>1.51</v>
      </c>
      <c r="J34" s="7"/>
      <c r="K34" s="53">
        <v>8</v>
      </c>
      <c r="L34" s="53">
        <v>0.93575739300000005</v>
      </c>
      <c r="M34" s="53">
        <v>3.4242607000000001E-2</v>
      </c>
      <c r="N34" s="53">
        <v>0.112244047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3">
      <c r="A35" s="62">
        <v>2032</v>
      </c>
      <c r="B35" s="63">
        <v>33</v>
      </c>
      <c r="C35" s="63">
        <v>163.83000000000001</v>
      </c>
      <c r="D35" s="63">
        <v>200.82</v>
      </c>
      <c r="E35" s="63">
        <v>156.80000000000001</v>
      </c>
      <c r="F35" s="63">
        <v>55.88</v>
      </c>
      <c r="G35" s="63">
        <v>61.08</v>
      </c>
      <c r="H35" s="63">
        <v>10.24</v>
      </c>
      <c r="I35" s="64">
        <v>1.54</v>
      </c>
      <c r="J35" s="7"/>
      <c r="K35" s="53">
        <v>9</v>
      </c>
      <c r="L35" s="53">
        <v>1.0645807</v>
      </c>
      <c r="M35" s="53">
        <v>-8.4580699999999995E-2</v>
      </c>
      <c r="N35" s="53">
        <v>-0.27724758399999999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3">
      <c r="A36" s="65">
        <v>2033</v>
      </c>
      <c r="B36" s="66">
        <v>34</v>
      </c>
      <c r="C36" s="66">
        <v>163.44</v>
      </c>
      <c r="D36" s="66">
        <v>202.26</v>
      </c>
      <c r="E36" s="66">
        <v>157.66999999999999</v>
      </c>
      <c r="F36" s="66">
        <v>59.26</v>
      </c>
      <c r="G36" s="66">
        <v>61.4</v>
      </c>
      <c r="H36" s="66">
        <v>10.19</v>
      </c>
      <c r="I36" s="67">
        <v>1.56</v>
      </c>
      <c r="J36" s="7"/>
      <c r="K36" s="53">
        <v>10</v>
      </c>
      <c r="L36" s="53">
        <v>1.136752794</v>
      </c>
      <c r="M36" s="53">
        <v>-0.14675279399999999</v>
      </c>
      <c r="N36" s="53">
        <v>-0.48104186300000001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3">
      <c r="A37" s="62">
        <v>2034</v>
      </c>
      <c r="B37" s="63">
        <v>35</v>
      </c>
      <c r="C37" s="63">
        <v>163.09</v>
      </c>
      <c r="D37" s="63">
        <v>203.65</v>
      </c>
      <c r="E37" s="63">
        <v>158.5</v>
      </c>
      <c r="F37" s="63">
        <v>62.71</v>
      </c>
      <c r="G37" s="63">
        <v>61.7</v>
      </c>
      <c r="H37" s="63">
        <v>10.15</v>
      </c>
      <c r="I37" s="64">
        <v>1.59</v>
      </c>
      <c r="J37" s="7"/>
      <c r="K37" s="53">
        <v>11</v>
      </c>
      <c r="L37" s="53">
        <v>1.1685705980000001</v>
      </c>
      <c r="M37" s="53">
        <v>-0.16857059799999999</v>
      </c>
      <c r="N37" s="53">
        <v>-0.552558577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3">
      <c r="A38" s="65">
        <v>2035</v>
      </c>
      <c r="B38" s="66">
        <v>36</v>
      </c>
      <c r="C38" s="66">
        <v>162.77000000000001</v>
      </c>
      <c r="D38" s="66">
        <v>204.99</v>
      </c>
      <c r="E38" s="66">
        <v>159.31</v>
      </c>
      <c r="F38" s="66">
        <v>66.209999999999994</v>
      </c>
      <c r="G38" s="66">
        <v>62</v>
      </c>
      <c r="H38" s="66">
        <v>10.11</v>
      </c>
      <c r="I38" s="67">
        <v>1.61</v>
      </c>
      <c r="J38" s="7"/>
      <c r="K38" s="53">
        <v>12</v>
      </c>
      <c r="L38" s="53">
        <v>1.2562635719999999</v>
      </c>
      <c r="M38" s="53">
        <v>-0.24626357199999999</v>
      </c>
      <c r="N38" s="53">
        <v>-0.80722884299999997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3">
      <c r="A39" s="62">
        <v>2036</v>
      </c>
      <c r="B39" s="63">
        <v>37</v>
      </c>
      <c r="C39" s="63">
        <v>162.47</v>
      </c>
      <c r="D39" s="63">
        <v>206.29</v>
      </c>
      <c r="E39" s="63">
        <v>160.13</v>
      </c>
      <c r="F39" s="63">
        <v>69.760000000000005</v>
      </c>
      <c r="G39" s="63">
        <v>62.31</v>
      </c>
      <c r="H39" s="63">
        <v>10.07</v>
      </c>
      <c r="I39" s="64">
        <v>1.64</v>
      </c>
      <c r="J39" s="7"/>
      <c r="K39" s="53">
        <v>13</v>
      </c>
      <c r="L39" s="53">
        <v>1.348612811</v>
      </c>
      <c r="M39" s="53">
        <v>-0.318612811</v>
      </c>
      <c r="N39" s="53">
        <v>-1.0443828449999999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3">
      <c r="A40" s="65">
        <v>2037</v>
      </c>
      <c r="B40" s="66">
        <v>38</v>
      </c>
      <c r="C40" s="66">
        <v>162.19999999999999</v>
      </c>
      <c r="D40" s="66">
        <v>207.54</v>
      </c>
      <c r="E40" s="66">
        <v>160.96</v>
      </c>
      <c r="F40" s="66">
        <v>73.33</v>
      </c>
      <c r="G40" s="66">
        <v>62.62</v>
      </c>
      <c r="H40" s="66">
        <v>10.039999999999999</v>
      </c>
      <c r="I40" s="67">
        <v>1.66</v>
      </c>
      <c r="J40" s="7"/>
      <c r="K40" s="53">
        <v>14</v>
      </c>
      <c r="L40" s="53">
        <v>1.423501058</v>
      </c>
      <c r="M40" s="53">
        <v>-0.373501058</v>
      </c>
      <c r="N40" s="53">
        <v>-1.2243013620000001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3">
      <c r="A41" s="62">
        <v>2038</v>
      </c>
      <c r="B41" s="63">
        <v>39</v>
      </c>
      <c r="C41" s="63">
        <v>161.97</v>
      </c>
      <c r="D41" s="63">
        <v>208.75</v>
      </c>
      <c r="E41" s="63">
        <v>161.81</v>
      </c>
      <c r="F41" s="63">
        <v>76.91</v>
      </c>
      <c r="G41" s="63">
        <v>62.94</v>
      </c>
      <c r="H41" s="63">
        <v>10.01</v>
      </c>
      <c r="I41" s="64">
        <v>1.69</v>
      </c>
      <c r="J41" s="7"/>
      <c r="K41" s="53">
        <v>15</v>
      </c>
      <c r="L41" s="53">
        <v>1.4886887559999999</v>
      </c>
      <c r="M41" s="53">
        <v>-0.418688756</v>
      </c>
      <c r="N41" s="53">
        <v>-1.3724223870000001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3">
      <c r="A42" s="65">
        <v>2039</v>
      </c>
      <c r="B42" s="66">
        <v>40</v>
      </c>
      <c r="C42" s="66">
        <v>161.76</v>
      </c>
      <c r="D42" s="66">
        <v>209.91</v>
      </c>
      <c r="E42" s="66">
        <v>162.69</v>
      </c>
      <c r="F42" s="66">
        <v>80.489999999999995</v>
      </c>
      <c r="G42" s="66">
        <v>63.27</v>
      </c>
      <c r="H42" s="66">
        <v>9.98</v>
      </c>
      <c r="I42" s="67">
        <v>1.71</v>
      </c>
      <c r="J42" s="7"/>
      <c r="K42" s="53">
        <v>16</v>
      </c>
      <c r="L42" s="53">
        <v>1.549608211</v>
      </c>
      <c r="M42" s="53">
        <v>-0.45960821099999999</v>
      </c>
      <c r="N42" s="53">
        <v>-1.5065525150000001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3">
      <c r="A43" s="62">
        <v>2040</v>
      </c>
      <c r="B43" s="63">
        <v>41</v>
      </c>
      <c r="C43" s="63">
        <v>161.59</v>
      </c>
      <c r="D43" s="63">
        <v>211.03</v>
      </c>
      <c r="E43" s="63">
        <v>163.6</v>
      </c>
      <c r="F43" s="63">
        <v>84.06</v>
      </c>
      <c r="G43" s="63">
        <v>63.61</v>
      </c>
      <c r="H43" s="63">
        <v>9.9600000000000009</v>
      </c>
      <c r="I43" s="64">
        <v>1.74</v>
      </c>
      <c r="J43" s="7"/>
      <c r="K43" s="53">
        <v>17</v>
      </c>
      <c r="L43" s="53">
        <v>1.59384272</v>
      </c>
      <c r="M43" s="53">
        <v>-0.47384272</v>
      </c>
      <c r="N43" s="53">
        <v>-1.553211898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3">
      <c r="A44" s="65">
        <v>2041</v>
      </c>
      <c r="B44" s="66">
        <v>42</v>
      </c>
      <c r="C44" s="66">
        <v>161.44999999999999</v>
      </c>
      <c r="D44" s="66">
        <v>212.11</v>
      </c>
      <c r="E44" s="66">
        <v>164.53</v>
      </c>
      <c r="F44" s="66">
        <v>87.62</v>
      </c>
      <c r="G44" s="66">
        <v>63.96</v>
      </c>
      <c r="H44" s="66">
        <v>9.94</v>
      </c>
      <c r="I44" s="67">
        <v>1.76</v>
      </c>
      <c r="J44" s="7"/>
      <c r="K44" s="53">
        <v>18</v>
      </c>
      <c r="L44" s="53">
        <v>1.6303167890000001</v>
      </c>
      <c r="M44" s="53">
        <v>-0.49031678899999998</v>
      </c>
      <c r="N44" s="53">
        <v>-1.6072123469999999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3">
      <c r="A45" s="62">
        <v>2042</v>
      </c>
      <c r="B45" s="63">
        <v>43</v>
      </c>
      <c r="C45" s="63">
        <v>161.36000000000001</v>
      </c>
      <c r="D45" s="63">
        <v>213.13</v>
      </c>
      <c r="E45" s="63">
        <v>165.48</v>
      </c>
      <c r="F45" s="63">
        <v>91.17</v>
      </c>
      <c r="G45" s="63">
        <v>64.319999999999993</v>
      </c>
      <c r="H45" s="63">
        <v>9.93</v>
      </c>
      <c r="I45" s="64">
        <v>1.79</v>
      </c>
      <c r="J45" s="7"/>
      <c r="K45" s="53">
        <v>19</v>
      </c>
      <c r="L45" s="53">
        <v>1.7106373450000001</v>
      </c>
      <c r="M45" s="53">
        <v>-0.55063734499999994</v>
      </c>
      <c r="N45" s="53">
        <v>-1.8049374600000001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3">
      <c r="A46" s="65">
        <v>2043</v>
      </c>
      <c r="B46" s="66">
        <v>44</v>
      </c>
      <c r="C46" s="66">
        <v>161.32</v>
      </c>
      <c r="D46" s="66">
        <v>214.09</v>
      </c>
      <c r="E46" s="66">
        <v>166.45</v>
      </c>
      <c r="F46" s="66">
        <v>94.69</v>
      </c>
      <c r="G46" s="66">
        <v>64.69</v>
      </c>
      <c r="H46" s="66">
        <v>9.92</v>
      </c>
      <c r="I46" s="67">
        <v>1.81</v>
      </c>
      <c r="J46" s="7"/>
      <c r="K46" s="53">
        <v>20</v>
      </c>
      <c r="L46" s="53">
        <v>1.8142392220000001</v>
      </c>
      <c r="M46" s="53">
        <v>-0.62423922200000004</v>
      </c>
      <c r="N46" s="53">
        <v>-2.0461974920000001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3">
      <c r="A47" s="62">
        <v>2044</v>
      </c>
      <c r="B47" s="63">
        <v>45</v>
      </c>
      <c r="C47" s="63">
        <v>161.33000000000001</v>
      </c>
      <c r="D47" s="63">
        <v>215</v>
      </c>
      <c r="E47" s="63">
        <v>167.44</v>
      </c>
      <c r="F47" s="63">
        <v>98.2</v>
      </c>
      <c r="G47" s="63">
        <v>65.06</v>
      </c>
      <c r="H47" s="63">
        <v>9.92</v>
      </c>
      <c r="I47" s="64">
        <v>1.84</v>
      </c>
      <c r="J47" s="7"/>
      <c r="K47" s="53">
        <v>21</v>
      </c>
      <c r="L47" s="53">
        <v>1.8992160419999999</v>
      </c>
      <c r="M47" s="53">
        <v>-0.68921604199999997</v>
      </c>
      <c r="N47" s="53">
        <v>-2.2591854009999999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3">
      <c r="A48" s="65">
        <v>2045</v>
      </c>
      <c r="B48" s="66">
        <v>46</v>
      </c>
      <c r="C48" s="66">
        <v>161.38999999999999</v>
      </c>
      <c r="D48" s="66">
        <v>215.84</v>
      </c>
      <c r="E48" s="66">
        <v>168.44</v>
      </c>
      <c r="F48" s="66">
        <v>101.68</v>
      </c>
      <c r="G48" s="66">
        <v>65.430000000000007</v>
      </c>
      <c r="H48" s="66">
        <v>9.92</v>
      </c>
      <c r="I48" s="67">
        <v>1.86</v>
      </c>
      <c r="J48" s="7"/>
      <c r="K48" s="53">
        <v>22</v>
      </c>
      <c r="L48" s="53">
        <v>1.903096262</v>
      </c>
      <c r="M48" s="53">
        <v>-0.66309626200000005</v>
      </c>
      <c r="N48" s="53">
        <v>-2.173567217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3">
      <c r="A49" s="62">
        <v>2046</v>
      </c>
      <c r="B49" s="63">
        <v>47</v>
      </c>
      <c r="C49" s="63">
        <v>161.51</v>
      </c>
      <c r="D49" s="63">
        <v>216.61</v>
      </c>
      <c r="E49" s="63">
        <v>169.46</v>
      </c>
      <c r="F49" s="63">
        <v>105.14</v>
      </c>
      <c r="G49" s="63">
        <v>65.8</v>
      </c>
      <c r="H49" s="63">
        <v>9.93</v>
      </c>
      <c r="I49" s="64">
        <v>1.89</v>
      </c>
      <c r="J49" s="7"/>
      <c r="K49" s="53">
        <v>23</v>
      </c>
      <c r="L49" s="53">
        <v>1.834804388</v>
      </c>
      <c r="M49" s="53">
        <v>-0.574804388</v>
      </c>
      <c r="N49" s="53">
        <v>-1.884154755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3">
      <c r="A50" s="65">
        <v>2047</v>
      </c>
      <c r="B50" s="66">
        <v>48</v>
      </c>
      <c r="C50" s="66">
        <v>161.69</v>
      </c>
      <c r="D50" s="66">
        <v>217.3</v>
      </c>
      <c r="E50" s="66">
        <v>170.49</v>
      </c>
      <c r="F50" s="66">
        <v>108.58</v>
      </c>
      <c r="G50" s="66">
        <v>66.17</v>
      </c>
      <c r="H50" s="66">
        <v>9.94</v>
      </c>
      <c r="I50" s="67">
        <v>1.91</v>
      </c>
      <c r="J50" s="7"/>
      <c r="K50" s="53">
        <v>24</v>
      </c>
      <c r="L50" s="53">
        <v>1.8526533999999999</v>
      </c>
      <c r="M50" s="53">
        <v>-0.56265339999999997</v>
      </c>
      <c r="N50" s="53">
        <v>-1.8443249589999999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3">
      <c r="A51" s="62">
        <v>2048</v>
      </c>
      <c r="B51" s="63">
        <v>49</v>
      </c>
      <c r="C51" s="63">
        <v>161.93</v>
      </c>
      <c r="D51" s="63">
        <v>217.92</v>
      </c>
      <c r="E51" s="63">
        <v>171.53</v>
      </c>
      <c r="F51" s="63">
        <v>112</v>
      </c>
      <c r="G51" s="63">
        <v>66.540000000000006</v>
      </c>
      <c r="H51" s="63">
        <v>9.9600000000000009</v>
      </c>
      <c r="I51" s="64">
        <v>1.94</v>
      </c>
      <c r="J51" s="7"/>
      <c r="K51" s="53">
        <v>25</v>
      </c>
      <c r="L51" s="53">
        <v>1.890291535</v>
      </c>
      <c r="M51" s="53">
        <v>-0.57029153499999996</v>
      </c>
      <c r="N51" s="53">
        <v>-1.8693620479999999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3">
      <c r="A52" s="65">
        <v>2049</v>
      </c>
      <c r="B52" s="66">
        <v>50</v>
      </c>
      <c r="C52" s="66">
        <v>162.22999999999999</v>
      </c>
      <c r="D52" s="66">
        <v>218.46</v>
      </c>
      <c r="E52" s="66">
        <v>172.59</v>
      </c>
      <c r="F52" s="66">
        <v>115.39</v>
      </c>
      <c r="G52" s="66">
        <v>66.91</v>
      </c>
      <c r="H52" s="66">
        <v>9.98</v>
      </c>
      <c r="I52" s="67">
        <v>1.97</v>
      </c>
      <c r="J52" s="7"/>
      <c r="K52" s="53">
        <v>26</v>
      </c>
      <c r="L52" s="53">
        <v>1.917841098</v>
      </c>
      <c r="M52" s="53">
        <v>-0.57784109800000005</v>
      </c>
      <c r="N52" s="53">
        <v>-1.894108804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3">
      <c r="A53" s="62">
        <v>2050</v>
      </c>
      <c r="B53" s="63">
        <v>51</v>
      </c>
      <c r="C53" s="63">
        <v>162.59</v>
      </c>
      <c r="D53" s="63">
        <v>218.91</v>
      </c>
      <c r="E53" s="63">
        <v>173.65</v>
      </c>
      <c r="F53" s="63">
        <v>118.77</v>
      </c>
      <c r="G53" s="63">
        <v>67.27</v>
      </c>
      <c r="H53" s="63">
        <v>10.02</v>
      </c>
      <c r="I53" s="64">
        <v>1.99</v>
      </c>
      <c r="J53" s="7"/>
      <c r="K53" s="53">
        <v>27</v>
      </c>
      <c r="L53" s="53">
        <v>1.9302578020000001</v>
      </c>
      <c r="M53" s="53">
        <v>-0.56025780199999997</v>
      </c>
      <c r="N53" s="53">
        <v>-1.8364724139999999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3">
      <c r="A54" s="65">
        <v>2051</v>
      </c>
      <c r="B54" s="66">
        <v>52</v>
      </c>
      <c r="C54" s="66">
        <v>163</v>
      </c>
      <c r="D54" s="66">
        <v>219.27</v>
      </c>
      <c r="E54" s="66">
        <v>174.72</v>
      </c>
      <c r="F54" s="66">
        <v>122.12</v>
      </c>
      <c r="G54" s="66">
        <v>67.63</v>
      </c>
      <c r="H54" s="66">
        <v>10.050000000000001</v>
      </c>
      <c r="I54" s="67">
        <v>2.02</v>
      </c>
      <c r="J54" s="7"/>
      <c r="K54" s="53">
        <v>28</v>
      </c>
      <c r="L54" s="53">
        <v>1.9294817580000001</v>
      </c>
      <c r="M54" s="53">
        <v>-0.52948175799999997</v>
      </c>
      <c r="N54" s="53">
        <v>-1.735591434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3">
      <c r="A55" s="62">
        <v>2052</v>
      </c>
      <c r="B55" s="63">
        <v>53</v>
      </c>
      <c r="C55" s="63">
        <v>163.46</v>
      </c>
      <c r="D55" s="63">
        <v>219.55</v>
      </c>
      <c r="E55" s="63">
        <v>175.8</v>
      </c>
      <c r="F55" s="63">
        <v>125.46</v>
      </c>
      <c r="G55" s="63">
        <v>67.98</v>
      </c>
      <c r="H55" s="63">
        <v>10.1</v>
      </c>
      <c r="I55" s="64">
        <v>2.04</v>
      </c>
      <c r="J55" s="7"/>
      <c r="K55" s="53">
        <v>29</v>
      </c>
      <c r="L55" s="53">
        <v>1.920557252</v>
      </c>
      <c r="M55" s="53">
        <v>-0.490557252</v>
      </c>
      <c r="N55" s="53">
        <v>-1.608000562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3">
      <c r="A56" s="65">
        <v>2053</v>
      </c>
      <c r="B56" s="66">
        <v>54</v>
      </c>
      <c r="C56" s="66">
        <v>163.97</v>
      </c>
      <c r="D56" s="66">
        <v>219.75</v>
      </c>
      <c r="E56" s="66">
        <v>176.89</v>
      </c>
      <c r="F56" s="66">
        <v>128.78</v>
      </c>
      <c r="G56" s="66">
        <v>68.33</v>
      </c>
      <c r="H56" s="66">
        <v>10.15</v>
      </c>
      <c r="I56" s="67">
        <v>2.0699999999999998</v>
      </c>
      <c r="J56" s="7"/>
      <c r="K56" s="53">
        <v>30</v>
      </c>
      <c r="L56" s="53">
        <v>1.90658846</v>
      </c>
      <c r="M56" s="53">
        <v>-0.45658845999999997</v>
      </c>
      <c r="N56" s="53">
        <v>-1.4966540530000001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3">
      <c r="A57" s="62">
        <v>2054</v>
      </c>
      <c r="B57" s="63">
        <v>55</v>
      </c>
      <c r="C57" s="63">
        <v>164.53</v>
      </c>
      <c r="D57" s="63">
        <v>219.87</v>
      </c>
      <c r="E57" s="63">
        <v>177.98</v>
      </c>
      <c r="F57" s="63">
        <v>132.08000000000001</v>
      </c>
      <c r="G57" s="63">
        <v>68.680000000000007</v>
      </c>
      <c r="H57" s="63">
        <v>10.210000000000001</v>
      </c>
      <c r="I57" s="64">
        <v>2.09</v>
      </c>
      <c r="J57" s="7"/>
      <c r="K57" s="53">
        <v>31</v>
      </c>
      <c r="L57" s="53">
        <v>1.889515491</v>
      </c>
      <c r="M57" s="53">
        <v>-0.40951549100000001</v>
      </c>
      <c r="N57" s="53">
        <v>-1.342353288</v>
      </c>
      <c r="O57" s="7"/>
      <c r="P57" s="7"/>
      <c r="Q57" s="68"/>
      <c r="R57" s="68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3">
      <c r="A58" s="65">
        <v>2055</v>
      </c>
      <c r="B58" s="66">
        <v>56</v>
      </c>
      <c r="C58" s="66">
        <v>165.13</v>
      </c>
      <c r="D58" s="66">
        <v>219.9</v>
      </c>
      <c r="E58" s="66">
        <v>179.08</v>
      </c>
      <c r="F58" s="66">
        <v>135.37</v>
      </c>
      <c r="G58" s="66">
        <v>69.02</v>
      </c>
      <c r="H58" s="66">
        <v>10.27</v>
      </c>
      <c r="I58" s="67">
        <v>2.12</v>
      </c>
      <c r="J58" s="7"/>
      <c r="K58" s="53">
        <v>32</v>
      </c>
      <c r="L58" s="53">
        <v>1.872054501</v>
      </c>
      <c r="M58" s="53">
        <v>-0.36205450099999997</v>
      </c>
      <c r="N58" s="53">
        <v>-1.1867806219999999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3">
      <c r="A59" s="62">
        <v>2056</v>
      </c>
      <c r="B59" s="63">
        <v>57</v>
      </c>
      <c r="C59" s="63">
        <v>165.78</v>
      </c>
      <c r="D59" s="63">
        <v>219.87</v>
      </c>
      <c r="E59" s="63">
        <v>180.18</v>
      </c>
      <c r="F59" s="63">
        <v>138.65</v>
      </c>
      <c r="G59" s="63">
        <v>69.36</v>
      </c>
      <c r="H59" s="63">
        <v>10.34</v>
      </c>
      <c r="I59" s="64">
        <v>2.14</v>
      </c>
      <c r="J59" s="7"/>
      <c r="K59" s="53">
        <v>33</v>
      </c>
      <c r="L59" s="53">
        <v>1.855369555</v>
      </c>
      <c r="M59" s="53">
        <v>-0.31536955500000002</v>
      </c>
      <c r="N59" s="53">
        <v>-1.033751756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3">
      <c r="A60" s="65">
        <v>2057</v>
      </c>
      <c r="B60" s="66">
        <v>58</v>
      </c>
      <c r="C60" s="66">
        <v>166.46</v>
      </c>
      <c r="D60" s="66">
        <v>219.75</v>
      </c>
      <c r="E60" s="66">
        <v>181.28</v>
      </c>
      <c r="F60" s="66">
        <v>141.91</v>
      </c>
      <c r="G60" s="66">
        <v>69.69</v>
      </c>
      <c r="H60" s="66">
        <v>10.41</v>
      </c>
      <c r="I60" s="67">
        <v>2.17</v>
      </c>
      <c r="J60" s="7"/>
      <c r="K60" s="53">
        <v>34</v>
      </c>
      <c r="L60" s="53">
        <v>1.8402366960000001</v>
      </c>
      <c r="M60" s="53">
        <v>-0.28023669600000001</v>
      </c>
      <c r="N60" s="53">
        <v>-0.91858954900000001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3">
      <c r="A61" s="62">
        <v>2058</v>
      </c>
      <c r="B61" s="63">
        <v>59</v>
      </c>
      <c r="C61" s="63">
        <v>167.17</v>
      </c>
      <c r="D61" s="63">
        <v>219.57</v>
      </c>
      <c r="E61" s="63">
        <v>182.38</v>
      </c>
      <c r="F61" s="63">
        <v>145.16999999999999</v>
      </c>
      <c r="G61" s="63">
        <v>70.02</v>
      </c>
      <c r="H61" s="63">
        <v>10.49</v>
      </c>
      <c r="I61" s="64">
        <v>2.19</v>
      </c>
      <c r="J61" s="7"/>
      <c r="K61" s="53">
        <v>35</v>
      </c>
      <c r="L61" s="53">
        <v>1.8266559259999999</v>
      </c>
      <c r="M61" s="53">
        <v>-0.23665592599999999</v>
      </c>
      <c r="N61" s="53">
        <v>-0.77573588000000004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3">
      <c r="A62" s="65">
        <v>2059</v>
      </c>
      <c r="B62" s="66">
        <v>60</v>
      </c>
      <c r="C62" s="66">
        <v>167.91</v>
      </c>
      <c r="D62" s="66">
        <v>219.32</v>
      </c>
      <c r="E62" s="66">
        <v>183.48</v>
      </c>
      <c r="F62" s="66">
        <v>148.41999999999999</v>
      </c>
      <c r="G62" s="66">
        <v>70.34</v>
      </c>
      <c r="H62" s="66">
        <v>10.58</v>
      </c>
      <c r="I62" s="67">
        <v>2.21</v>
      </c>
      <c r="J62" s="7"/>
      <c r="K62" s="53">
        <v>36</v>
      </c>
      <c r="L62" s="53">
        <v>1.8142392220000001</v>
      </c>
      <c r="M62" s="53">
        <v>-0.204239222</v>
      </c>
      <c r="N62" s="53">
        <v>-0.66947697100000003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3">
      <c r="A63" s="62">
        <v>2060</v>
      </c>
      <c r="B63" s="63">
        <v>61</v>
      </c>
      <c r="C63" s="63">
        <v>168.68</v>
      </c>
      <c r="D63" s="63">
        <v>219.02</v>
      </c>
      <c r="E63" s="63">
        <v>184.56</v>
      </c>
      <c r="F63" s="63">
        <v>151.68</v>
      </c>
      <c r="G63" s="63">
        <v>70.650000000000006</v>
      </c>
      <c r="H63" s="63">
        <v>10.66</v>
      </c>
      <c r="I63" s="64">
        <v>2.2400000000000002</v>
      </c>
      <c r="J63" s="7"/>
      <c r="K63" s="53">
        <v>37</v>
      </c>
      <c r="L63" s="53">
        <v>1.8025985609999999</v>
      </c>
      <c r="M63" s="53">
        <v>-0.162598561</v>
      </c>
      <c r="N63" s="53">
        <v>-0.53298279999999998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3">
      <c r="A64" s="65">
        <v>2061</v>
      </c>
      <c r="B64" s="66">
        <v>62</v>
      </c>
      <c r="C64" s="66">
        <v>169.46</v>
      </c>
      <c r="D64" s="66">
        <v>218.66</v>
      </c>
      <c r="E64" s="66">
        <v>185.64</v>
      </c>
      <c r="F64" s="66">
        <v>154.94</v>
      </c>
      <c r="G64" s="66">
        <v>70.959999999999994</v>
      </c>
      <c r="H64" s="66">
        <v>10.75</v>
      </c>
      <c r="I64" s="67">
        <v>2.2599999999999998</v>
      </c>
      <c r="J64" s="7"/>
      <c r="K64" s="53">
        <v>38</v>
      </c>
      <c r="L64" s="53">
        <v>1.7921219669999999</v>
      </c>
      <c r="M64" s="53">
        <v>-0.13212196700000001</v>
      </c>
      <c r="N64" s="53">
        <v>-0.43308338899999999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3">
      <c r="A65" s="62">
        <v>2062</v>
      </c>
      <c r="B65" s="63">
        <v>63</v>
      </c>
      <c r="C65" s="63">
        <v>170.26</v>
      </c>
      <c r="D65" s="63">
        <v>218.24</v>
      </c>
      <c r="E65" s="63">
        <v>186.7</v>
      </c>
      <c r="F65" s="63">
        <v>158.19999999999999</v>
      </c>
      <c r="G65" s="63">
        <v>71.27</v>
      </c>
      <c r="H65" s="63">
        <v>10.85</v>
      </c>
      <c r="I65" s="64">
        <v>2.29</v>
      </c>
      <c r="J65" s="7"/>
      <c r="K65" s="53">
        <v>39</v>
      </c>
      <c r="L65" s="53">
        <v>1.7831974610000001</v>
      </c>
      <c r="M65" s="53">
        <v>-9.3197460999999995E-2</v>
      </c>
      <c r="N65" s="53">
        <v>-0.30549251599999999</v>
      </c>
      <c r="O65" s="7"/>
      <c r="P65" s="7"/>
      <c r="Q65" s="48"/>
      <c r="R65" s="48"/>
      <c r="S65" s="48"/>
      <c r="T65" s="48"/>
      <c r="U65" s="48"/>
      <c r="V65" s="48"/>
      <c r="W65" s="7"/>
      <c r="X65" s="7"/>
      <c r="Y65" s="7"/>
      <c r="Z65" s="7"/>
      <c r="AA65" s="7"/>
      <c r="AB65" s="7"/>
      <c r="AC65" s="7"/>
    </row>
    <row r="66" spans="1:29" x14ac:dyDescent="0.3">
      <c r="A66" s="65">
        <v>2063</v>
      </c>
      <c r="B66" s="66">
        <v>64</v>
      </c>
      <c r="C66" s="66">
        <v>171.07</v>
      </c>
      <c r="D66" s="66">
        <v>217.78</v>
      </c>
      <c r="E66" s="66">
        <v>187.74</v>
      </c>
      <c r="F66" s="66">
        <v>161.47</v>
      </c>
      <c r="G66" s="66">
        <v>71.56</v>
      </c>
      <c r="H66" s="66">
        <v>10.94</v>
      </c>
      <c r="I66" s="67">
        <v>2.3199999999999998</v>
      </c>
      <c r="J66" s="7"/>
      <c r="K66" s="53">
        <v>40</v>
      </c>
      <c r="L66" s="53">
        <v>1.775048999</v>
      </c>
      <c r="M66" s="53">
        <v>-6.5048998999999996E-2</v>
      </c>
      <c r="N66" s="53">
        <v>-0.21322450300000001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3">
      <c r="A67" s="62">
        <v>2064</v>
      </c>
      <c r="B67" s="63">
        <v>65</v>
      </c>
      <c r="C67" s="63">
        <v>171.88</v>
      </c>
      <c r="D67" s="63">
        <v>217.27</v>
      </c>
      <c r="E67" s="63">
        <v>188.76</v>
      </c>
      <c r="F67" s="63">
        <v>164.76</v>
      </c>
      <c r="G67" s="63">
        <v>71.849999999999994</v>
      </c>
      <c r="H67" s="63">
        <v>11.04</v>
      </c>
      <c r="I67" s="64">
        <v>2.34</v>
      </c>
      <c r="J67" s="7"/>
      <c r="K67" s="53">
        <v>41</v>
      </c>
      <c r="L67" s="53">
        <v>1.7684526249999999</v>
      </c>
      <c r="M67" s="53">
        <v>-2.8452624999999999E-2</v>
      </c>
      <c r="N67" s="53">
        <v>-9.3265028999999999E-2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3">
      <c r="A68" s="65">
        <v>2065</v>
      </c>
      <c r="B68" s="66">
        <v>66</v>
      </c>
      <c r="C68" s="66">
        <v>172.7</v>
      </c>
      <c r="D68" s="66">
        <v>216.73</v>
      </c>
      <c r="E68" s="66">
        <v>189.77</v>
      </c>
      <c r="F68" s="66">
        <v>168.05</v>
      </c>
      <c r="G68" s="66">
        <v>72.13</v>
      </c>
      <c r="H68" s="66">
        <v>11.14</v>
      </c>
      <c r="I68" s="67">
        <v>2.37</v>
      </c>
      <c r="J68" s="7"/>
      <c r="K68" s="53">
        <v>42</v>
      </c>
      <c r="L68" s="53">
        <v>1.763020316</v>
      </c>
      <c r="M68" s="53">
        <v>-3.0203159999999999E-3</v>
      </c>
      <c r="N68" s="53">
        <v>-9.9003130000000009E-3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3">
      <c r="A69" s="62">
        <v>2066</v>
      </c>
      <c r="B69" s="63">
        <v>67</v>
      </c>
      <c r="C69" s="63">
        <v>173.52</v>
      </c>
      <c r="D69" s="63">
        <v>216.15</v>
      </c>
      <c r="E69" s="63">
        <v>190.75</v>
      </c>
      <c r="F69" s="63">
        <v>171.36</v>
      </c>
      <c r="G69" s="63">
        <v>72.41</v>
      </c>
      <c r="H69" s="63">
        <v>11.24</v>
      </c>
      <c r="I69" s="64">
        <v>2.4</v>
      </c>
      <c r="J69" s="7"/>
      <c r="K69" s="53">
        <v>43</v>
      </c>
      <c r="L69" s="53">
        <v>1.759528118</v>
      </c>
      <c r="M69" s="53">
        <v>3.0471881999999999E-2</v>
      </c>
      <c r="N69" s="53">
        <v>9.9883964000000006E-2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3">
      <c r="A70" s="65">
        <v>2067</v>
      </c>
      <c r="B70" s="66">
        <v>68</v>
      </c>
      <c r="C70" s="66">
        <v>174.35</v>
      </c>
      <c r="D70" s="66">
        <v>215.55</v>
      </c>
      <c r="E70" s="66">
        <v>191.72</v>
      </c>
      <c r="F70" s="66">
        <v>174.68</v>
      </c>
      <c r="G70" s="66">
        <v>72.680000000000007</v>
      </c>
      <c r="H70" s="66">
        <v>11.33</v>
      </c>
      <c r="I70" s="67">
        <v>2.4300000000000002</v>
      </c>
      <c r="J70" s="7"/>
      <c r="K70" s="53">
        <v>44</v>
      </c>
      <c r="L70" s="53">
        <v>1.75797603</v>
      </c>
      <c r="M70" s="53">
        <v>5.2023970000000003E-2</v>
      </c>
      <c r="N70" s="53">
        <v>0.17052968299999999</v>
      </c>
      <c r="O70" s="7"/>
      <c r="P70" s="7"/>
      <c r="Q70" s="48"/>
      <c r="R70" s="48"/>
      <c r="S70" s="48"/>
      <c r="T70" s="48"/>
      <c r="U70" s="48"/>
      <c r="V70" s="48"/>
      <c r="W70" s="48"/>
      <c r="X70" s="48"/>
      <c r="Y70" s="48"/>
      <c r="Z70" s="7"/>
      <c r="AA70" s="7"/>
      <c r="AB70" s="7"/>
      <c r="AC70" s="7"/>
    </row>
    <row r="71" spans="1:29" x14ac:dyDescent="0.3">
      <c r="A71" s="62">
        <v>2068</v>
      </c>
      <c r="B71" s="63">
        <v>69</v>
      </c>
      <c r="C71" s="63">
        <v>175.19</v>
      </c>
      <c r="D71" s="63">
        <v>214.93</v>
      </c>
      <c r="E71" s="63">
        <v>192.68</v>
      </c>
      <c r="F71" s="63">
        <v>178.03</v>
      </c>
      <c r="G71" s="63">
        <v>72.94</v>
      </c>
      <c r="H71" s="63">
        <v>11.43</v>
      </c>
      <c r="I71" s="64">
        <v>2.46</v>
      </c>
      <c r="J71" s="7"/>
      <c r="K71" s="53">
        <v>45</v>
      </c>
      <c r="L71" s="53">
        <v>1.7583640519999999</v>
      </c>
      <c r="M71" s="53">
        <v>8.1635948E-2</v>
      </c>
      <c r="N71" s="53">
        <v>0.26759496300000002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3">
      <c r="A72" s="65">
        <v>2069</v>
      </c>
      <c r="B72" s="66">
        <v>70</v>
      </c>
      <c r="C72" s="66">
        <v>176.02</v>
      </c>
      <c r="D72" s="66">
        <v>214.3</v>
      </c>
      <c r="E72" s="66">
        <v>193.62</v>
      </c>
      <c r="F72" s="66">
        <v>181.4</v>
      </c>
      <c r="G72" s="66">
        <v>73.209999999999994</v>
      </c>
      <c r="H72" s="66">
        <v>11.53</v>
      </c>
      <c r="I72" s="67">
        <v>2.4900000000000002</v>
      </c>
      <c r="J72" s="7"/>
      <c r="K72" s="53">
        <v>46</v>
      </c>
      <c r="L72" s="53">
        <v>1.760692184</v>
      </c>
      <c r="M72" s="53">
        <v>9.9307815999999993E-2</v>
      </c>
      <c r="N72" s="53">
        <v>0.32552168500000001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3">
      <c r="A73" s="62">
        <v>2070</v>
      </c>
      <c r="B73" s="63">
        <v>71</v>
      </c>
      <c r="C73" s="63">
        <v>176.85</v>
      </c>
      <c r="D73" s="63">
        <v>213.66</v>
      </c>
      <c r="E73" s="63">
        <v>194.54</v>
      </c>
      <c r="F73" s="63">
        <v>184.8</v>
      </c>
      <c r="G73" s="63">
        <v>73.47</v>
      </c>
      <c r="H73" s="63">
        <v>11.62</v>
      </c>
      <c r="I73" s="64">
        <v>2.5099999999999998</v>
      </c>
      <c r="J73" s="7"/>
      <c r="K73" s="53">
        <v>47</v>
      </c>
      <c r="L73" s="53">
        <v>1.7653484479999999</v>
      </c>
      <c r="M73" s="53">
        <v>0.124651552</v>
      </c>
      <c r="N73" s="53">
        <v>0.40859606900000001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3">
      <c r="A74" s="65">
        <v>2071</v>
      </c>
      <c r="B74" s="66">
        <v>72</v>
      </c>
      <c r="C74" s="66">
        <v>177.69</v>
      </c>
      <c r="D74" s="66">
        <v>213.02</v>
      </c>
      <c r="E74" s="66">
        <v>195.45</v>
      </c>
      <c r="F74" s="66">
        <v>188.24</v>
      </c>
      <c r="G74" s="66">
        <v>73.73</v>
      </c>
      <c r="H74" s="66">
        <v>11.72</v>
      </c>
      <c r="I74" s="67">
        <v>2.54</v>
      </c>
      <c r="J74" s="7"/>
      <c r="K74" s="53">
        <v>48</v>
      </c>
      <c r="L74" s="53">
        <v>1.772332845</v>
      </c>
      <c r="M74" s="53">
        <v>0.13766715500000001</v>
      </c>
      <c r="N74" s="53">
        <v>0.45125999500000002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3">
      <c r="A75" s="62">
        <v>2072</v>
      </c>
      <c r="B75" s="63">
        <v>73</v>
      </c>
      <c r="C75" s="63">
        <v>178.52</v>
      </c>
      <c r="D75" s="63">
        <v>212.38</v>
      </c>
      <c r="E75" s="63">
        <v>196.34</v>
      </c>
      <c r="F75" s="63">
        <v>191.73</v>
      </c>
      <c r="G75" s="63">
        <v>73.98</v>
      </c>
      <c r="H75" s="63">
        <v>11.81</v>
      </c>
      <c r="I75" s="64">
        <v>2.57</v>
      </c>
      <c r="J75" s="7"/>
      <c r="K75" s="53">
        <v>49</v>
      </c>
      <c r="L75" s="53">
        <v>1.7816453729999999</v>
      </c>
      <c r="M75" s="53">
        <v>0.158354627</v>
      </c>
      <c r="N75" s="53">
        <v>0.519071583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3">
      <c r="A76" s="65">
        <v>2073</v>
      </c>
      <c r="B76" s="66">
        <v>74</v>
      </c>
      <c r="C76" s="66">
        <v>179.34</v>
      </c>
      <c r="D76" s="66">
        <v>211.74</v>
      </c>
      <c r="E76" s="66">
        <v>197.22</v>
      </c>
      <c r="F76" s="66">
        <v>195.26</v>
      </c>
      <c r="G76" s="66">
        <v>74.239999999999995</v>
      </c>
      <c r="H76" s="66">
        <v>11.91</v>
      </c>
      <c r="I76" s="67">
        <v>2.6</v>
      </c>
      <c r="J76" s="7"/>
      <c r="K76" s="53">
        <v>50</v>
      </c>
      <c r="L76" s="53">
        <v>1.793286033</v>
      </c>
      <c r="M76" s="53">
        <v>0.176713967</v>
      </c>
      <c r="N76" s="53">
        <v>0.57925177299999997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3">
      <c r="A77" s="62">
        <v>2074</v>
      </c>
      <c r="B77" s="63">
        <v>75</v>
      </c>
      <c r="C77" s="63">
        <v>180.17</v>
      </c>
      <c r="D77" s="63">
        <v>211.11</v>
      </c>
      <c r="E77" s="63">
        <v>198.08</v>
      </c>
      <c r="F77" s="63">
        <v>198.84</v>
      </c>
      <c r="G77" s="63">
        <v>74.489999999999995</v>
      </c>
      <c r="H77" s="63">
        <v>12</v>
      </c>
      <c r="I77" s="64">
        <v>2.63</v>
      </c>
      <c r="J77" s="7"/>
      <c r="K77" s="53">
        <v>51</v>
      </c>
      <c r="L77" s="53">
        <v>1.807254825</v>
      </c>
      <c r="M77" s="53">
        <v>0.18274517500000001</v>
      </c>
      <c r="N77" s="53">
        <v>0.59902150499999995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3">
      <c r="A78" s="65">
        <v>2075</v>
      </c>
      <c r="B78" s="66">
        <v>76</v>
      </c>
      <c r="C78" s="66">
        <v>180.98</v>
      </c>
      <c r="D78" s="66">
        <v>210.5</v>
      </c>
      <c r="E78" s="66">
        <v>198.93</v>
      </c>
      <c r="F78" s="66">
        <v>202.48</v>
      </c>
      <c r="G78" s="66">
        <v>74.739999999999995</v>
      </c>
      <c r="H78" s="66">
        <v>12.09</v>
      </c>
      <c r="I78" s="67">
        <v>2.66</v>
      </c>
      <c r="J78" s="7"/>
      <c r="K78" s="53">
        <v>52</v>
      </c>
      <c r="L78" s="53">
        <v>1.8231637279999999</v>
      </c>
      <c r="M78" s="53">
        <v>0.19683627200000001</v>
      </c>
      <c r="N78" s="53">
        <v>0.64521079800000003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3">
      <c r="A79" s="62">
        <v>2076</v>
      </c>
      <c r="B79" s="63">
        <v>77</v>
      </c>
      <c r="C79" s="63">
        <v>181.78</v>
      </c>
      <c r="D79" s="63">
        <v>209.89</v>
      </c>
      <c r="E79" s="63">
        <v>199.76</v>
      </c>
      <c r="F79" s="63">
        <v>206.18</v>
      </c>
      <c r="G79" s="63">
        <v>74.989999999999995</v>
      </c>
      <c r="H79" s="63">
        <v>12.18</v>
      </c>
      <c r="I79" s="64">
        <v>2.69</v>
      </c>
      <c r="J79" s="7"/>
      <c r="K79" s="53">
        <v>53</v>
      </c>
      <c r="L79" s="53">
        <v>1.84101274</v>
      </c>
      <c r="M79" s="53">
        <v>0.19898726</v>
      </c>
      <c r="N79" s="53">
        <v>0.65226153399999998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3">
      <c r="A80" s="65">
        <v>2077</v>
      </c>
      <c r="B80" s="66">
        <v>78</v>
      </c>
      <c r="C80" s="66">
        <v>182.57</v>
      </c>
      <c r="D80" s="66">
        <v>209.3</v>
      </c>
      <c r="E80" s="66">
        <v>200.56</v>
      </c>
      <c r="F80" s="66">
        <v>209.94</v>
      </c>
      <c r="G80" s="66">
        <v>75.239999999999995</v>
      </c>
      <c r="H80" s="66">
        <v>12.27</v>
      </c>
      <c r="I80" s="67">
        <v>2.71</v>
      </c>
      <c r="J80" s="7"/>
      <c r="K80" s="53">
        <v>54</v>
      </c>
      <c r="L80" s="53">
        <v>1.8608018630000001</v>
      </c>
      <c r="M80" s="53">
        <v>0.20919813700000001</v>
      </c>
      <c r="N80" s="53">
        <v>0.68573183000000004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3">
      <c r="A81" s="62">
        <v>2078</v>
      </c>
      <c r="B81" s="63">
        <v>79</v>
      </c>
      <c r="C81" s="63">
        <v>183.34</v>
      </c>
      <c r="D81" s="63">
        <v>208.72</v>
      </c>
      <c r="E81" s="63">
        <v>201.34</v>
      </c>
      <c r="F81" s="63">
        <v>213.77</v>
      </c>
      <c r="G81" s="63">
        <v>75.489999999999995</v>
      </c>
      <c r="H81" s="63">
        <v>12.36</v>
      </c>
      <c r="I81" s="64">
        <v>2.74</v>
      </c>
      <c r="J81" s="7"/>
      <c r="K81" s="53">
        <v>55</v>
      </c>
      <c r="L81" s="53">
        <v>1.882531095</v>
      </c>
      <c r="M81" s="53">
        <v>0.20746890500000001</v>
      </c>
      <c r="N81" s="53">
        <v>0.68006356899999998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3">
      <c r="A82" s="65">
        <v>2079</v>
      </c>
      <c r="B82" s="66">
        <v>80</v>
      </c>
      <c r="C82" s="66">
        <v>184.09</v>
      </c>
      <c r="D82" s="66">
        <v>208.15</v>
      </c>
      <c r="E82" s="66">
        <v>202.1</v>
      </c>
      <c r="F82" s="66">
        <v>217.66</v>
      </c>
      <c r="G82" s="66">
        <v>75.73</v>
      </c>
      <c r="H82" s="66">
        <v>12.45</v>
      </c>
      <c r="I82" s="67">
        <v>2.77</v>
      </c>
      <c r="J82" s="7"/>
      <c r="K82" s="53">
        <v>56</v>
      </c>
      <c r="L82" s="53">
        <v>1.9058124160000001</v>
      </c>
      <c r="M82" s="53">
        <v>0.21418758399999999</v>
      </c>
      <c r="N82" s="53">
        <v>0.70208676800000003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3">
      <c r="A83" s="62">
        <v>2080</v>
      </c>
      <c r="B83" s="63">
        <v>81</v>
      </c>
      <c r="C83" s="63">
        <v>184.82</v>
      </c>
      <c r="D83" s="63">
        <v>207.6</v>
      </c>
      <c r="E83" s="63">
        <v>202.83</v>
      </c>
      <c r="F83" s="63">
        <v>221.62</v>
      </c>
      <c r="G83" s="63">
        <v>75.98</v>
      </c>
      <c r="H83" s="63">
        <v>12.54</v>
      </c>
      <c r="I83" s="64">
        <v>2.8</v>
      </c>
      <c r="J83" s="7"/>
      <c r="K83" s="53">
        <v>57</v>
      </c>
      <c r="L83" s="53">
        <v>1.9310338460000001</v>
      </c>
      <c r="M83" s="53">
        <v>0.20896615399999999</v>
      </c>
      <c r="N83" s="53">
        <v>0.68497140999999995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3">
      <c r="A84" s="65">
        <v>2081</v>
      </c>
      <c r="B84" s="66">
        <v>82</v>
      </c>
      <c r="C84" s="66">
        <v>185.53</v>
      </c>
      <c r="D84" s="66">
        <v>207.06</v>
      </c>
      <c r="E84" s="66">
        <v>203.54</v>
      </c>
      <c r="F84" s="66">
        <v>225.64</v>
      </c>
      <c r="G84" s="66">
        <v>76.22</v>
      </c>
      <c r="H84" s="66">
        <v>12.63</v>
      </c>
      <c r="I84" s="67">
        <v>2.82</v>
      </c>
      <c r="J84" s="7"/>
      <c r="K84" s="53">
        <v>58</v>
      </c>
      <c r="L84" s="53">
        <v>1.957419343</v>
      </c>
      <c r="M84" s="53">
        <v>0.21258065700000001</v>
      </c>
      <c r="N84" s="53">
        <v>0.69681941199999997</v>
      </c>
      <c r="O84" s="7"/>
      <c r="P84" s="7"/>
      <c r="Q84" s="48"/>
      <c r="R84" s="48"/>
      <c r="S84" s="48"/>
      <c r="T84" s="48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3">
      <c r="A85" s="62">
        <v>2082</v>
      </c>
      <c r="B85" s="63">
        <v>83</v>
      </c>
      <c r="C85" s="63">
        <v>186.23</v>
      </c>
      <c r="D85" s="63">
        <v>206.54</v>
      </c>
      <c r="E85" s="63">
        <v>204.23</v>
      </c>
      <c r="F85" s="63">
        <v>229.72</v>
      </c>
      <c r="G85" s="63">
        <v>76.459999999999994</v>
      </c>
      <c r="H85" s="63">
        <v>12.71</v>
      </c>
      <c r="I85" s="64">
        <v>2.85</v>
      </c>
      <c r="J85" s="7"/>
      <c r="K85" s="53">
        <v>59</v>
      </c>
      <c r="L85" s="53">
        <v>1.984968906</v>
      </c>
      <c r="M85" s="53">
        <v>0.205031094</v>
      </c>
      <c r="N85" s="53">
        <v>0.67207265500000002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3">
      <c r="A86" s="65">
        <v>2083</v>
      </c>
      <c r="B86" s="66">
        <v>84</v>
      </c>
      <c r="C86" s="66">
        <v>186.91</v>
      </c>
      <c r="D86" s="66">
        <v>206.05</v>
      </c>
      <c r="E86" s="66">
        <v>204.91</v>
      </c>
      <c r="F86" s="66">
        <v>233.87</v>
      </c>
      <c r="G86" s="66">
        <v>76.7</v>
      </c>
      <c r="H86" s="66">
        <v>12.8</v>
      </c>
      <c r="I86" s="67">
        <v>2.88</v>
      </c>
      <c r="J86" s="7"/>
      <c r="K86" s="53">
        <v>60</v>
      </c>
      <c r="L86" s="53">
        <v>2.013682534</v>
      </c>
      <c r="M86" s="53">
        <v>0.196317466</v>
      </c>
      <c r="N86" s="53">
        <v>0.64351020000000003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3">
      <c r="A87" s="62">
        <v>2084</v>
      </c>
      <c r="B87" s="63">
        <v>85</v>
      </c>
      <c r="C87" s="63">
        <v>187.58</v>
      </c>
      <c r="D87" s="63">
        <v>205.57</v>
      </c>
      <c r="E87" s="63">
        <v>205.57</v>
      </c>
      <c r="F87" s="63">
        <v>238.09</v>
      </c>
      <c r="G87" s="63">
        <v>76.95</v>
      </c>
      <c r="H87" s="63">
        <v>12.88</v>
      </c>
      <c r="I87" s="64">
        <v>2.9</v>
      </c>
      <c r="J87" s="7"/>
      <c r="K87" s="53">
        <v>61</v>
      </c>
      <c r="L87" s="53">
        <v>2.0435602290000001</v>
      </c>
      <c r="M87" s="53">
        <v>0.19643977100000001</v>
      </c>
      <c r="N87" s="53">
        <v>0.64391110500000004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3">
      <c r="A88" s="65">
        <v>2085</v>
      </c>
      <c r="B88" s="66">
        <v>86</v>
      </c>
      <c r="C88" s="66">
        <v>188.25</v>
      </c>
      <c r="D88" s="66">
        <v>205.12</v>
      </c>
      <c r="E88" s="66">
        <v>206.22</v>
      </c>
      <c r="F88" s="66">
        <v>242.38</v>
      </c>
      <c r="G88" s="66">
        <v>77.19</v>
      </c>
      <c r="H88" s="66">
        <v>12.96</v>
      </c>
      <c r="I88" s="67">
        <v>2.93</v>
      </c>
      <c r="J88" s="7"/>
      <c r="K88" s="53">
        <v>62</v>
      </c>
      <c r="L88" s="53">
        <v>2.0738259459999999</v>
      </c>
      <c r="M88" s="53">
        <v>0.18617405400000001</v>
      </c>
      <c r="N88" s="53">
        <v>0.61026104999999997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3">
      <c r="A89" s="62">
        <v>2086</v>
      </c>
      <c r="B89" s="63">
        <v>87</v>
      </c>
      <c r="C89" s="63">
        <v>188.9</v>
      </c>
      <c r="D89" s="63">
        <v>204.7</v>
      </c>
      <c r="E89" s="63">
        <v>206.86</v>
      </c>
      <c r="F89" s="63">
        <v>246.75</v>
      </c>
      <c r="G89" s="63">
        <v>77.44</v>
      </c>
      <c r="H89" s="63">
        <v>13.04</v>
      </c>
      <c r="I89" s="64">
        <v>2.95</v>
      </c>
      <c r="J89" s="7"/>
      <c r="K89" s="53">
        <v>63</v>
      </c>
      <c r="L89" s="53">
        <v>2.1048677059999998</v>
      </c>
      <c r="M89" s="53">
        <v>0.185132294</v>
      </c>
      <c r="N89" s="53">
        <v>0.60684625699999994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3">
      <c r="A90" s="65">
        <v>2087</v>
      </c>
      <c r="B90" s="66">
        <v>88</v>
      </c>
      <c r="C90" s="66">
        <v>189.54</v>
      </c>
      <c r="D90" s="66">
        <v>204.3</v>
      </c>
      <c r="E90" s="66">
        <v>207.49</v>
      </c>
      <c r="F90" s="66">
        <v>251.2</v>
      </c>
      <c r="G90" s="66">
        <v>77.69</v>
      </c>
      <c r="H90" s="66">
        <v>13.12</v>
      </c>
      <c r="I90" s="67">
        <v>2.98</v>
      </c>
      <c r="J90" s="7"/>
      <c r="K90" s="53">
        <v>64</v>
      </c>
      <c r="L90" s="53">
        <v>2.1362974889999999</v>
      </c>
      <c r="M90" s="53">
        <v>0.18370251100000001</v>
      </c>
      <c r="N90" s="53">
        <v>0.60215956299999995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3">
      <c r="A91" s="62">
        <v>2088</v>
      </c>
      <c r="B91" s="63">
        <v>89</v>
      </c>
      <c r="C91" s="63">
        <v>190.18</v>
      </c>
      <c r="D91" s="63">
        <v>203.92</v>
      </c>
      <c r="E91" s="63">
        <v>208.1</v>
      </c>
      <c r="F91" s="63">
        <v>255.74</v>
      </c>
      <c r="G91" s="63">
        <v>77.94</v>
      </c>
      <c r="H91" s="63">
        <v>13.2</v>
      </c>
      <c r="I91" s="64">
        <v>3.01</v>
      </c>
      <c r="J91" s="7"/>
      <c r="K91" s="53">
        <v>65</v>
      </c>
      <c r="L91" s="53">
        <v>2.167727272</v>
      </c>
      <c r="M91" s="53">
        <v>0.17227272800000001</v>
      </c>
      <c r="N91" s="53">
        <v>0.56469380999999996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3">
      <c r="A92" s="65">
        <v>2089</v>
      </c>
      <c r="B92" s="66">
        <v>90</v>
      </c>
      <c r="C92" s="66">
        <v>190.8</v>
      </c>
      <c r="D92" s="66">
        <v>203.57</v>
      </c>
      <c r="E92" s="66">
        <v>208.71</v>
      </c>
      <c r="F92" s="66">
        <v>260.36</v>
      </c>
      <c r="G92" s="66">
        <v>78.2</v>
      </c>
      <c r="H92" s="66">
        <v>13.28</v>
      </c>
      <c r="I92" s="67">
        <v>3.03</v>
      </c>
      <c r="J92" s="7"/>
      <c r="K92" s="53">
        <v>66</v>
      </c>
      <c r="L92" s="53">
        <v>2.1995450769999998</v>
      </c>
      <c r="M92" s="53">
        <v>0.17045492300000001</v>
      </c>
      <c r="N92" s="53">
        <v>0.55873521699999995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3">
      <c r="A93" s="62">
        <v>2090</v>
      </c>
      <c r="B93" s="63">
        <v>91</v>
      </c>
      <c r="C93" s="63">
        <v>191.42</v>
      </c>
      <c r="D93" s="63">
        <v>203.25</v>
      </c>
      <c r="E93" s="63">
        <v>209.31</v>
      </c>
      <c r="F93" s="63">
        <v>265.08999999999997</v>
      </c>
      <c r="G93" s="63">
        <v>78.459999999999994</v>
      </c>
      <c r="H93" s="63">
        <v>13.35</v>
      </c>
      <c r="I93" s="64">
        <v>3.05</v>
      </c>
      <c r="J93" s="7"/>
      <c r="K93" s="53">
        <v>67</v>
      </c>
      <c r="L93" s="53">
        <v>2.2313628809999999</v>
      </c>
      <c r="M93" s="53">
        <v>0.168637119</v>
      </c>
      <c r="N93" s="53">
        <v>0.55277662400000005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3">
      <c r="A94" s="65">
        <v>2091</v>
      </c>
      <c r="B94" s="66">
        <v>92</v>
      </c>
      <c r="C94" s="66">
        <v>192.03</v>
      </c>
      <c r="D94" s="66">
        <v>202.95</v>
      </c>
      <c r="E94" s="66">
        <v>209.9</v>
      </c>
      <c r="F94" s="66">
        <v>269.91000000000003</v>
      </c>
      <c r="G94" s="66">
        <v>78.72</v>
      </c>
      <c r="H94" s="66">
        <v>13.43</v>
      </c>
      <c r="I94" s="67">
        <v>3.08</v>
      </c>
      <c r="J94" s="7"/>
      <c r="K94" s="53">
        <v>68</v>
      </c>
      <c r="L94" s="53">
        <v>2.2635687080000002</v>
      </c>
      <c r="M94" s="53">
        <v>0.16643129200000001</v>
      </c>
      <c r="N94" s="53">
        <v>0.54554613100000005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3">
      <c r="A95" s="62">
        <v>2092</v>
      </c>
      <c r="B95" s="63">
        <v>93</v>
      </c>
      <c r="C95" s="63">
        <v>192.63</v>
      </c>
      <c r="D95" s="63">
        <v>202.68</v>
      </c>
      <c r="E95" s="63">
        <v>210.48</v>
      </c>
      <c r="F95" s="63">
        <v>274.85000000000002</v>
      </c>
      <c r="G95" s="63">
        <v>78.989999999999995</v>
      </c>
      <c r="H95" s="63">
        <v>13.5</v>
      </c>
      <c r="I95" s="64">
        <v>3.1</v>
      </c>
      <c r="J95" s="7"/>
      <c r="K95" s="53">
        <v>69</v>
      </c>
      <c r="L95" s="53">
        <v>2.2961625570000002</v>
      </c>
      <c r="M95" s="53">
        <v>0.163837443</v>
      </c>
      <c r="N95" s="53">
        <v>0.53704373800000005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3">
      <c r="A96" s="65">
        <v>2093</v>
      </c>
      <c r="B96" s="66">
        <v>94</v>
      </c>
      <c r="C96" s="66">
        <v>193.23</v>
      </c>
      <c r="D96" s="66">
        <v>202.43</v>
      </c>
      <c r="E96" s="66">
        <v>211.06</v>
      </c>
      <c r="F96" s="66">
        <v>279.88</v>
      </c>
      <c r="G96" s="66">
        <v>79.260000000000005</v>
      </c>
      <c r="H96" s="66">
        <v>13.58</v>
      </c>
      <c r="I96" s="67">
        <v>3.13</v>
      </c>
      <c r="J96" s="7"/>
      <c r="K96" s="53">
        <v>70</v>
      </c>
      <c r="L96" s="53">
        <v>2.328368384</v>
      </c>
      <c r="M96" s="53">
        <v>0.16163161600000001</v>
      </c>
      <c r="N96" s="53">
        <v>0.52981324600000002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3">
      <c r="A97" s="62">
        <v>2094</v>
      </c>
      <c r="B97" s="63">
        <v>95</v>
      </c>
      <c r="C97" s="63">
        <v>193.82</v>
      </c>
      <c r="D97" s="63">
        <v>202.22</v>
      </c>
      <c r="E97" s="63">
        <v>211.63</v>
      </c>
      <c r="F97" s="63">
        <v>285.02999999999997</v>
      </c>
      <c r="G97" s="63">
        <v>79.540000000000006</v>
      </c>
      <c r="H97" s="63">
        <v>13.65</v>
      </c>
      <c r="I97" s="64">
        <v>3.15</v>
      </c>
      <c r="J97" s="7"/>
      <c r="K97" s="53">
        <v>71</v>
      </c>
      <c r="L97" s="53">
        <v>2.3605742099999998</v>
      </c>
      <c r="M97" s="53">
        <v>0.14942579</v>
      </c>
      <c r="N97" s="53">
        <v>0.48980369299999998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3">
      <c r="A98" s="65">
        <v>2095</v>
      </c>
      <c r="B98" s="66">
        <v>96</v>
      </c>
      <c r="C98" s="66">
        <v>194.41</v>
      </c>
      <c r="D98" s="66">
        <v>202.02</v>
      </c>
      <c r="E98" s="66">
        <v>212.19</v>
      </c>
      <c r="F98" s="66">
        <v>290.3</v>
      </c>
      <c r="G98" s="66">
        <v>79.81</v>
      </c>
      <c r="H98" s="66">
        <v>13.72</v>
      </c>
      <c r="I98" s="67">
        <v>3.18</v>
      </c>
      <c r="J98" s="7"/>
      <c r="K98" s="53">
        <v>72</v>
      </c>
      <c r="L98" s="53">
        <v>2.3931680590000002</v>
      </c>
      <c r="M98" s="53">
        <v>0.14683194099999999</v>
      </c>
      <c r="N98" s="53">
        <v>0.48130129999999999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3">
      <c r="A99" s="62">
        <v>2096</v>
      </c>
      <c r="B99" s="63">
        <v>97</v>
      </c>
      <c r="C99" s="63">
        <v>194.99</v>
      </c>
      <c r="D99" s="63">
        <v>201.85</v>
      </c>
      <c r="E99" s="63">
        <v>212.74</v>
      </c>
      <c r="F99" s="63">
        <v>295.67</v>
      </c>
      <c r="G99" s="63">
        <v>80.099999999999994</v>
      </c>
      <c r="H99" s="63">
        <v>13.8</v>
      </c>
      <c r="I99" s="64">
        <v>3.2</v>
      </c>
      <c r="J99" s="7"/>
      <c r="K99" s="53">
        <v>73</v>
      </c>
      <c r="L99" s="53">
        <v>2.425373886</v>
      </c>
      <c r="M99" s="53">
        <v>0.144626114</v>
      </c>
      <c r="N99" s="53">
        <v>0.47407080699999998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3">
      <c r="A100" s="65">
        <v>2097</v>
      </c>
      <c r="B100" s="66">
        <v>98</v>
      </c>
      <c r="C100" s="66">
        <v>195.56</v>
      </c>
      <c r="D100" s="66">
        <v>201.7</v>
      </c>
      <c r="E100" s="66">
        <v>213.29</v>
      </c>
      <c r="F100" s="66">
        <v>301.16000000000003</v>
      </c>
      <c r="G100" s="66">
        <v>80.38</v>
      </c>
      <c r="H100" s="66">
        <v>13.87</v>
      </c>
      <c r="I100" s="67">
        <v>3.22</v>
      </c>
      <c r="J100" s="7"/>
      <c r="K100" s="53">
        <v>74</v>
      </c>
      <c r="L100" s="53">
        <v>2.4571916909999998</v>
      </c>
      <c r="M100" s="53">
        <v>0.14280830899999999</v>
      </c>
      <c r="N100" s="53">
        <v>0.46811221400000003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3">
      <c r="A101" s="62">
        <v>2098</v>
      </c>
      <c r="B101" s="63">
        <v>99</v>
      </c>
      <c r="C101" s="63">
        <v>196.13</v>
      </c>
      <c r="D101" s="63">
        <v>201.57</v>
      </c>
      <c r="E101" s="63">
        <v>213.83</v>
      </c>
      <c r="F101" s="63">
        <v>306.76</v>
      </c>
      <c r="G101" s="63">
        <v>80.67</v>
      </c>
      <c r="H101" s="63">
        <v>13.94</v>
      </c>
      <c r="I101" s="64">
        <v>3.25</v>
      </c>
      <c r="J101" s="7"/>
      <c r="K101" s="53">
        <v>75</v>
      </c>
      <c r="L101" s="53">
        <v>2.489397517</v>
      </c>
      <c r="M101" s="53">
        <v>0.140602483</v>
      </c>
      <c r="N101" s="53">
        <v>0.46088172199999999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3">
      <c r="A102" s="65">
        <v>2099</v>
      </c>
      <c r="B102" s="66">
        <v>100</v>
      </c>
      <c r="C102" s="66">
        <v>196.69</v>
      </c>
      <c r="D102" s="66">
        <v>201.46</v>
      </c>
      <c r="E102" s="66">
        <v>214.36</v>
      </c>
      <c r="F102" s="66">
        <v>312.45999999999998</v>
      </c>
      <c r="G102" s="66">
        <v>80.959999999999994</v>
      </c>
      <c r="H102" s="66">
        <v>14.02</v>
      </c>
      <c r="I102" s="67">
        <v>3.27</v>
      </c>
      <c r="J102" s="7"/>
      <c r="K102" s="53">
        <v>76</v>
      </c>
      <c r="L102" s="53">
        <v>2.5208273000000001</v>
      </c>
      <c r="M102" s="53">
        <v>0.13917270000000001</v>
      </c>
      <c r="N102" s="53">
        <v>0.456195028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3">
      <c r="A103" s="62">
        <v>2100</v>
      </c>
      <c r="B103" s="63">
        <v>101</v>
      </c>
      <c r="C103" s="63">
        <v>197.24</v>
      </c>
      <c r="D103" s="63">
        <v>201.37</v>
      </c>
      <c r="E103" s="63">
        <v>214.89</v>
      </c>
      <c r="F103" s="63">
        <v>318.27999999999997</v>
      </c>
      <c r="G103" s="63">
        <v>81.260000000000005</v>
      </c>
      <c r="H103" s="63">
        <v>14.09</v>
      </c>
      <c r="I103" s="64">
        <v>3.29</v>
      </c>
      <c r="J103" s="7"/>
      <c r="K103" s="53">
        <v>77</v>
      </c>
      <c r="L103" s="53">
        <v>2.5518690610000001</v>
      </c>
      <c r="M103" s="53">
        <v>0.13813093900000001</v>
      </c>
      <c r="N103" s="53">
        <v>0.452780234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53">
        <v>78</v>
      </c>
      <c r="L104" s="53">
        <v>2.5825228</v>
      </c>
      <c r="M104" s="53">
        <v>0.12747720000000001</v>
      </c>
      <c r="N104" s="53">
        <v>0.41785828000000003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53">
        <v>79</v>
      </c>
      <c r="L105" s="53">
        <v>2.6124004940000001</v>
      </c>
      <c r="M105" s="53">
        <v>0.127599506</v>
      </c>
      <c r="N105" s="53">
        <v>0.41825918600000001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53">
        <v>80</v>
      </c>
      <c r="L106" s="53">
        <v>2.641502145</v>
      </c>
      <c r="M106" s="53">
        <v>0.12849785499999999</v>
      </c>
      <c r="N106" s="53">
        <v>0.42120389000000003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53">
        <v>81</v>
      </c>
      <c r="L107" s="53">
        <v>2.6698277520000002</v>
      </c>
      <c r="M107" s="53">
        <v>0.13017224799999999</v>
      </c>
      <c r="N107" s="53">
        <v>0.42669239399999997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53">
        <v>82</v>
      </c>
      <c r="L108" s="53">
        <v>2.6973773140000001</v>
      </c>
      <c r="M108" s="53">
        <v>0.12262268599999999</v>
      </c>
      <c r="N108" s="53">
        <v>0.40194563700000002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53">
        <v>83</v>
      </c>
      <c r="L109" s="53">
        <v>2.724538855</v>
      </c>
      <c r="M109" s="53">
        <v>0.125461145</v>
      </c>
      <c r="N109" s="53">
        <v>0.41124983999999998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53">
        <v>84</v>
      </c>
      <c r="L110" s="53">
        <v>2.7509243520000002</v>
      </c>
      <c r="M110" s="53">
        <v>0.12907564799999999</v>
      </c>
      <c r="N110" s="53">
        <v>0.42309784299999997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53">
        <v>85</v>
      </c>
      <c r="L111" s="53">
        <v>2.7769218260000001</v>
      </c>
      <c r="M111" s="53">
        <v>0.123078174</v>
      </c>
      <c r="N111" s="53">
        <v>0.40343868500000002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53">
        <v>86</v>
      </c>
      <c r="L112" s="53">
        <v>2.8029193010000002</v>
      </c>
      <c r="M112" s="53">
        <v>0.12708069899999999</v>
      </c>
      <c r="N112" s="53">
        <v>0.41655858699999998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53">
        <v>87</v>
      </c>
      <c r="L113" s="53">
        <v>2.828140731</v>
      </c>
      <c r="M113" s="53">
        <v>0.12185926900000001</v>
      </c>
      <c r="N113" s="53">
        <v>0.39944322799999998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53">
        <v>88</v>
      </c>
      <c r="L114" s="53">
        <v>2.8529741400000002</v>
      </c>
      <c r="M114" s="53">
        <v>0.12702585999999999</v>
      </c>
      <c r="N114" s="53">
        <v>0.41637882900000001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53">
        <v>89</v>
      </c>
      <c r="L115" s="53">
        <v>2.8778075489999999</v>
      </c>
      <c r="M115" s="53">
        <v>0.13219245099999999</v>
      </c>
      <c r="N115" s="53">
        <v>0.43331442999999997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53">
        <v>90</v>
      </c>
      <c r="L116" s="53">
        <v>2.9018649129999998</v>
      </c>
      <c r="M116" s="53">
        <v>0.12813508700000001</v>
      </c>
      <c r="N116" s="53">
        <v>0.42001476999999998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53">
        <v>91</v>
      </c>
      <c r="L117" s="53">
        <v>2.9259222779999998</v>
      </c>
      <c r="M117" s="53">
        <v>0.124077722</v>
      </c>
      <c r="N117" s="53">
        <v>0.40671511100000002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53">
        <v>92</v>
      </c>
      <c r="L118" s="53">
        <v>2.9495916200000001</v>
      </c>
      <c r="M118" s="53">
        <v>0.13040837999999999</v>
      </c>
      <c r="N118" s="53">
        <v>0.42746641099999999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53">
        <v>93</v>
      </c>
      <c r="L119" s="53">
        <v>2.9728729409999999</v>
      </c>
      <c r="M119" s="53">
        <v>0.12712705899999999</v>
      </c>
      <c r="N119" s="53">
        <v>0.41671055000000001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53">
        <v>94</v>
      </c>
      <c r="L120" s="53">
        <v>2.996154261</v>
      </c>
      <c r="M120" s="53">
        <v>0.13384573899999999</v>
      </c>
      <c r="N120" s="53">
        <v>0.43873374999999998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53">
        <v>95</v>
      </c>
      <c r="L121" s="53">
        <v>3.0190475600000002</v>
      </c>
      <c r="M121" s="53">
        <v>0.13095244</v>
      </c>
      <c r="N121" s="53">
        <v>0.42924978899999999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53">
        <v>96</v>
      </c>
      <c r="L122" s="53">
        <v>3.0419408579999998</v>
      </c>
      <c r="M122" s="53">
        <v>0.138059142</v>
      </c>
      <c r="N122" s="53">
        <v>0.45254488900000001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53">
        <v>97</v>
      </c>
      <c r="L123" s="53">
        <v>3.0644461349999998</v>
      </c>
      <c r="M123" s="53">
        <v>0.135553865</v>
      </c>
      <c r="N123" s="53">
        <v>0.44433282800000001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53">
        <v>98</v>
      </c>
      <c r="L124" s="53">
        <v>3.0865633899999998</v>
      </c>
      <c r="M124" s="53">
        <v>0.13343661000000001</v>
      </c>
      <c r="N124" s="53">
        <v>0.43739266700000001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53">
        <v>99</v>
      </c>
      <c r="L125" s="53">
        <v>3.1086806440000001</v>
      </c>
      <c r="M125" s="53">
        <v>0.14131935600000001</v>
      </c>
      <c r="N125" s="53">
        <v>0.46323156500000001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53">
        <v>100</v>
      </c>
      <c r="L126" s="53">
        <v>3.130409877</v>
      </c>
      <c r="M126" s="53">
        <v>0.13959012300000001</v>
      </c>
      <c r="N126" s="53">
        <v>0.457563304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55">
        <v>101</v>
      </c>
      <c r="L127" s="55">
        <v>3.1517510870000001</v>
      </c>
      <c r="M127" s="55">
        <v>0.138248913</v>
      </c>
      <c r="N127" s="55">
        <v>0.45316694200000002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</sheetData>
  <mergeCells count="2">
    <mergeCell ref="A1:E1"/>
    <mergeCell ref="K5:L5"/>
  </mergeCells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B26E-7EEE-4EB1-82DB-F36D034018C8}">
  <dimension ref="A1:E133"/>
  <sheetViews>
    <sheetView tabSelected="1" workbookViewId="0">
      <selection activeCell="L5" sqref="L5"/>
    </sheetView>
  </sheetViews>
  <sheetFormatPr defaultRowHeight="13.8" x14ac:dyDescent="0.3"/>
  <cols>
    <col min="2" max="2" width="9.21875" customWidth="1"/>
    <col min="3" max="3" width="16.88671875" customWidth="1"/>
    <col min="4" max="4" width="29.44140625" customWidth="1"/>
    <col min="5" max="5" width="29.5546875" customWidth="1"/>
  </cols>
  <sheetData>
    <row r="1" spans="1:5" x14ac:dyDescent="0.3">
      <c r="A1" t="s">
        <v>4</v>
      </c>
      <c r="B1" t="s">
        <v>73</v>
      </c>
      <c r="C1" t="s">
        <v>97</v>
      </c>
      <c r="D1" t="s">
        <v>98</v>
      </c>
      <c r="E1" t="s">
        <v>99</v>
      </c>
    </row>
    <row r="2" spans="1:5" x14ac:dyDescent="0.3">
      <c r="A2">
        <v>2000</v>
      </c>
      <c r="B2">
        <v>41.28</v>
      </c>
    </row>
    <row r="3" spans="1:5" x14ac:dyDescent="0.3">
      <c r="A3">
        <v>2001</v>
      </c>
      <c r="B3">
        <v>42.11</v>
      </c>
    </row>
    <row r="4" spans="1:5" x14ac:dyDescent="0.3">
      <c r="A4">
        <v>2002</v>
      </c>
      <c r="B4">
        <v>42.87</v>
      </c>
    </row>
    <row r="5" spans="1:5" x14ac:dyDescent="0.3">
      <c r="A5">
        <v>2003</v>
      </c>
      <c r="B5">
        <v>43.62</v>
      </c>
    </row>
    <row r="6" spans="1:5" x14ac:dyDescent="0.3">
      <c r="A6">
        <v>2004</v>
      </c>
      <c r="B6">
        <v>44.49</v>
      </c>
    </row>
    <row r="7" spans="1:5" x14ac:dyDescent="0.3">
      <c r="A7">
        <v>2005</v>
      </c>
      <c r="B7">
        <v>45.52</v>
      </c>
    </row>
    <row r="8" spans="1:5" x14ac:dyDescent="0.3">
      <c r="A8">
        <v>2006</v>
      </c>
      <c r="B8">
        <v>46.62</v>
      </c>
    </row>
    <row r="9" spans="1:5" x14ac:dyDescent="0.3">
      <c r="A9">
        <v>2007</v>
      </c>
      <c r="B9">
        <v>47.88</v>
      </c>
    </row>
    <row r="10" spans="1:5" x14ac:dyDescent="0.3">
      <c r="A10">
        <v>2008</v>
      </c>
      <c r="B10">
        <v>49.06</v>
      </c>
    </row>
    <row r="11" spans="1:5" x14ac:dyDescent="0.3">
      <c r="A11">
        <v>2009</v>
      </c>
      <c r="B11">
        <v>49.91</v>
      </c>
    </row>
    <row r="12" spans="1:5" x14ac:dyDescent="0.3">
      <c r="A12">
        <v>2010</v>
      </c>
      <c r="B12">
        <v>50.47</v>
      </c>
    </row>
    <row r="13" spans="1:5" x14ac:dyDescent="0.3">
      <c r="A13">
        <v>2011</v>
      </c>
      <c r="B13">
        <v>51.35</v>
      </c>
    </row>
    <row r="14" spans="1:5" x14ac:dyDescent="0.3">
      <c r="A14">
        <v>2012</v>
      </c>
      <c r="B14">
        <v>52.28</v>
      </c>
    </row>
    <row r="15" spans="1:5" x14ac:dyDescent="0.3">
      <c r="A15">
        <v>2013</v>
      </c>
      <c r="B15">
        <v>53.17</v>
      </c>
    </row>
    <row r="16" spans="1:5" x14ac:dyDescent="0.3">
      <c r="A16">
        <v>2014</v>
      </c>
      <c r="B16">
        <v>54.02</v>
      </c>
    </row>
    <row r="17" spans="1:2" x14ac:dyDescent="0.3">
      <c r="A17">
        <v>2015</v>
      </c>
      <c r="B17">
        <v>54.86</v>
      </c>
    </row>
    <row r="18" spans="1:2" x14ac:dyDescent="0.3">
      <c r="A18">
        <v>2016</v>
      </c>
      <c r="B18">
        <v>55.66</v>
      </c>
    </row>
    <row r="19" spans="1:2" x14ac:dyDescent="0.3">
      <c r="A19">
        <v>2017</v>
      </c>
      <c r="B19">
        <v>56.4</v>
      </c>
    </row>
    <row r="20" spans="1:2" x14ac:dyDescent="0.3">
      <c r="A20">
        <v>2018</v>
      </c>
      <c r="B20">
        <v>57.21</v>
      </c>
    </row>
    <row r="21" spans="1:2" x14ac:dyDescent="0.3">
      <c r="A21">
        <v>2019</v>
      </c>
      <c r="B21">
        <v>57.94</v>
      </c>
    </row>
    <row r="22" spans="1:2" x14ac:dyDescent="0.3">
      <c r="A22">
        <v>2020</v>
      </c>
      <c r="B22">
        <v>58.18</v>
      </c>
    </row>
    <row r="23" spans="1:2" x14ac:dyDescent="0.3">
      <c r="A23">
        <v>2021</v>
      </c>
      <c r="B23">
        <v>57.91</v>
      </c>
    </row>
    <row r="24" spans="1:2" x14ac:dyDescent="0.3">
      <c r="A24">
        <v>2022</v>
      </c>
      <c r="B24">
        <v>58.41</v>
      </c>
    </row>
    <row r="25" spans="1:2" x14ac:dyDescent="0.3">
      <c r="A25">
        <v>2023</v>
      </c>
      <c r="B25">
        <v>58.97</v>
      </c>
    </row>
    <row r="26" spans="1:2" x14ac:dyDescent="0.3">
      <c r="A26">
        <v>2024</v>
      </c>
      <c r="B26">
        <v>59.49</v>
      </c>
    </row>
    <row r="27" spans="1:2" x14ac:dyDescent="0.3">
      <c r="A27">
        <v>2025</v>
      </c>
      <c r="B27">
        <v>59.97</v>
      </c>
    </row>
    <row r="28" spans="1:2" x14ac:dyDescent="0.3">
      <c r="A28">
        <v>2026</v>
      </c>
      <c r="B28">
        <v>60.42</v>
      </c>
    </row>
    <row r="29" spans="1:2" x14ac:dyDescent="0.3">
      <c r="A29">
        <v>2027</v>
      </c>
      <c r="B29">
        <v>60.85</v>
      </c>
    </row>
    <row r="30" spans="1:2" x14ac:dyDescent="0.3">
      <c r="A30">
        <v>2028</v>
      </c>
      <c r="B30">
        <v>61.25</v>
      </c>
    </row>
    <row r="31" spans="1:2" x14ac:dyDescent="0.3">
      <c r="A31">
        <v>2029</v>
      </c>
      <c r="B31">
        <v>61.62</v>
      </c>
    </row>
    <row r="32" spans="1:2" x14ac:dyDescent="0.3">
      <c r="A32">
        <v>2030</v>
      </c>
      <c r="B32">
        <v>61.98</v>
      </c>
    </row>
    <row r="33" spans="1:2" x14ac:dyDescent="0.3">
      <c r="A33">
        <v>2031</v>
      </c>
      <c r="B33">
        <v>62.32</v>
      </c>
    </row>
    <row r="34" spans="1:2" x14ac:dyDescent="0.3">
      <c r="A34">
        <v>2032</v>
      </c>
      <c r="B34">
        <v>62.63</v>
      </c>
    </row>
    <row r="35" spans="1:2" x14ac:dyDescent="0.3">
      <c r="A35">
        <v>2033</v>
      </c>
      <c r="B35">
        <v>62.93</v>
      </c>
    </row>
    <row r="36" spans="1:2" x14ac:dyDescent="0.3">
      <c r="A36">
        <v>2034</v>
      </c>
      <c r="B36">
        <v>63.21</v>
      </c>
    </row>
    <row r="37" spans="1:2" x14ac:dyDescent="0.3">
      <c r="A37">
        <v>2035</v>
      </c>
      <c r="B37">
        <v>63.48</v>
      </c>
    </row>
    <row r="38" spans="1:2" x14ac:dyDescent="0.3">
      <c r="A38">
        <v>2036</v>
      </c>
      <c r="B38">
        <v>63.74</v>
      </c>
    </row>
    <row r="39" spans="1:2" x14ac:dyDescent="0.3">
      <c r="A39">
        <v>2037</v>
      </c>
      <c r="B39">
        <v>63.99</v>
      </c>
    </row>
    <row r="40" spans="1:2" x14ac:dyDescent="0.3">
      <c r="A40">
        <v>2038</v>
      </c>
      <c r="B40">
        <v>64.239999999999995</v>
      </c>
    </row>
    <row r="41" spans="1:2" x14ac:dyDescent="0.3">
      <c r="A41">
        <v>2039</v>
      </c>
      <c r="B41">
        <v>64.48</v>
      </c>
    </row>
    <row r="42" spans="1:2" x14ac:dyDescent="0.3">
      <c r="A42">
        <v>2040</v>
      </c>
      <c r="B42">
        <v>64.73</v>
      </c>
    </row>
    <row r="43" spans="1:2" x14ac:dyDescent="0.3">
      <c r="A43">
        <v>2041</v>
      </c>
      <c r="B43">
        <v>64.97</v>
      </c>
    </row>
    <row r="44" spans="1:2" x14ac:dyDescent="0.3">
      <c r="A44">
        <v>2042</v>
      </c>
      <c r="B44">
        <v>65.209999999999994</v>
      </c>
    </row>
    <row r="45" spans="1:2" x14ac:dyDescent="0.3">
      <c r="A45">
        <v>2043</v>
      </c>
      <c r="B45">
        <v>65.44</v>
      </c>
    </row>
    <row r="46" spans="1:2" x14ac:dyDescent="0.3">
      <c r="A46">
        <v>2044</v>
      </c>
      <c r="B46">
        <v>65.680000000000007</v>
      </c>
    </row>
    <row r="47" spans="1:2" x14ac:dyDescent="0.3">
      <c r="A47">
        <v>2045</v>
      </c>
      <c r="B47">
        <v>65.91</v>
      </c>
    </row>
    <row r="48" spans="1:2" x14ac:dyDescent="0.3">
      <c r="A48">
        <v>2046</v>
      </c>
      <c r="B48">
        <v>66.14</v>
      </c>
    </row>
    <row r="49" spans="1:2" x14ac:dyDescent="0.3">
      <c r="A49">
        <v>2047</v>
      </c>
      <c r="B49">
        <v>66.37</v>
      </c>
    </row>
    <row r="50" spans="1:2" x14ac:dyDescent="0.3">
      <c r="A50">
        <v>2048</v>
      </c>
      <c r="B50">
        <v>66.599999999999994</v>
      </c>
    </row>
    <row r="51" spans="1:2" x14ac:dyDescent="0.3">
      <c r="A51">
        <v>2049</v>
      </c>
      <c r="B51">
        <v>66.819999999999993</v>
      </c>
    </row>
    <row r="52" spans="1:2" x14ac:dyDescent="0.3">
      <c r="A52">
        <v>2050</v>
      </c>
      <c r="B52">
        <v>67.05</v>
      </c>
    </row>
    <row r="53" spans="1:2" x14ac:dyDescent="0.3">
      <c r="A53">
        <v>2051</v>
      </c>
      <c r="B53">
        <v>67.28</v>
      </c>
    </row>
    <row r="54" spans="1:2" x14ac:dyDescent="0.3">
      <c r="A54">
        <v>2052</v>
      </c>
      <c r="B54">
        <v>67.510000000000005</v>
      </c>
    </row>
    <row r="55" spans="1:2" x14ac:dyDescent="0.3">
      <c r="A55">
        <v>2053</v>
      </c>
      <c r="B55">
        <v>67.739999999999995</v>
      </c>
    </row>
    <row r="56" spans="1:2" x14ac:dyDescent="0.3">
      <c r="A56">
        <v>2054</v>
      </c>
      <c r="B56">
        <v>67.959999999999994</v>
      </c>
    </row>
    <row r="57" spans="1:2" x14ac:dyDescent="0.3">
      <c r="A57">
        <v>2055</v>
      </c>
      <c r="B57">
        <v>68.19</v>
      </c>
    </row>
    <row r="58" spans="1:2" x14ac:dyDescent="0.3">
      <c r="A58">
        <v>2056</v>
      </c>
      <c r="B58">
        <v>68.41</v>
      </c>
    </row>
    <row r="59" spans="1:2" x14ac:dyDescent="0.3">
      <c r="A59">
        <v>2057</v>
      </c>
      <c r="B59">
        <v>68.62</v>
      </c>
    </row>
    <row r="60" spans="1:2" x14ac:dyDescent="0.3">
      <c r="A60">
        <v>2058</v>
      </c>
      <c r="B60">
        <v>68.84</v>
      </c>
    </row>
    <row r="61" spans="1:2" x14ac:dyDescent="0.3">
      <c r="A61">
        <v>2059</v>
      </c>
      <c r="B61">
        <v>69.040000000000006</v>
      </c>
    </row>
    <row r="62" spans="1:2" x14ac:dyDescent="0.3">
      <c r="A62">
        <v>2060</v>
      </c>
      <c r="B62">
        <v>69.239999999999995</v>
      </c>
    </row>
    <row r="63" spans="1:2" x14ac:dyDescent="0.3">
      <c r="A63">
        <v>2061</v>
      </c>
      <c r="B63">
        <v>69.44</v>
      </c>
    </row>
    <row r="64" spans="1:2" x14ac:dyDescent="0.3">
      <c r="A64">
        <v>2062</v>
      </c>
      <c r="B64">
        <v>69.63</v>
      </c>
    </row>
    <row r="65" spans="1:2" x14ac:dyDescent="0.3">
      <c r="A65">
        <v>2063</v>
      </c>
      <c r="B65">
        <v>69.819999999999993</v>
      </c>
    </row>
    <row r="66" spans="1:2" x14ac:dyDescent="0.3">
      <c r="A66">
        <v>2064</v>
      </c>
      <c r="B66">
        <v>70</v>
      </c>
    </row>
    <row r="67" spans="1:2" x14ac:dyDescent="0.3">
      <c r="A67">
        <v>2065</v>
      </c>
      <c r="B67">
        <v>70.180000000000007</v>
      </c>
    </row>
    <row r="68" spans="1:2" x14ac:dyDescent="0.3">
      <c r="A68">
        <v>2066</v>
      </c>
      <c r="B68">
        <v>70.349999999999994</v>
      </c>
    </row>
    <row r="69" spans="1:2" x14ac:dyDescent="0.3">
      <c r="A69">
        <v>2067</v>
      </c>
      <c r="B69">
        <v>70.510000000000005</v>
      </c>
    </row>
    <row r="70" spans="1:2" x14ac:dyDescent="0.3">
      <c r="A70">
        <v>2068</v>
      </c>
      <c r="B70">
        <v>70.67</v>
      </c>
    </row>
    <row r="71" spans="1:2" x14ac:dyDescent="0.3">
      <c r="A71">
        <v>2069</v>
      </c>
      <c r="B71">
        <v>70.83</v>
      </c>
    </row>
    <row r="72" spans="1:2" x14ac:dyDescent="0.3">
      <c r="A72">
        <v>2070</v>
      </c>
      <c r="B72">
        <v>70.97</v>
      </c>
    </row>
    <row r="73" spans="1:2" x14ac:dyDescent="0.3">
      <c r="A73">
        <v>2071</v>
      </c>
      <c r="B73">
        <v>71.11</v>
      </c>
    </row>
    <row r="74" spans="1:2" x14ac:dyDescent="0.3">
      <c r="A74">
        <v>2072</v>
      </c>
      <c r="B74">
        <v>71.25</v>
      </c>
    </row>
    <row r="75" spans="1:2" x14ac:dyDescent="0.3">
      <c r="A75">
        <v>2073</v>
      </c>
      <c r="B75">
        <v>71.38</v>
      </c>
    </row>
    <row r="76" spans="1:2" x14ac:dyDescent="0.3">
      <c r="A76">
        <v>2074</v>
      </c>
      <c r="B76">
        <v>71.5</v>
      </c>
    </row>
    <row r="77" spans="1:2" x14ac:dyDescent="0.3">
      <c r="A77">
        <v>2075</v>
      </c>
      <c r="B77">
        <v>71.61</v>
      </c>
    </row>
    <row r="78" spans="1:2" x14ac:dyDescent="0.3">
      <c r="A78">
        <v>2076</v>
      </c>
      <c r="B78">
        <v>71.709999999999994</v>
      </c>
    </row>
    <row r="79" spans="1:2" x14ac:dyDescent="0.3">
      <c r="A79">
        <v>2077</v>
      </c>
      <c r="B79">
        <v>71.81</v>
      </c>
    </row>
    <row r="80" spans="1:2" x14ac:dyDescent="0.3">
      <c r="A80">
        <v>2078</v>
      </c>
      <c r="B80">
        <v>71.89</v>
      </c>
    </row>
    <row r="81" spans="1:2" x14ac:dyDescent="0.3">
      <c r="A81">
        <v>2079</v>
      </c>
      <c r="B81">
        <v>71.959999999999994</v>
      </c>
    </row>
    <row r="82" spans="1:2" x14ac:dyDescent="0.3">
      <c r="A82">
        <v>2080</v>
      </c>
      <c r="B82">
        <v>72.03</v>
      </c>
    </row>
    <row r="83" spans="1:2" x14ac:dyDescent="0.3">
      <c r="A83">
        <v>2081</v>
      </c>
      <c r="B83">
        <v>72.08</v>
      </c>
    </row>
    <row r="84" spans="1:2" x14ac:dyDescent="0.3">
      <c r="A84">
        <v>2082</v>
      </c>
      <c r="B84">
        <v>72.13</v>
      </c>
    </row>
    <row r="85" spans="1:2" x14ac:dyDescent="0.3">
      <c r="A85">
        <v>2083</v>
      </c>
      <c r="B85">
        <v>72.17</v>
      </c>
    </row>
    <row r="86" spans="1:2" x14ac:dyDescent="0.3">
      <c r="A86">
        <v>2084</v>
      </c>
      <c r="B86">
        <v>72.2</v>
      </c>
    </row>
    <row r="87" spans="1:2" x14ac:dyDescent="0.3">
      <c r="A87">
        <v>2085</v>
      </c>
      <c r="B87">
        <v>72.23</v>
      </c>
    </row>
    <row r="88" spans="1:2" x14ac:dyDescent="0.3">
      <c r="A88">
        <v>2086</v>
      </c>
      <c r="B88">
        <v>72.260000000000005</v>
      </c>
    </row>
    <row r="89" spans="1:2" x14ac:dyDescent="0.3">
      <c r="A89">
        <v>2087</v>
      </c>
      <c r="B89">
        <v>72.27</v>
      </c>
    </row>
    <row r="90" spans="1:2" x14ac:dyDescent="0.3">
      <c r="A90">
        <v>2088</v>
      </c>
      <c r="B90">
        <v>72.290000000000006</v>
      </c>
    </row>
    <row r="91" spans="1:2" x14ac:dyDescent="0.3">
      <c r="A91">
        <v>2089</v>
      </c>
      <c r="B91">
        <v>72.290000000000006</v>
      </c>
    </row>
    <row r="92" spans="1:2" x14ac:dyDescent="0.3">
      <c r="A92">
        <v>2090</v>
      </c>
      <c r="B92">
        <v>72.290000000000006</v>
      </c>
    </row>
    <row r="93" spans="1:2" x14ac:dyDescent="0.3">
      <c r="A93">
        <v>2091</v>
      </c>
      <c r="B93">
        <v>72.290000000000006</v>
      </c>
    </row>
    <row r="94" spans="1:2" x14ac:dyDescent="0.3">
      <c r="A94">
        <v>2092</v>
      </c>
      <c r="B94">
        <v>72.28</v>
      </c>
    </row>
    <row r="95" spans="1:2" x14ac:dyDescent="0.3">
      <c r="A95">
        <v>2093</v>
      </c>
      <c r="B95">
        <v>72.27</v>
      </c>
    </row>
    <row r="96" spans="1:2" x14ac:dyDescent="0.3">
      <c r="A96">
        <v>2094</v>
      </c>
      <c r="B96">
        <v>72.260000000000005</v>
      </c>
    </row>
    <row r="97" spans="1:5" x14ac:dyDescent="0.3">
      <c r="A97">
        <v>2095</v>
      </c>
      <c r="B97">
        <v>72.25</v>
      </c>
    </row>
    <row r="98" spans="1:5" x14ac:dyDescent="0.3">
      <c r="A98">
        <v>2096</v>
      </c>
      <c r="B98">
        <v>72.23</v>
      </c>
    </row>
    <row r="99" spans="1:5" x14ac:dyDescent="0.3">
      <c r="A99">
        <v>2097</v>
      </c>
      <c r="B99">
        <v>72.209999999999994</v>
      </c>
    </row>
    <row r="100" spans="1:5" x14ac:dyDescent="0.3">
      <c r="A100">
        <v>2098</v>
      </c>
      <c r="B100">
        <v>72.19</v>
      </c>
    </row>
    <row r="101" spans="1:5" x14ac:dyDescent="0.3">
      <c r="A101">
        <v>2099</v>
      </c>
      <c r="B101">
        <v>72.17</v>
      </c>
    </row>
    <row r="102" spans="1:5" x14ac:dyDescent="0.3">
      <c r="A102">
        <v>2100</v>
      </c>
      <c r="B102">
        <v>72.150000000000006</v>
      </c>
      <c r="C102">
        <v>72.150000000000006</v>
      </c>
      <c r="D102" s="72">
        <v>72.150000000000006</v>
      </c>
      <c r="E102" s="72">
        <v>72.150000000000006</v>
      </c>
    </row>
    <row r="103" spans="1:5" x14ac:dyDescent="0.3">
      <c r="A103">
        <v>2101</v>
      </c>
      <c r="C103">
        <f t="shared" ref="C103:C133" si="0">_xlfn.FORECAST.ETS(A103,$B$2:$B$102,$A$2:$A$102,1,1)</f>
        <v>72.130031060268692</v>
      </c>
      <c r="D103" s="72">
        <f t="shared" ref="D103:D133" si="1">C103-_xlfn.FORECAST.ETS.CONFINT(A103,$B$2:$B$102,$A$2:$A$102,0.95,1,1)</f>
        <v>71.855466406074257</v>
      </c>
      <c r="E103" s="72">
        <f t="shared" ref="E103:E133" si="2">C103+_xlfn.FORECAST.ETS.CONFINT(A103,$B$2:$B$102,$A$2:$A$102,0.95,1,1)</f>
        <v>72.404595714463127</v>
      </c>
    </row>
    <row r="104" spans="1:5" x14ac:dyDescent="0.3">
      <c r="A104">
        <v>2102</v>
      </c>
      <c r="C104">
        <f t="shared" si="0"/>
        <v>72.110062706909119</v>
      </c>
      <c r="D104" s="72">
        <f t="shared" si="1"/>
        <v>71.544939477993793</v>
      </c>
      <c r="E104" s="72">
        <f t="shared" si="2"/>
        <v>72.675185935824445</v>
      </c>
    </row>
    <row r="105" spans="1:5" x14ac:dyDescent="0.3">
      <c r="A105">
        <v>2103</v>
      </c>
      <c r="C105">
        <f t="shared" si="0"/>
        <v>72.090094353549532</v>
      </c>
      <c r="D105" s="72">
        <f t="shared" si="1"/>
        <v>71.158368797418987</v>
      </c>
      <c r="E105" s="72">
        <f t="shared" si="2"/>
        <v>73.021819909680076</v>
      </c>
    </row>
    <row r="106" spans="1:5" x14ac:dyDescent="0.3">
      <c r="A106">
        <v>2104</v>
      </c>
      <c r="C106">
        <f t="shared" si="0"/>
        <v>72.070126000189944</v>
      </c>
      <c r="D106" s="72">
        <f t="shared" si="1"/>
        <v>70.712376329010681</v>
      </c>
      <c r="E106" s="72">
        <f t="shared" si="2"/>
        <v>73.427875671369208</v>
      </c>
    </row>
    <row r="107" spans="1:5" x14ac:dyDescent="0.3">
      <c r="A107">
        <v>2105</v>
      </c>
      <c r="C107">
        <f t="shared" si="0"/>
        <v>72.050157646830371</v>
      </c>
      <c r="D107" s="72">
        <f t="shared" si="1"/>
        <v>70.215128243040127</v>
      </c>
      <c r="E107" s="72">
        <f t="shared" si="2"/>
        <v>73.885187050620615</v>
      </c>
    </row>
    <row r="108" spans="1:5" x14ac:dyDescent="0.3">
      <c r="A108">
        <v>2106</v>
      </c>
      <c r="C108">
        <f t="shared" si="0"/>
        <v>72.030189293470784</v>
      </c>
      <c r="D108" s="72">
        <f t="shared" si="1"/>
        <v>69.671903386821185</v>
      </c>
      <c r="E108" s="72">
        <f t="shared" si="2"/>
        <v>74.388475200120382</v>
      </c>
    </row>
    <row r="109" spans="1:5" x14ac:dyDescent="0.3">
      <c r="A109">
        <v>2107</v>
      </c>
      <c r="C109">
        <f t="shared" si="0"/>
        <v>72.010220940111196</v>
      </c>
      <c r="D109" s="72">
        <f t="shared" si="1"/>
        <v>69.086545794038599</v>
      </c>
      <c r="E109" s="72">
        <f t="shared" si="2"/>
        <v>74.933896086183793</v>
      </c>
    </row>
    <row r="110" spans="1:5" x14ac:dyDescent="0.3">
      <c r="A110">
        <v>2108</v>
      </c>
      <c r="C110">
        <f t="shared" si="0"/>
        <v>71.990252586751623</v>
      </c>
      <c r="D110" s="72">
        <f t="shared" si="1"/>
        <v>68.462040799521503</v>
      </c>
      <c r="E110" s="72">
        <f t="shared" si="2"/>
        <v>75.518464373981743</v>
      </c>
    </row>
    <row r="111" spans="1:5" x14ac:dyDescent="0.3">
      <c r="A111">
        <v>2109</v>
      </c>
      <c r="C111">
        <f t="shared" si="0"/>
        <v>71.970284233392036</v>
      </c>
      <c r="D111" s="72">
        <f t="shared" si="1"/>
        <v>67.800803179249201</v>
      </c>
      <c r="E111" s="72">
        <f t="shared" si="2"/>
        <v>76.139765287534871</v>
      </c>
    </row>
    <row r="112" spans="1:5" x14ac:dyDescent="0.3">
      <c r="A112">
        <v>2110</v>
      </c>
      <c r="C112">
        <f t="shared" si="0"/>
        <v>71.950315880032448</v>
      </c>
      <c r="D112" s="72">
        <f t="shared" si="1"/>
        <v>67.104842572740864</v>
      </c>
      <c r="E112" s="72">
        <f t="shared" si="2"/>
        <v>76.795789187324033</v>
      </c>
    </row>
    <row r="113" spans="1:5" x14ac:dyDescent="0.3">
      <c r="A113">
        <v>2111</v>
      </c>
      <c r="C113">
        <f t="shared" si="0"/>
        <v>71.930347526672875</v>
      </c>
      <c r="D113" s="72">
        <f t="shared" si="1"/>
        <v>66.375867350814787</v>
      </c>
      <c r="E113" s="72">
        <f t="shared" si="2"/>
        <v>77.484827702530964</v>
      </c>
    </row>
    <row r="114" spans="1:5" x14ac:dyDescent="0.3">
      <c r="A114">
        <v>2112</v>
      </c>
      <c r="C114">
        <f t="shared" si="0"/>
        <v>71.910379173313288</v>
      </c>
      <c r="D114" s="72">
        <f t="shared" si="1"/>
        <v>65.615354050740294</v>
      </c>
      <c r="E114" s="72">
        <f t="shared" si="2"/>
        <v>78.205404295886282</v>
      </c>
    </row>
    <row r="115" spans="1:5" x14ac:dyDescent="0.3">
      <c r="A115">
        <v>2113</v>
      </c>
      <c r="C115">
        <f t="shared" si="0"/>
        <v>71.890410819953701</v>
      </c>
      <c r="D115" s="72">
        <f t="shared" si="1"/>
        <v>64.824596000901195</v>
      </c>
      <c r="E115" s="72">
        <f t="shared" si="2"/>
        <v>78.956225639006206</v>
      </c>
    </row>
    <row r="116" spans="1:5" x14ac:dyDescent="0.3">
      <c r="A116">
        <v>2114</v>
      </c>
      <c r="C116">
        <f t="shared" si="0"/>
        <v>71.870442466594127</v>
      </c>
      <c r="D116" s="72">
        <f t="shared" si="1"/>
        <v>64.004738620787023</v>
      </c>
      <c r="E116" s="72">
        <f t="shared" si="2"/>
        <v>79.736146312401232</v>
      </c>
    </row>
    <row r="117" spans="1:5" x14ac:dyDescent="0.3">
      <c r="A117">
        <v>2115</v>
      </c>
      <c r="C117">
        <f t="shared" si="0"/>
        <v>71.85047411323454</v>
      </c>
      <c r="D117" s="72">
        <f t="shared" si="1"/>
        <v>63.156805798407589</v>
      </c>
      <c r="E117" s="72">
        <f t="shared" si="2"/>
        <v>80.544142428061491</v>
      </c>
    </row>
    <row r="118" spans="1:5" x14ac:dyDescent="0.3">
      <c r="A118">
        <v>2116</v>
      </c>
      <c r="C118">
        <f t="shared" si="0"/>
        <v>71.830505759874953</v>
      </c>
      <c r="D118" s="72">
        <f t="shared" si="1"/>
        <v>62.28172007435559</v>
      </c>
      <c r="E118" s="72">
        <f t="shared" si="2"/>
        <v>81.379291445394315</v>
      </c>
    </row>
    <row r="119" spans="1:5" x14ac:dyDescent="0.3">
      <c r="A119">
        <v>2117</v>
      </c>
      <c r="C119">
        <f t="shared" si="0"/>
        <v>71.81053740651538</v>
      </c>
      <c r="D119" s="72">
        <f t="shared" si="1"/>
        <v>61.380318398019043</v>
      </c>
      <c r="E119" s="72">
        <f t="shared" si="2"/>
        <v>82.240756415011717</v>
      </c>
    </row>
    <row r="120" spans="1:5" x14ac:dyDescent="0.3">
      <c r="A120">
        <v>2118</v>
      </c>
      <c r="C120">
        <f t="shared" si="0"/>
        <v>71.790569053155792</v>
      </c>
      <c r="D120" s="72">
        <f t="shared" si="1"/>
        <v>60.453364638668262</v>
      </c>
      <c r="E120" s="72">
        <f t="shared" si="2"/>
        <v>83.127773467643323</v>
      </c>
    </row>
    <row r="121" spans="1:5" x14ac:dyDescent="0.3">
      <c r="A121">
        <v>2119</v>
      </c>
      <c r="C121">
        <f t="shared" si="0"/>
        <v>71.770600699796205</v>
      </c>
      <c r="D121" s="72">
        <f t="shared" si="1"/>
        <v>59.501559667343642</v>
      </c>
      <c r="E121" s="72">
        <f t="shared" si="2"/>
        <v>84.039641732248768</v>
      </c>
    </row>
    <row r="122" spans="1:5" x14ac:dyDescent="0.3">
      <c r="A122">
        <v>2120</v>
      </c>
      <c r="C122">
        <f t="shared" si="0"/>
        <v>71.750632346436632</v>
      </c>
      <c r="D122" s="72">
        <f t="shared" si="1"/>
        <v>58.52554958671152</v>
      </c>
      <c r="E122" s="72">
        <f t="shared" si="2"/>
        <v>84.975715106161744</v>
      </c>
    </row>
    <row r="123" spans="1:5" x14ac:dyDescent="0.3">
      <c r="A123">
        <v>2121</v>
      </c>
      <c r="C123">
        <f t="shared" si="0"/>
        <v>71.730663993077044</v>
      </c>
      <c r="D123" s="72">
        <f t="shared" si="1"/>
        <v>57.52593252611188</v>
      </c>
      <c r="E123" s="72">
        <f t="shared" si="2"/>
        <v>85.935395460042216</v>
      </c>
    </row>
    <row r="124" spans="1:5" x14ac:dyDescent="0.3">
      <c r="A124">
        <v>2122</v>
      </c>
      <c r="C124">
        <f t="shared" si="0"/>
        <v>71.710695639717471</v>
      </c>
      <c r="D124" s="72">
        <f t="shared" si="1"/>
        <v>56.503264309179308</v>
      </c>
      <c r="E124" s="72">
        <f t="shared" si="2"/>
        <v>86.918126970255628</v>
      </c>
    </row>
    <row r="125" spans="1:5" x14ac:dyDescent="0.3">
      <c r="A125">
        <v>2123</v>
      </c>
      <c r="C125">
        <f t="shared" si="0"/>
        <v>71.690727286357884</v>
      </c>
      <c r="D125" s="72">
        <f t="shared" si="1"/>
        <v>55.458063224322302</v>
      </c>
      <c r="E125" s="72">
        <f t="shared" si="2"/>
        <v>87.923391348393466</v>
      </c>
    </row>
    <row r="126" spans="1:5" x14ac:dyDescent="0.3">
      <c r="A126">
        <v>2124</v>
      </c>
      <c r="C126">
        <f t="shared" si="0"/>
        <v>71.670758932998297</v>
      </c>
      <c r="D126" s="72">
        <f t="shared" si="1"/>
        <v>54.390814073185027</v>
      </c>
      <c r="E126" s="72">
        <f t="shared" si="2"/>
        <v>88.950703792811566</v>
      </c>
    </row>
    <row r="127" spans="1:5" x14ac:dyDescent="0.3">
      <c r="A127">
        <v>2125</v>
      </c>
      <c r="C127">
        <f t="shared" si="0"/>
        <v>71.650790579638723</v>
      </c>
      <c r="D127" s="72">
        <f t="shared" si="1"/>
        <v>53.301971632063825</v>
      </c>
      <c r="E127" s="72">
        <f t="shared" si="2"/>
        <v>89.999609527213622</v>
      </c>
    </row>
    <row r="128" spans="1:5" x14ac:dyDescent="0.3">
      <c r="A128">
        <v>2126</v>
      </c>
      <c r="C128">
        <f t="shared" si="0"/>
        <v>71.630822226279136</v>
      </c>
      <c r="D128" s="72">
        <f t="shared" si="1"/>
        <v>52.191963631572904</v>
      </c>
      <c r="E128" s="72">
        <f t="shared" si="2"/>
        <v>91.069680820985369</v>
      </c>
    </row>
    <row r="129" spans="1:5" x14ac:dyDescent="0.3">
      <c r="A129">
        <v>2127</v>
      </c>
      <c r="C129">
        <f t="shared" si="0"/>
        <v>71.610853872919549</v>
      </c>
      <c r="D129" s="72">
        <f t="shared" si="1"/>
        <v>51.061193337609424</v>
      </c>
      <c r="E129" s="72">
        <f t="shared" si="2"/>
        <v>92.160514408229673</v>
      </c>
    </row>
    <row r="130" spans="1:5" x14ac:dyDescent="0.3">
      <c r="A130">
        <v>2128</v>
      </c>
      <c r="C130">
        <f t="shared" si="0"/>
        <v>71.590885519559976</v>
      </c>
      <c r="D130" s="72">
        <f t="shared" si="1"/>
        <v>49.9100417997835</v>
      </c>
      <c r="E130" s="72">
        <f t="shared" si="2"/>
        <v>93.271729239336452</v>
      </c>
    </row>
    <row r="131" spans="1:5" x14ac:dyDescent="0.3">
      <c r="A131">
        <v>2129</v>
      </c>
      <c r="C131">
        <f t="shared" si="0"/>
        <v>71.570917166200388</v>
      </c>
      <c r="D131" s="72">
        <f t="shared" si="1"/>
        <v>48.738869820514466</v>
      </c>
      <c r="E131" s="72">
        <f t="shared" si="2"/>
        <v>94.40296451188631</v>
      </c>
    </row>
    <row r="132" spans="1:5" x14ac:dyDescent="0.3">
      <c r="A132">
        <v>2130</v>
      </c>
      <c r="C132">
        <f t="shared" si="0"/>
        <v>71.550948812840801</v>
      </c>
      <c r="D132" s="72">
        <f t="shared" si="1"/>
        <v>47.548019687934129</v>
      </c>
      <c r="E132" s="72">
        <f t="shared" si="2"/>
        <v>95.553877937747473</v>
      </c>
    </row>
    <row r="133" spans="1:5" x14ac:dyDescent="0.3">
      <c r="A133">
        <v>2131</v>
      </c>
      <c r="C133">
        <f t="shared" si="0"/>
        <v>71.530980459481228</v>
      </c>
      <c r="D133" s="72">
        <f t="shared" si="1"/>
        <v>46.337816707853825</v>
      </c>
      <c r="E133" s="72">
        <f t="shared" si="2"/>
        <v>96.724144211108637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of primary energy Data</vt:lpstr>
      <vt:lpstr>Sensitivity analysis</vt:lpstr>
      <vt:lpstr>Optimization</vt:lpstr>
      <vt:lpstr>95% confidence interval</vt:lpstr>
      <vt:lpstr>Linear Regression</vt:lpstr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Sambur</cp:lastModifiedBy>
  <dcterms:modified xsi:type="dcterms:W3CDTF">2024-04-28T23:10:14Z</dcterms:modified>
</cp:coreProperties>
</file>