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300" activeTab="2"/>
  </bookViews>
  <sheets>
    <sheet name="Front" sheetId="2" r:id="rId1"/>
    <sheet name="Planar_dataset" sheetId="1" r:id="rId2"/>
    <sheet name="Main_calc" sheetId="3" r:id="rId3"/>
    <sheet name="Formulas" sheetId="4" r:id="rId4"/>
    <sheet name="Misc" sheetId="6" r:id="rId5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<sst xmlns="http://schemas.openxmlformats.org/spreadsheetml/2006/main" count="330" uniqueCount="106">
  <si>
    <t xml:space="preserve">After completing several Neural Network (NN) projects on Python it was still unclear to me how it works at a more funimental level. Thus, I decided to return to a course on Coursera.Org, deeplearning AI, Module 1- week 2 and recreate the project on excel. </t>
  </si>
  <si>
    <t xml:space="preserve">This project consisted of  400 points of data plotted in 2d space forming a flower with some nodes in blue, others in red. The x and y cordiantes of the nodes form the X1 and X2 input layer. The project used a single hidden layer with 4 nodes, and 1 output node reducing to a binary output which is represented by colours blue or red. </t>
  </si>
  <si>
    <t>Model type. A fully connected feedforward neural network trained using batch gradient descent with backpropagation, employing a tanh activation in the hidden layer, a sigmoid activation in the output layer, and binary cross-entropy loss as the cost function.</t>
  </si>
  <si>
    <t xml:space="preserve">The spreadsheet was validated in accordance to the python model. When required values were extracted from the python model for the desired iteration and reviewed/corrected as necessary. </t>
  </si>
  <si>
    <t>The model in Python completed 10k itterations, too many for excel. I will be procceeding with a small handfull of iterations and validate them to ensure sufficient understanding of this specific NN problem.</t>
  </si>
  <si>
    <t>Validation</t>
  </si>
  <si>
    <t>Cost func</t>
  </si>
  <si>
    <t>Python</t>
  </si>
  <si>
    <t>Iteration</t>
  </si>
  <si>
    <t>After believing I ammended all the mistakes, there is still an 2.4*10**8 error between spreadsheet and the values extracted from the model. Both Numpy and excel work to 15-17 s.f., considering I copied the randomised values of weights there should not be an error. I would like to say it's a rounding error, but given my experience it is more likely there is a minor mistake in the spreadsheet. Initially I was working to 6s.f. and did not notice the error. I will be leaving this as is as for now.</t>
  </si>
  <si>
    <t>Running this in python after 3 iterations also produce a 46% accuracy as this model</t>
  </si>
  <si>
    <t xml:space="preserve">Ymatch = </t>
  </si>
  <si>
    <t>%</t>
  </si>
  <si>
    <t>Desired output</t>
  </si>
  <si>
    <t>Actual output after 3 iterations - Python</t>
  </si>
  <si>
    <t>Actual output after 3 iterations - Excel</t>
  </si>
  <si>
    <t>X1</t>
  </si>
  <si>
    <t>X2</t>
  </si>
  <si>
    <t>Y</t>
  </si>
  <si>
    <t>OUTPUT</t>
  </si>
  <si>
    <t>YPRED</t>
  </si>
  <si>
    <t>Copied initial random weights</t>
  </si>
  <si>
    <t>Input to hidden</t>
  </si>
  <si>
    <t>W1</t>
  </si>
  <si>
    <t>w1,1</t>
  </si>
  <si>
    <t>w1,2</t>
  </si>
  <si>
    <t>b1</t>
  </si>
  <si>
    <t>Vector to a1</t>
  </si>
  <si>
    <t>Vector to a2</t>
  </si>
  <si>
    <t>Vector to a3</t>
  </si>
  <si>
    <t>Vector to a4</t>
  </si>
  <si>
    <t>hidden to output</t>
  </si>
  <si>
    <t>W2</t>
  </si>
  <si>
    <t>w2,1</t>
  </si>
  <si>
    <t>w2,2</t>
  </si>
  <si>
    <t>w2,3</t>
  </si>
  <si>
    <t>w2,4</t>
  </si>
  <si>
    <t>b2</t>
  </si>
  <si>
    <t>vector to output</t>
  </si>
  <si>
    <t>0.01787458633123367</t>
  </si>
  <si>
    <t>0.00446887838959946</t>
  </si>
  <si>
    <t>5.1120009282312756e-09</t>
  </si>
  <si>
    <t>0.00083563764839933</t>
  </si>
  <si>
    <t>0.01030612446787361</t>
  </si>
  <si>
    <t>0.03751013208120362</t>
  </si>
  <si>
    <t>0.03749254959953914</t>
  </si>
  <si>
    <t>1.2697065174635536e-08</t>
  </si>
  <si>
    <t xml:space="preserve">iteration </t>
  </si>
  <si>
    <t>INITIALISE WEIGHTS</t>
  </si>
  <si>
    <t>COST</t>
  </si>
  <si>
    <t>BACK PROPOGATION</t>
  </si>
  <si>
    <t>NEW UPDATED PERAMETERS</t>
  </si>
  <si>
    <t>sum of log probs</t>
  </si>
  <si>
    <t>SUM</t>
  </si>
  <si>
    <t xml:space="preserve">dZ2 = </t>
  </si>
  <si>
    <t>input to hidden</t>
  </si>
  <si>
    <t>learning rate</t>
  </si>
  <si>
    <t xml:space="preserve">m = </t>
  </si>
  <si>
    <t>dZ1 =</t>
  </si>
  <si>
    <t>J=</t>
  </si>
  <si>
    <t>dW1</t>
  </si>
  <si>
    <t>db1</t>
  </si>
  <si>
    <t>dW2</t>
  </si>
  <si>
    <t>db2</t>
  </si>
  <si>
    <t>Node 1 [j]</t>
  </si>
  <si>
    <t>INPUT</t>
  </si>
  <si>
    <t>FORWARD PROPOGATION</t>
  </si>
  <si>
    <t xml:space="preserve">Z1 </t>
  </si>
  <si>
    <t>A1</t>
  </si>
  <si>
    <t>Z2</t>
  </si>
  <si>
    <t>A2</t>
  </si>
  <si>
    <t>cost</t>
  </si>
  <si>
    <t>Pre activation</t>
  </si>
  <si>
    <t>Post activation</t>
  </si>
  <si>
    <t>pre activation</t>
  </si>
  <si>
    <r>
      <rPr>
        <sz val="11"/>
        <color theme="1"/>
        <rFont val="STIXMathJax_Normal-italic"/>
        <charset val="134"/>
      </rPr>
      <t>𝑔</t>
    </r>
    <r>
      <rPr>
        <sz val="9"/>
        <color theme="1"/>
        <rFont val="STIXMathJax_Main"/>
        <charset val="134"/>
      </rPr>
      <t>[1]</t>
    </r>
    <r>
      <rPr>
        <sz val="6.5"/>
        <color theme="1"/>
        <rFont val="STIXMathJax_Variants"/>
        <charset val="134"/>
      </rPr>
      <t>′</t>
    </r>
    <r>
      <rPr>
        <sz val="11"/>
        <color theme="1"/>
        <rFont val="STIXMathJax_Main"/>
        <charset val="134"/>
      </rPr>
      <t>(</t>
    </r>
    <r>
      <rPr>
        <sz val="11"/>
        <color theme="1"/>
        <rFont val="STIXMathJax_Normal-italic"/>
        <charset val="134"/>
      </rPr>
      <t>𝑧</t>
    </r>
    <r>
      <rPr>
        <sz val="11"/>
        <color theme="1"/>
        <rFont val="STIXMathJax_Main"/>
        <charset val="134"/>
      </rPr>
      <t>)</t>
    </r>
  </si>
  <si>
    <t>dz[1]</t>
  </si>
  <si>
    <t>x1</t>
  </si>
  <si>
    <t>x2</t>
  </si>
  <si>
    <t>z[1](1)</t>
  </si>
  <si>
    <t>z[1](2)</t>
  </si>
  <si>
    <t>z[1](3)</t>
  </si>
  <si>
    <t>z[1](4)</t>
  </si>
  <si>
    <t>a[1](1)</t>
  </si>
  <si>
    <t>a[1](2)</t>
  </si>
  <si>
    <t>a[1](3)</t>
  </si>
  <si>
    <t>a[1](4)</t>
  </si>
  <si>
    <t>z[2](1)</t>
  </si>
  <si>
    <t>ŷ (1) = a[2](1)</t>
  </si>
  <si>
    <t>preyed (1)</t>
  </si>
  <si>
    <t>log probs</t>
  </si>
  <si>
    <t>dZ2</t>
  </si>
  <si>
    <t>1-a[1](1)²</t>
  </si>
  <si>
    <t>W[2]T Dz</t>
  </si>
  <si>
    <t>Input layer X-CORDINATES</t>
  </si>
  <si>
    <t>n_x</t>
  </si>
  <si>
    <t>=</t>
  </si>
  <si>
    <t>Hidden layer (copied coursera rocomendation)</t>
  </si>
  <si>
    <t>n_h</t>
  </si>
  <si>
    <t>Output layer</t>
  </si>
  <si>
    <t>n_y</t>
  </si>
  <si>
    <t>The  perameters generated in the project will be copied to here so later the output can be compared for validity.</t>
  </si>
  <si>
    <t>Weights used in the project</t>
  </si>
  <si>
    <t>Forward propogation</t>
  </si>
  <si>
    <t>logprobs=</t>
  </si>
  <si>
    <t>Backward propogation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</si>
</sst>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8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0.00_ "/>
    <numFmt numFmtId="177" formatCode="0.00000_ "/>
    <numFmt numFmtId="178" formatCode="0.000_ "/>
    <numFmt numFmtId="179" formatCode="0.000000_ "/>
    <numFmt numFmtId="180" formatCode="0.0000000000_ "/>
    <numFmt numFmtId="181" formatCode="0.000000000_ "/>
    <numFmt numFmtId="182" formatCode="_-* #,##0.0000000000_-;\-* #,##0.0000000000_-;_-* &quot;-&quot;??.00000000_-;_-@_-"/>
    <numFmt numFmtId="183" formatCode="0.00000000_ "/>
    <numFmt numFmtId="184" formatCode="0.00000000000000_ "/>
    <numFmt numFmtId="185" formatCode="0.00000000000_ "/>
    <numFmt numFmtId="186" formatCode="0.0000000_ "/>
    <numFmt numFmtId="187" formatCode="0.000000000000000_ "/>
    <numFmt numFmtId="188" formatCode="_-* #,##0.00000000_-;\-* #,##0.00000000_-;_-* &quot;-&quot;??.000000_-;_-@_-"/>
    <numFmt numFmtId="189" formatCode="0.000000%"/>
  </numFmts>
  <fonts count="29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sz val="11"/>
      <color theme="1"/>
      <name val="Calibri"/>
      <charset val="134"/>
    </font>
    <font>
      <sz val="10.5"/>
      <color rgb="FFCCCCCC"/>
      <name val="Consolas"/>
      <charset val="134"/>
    </font>
    <font>
      <b/>
      <sz val="11"/>
      <color theme="1"/>
      <name val="Calibri"/>
      <charset val="134"/>
      <scheme val="minor"/>
    </font>
    <font>
      <sz val="11"/>
      <color theme="1"/>
      <name val="STIXMathJax_Normal-italic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9"/>
      <color theme="1"/>
      <name val="STIXMathJax_Main"/>
      <charset val="134"/>
    </font>
    <font>
      <sz val="6.5"/>
      <color theme="1"/>
      <name val="STIXMathJax_Variants"/>
      <charset val="134"/>
    </font>
    <font>
      <sz val="11"/>
      <color theme="1"/>
      <name val="STIXMathJax_Main"/>
      <charset val="134"/>
    </font>
  </fonts>
  <fills count="42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4">
    <border>
      <left/>
      <right/>
      <top/>
      <bottom/>
      <diagonal/>
    </border>
    <border>
      <left/>
      <right style="thin">
        <color theme="4"/>
      </right>
      <top style="thin">
        <color theme="4"/>
      </top>
      <bottom style="thin">
        <color theme="4" tint="0.399975585192419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2" borderId="16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17" applyNumberFormat="0" applyFill="0" applyAlignment="0" applyProtection="0">
      <alignment vertical="center"/>
    </xf>
    <xf numFmtId="0" fontId="13" fillId="0" borderId="17" applyNumberFormat="0" applyFill="0" applyAlignment="0" applyProtection="0">
      <alignment vertical="center"/>
    </xf>
    <xf numFmtId="0" fontId="14" fillId="0" borderId="18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3" borderId="19" applyNumberFormat="0" applyAlignment="0" applyProtection="0">
      <alignment vertical="center"/>
    </xf>
    <xf numFmtId="0" fontId="16" fillId="14" borderId="20" applyNumberFormat="0" applyAlignment="0" applyProtection="0">
      <alignment vertical="center"/>
    </xf>
    <xf numFmtId="0" fontId="17" fillId="14" borderId="19" applyNumberFormat="0" applyAlignment="0" applyProtection="0">
      <alignment vertical="center"/>
    </xf>
    <xf numFmtId="0" fontId="18" fillId="15" borderId="21" applyNumberFormat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20" fillId="0" borderId="23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</cellStyleXfs>
  <cellXfs count="97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" fillId="2" borderId="1" xfId="0" applyFont="1" applyFill="1" applyBorder="1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2" fillId="0" borderId="0" xfId="0" applyFont="1">
      <alignment vertical="center"/>
    </xf>
    <xf numFmtId="176" fontId="3" fillId="0" borderId="0" xfId="0" applyNumberFormat="1" applyFont="1" applyBorder="1">
      <alignment vertical="center"/>
    </xf>
    <xf numFmtId="0" fontId="0" fillId="0" borderId="0" xfId="0" applyBorder="1">
      <alignment vertical="center"/>
    </xf>
    <xf numFmtId="0" fontId="4" fillId="0" borderId="0" xfId="0" applyFon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5" fillId="0" borderId="0" xfId="0" applyFont="1">
      <alignment vertical="center"/>
    </xf>
    <xf numFmtId="0" fontId="0" fillId="3" borderId="0" xfId="0" applyFill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176" fontId="3" fillId="4" borderId="4" xfId="0" applyNumberFormat="1" applyFont="1" applyFill="1" applyBorder="1">
      <alignment vertical="center"/>
    </xf>
    <xf numFmtId="176" fontId="3" fillId="5" borderId="4" xfId="0" applyNumberFormat="1" applyFont="1" applyFill="1" applyBorder="1">
      <alignment vertical="center"/>
    </xf>
    <xf numFmtId="176" fontId="3" fillId="5" borderId="5" xfId="0" applyNumberFormat="1" applyFont="1" applyFill="1" applyBorder="1">
      <alignment vertical="center"/>
    </xf>
    <xf numFmtId="0" fontId="0" fillId="6" borderId="6" xfId="0" applyFill="1" applyBorder="1">
      <alignment vertical="center"/>
    </xf>
    <xf numFmtId="176" fontId="3" fillId="4" borderId="7" xfId="0" applyNumberFormat="1" applyFont="1" applyFill="1" applyBorder="1">
      <alignment vertical="center"/>
    </xf>
    <xf numFmtId="177" fontId="3" fillId="0" borderId="4" xfId="0" applyNumberFormat="1" applyFont="1" applyBorder="1">
      <alignment vertical="center"/>
    </xf>
    <xf numFmtId="177" fontId="3" fillId="0" borderId="5" xfId="0" applyNumberFormat="1" applyFont="1" applyBorder="1">
      <alignment vertical="center"/>
    </xf>
    <xf numFmtId="177" fontId="3" fillId="0" borderId="6" xfId="0" applyNumberFormat="1" applyFont="1" applyBorder="1">
      <alignment vertical="center"/>
    </xf>
    <xf numFmtId="177" fontId="3" fillId="0" borderId="7" xfId="0" applyNumberFormat="1" applyFont="1" applyBorder="1">
      <alignment vertical="center"/>
    </xf>
    <xf numFmtId="177" fontId="3" fillId="0" borderId="0" xfId="0" applyNumberFormat="1" applyFont="1" applyBorder="1">
      <alignment vertical="center"/>
    </xf>
    <xf numFmtId="177" fontId="3" fillId="0" borderId="8" xfId="0" applyNumberFormat="1" applyFont="1" applyBorder="1">
      <alignment vertical="center"/>
    </xf>
    <xf numFmtId="177" fontId="3" fillId="0" borderId="9" xfId="0" applyNumberFormat="1" applyFont="1" applyBorder="1">
      <alignment vertical="center"/>
    </xf>
    <xf numFmtId="177" fontId="3" fillId="0" borderId="10" xfId="0" applyNumberFormat="1" applyFont="1" applyBorder="1">
      <alignment vertical="center"/>
    </xf>
    <xf numFmtId="177" fontId="3" fillId="0" borderId="11" xfId="0" applyNumberFormat="1" applyFont="1" applyBorder="1">
      <alignment vertical="center"/>
    </xf>
    <xf numFmtId="0" fontId="0" fillId="4" borderId="12" xfId="0" applyFill="1" applyBorder="1">
      <alignment vertical="center"/>
    </xf>
    <xf numFmtId="176" fontId="3" fillId="4" borderId="9" xfId="0" applyNumberFormat="1" applyFont="1" applyFill="1" applyBorder="1">
      <alignment vertical="center"/>
    </xf>
    <xf numFmtId="179" fontId="3" fillId="0" borderId="2" xfId="0" applyNumberFormat="1" applyFont="1" applyBorder="1">
      <alignment vertical="center"/>
    </xf>
    <xf numFmtId="179" fontId="3" fillId="0" borderId="13" xfId="0" applyNumberFormat="1" applyFont="1" applyBorder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5" borderId="0" xfId="0" applyFill="1">
      <alignment vertical="center"/>
    </xf>
    <xf numFmtId="0" fontId="0" fillId="0" borderId="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4" borderId="0" xfId="0" applyFill="1">
      <alignment vertical="center"/>
    </xf>
    <xf numFmtId="179" fontId="0" fillId="0" borderId="0" xfId="0" applyNumberFormat="1">
      <alignment vertical="center"/>
    </xf>
    <xf numFmtId="0" fontId="0" fillId="5" borderId="2" xfId="0" applyFill="1" applyBorder="1">
      <alignment vertical="center"/>
    </xf>
    <xf numFmtId="176" fontId="3" fillId="5" borderId="13" xfId="0" applyNumberFormat="1" applyFont="1" applyFill="1" applyBorder="1">
      <alignment vertical="center"/>
    </xf>
    <xf numFmtId="0" fontId="0" fillId="9" borderId="3" xfId="0" applyFill="1" applyBorder="1">
      <alignment vertical="center"/>
    </xf>
    <xf numFmtId="180" fontId="0" fillId="0" borderId="4" xfId="0" applyNumberFormat="1" applyBorder="1">
      <alignment vertical="center"/>
    </xf>
    <xf numFmtId="180" fontId="0" fillId="0" borderId="5" xfId="0" applyNumberFormat="1" applyBorder="1">
      <alignment vertical="center"/>
    </xf>
    <xf numFmtId="181" fontId="0" fillId="0" borderId="6" xfId="0" applyNumberFormat="1" applyBorder="1">
      <alignment vertical="center"/>
    </xf>
    <xf numFmtId="180" fontId="0" fillId="0" borderId="7" xfId="0" applyNumberFormat="1" applyBorder="1">
      <alignment vertical="center"/>
    </xf>
    <xf numFmtId="180" fontId="0" fillId="0" borderId="0" xfId="0" applyNumberFormat="1">
      <alignment vertical="center"/>
    </xf>
    <xf numFmtId="181" fontId="0" fillId="0" borderId="8" xfId="0" applyNumberFormat="1" applyBorder="1">
      <alignment vertical="center"/>
    </xf>
    <xf numFmtId="180" fontId="0" fillId="0" borderId="9" xfId="0" applyNumberFormat="1" applyBorder="1">
      <alignment vertical="center"/>
    </xf>
    <xf numFmtId="180" fontId="0" fillId="0" borderId="10" xfId="0" applyNumberFormat="1" applyBorder="1">
      <alignment vertical="center"/>
    </xf>
    <xf numFmtId="181" fontId="0" fillId="0" borderId="11" xfId="0" applyNumberFormat="1" applyBorder="1">
      <alignment vertical="center"/>
    </xf>
    <xf numFmtId="176" fontId="3" fillId="5" borderId="2" xfId="0" applyNumberFormat="1" applyFont="1" applyFill="1" applyBorder="1">
      <alignment vertical="center"/>
    </xf>
    <xf numFmtId="179" fontId="3" fillId="0" borderId="3" xfId="0" applyNumberFormat="1" applyFont="1" applyBorder="1">
      <alignment vertical="center"/>
    </xf>
    <xf numFmtId="182" fontId="0" fillId="0" borderId="2" xfId="1" applyNumberFormat="1" applyBorder="1">
      <alignment vertical="center"/>
    </xf>
    <xf numFmtId="182" fontId="0" fillId="0" borderId="13" xfId="1" applyNumberFormat="1" applyBorder="1">
      <alignment vertical="center"/>
    </xf>
    <xf numFmtId="0" fontId="0" fillId="10" borderId="0" xfId="0" applyFill="1">
      <alignment vertical="center"/>
    </xf>
    <xf numFmtId="0" fontId="0" fillId="0" borderId="14" xfId="0" applyBorder="1">
      <alignment vertical="center"/>
    </xf>
    <xf numFmtId="0" fontId="0" fillId="9" borderId="0" xfId="0" applyFill="1">
      <alignment vertical="center"/>
    </xf>
    <xf numFmtId="0" fontId="0" fillId="0" borderId="0" xfId="0" applyFill="1">
      <alignment vertical="center"/>
    </xf>
    <xf numFmtId="183" fontId="0" fillId="0" borderId="0" xfId="0" applyNumberFormat="1">
      <alignment vertical="center"/>
    </xf>
    <xf numFmtId="11" fontId="4" fillId="0" borderId="0" xfId="0" applyNumberFormat="1" applyFont="1">
      <alignment vertical="center"/>
    </xf>
    <xf numFmtId="181" fontId="0" fillId="0" borderId="0" xfId="0" applyNumberFormat="1">
      <alignment vertical="center"/>
    </xf>
    <xf numFmtId="183" fontId="3" fillId="0" borderId="4" xfId="0" applyNumberFormat="1" applyFont="1" applyBorder="1">
      <alignment vertical="center"/>
    </xf>
    <xf numFmtId="183" fontId="3" fillId="0" borderId="5" xfId="0" applyNumberFormat="1" applyFont="1" applyBorder="1">
      <alignment vertical="center"/>
    </xf>
    <xf numFmtId="183" fontId="3" fillId="0" borderId="6" xfId="0" applyNumberFormat="1" applyFont="1" applyBorder="1">
      <alignment vertical="center"/>
    </xf>
    <xf numFmtId="183" fontId="3" fillId="0" borderId="7" xfId="0" applyNumberFormat="1" applyFont="1" applyBorder="1">
      <alignment vertical="center"/>
    </xf>
    <xf numFmtId="183" fontId="3" fillId="0" borderId="0" xfId="0" applyNumberFormat="1" applyFont="1" applyBorder="1">
      <alignment vertical="center"/>
    </xf>
    <xf numFmtId="183" fontId="3" fillId="0" borderId="8" xfId="0" applyNumberFormat="1" applyFont="1" applyBorder="1">
      <alignment vertical="center"/>
    </xf>
    <xf numFmtId="183" fontId="3" fillId="0" borderId="9" xfId="0" applyNumberFormat="1" applyFont="1" applyBorder="1">
      <alignment vertical="center"/>
    </xf>
    <xf numFmtId="183" fontId="3" fillId="0" borderId="10" xfId="0" applyNumberFormat="1" applyFont="1" applyBorder="1">
      <alignment vertical="center"/>
    </xf>
    <xf numFmtId="183" fontId="3" fillId="0" borderId="11" xfId="0" applyNumberFormat="1" applyFont="1" applyBorder="1">
      <alignment vertical="center"/>
    </xf>
    <xf numFmtId="0" fontId="0" fillId="11" borderId="3" xfId="0" applyFill="1" applyBorder="1">
      <alignment vertical="center"/>
    </xf>
    <xf numFmtId="184" fontId="0" fillId="0" borderId="3" xfId="0" applyNumberFormat="1" applyBorder="1">
      <alignment vertical="center"/>
    </xf>
    <xf numFmtId="181" fontId="3" fillId="0" borderId="2" xfId="0" applyNumberFormat="1" applyFont="1" applyBorder="1">
      <alignment vertical="center"/>
    </xf>
    <xf numFmtId="181" fontId="3" fillId="0" borderId="13" xfId="0" applyNumberFormat="1" applyFont="1" applyBorder="1">
      <alignment vertical="center"/>
    </xf>
    <xf numFmtId="185" fontId="3" fillId="0" borderId="3" xfId="0" applyNumberFormat="1" applyFont="1" applyBorder="1">
      <alignment vertical="center"/>
    </xf>
    <xf numFmtId="0" fontId="6" fillId="0" borderId="0" xfId="0" applyFont="1">
      <alignment vertical="center"/>
    </xf>
    <xf numFmtId="186" fontId="0" fillId="0" borderId="0" xfId="0" applyNumberFormat="1">
      <alignment vertical="center"/>
    </xf>
    <xf numFmtId="184" fontId="0" fillId="0" borderId="0" xfId="0" applyNumberFormat="1">
      <alignment vertical="center"/>
    </xf>
    <xf numFmtId="184" fontId="3" fillId="0" borderId="2" xfId="0" applyNumberFormat="1" applyFont="1" applyBorder="1">
      <alignment vertical="center"/>
    </xf>
    <xf numFmtId="180" fontId="3" fillId="0" borderId="2" xfId="0" applyNumberFormat="1" applyFont="1" applyBorder="1">
      <alignment vertical="center"/>
    </xf>
    <xf numFmtId="187" fontId="0" fillId="0" borderId="0" xfId="0" applyNumberFormat="1">
      <alignment vertical="center"/>
    </xf>
    <xf numFmtId="188" fontId="0" fillId="0" borderId="2" xfId="1" applyNumberFormat="1" applyBorder="1">
      <alignment vertical="center"/>
    </xf>
    <xf numFmtId="188" fontId="0" fillId="0" borderId="13" xfId="1" applyNumberFormat="1" applyBorder="1">
      <alignment vertical="center"/>
    </xf>
    <xf numFmtId="183" fontId="0" fillId="0" borderId="3" xfId="0" applyNumberFormat="1" applyBorder="1">
      <alignment vertical="center"/>
    </xf>
    <xf numFmtId="181" fontId="3" fillId="0" borderId="3" xfId="0" applyNumberFormat="1" applyFont="1" applyBorder="1">
      <alignment vertical="center"/>
    </xf>
    <xf numFmtId="185" fontId="0" fillId="0" borderId="3" xfId="0" applyNumberFormat="1" applyBorder="1">
      <alignment vertical="center"/>
    </xf>
    <xf numFmtId="0" fontId="0" fillId="6" borderId="3" xfId="0" applyFill="1" applyBorder="1">
      <alignment vertical="center"/>
    </xf>
    <xf numFmtId="0" fontId="0" fillId="0" borderId="8" xfId="0" applyBorder="1">
      <alignment vertical="center"/>
    </xf>
    <xf numFmtId="0" fontId="0" fillId="0" borderId="11" xfId="0" applyBorder="1">
      <alignment vertical="center"/>
    </xf>
    <xf numFmtId="176" fontId="3" fillId="4" borderId="15" xfId="0" applyNumberFormat="1" applyFont="1" applyFill="1" applyBorder="1">
      <alignment vertical="center"/>
    </xf>
    <xf numFmtId="180" fontId="3" fillId="0" borderId="13" xfId="0" applyNumberFormat="1" applyFont="1" applyBorder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189" fontId="0" fillId="0" borderId="0" xfId="0" applyNumberFormat="1">
      <alignment vertical="center"/>
    </xf>
    <xf numFmtId="0" fontId="0" fillId="0" borderId="0" xfId="0" quotePrefix="1">
      <alignment vertical="center"/>
    </xf>
    <xf numFmtId="0" fontId="4" fillId="0" borderId="0" xfId="0" applyFont="1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eetMetadata" Target="metadata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Planar_dataset!$A$2:$A$201</c:f>
              <c:numCache>
                <c:formatCode>General</c:formatCode>
                <c:ptCount val="200"/>
                <c:pt idx="0">
                  <c:v>1.20444229225431</c:v>
                </c:pt>
                <c:pt idx="1">
                  <c:v>0.158709903982553</c:v>
                </c:pt>
                <c:pt idx="2">
                  <c:v>0.0952471960450205</c:v>
                </c:pt>
                <c:pt idx="3">
                  <c:v>0.349178474639659</c:v>
                </c:pt>
                <c:pt idx="4">
                  <c:v>0.694150378460909</c:v>
                </c:pt>
                <c:pt idx="5">
                  <c:v>1.62065037903814</c:v>
                </c:pt>
                <c:pt idx="6">
                  <c:v>1.53856224988513</c:v>
                </c:pt>
                <c:pt idx="7">
                  <c:v>0.0363085640649736</c:v>
                </c:pt>
                <c:pt idx="8">
                  <c:v>0.474591108662159</c:v>
                </c:pt>
                <c:pt idx="9">
                  <c:v>0.16569582775413</c:v>
                </c:pt>
                <c:pt idx="10">
                  <c:v>1.66446248836747</c:v>
                </c:pt>
                <c:pt idx="11">
                  <c:v>0.840285720377345</c:v>
                </c:pt>
                <c:pt idx="12">
                  <c:v>0.26169516271978</c:v>
                </c:pt>
                <c:pt idx="13">
                  <c:v>0.231614896123326</c:v>
                </c:pt>
                <c:pt idx="14">
                  <c:v>1.58013019520123</c:v>
                </c:pt>
                <c:pt idx="15">
                  <c:v>0.00635509949945095</c:v>
                </c:pt>
                <c:pt idx="16">
                  <c:v>0.680610418627664</c:v>
                </c:pt>
                <c:pt idx="17">
                  <c:v>0.121400432003561</c:v>
                </c:pt>
                <c:pt idx="18">
                  <c:v>1.13281261352164</c:v>
                </c:pt>
                <c:pt idx="19">
                  <c:v>1.61505892364597</c:v>
                </c:pt>
                <c:pt idx="20">
                  <c:v>0.166454441389261</c:v>
                </c:pt>
                <c:pt idx="21">
                  <c:v>1.72438241448903</c:v>
                </c:pt>
                <c:pt idx="22">
                  <c:v>1.88667245784007</c:v>
                </c:pt>
                <c:pt idx="23">
                  <c:v>1.72327227347907</c:v>
                </c:pt>
                <c:pt idx="24">
                  <c:v>1.54661331649125</c:v>
                </c:pt>
                <c:pt idx="25">
                  <c:v>0.984590399987696</c:v>
                </c:pt>
                <c:pt idx="26">
                  <c:v>1.45313344979391</c:v>
                </c:pt>
                <c:pt idx="27">
                  <c:v>0.749043388033422</c:v>
                </c:pt>
                <c:pt idx="28">
                  <c:v>1.4504834139835</c:v>
                </c:pt>
                <c:pt idx="29">
                  <c:v>1.6428786464081</c:v>
                </c:pt>
                <c:pt idx="30">
                  <c:v>1.28141487477373</c:v>
                </c:pt>
                <c:pt idx="31">
                  <c:v>1.59574104204182</c:v>
                </c:pt>
                <c:pt idx="32">
                  <c:v>1.46298293757335</c:v>
                </c:pt>
                <c:pt idx="33">
                  <c:v>1.46629048072842</c:v>
                </c:pt>
                <c:pt idx="34">
                  <c:v>1.54348960968905</c:v>
                </c:pt>
                <c:pt idx="35">
                  <c:v>1.57013416429806</c:v>
                </c:pt>
                <c:pt idx="36">
                  <c:v>1.22995403759759</c:v>
                </c:pt>
                <c:pt idx="37">
                  <c:v>1.31142345411606</c:v>
                </c:pt>
                <c:pt idx="38">
                  <c:v>-1.99364552778448</c:v>
                </c:pt>
                <c:pt idx="39">
                  <c:v>0.394564752091748</c:v>
                </c:pt>
                <c:pt idx="40">
                  <c:v>1.51715449218369</c:v>
                </c:pt>
                <c:pt idx="41">
                  <c:v>1.69169139036117</c:v>
                </c:pt>
                <c:pt idx="42">
                  <c:v>1.74186685508505</c:v>
                </c:pt>
                <c:pt idx="43">
                  <c:v>-2.91373381641079</c:v>
                </c:pt>
                <c:pt idx="44">
                  <c:v>0.752150897716887</c:v>
                </c:pt>
                <c:pt idx="45">
                  <c:v>1.68537303051839</c:v>
                </c:pt>
                <c:pt idx="46">
                  <c:v>0.371160238458855</c:v>
                </c:pt>
                <c:pt idx="47">
                  <c:v>-3.73033884254973</c:v>
                </c:pt>
                <c:pt idx="48">
                  <c:v>0.352484079813873</c:v>
                </c:pt>
                <c:pt idx="49">
                  <c:v>-1.48694205849103</c:v>
                </c:pt>
                <c:pt idx="50">
                  <c:v>-0.745290415600761</c:v>
                </c:pt>
                <c:pt idx="51">
                  <c:v>0.5638074424008</c:v>
                </c:pt>
                <c:pt idx="52">
                  <c:v>1.27093178968114</c:v>
                </c:pt>
                <c:pt idx="53">
                  <c:v>0.535133607431793</c:v>
                </c:pt>
                <c:pt idx="54">
                  <c:v>-0.171330374616821</c:v>
                </c:pt>
                <c:pt idx="55">
                  <c:v>-2.5019729343081</c:v>
                </c:pt>
                <c:pt idx="56">
                  <c:v>-2.63275448307701</c:v>
                </c:pt>
                <c:pt idx="57">
                  <c:v>-3.15561549613657</c:v>
                </c:pt>
                <c:pt idx="58">
                  <c:v>-2.11022490200191</c:v>
                </c:pt>
                <c:pt idx="59">
                  <c:v>-3.51303562906868</c:v>
                </c:pt>
                <c:pt idx="60">
                  <c:v>-0.0352018155402368</c:v>
                </c:pt>
                <c:pt idx="61">
                  <c:v>-3.99843114181838</c:v>
                </c:pt>
                <c:pt idx="62">
                  <c:v>-3.08095445057136</c:v>
                </c:pt>
                <c:pt idx="63">
                  <c:v>-1.79023024239924</c:v>
                </c:pt>
                <c:pt idx="64">
                  <c:v>-3.37520543959256</c:v>
                </c:pt>
                <c:pt idx="65">
                  <c:v>-2.38578574713053</c:v>
                </c:pt>
                <c:pt idx="66">
                  <c:v>-3.54741267468052</c:v>
                </c:pt>
                <c:pt idx="67">
                  <c:v>-2.92344384284494</c:v>
                </c:pt>
                <c:pt idx="68">
                  <c:v>-1.01009704503209</c:v>
                </c:pt>
                <c:pt idx="69">
                  <c:v>-0.302185837566268</c:v>
                </c:pt>
                <c:pt idx="70">
                  <c:v>-0.147947198813012</c:v>
                </c:pt>
                <c:pt idx="71">
                  <c:v>-2.41113497815754</c:v>
                </c:pt>
                <c:pt idx="72">
                  <c:v>-3.52065970196551</c:v>
                </c:pt>
                <c:pt idx="73">
                  <c:v>-3.0976248030545</c:v>
                </c:pt>
                <c:pt idx="74">
                  <c:v>-3.86453573584426</c:v>
                </c:pt>
                <c:pt idx="75">
                  <c:v>0.0346287901545725</c:v>
                </c:pt>
                <c:pt idx="76">
                  <c:v>-3.81297733180848</c:v>
                </c:pt>
                <c:pt idx="77">
                  <c:v>-2.54941164349808</c:v>
                </c:pt>
                <c:pt idx="78">
                  <c:v>-3.61833546484694</c:v>
                </c:pt>
                <c:pt idx="79">
                  <c:v>-2.31720967849803</c:v>
                </c:pt>
                <c:pt idx="80">
                  <c:v>-3.85843301222356</c:v>
                </c:pt>
                <c:pt idx="81">
                  <c:v>-3.7718252826082</c:v>
                </c:pt>
                <c:pt idx="82">
                  <c:v>-3.22643424331939</c:v>
                </c:pt>
                <c:pt idx="83">
                  <c:v>-2.49748107037413</c:v>
                </c:pt>
                <c:pt idx="84">
                  <c:v>-2.94157976387335</c:v>
                </c:pt>
                <c:pt idx="85">
                  <c:v>-2.91391858691088</c:v>
                </c:pt>
                <c:pt idx="86">
                  <c:v>-3.7062396434892</c:v>
                </c:pt>
                <c:pt idx="87">
                  <c:v>-1.95265709354551</c:v>
                </c:pt>
                <c:pt idx="88">
                  <c:v>-2.66020433938843</c:v>
                </c:pt>
                <c:pt idx="89">
                  <c:v>0.817304141138508</c:v>
                </c:pt>
                <c:pt idx="90">
                  <c:v>1.21768511762674</c:v>
                </c:pt>
                <c:pt idx="91">
                  <c:v>-1.66246174540948</c:v>
                </c:pt>
                <c:pt idx="92">
                  <c:v>-2.75111410813863</c:v>
                </c:pt>
                <c:pt idx="93">
                  <c:v>-3.3187370052714</c:v>
                </c:pt>
                <c:pt idx="94">
                  <c:v>-0.214063181764215</c:v>
                </c:pt>
                <c:pt idx="95">
                  <c:v>-1.09902221958978</c:v>
                </c:pt>
                <c:pt idx="96">
                  <c:v>-1.94767785410784</c:v>
                </c:pt>
                <c:pt idx="97">
                  <c:v>-0.499991013628241</c:v>
                </c:pt>
                <c:pt idx="98">
                  <c:v>-2.52618506879869</c:v>
                </c:pt>
                <c:pt idx="99">
                  <c:v>1.96360772777726</c:v>
                </c:pt>
                <c:pt idx="100">
                  <c:v>-1.02715842858873</c:v>
                </c:pt>
                <c:pt idx="101">
                  <c:v>3.03248340794889</c:v>
                </c:pt>
                <c:pt idx="102">
                  <c:v>1.51559026908439</c:v>
                </c:pt>
                <c:pt idx="103">
                  <c:v>2.21864282846411</c:v>
                </c:pt>
                <c:pt idx="104">
                  <c:v>-2.40385821013847</c:v>
                </c:pt>
                <c:pt idx="105">
                  <c:v>2.00630520800945</c:v>
                </c:pt>
                <c:pt idx="106">
                  <c:v>3.17911628257576</c:v>
                </c:pt>
                <c:pt idx="107">
                  <c:v>-1.45188351081127</c:v>
                </c:pt>
                <c:pt idx="108">
                  <c:v>1.21496393046182</c:v>
                </c:pt>
                <c:pt idx="109">
                  <c:v>2.04613300536966</c:v>
                </c:pt>
                <c:pt idx="110">
                  <c:v>-1.6218261398374</c:v>
                </c:pt>
                <c:pt idx="111">
                  <c:v>3.17993199838879</c:v>
                </c:pt>
                <c:pt idx="112">
                  <c:v>3.9679918757244</c:v>
                </c:pt>
                <c:pt idx="113">
                  <c:v>0.329897727985084</c:v>
                </c:pt>
                <c:pt idx="114">
                  <c:v>4.07816587564461</c:v>
                </c:pt>
                <c:pt idx="115">
                  <c:v>-0.3175660124596</c:v>
                </c:pt>
                <c:pt idx="116">
                  <c:v>3.31129112974337</c:v>
                </c:pt>
                <c:pt idx="117">
                  <c:v>-0.95280938579073</c:v>
                </c:pt>
                <c:pt idx="118">
                  <c:v>3.03768998385259</c:v>
                </c:pt>
                <c:pt idx="119">
                  <c:v>3.55052991565923</c:v>
                </c:pt>
                <c:pt idx="120">
                  <c:v>3.55990774781066</c:v>
                </c:pt>
                <c:pt idx="121">
                  <c:v>2.33663284705661</c:v>
                </c:pt>
                <c:pt idx="122">
                  <c:v>2.3135243335135</c:v>
                </c:pt>
                <c:pt idx="123">
                  <c:v>0.27949521235848</c:v>
                </c:pt>
                <c:pt idx="124">
                  <c:v>0.151862546643419</c:v>
                </c:pt>
                <c:pt idx="125">
                  <c:v>1.96155941018625</c:v>
                </c:pt>
                <c:pt idx="126">
                  <c:v>0.547353260154379</c:v>
                </c:pt>
                <c:pt idx="127">
                  <c:v>3.49044034427921</c:v>
                </c:pt>
                <c:pt idx="128">
                  <c:v>2.72566041897307</c:v>
                </c:pt>
                <c:pt idx="129">
                  <c:v>2.13606507522216</c:v>
                </c:pt>
                <c:pt idx="130">
                  <c:v>3.67042247697409</c:v>
                </c:pt>
                <c:pt idx="131">
                  <c:v>3.92260947403588</c:v>
                </c:pt>
                <c:pt idx="132">
                  <c:v>3.08862030812036</c:v>
                </c:pt>
                <c:pt idx="133">
                  <c:v>1.92948433073308</c:v>
                </c:pt>
                <c:pt idx="134">
                  <c:v>1.38946994980023</c:v>
                </c:pt>
                <c:pt idx="135">
                  <c:v>3.51428218117474</c:v>
                </c:pt>
                <c:pt idx="136">
                  <c:v>1.13035696163437</c:v>
                </c:pt>
                <c:pt idx="137">
                  <c:v>3.33545460211764</c:v>
                </c:pt>
                <c:pt idx="138">
                  <c:v>0.00915905230274186</c:v>
                </c:pt>
                <c:pt idx="139">
                  <c:v>1.68097253671382</c:v>
                </c:pt>
                <c:pt idx="140">
                  <c:v>2.3071097052983</c:v>
                </c:pt>
                <c:pt idx="141">
                  <c:v>2.2140483172035</c:v>
                </c:pt>
                <c:pt idx="142">
                  <c:v>-0.531842726300131</c:v>
                </c:pt>
                <c:pt idx="143">
                  <c:v>-0.345874828927039</c:v>
                </c:pt>
                <c:pt idx="144">
                  <c:v>-0.0983826600790429</c:v>
                </c:pt>
                <c:pt idx="145">
                  <c:v>0.655029427910839</c:v>
                </c:pt>
                <c:pt idx="146">
                  <c:v>0.583612433256496</c:v>
                </c:pt>
                <c:pt idx="147">
                  <c:v>-0.768172853734812</c:v>
                </c:pt>
                <c:pt idx="148">
                  <c:v>-0.0552725703166416</c:v>
                </c:pt>
                <c:pt idx="149">
                  <c:v>-1.25961956325636</c:v>
                </c:pt>
                <c:pt idx="150">
                  <c:v>0.942805935954027</c:v>
                </c:pt>
                <c:pt idx="151">
                  <c:v>3.77681530692978</c:v>
                </c:pt>
                <c:pt idx="152">
                  <c:v>-1.70922457764963</c:v>
                </c:pt>
                <c:pt idx="153">
                  <c:v>-1.08169516913647</c:v>
                </c:pt>
                <c:pt idx="154">
                  <c:v>-1.40307038733236</c:v>
                </c:pt>
                <c:pt idx="155">
                  <c:v>-0.643634518984938</c:v>
                </c:pt>
                <c:pt idx="156">
                  <c:v>-0.632543453714377</c:v>
                </c:pt>
                <c:pt idx="157">
                  <c:v>-0.853713550304598</c:v>
                </c:pt>
                <c:pt idx="158">
                  <c:v>-1.22772525760643</c:v>
                </c:pt>
                <c:pt idx="159">
                  <c:v>0.950740230555994</c:v>
                </c:pt>
                <c:pt idx="160">
                  <c:v>-0.597375125455426</c:v>
                </c:pt>
                <c:pt idx="161">
                  <c:v>0.501933176032993</c:v>
                </c:pt>
                <c:pt idx="162">
                  <c:v>-1.88988467174546</c:v>
                </c:pt>
                <c:pt idx="163">
                  <c:v>-1.23602220160375</c:v>
                </c:pt>
                <c:pt idx="164">
                  <c:v>-1.74861599764983</c:v>
                </c:pt>
                <c:pt idx="165">
                  <c:v>-1.48828262056844</c:v>
                </c:pt>
                <c:pt idx="166">
                  <c:v>-1.27810420551338</c:v>
                </c:pt>
                <c:pt idx="167">
                  <c:v>-1.9933836091919</c:v>
                </c:pt>
                <c:pt idx="168">
                  <c:v>-0.0680758370742393</c:v>
                </c:pt>
                <c:pt idx="169">
                  <c:v>1.07968240916261</c:v>
                </c:pt>
                <c:pt idx="170">
                  <c:v>-1.49733014480147</c:v>
                </c:pt>
                <c:pt idx="171">
                  <c:v>-1.02248496669438</c:v>
                </c:pt>
                <c:pt idx="172">
                  <c:v>-0.0688068626510152</c:v>
                </c:pt>
                <c:pt idx="173">
                  <c:v>-1.77284296507726</c:v>
                </c:pt>
                <c:pt idx="174">
                  <c:v>-1.4290359870691</c:v>
                </c:pt>
                <c:pt idx="175">
                  <c:v>-1.63191608029572</c:v>
                </c:pt>
                <c:pt idx="176">
                  <c:v>-0.157413452849008</c:v>
                </c:pt>
                <c:pt idx="177">
                  <c:v>-1.69732958872154</c:v>
                </c:pt>
                <c:pt idx="178">
                  <c:v>-0.720691107223537</c:v>
                </c:pt>
                <c:pt idx="179">
                  <c:v>-1.49836618383467</c:v>
                </c:pt>
                <c:pt idx="180">
                  <c:v>-1.53285135456219</c:v>
                </c:pt>
                <c:pt idx="181">
                  <c:v>-0.78307928873756</c:v>
                </c:pt>
                <c:pt idx="182">
                  <c:v>-0.565545944701126</c:v>
                </c:pt>
                <c:pt idx="183">
                  <c:v>-0.00428247557298128</c:v>
                </c:pt>
                <c:pt idx="184">
                  <c:v>-0.954816172255219</c:v>
                </c:pt>
                <c:pt idx="185">
                  <c:v>-1.4302729898765</c:v>
                </c:pt>
                <c:pt idx="186">
                  <c:v>-0.199139038679724</c:v>
                </c:pt>
                <c:pt idx="187">
                  <c:v>-0.393228458297178</c:v>
                </c:pt>
                <c:pt idx="188">
                  <c:v>-0.313917578970431</c:v>
                </c:pt>
                <c:pt idx="189">
                  <c:v>-0.555629382735978</c:v>
                </c:pt>
                <c:pt idx="190">
                  <c:v>-0.0561729204316233</c:v>
                </c:pt>
                <c:pt idx="191">
                  <c:v>-0.0584257606322271</c:v>
                </c:pt>
                <c:pt idx="192">
                  <c:v>-0.807036999743523</c:v>
                </c:pt>
                <c:pt idx="193">
                  <c:v>-0.186016878522522</c:v>
                </c:pt>
                <c:pt idx="194">
                  <c:v>-0.00965590226474059</c:v>
                </c:pt>
                <c:pt idx="195">
                  <c:v>-1.5266455794283</c:v>
                </c:pt>
                <c:pt idx="196">
                  <c:v>-0.0232543322870442</c:v>
                </c:pt>
                <c:pt idx="197">
                  <c:v>-0.0211665123674633</c:v>
                </c:pt>
                <c:pt idx="198">
                  <c:v>-0.237912886998552</c:v>
                </c:pt>
                <c:pt idx="199">
                  <c:v>-0.585846410135845</c:v>
                </c:pt>
              </c:numCache>
            </c:numRef>
          </c:xVal>
          <c:yVal>
            <c:numRef>
              <c:f>Planar_dataset!$B$2:$B$201</c:f>
              <c:numCache>
                <c:formatCode>General</c:formatCode>
                <c:ptCount val="200"/>
                <c:pt idx="0">
                  <c:v>3.57611414812884</c:v>
                </c:pt>
                <c:pt idx="1">
                  <c:v>-1.48217090036834</c:v>
                </c:pt>
                <c:pt idx="2">
                  <c:v>-1.27995532765317</c:v>
                </c:pt>
                <c:pt idx="3">
                  <c:v>-2.06437997499018</c:v>
                </c:pt>
                <c:pt idx="4">
                  <c:v>2.88910877909986</c:v>
                </c:pt>
                <c:pt idx="5">
                  <c:v>-4.03512400373958</c:v>
                </c:pt>
                <c:pt idx="6">
                  <c:v>3.24255517875712</c:v>
                </c:pt>
                <c:pt idx="7">
                  <c:v>-0.853952855125518</c:v>
                </c:pt>
                <c:pt idx="8">
                  <c:v>2.47793819808313</c:v>
                </c:pt>
                <c:pt idx="9">
                  <c:v>1.81117216245238</c:v>
                </c:pt>
                <c:pt idx="10">
                  <c:v>3.45270042265201</c:v>
                </c:pt>
                <c:pt idx="11">
                  <c:v>-3.44017637739683</c:v>
                </c:pt>
                <c:pt idx="12">
                  <c:v>2.10549647202377</c:v>
                </c:pt>
                <c:pt idx="13">
                  <c:v>1.81380501462609</c:v>
                </c:pt>
                <c:pt idx="14">
                  <c:v>3.30267114388237</c:v>
                </c:pt>
                <c:pt idx="15">
                  <c:v>0.418131769061616</c:v>
                </c:pt>
                <c:pt idx="16">
                  <c:v>3.09636433646599</c:v>
                </c:pt>
                <c:pt idx="17">
                  <c:v>1.33096003574915</c:v>
                </c:pt>
                <c:pt idx="18">
                  <c:v>3.78708832955768</c:v>
                </c:pt>
                <c:pt idx="19">
                  <c:v>3.67113005390077</c:v>
                </c:pt>
                <c:pt idx="20">
                  <c:v>1.77614048171035</c:v>
                </c:pt>
                <c:pt idx="21">
                  <c:v>2.76152023394892</c:v>
                </c:pt>
                <c:pt idx="22">
                  <c:v>3.25544107561463</c:v>
                </c:pt>
                <c:pt idx="23">
                  <c:v>3.46859174324164</c:v>
                </c:pt>
                <c:pt idx="24">
                  <c:v>2.48644177266237</c:v>
                </c:pt>
                <c:pt idx="25">
                  <c:v>3.77377130269804</c:v>
                </c:pt>
                <c:pt idx="26">
                  <c:v>3.60609973764406</c:v>
                </c:pt>
                <c:pt idx="27">
                  <c:v>3.11254032051788</c:v>
                </c:pt>
                <c:pt idx="28">
                  <c:v>3.57519058702158</c:v>
                </c:pt>
                <c:pt idx="29">
                  <c:v>2.61610253227666</c:v>
                </c:pt>
                <c:pt idx="30">
                  <c:v>3.71658381790464</c:v>
                </c:pt>
                <c:pt idx="31">
                  <c:v>3.70508842254514</c:v>
                </c:pt>
                <c:pt idx="32">
                  <c:v>3.83692687813098</c:v>
                </c:pt>
                <c:pt idx="33">
                  <c:v>4.03764347048151</c:v>
                </c:pt>
                <c:pt idx="34">
                  <c:v>3.66278003656841</c:v>
                </c:pt>
                <c:pt idx="35">
                  <c:v>2.58286652586799</c:v>
                </c:pt>
                <c:pt idx="36">
                  <c:v>3.46644212676571</c:v>
                </c:pt>
                <c:pt idx="37">
                  <c:v>1.81009585877177</c:v>
                </c:pt>
                <c:pt idx="38">
                  <c:v>-1.493851166257</c:v>
                </c:pt>
                <c:pt idx="39">
                  <c:v>0.415245354029957</c:v>
                </c:pt>
                <c:pt idx="40">
                  <c:v>2.27195929144178</c:v>
                </c:pt>
                <c:pt idx="41">
                  <c:v>3.3695506320864</c:v>
                </c:pt>
                <c:pt idx="42">
                  <c:v>3.12091873948587</c:v>
                </c:pt>
                <c:pt idx="43">
                  <c:v>-1.81920100352539</c:v>
                </c:pt>
                <c:pt idx="44">
                  <c:v>0.892965441918617</c:v>
                </c:pt>
                <c:pt idx="45">
                  <c:v>2.58295944194261</c:v>
                </c:pt>
                <c:pt idx="46">
                  <c:v>0.390987436037063</c:v>
                </c:pt>
                <c:pt idx="47">
                  <c:v>-1.63847358417845</c:v>
                </c:pt>
                <c:pt idx="48">
                  <c:v>0.358745593850307</c:v>
                </c:pt>
                <c:pt idx="49">
                  <c:v>-1.20025645190856</c:v>
                </c:pt>
                <c:pt idx="50">
                  <c:v>-0.662747681841342</c:v>
                </c:pt>
                <c:pt idx="51">
                  <c:v>0.631091667038768</c:v>
                </c:pt>
                <c:pt idx="52">
                  <c:v>1.91148705259978</c:v>
                </c:pt>
                <c:pt idx="53">
                  <c:v>0.561807625923045</c:v>
                </c:pt>
                <c:pt idx="54">
                  <c:v>-0.164789940123032</c:v>
                </c:pt>
                <c:pt idx="55">
                  <c:v>-1.67941724563733</c:v>
                </c:pt>
                <c:pt idx="56">
                  <c:v>-1.52497835390291</c:v>
                </c:pt>
                <c:pt idx="57">
                  <c:v>-1.68684842071463</c:v>
                </c:pt>
                <c:pt idx="58">
                  <c:v>-1.45714301232076</c:v>
                </c:pt>
                <c:pt idx="59">
                  <c:v>-1.77895038317661</c:v>
                </c:pt>
                <c:pt idx="60">
                  <c:v>-0.0348915964756676</c:v>
                </c:pt>
                <c:pt idx="61">
                  <c:v>-1.52257925612782</c:v>
                </c:pt>
                <c:pt idx="62">
                  <c:v>-1.66776383259536</c:v>
                </c:pt>
                <c:pt idx="63">
                  <c:v>-1.34036664540651</c:v>
                </c:pt>
                <c:pt idx="64">
                  <c:v>-1.7131120999797</c:v>
                </c:pt>
                <c:pt idx="65">
                  <c:v>-1.51851548989794</c:v>
                </c:pt>
                <c:pt idx="66">
                  <c:v>-1.13514716617291</c:v>
                </c:pt>
                <c:pt idx="67">
                  <c:v>-0.642637842745769</c:v>
                </c:pt>
                <c:pt idx="68">
                  <c:v>-0.0683366271163025</c:v>
                </c:pt>
                <c:pt idx="69">
                  <c:v>-0.292017073759918</c:v>
                </c:pt>
                <c:pt idx="70">
                  <c:v>-0.141218116077651</c:v>
                </c:pt>
                <c:pt idx="71">
                  <c:v>-1.50670573646801</c:v>
                </c:pt>
                <c:pt idx="72">
                  <c:v>-1.52995706776713</c:v>
                </c:pt>
                <c:pt idx="73">
                  <c:v>-0.794385720379503</c:v>
                </c:pt>
                <c:pt idx="74">
                  <c:v>-1.39958851607886</c:v>
                </c:pt>
                <c:pt idx="75">
                  <c:v>0.0356093081279514</c:v>
                </c:pt>
                <c:pt idx="76">
                  <c:v>-1.79730878102003</c:v>
                </c:pt>
                <c:pt idx="77">
                  <c:v>-0.511392884135197</c:v>
                </c:pt>
                <c:pt idx="78">
                  <c:v>-1.12667181744545</c:v>
                </c:pt>
                <c:pt idx="79">
                  <c:v>-0.421185478615747</c:v>
                </c:pt>
                <c:pt idx="80">
                  <c:v>-1.45669049578948</c:v>
                </c:pt>
                <c:pt idx="81">
                  <c:v>-1.3384713171549</c:v>
                </c:pt>
                <c:pt idx="82">
                  <c:v>-0.816479131687253</c:v>
                </c:pt>
                <c:pt idx="83">
                  <c:v>-0.473790481276471</c:v>
                </c:pt>
                <c:pt idx="84">
                  <c:v>-0.639753507030583</c:v>
                </c:pt>
                <c:pt idx="85">
                  <c:v>-0.634286373676876</c:v>
                </c:pt>
                <c:pt idx="86">
                  <c:v>-1.38061641114638</c:v>
                </c:pt>
                <c:pt idx="87">
                  <c:v>-0.257794857700895</c:v>
                </c:pt>
                <c:pt idx="88">
                  <c:v>-0.447701819258182</c:v>
                </c:pt>
                <c:pt idx="89">
                  <c:v>-0.0412904131261224</c:v>
                </c:pt>
                <c:pt idx="90">
                  <c:v>-0.0976752768236261</c:v>
                </c:pt>
                <c:pt idx="91">
                  <c:v>-0.178618154132253</c:v>
                </c:pt>
                <c:pt idx="92">
                  <c:v>-0.567541670968296</c:v>
                </c:pt>
                <c:pt idx="93">
                  <c:v>-0.813740301041872</c:v>
                </c:pt>
                <c:pt idx="94">
                  <c:v>-0.00263923557822202</c:v>
                </c:pt>
                <c:pt idx="95">
                  <c:v>-0.0725097027945168</c:v>
                </c:pt>
                <c:pt idx="96">
                  <c:v>-0.263437687088446</c:v>
                </c:pt>
                <c:pt idx="97">
                  <c:v>-0.020647822314858</c:v>
                </c:pt>
                <c:pt idx="98">
                  <c:v>-0.403305714642633</c:v>
                </c:pt>
                <c:pt idx="99">
                  <c:v>-0.238704899206586</c:v>
                </c:pt>
                <c:pt idx="100">
                  <c:v>-0.0951626956559304</c:v>
                </c:pt>
                <c:pt idx="101">
                  <c:v>-0.798991812624053</c:v>
                </c:pt>
                <c:pt idx="102">
                  <c:v>-0.166006987794491</c:v>
                </c:pt>
                <c:pt idx="103">
                  <c:v>-0.364406026387512</c:v>
                </c:pt>
                <c:pt idx="104">
                  <c:v>-0.386024370190217</c:v>
                </c:pt>
                <c:pt idx="105">
                  <c:v>-0.220189573604671</c:v>
                </c:pt>
                <c:pt idx="106">
                  <c:v>-0.775370338544423</c:v>
                </c:pt>
                <c:pt idx="107">
                  <c:v>-0.122170581689271</c:v>
                </c:pt>
                <c:pt idx="108">
                  <c:v>-0.0842420755716972</c:v>
                </c:pt>
                <c:pt idx="109">
                  <c:v>-0.298099360827213</c:v>
                </c:pt>
                <c:pt idx="110">
                  <c:v>-0.196869701873479</c:v>
                </c:pt>
                <c:pt idx="111">
                  <c:v>-0.75307501733792</c:v>
                </c:pt>
                <c:pt idx="112">
                  <c:v>-1.46831842121527</c:v>
                </c:pt>
                <c:pt idx="113">
                  <c:v>-0.00955610600497617</c:v>
                </c:pt>
                <c:pt idx="114">
                  <c:v>-1.20211121563515</c:v>
                </c:pt>
                <c:pt idx="115">
                  <c:v>-0.00960546772849924</c:v>
                </c:pt>
                <c:pt idx="116">
                  <c:v>-0.810882919769859</c:v>
                </c:pt>
                <c:pt idx="117">
                  <c:v>-0.0568346353452893</c:v>
                </c:pt>
                <c:pt idx="118">
                  <c:v>-1.67347742477346</c:v>
                </c:pt>
                <c:pt idx="119">
                  <c:v>-1.40460973801992</c:v>
                </c:pt>
                <c:pt idx="120">
                  <c:v>-1.12343152148793</c:v>
                </c:pt>
                <c:pt idx="121">
                  <c:v>-0.40412277909293</c:v>
                </c:pt>
                <c:pt idx="122">
                  <c:v>-1.57164754707955</c:v>
                </c:pt>
                <c:pt idx="123">
                  <c:v>-0.260933943611245</c:v>
                </c:pt>
                <c:pt idx="124">
                  <c:v>-0.000262404061322211</c:v>
                </c:pt>
                <c:pt idx="125">
                  <c:v>-1.44902115056342</c:v>
                </c:pt>
                <c:pt idx="126">
                  <c:v>-0.490044260422151</c:v>
                </c:pt>
                <c:pt idx="127">
                  <c:v>-1.85263114844078</c:v>
                </c:pt>
                <c:pt idx="128">
                  <c:v>-0.541699194525337</c:v>
                </c:pt>
                <c:pt idx="129">
                  <c:v>-1.53914207163129</c:v>
                </c:pt>
                <c:pt idx="130">
                  <c:v>-1.68871376996482</c:v>
                </c:pt>
                <c:pt idx="131">
                  <c:v>-1.48674074469642</c:v>
                </c:pt>
                <c:pt idx="132">
                  <c:v>-0.797674459451679</c:v>
                </c:pt>
                <c:pt idx="133">
                  <c:v>-1.39073588967351</c:v>
                </c:pt>
                <c:pt idx="134">
                  <c:v>-1.14367530523236</c:v>
                </c:pt>
                <c:pt idx="135">
                  <c:v>-1.57393833972103</c:v>
                </c:pt>
                <c:pt idx="136">
                  <c:v>-0.887426686052906</c:v>
                </c:pt>
                <c:pt idx="137">
                  <c:v>-1.21102011349875</c:v>
                </c:pt>
                <c:pt idx="138">
                  <c:v>-0.00858734619944527</c:v>
                </c:pt>
                <c:pt idx="139">
                  <c:v>-1.19452166779175</c:v>
                </c:pt>
                <c:pt idx="140">
                  <c:v>-1.53428360008835</c:v>
                </c:pt>
                <c:pt idx="141">
                  <c:v>-1.5789843302651</c:v>
                </c:pt>
                <c:pt idx="142">
                  <c:v>0.580732218312339</c:v>
                </c:pt>
                <c:pt idx="143">
                  <c:v>0.371643283656051</c:v>
                </c:pt>
                <c:pt idx="144">
                  <c:v>0.0998470126551847</c:v>
                </c:pt>
                <c:pt idx="145">
                  <c:v>-0.586327973188422</c:v>
                </c:pt>
                <c:pt idx="146">
                  <c:v>-0.526306388344561</c:v>
                </c:pt>
                <c:pt idx="147">
                  <c:v>0.887962668346417</c:v>
                </c:pt>
                <c:pt idx="148">
                  <c:v>0.056468969190544</c:v>
                </c:pt>
                <c:pt idx="149">
                  <c:v>1.5931826184174</c:v>
                </c:pt>
                <c:pt idx="150">
                  <c:v>-0.825136845106399</c:v>
                </c:pt>
                <c:pt idx="151">
                  <c:v>-1.20845749880715</c:v>
                </c:pt>
                <c:pt idx="152">
                  <c:v>2.78336582247806</c:v>
                </c:pt>
                <c:pt idx="153">
                  <c:v>3.43105606657818</c:v>
                </c:pt>
                <c:pt idx="154">
                  <c:v>1.88901132867463</c:v>
                </c:pt>
                <c:pt idx="155">
                  <c:v>0.717082697908367</c:v>
                </c:pt>
                <c:pt idx="156">
                  <c:v>0.716776954688393</c:v>
                </c:pt>
                <c:pt idx="157">
                  <c:v>1.00558708929703</c:v>
                </c:pt>
                <c:pt idx="158">
                  <c:v>1.578889378166</c:v>
                </c:pt>
                <c:pt idx="159">
                  <c:v>-0.797008734008339</c:v>
                </c:pt>
                <c:pt idx="160">
                  <c:v>0.658892564458029</c:v>
                </c:pt>
                <c:pt idx="161">
                  <c:v>-0.471381742442147</c:v>
                </c:pt>
                <c:pt idx="162">
                  <c:v>3.06914836864273</c:v>
                </c:pt>
                <c:pt idx="163">
                  <c:v>1.64172116597831</c:v>
                </c:pt>
                <c:pt idx="164">
                  <c:v>3.43138378143643</c:v>
                </c:pt>
                <c:pt idx="165">
                  <c:v>2.22472259773876</c:v>
                </c:pt>
                <c:pt idx="166">
                  <c:v>3.59356304929377</c:v>
                </c:pt>
                <c:pt idx="167">
                  <c:v>3.82338186037744</c:v>
                </c:pt>
                <c:pt idx="168">
                  <c:v>0.978172883296824</c:v>
                </c:pt>
                <c:pt idx="169">
                  <c:v>-0.908628545258025</c:v>
                </c:pt>
                <c:pt idx="170">
                  <c:v>2.16232644840574</c:v>
                </c:pt>
                <c:pt idx="171">
                  <c:v>3.55191555794588</c:v>
                </c:pt>
                <c:pt idx="172">
                  <c:v>-1.1311193566029</c:v>
                </c:pt>
                <c:pt idx="173">
                  <c:v>3.4139952370163</c:v>
                </c:pt>
                <c:pt idx="174">
                  <c:v>3.33509091887825</c:v>
                </c:pt>
                <c:pt idx="175">
                  <c:v>3.43837534796744</c:v>
                </c:pt>
                <c:pt idx="176">
                  <c:v>1.35204653250209</c:v>
                </c:pt>
                <c:pt idx="177">
                  <c:v>3.7605334677375</c:v>
                </c:pt>
                <c:pt idx="178">
                  <c:v>3.30301664976584</c:v>
                </c:pt>
                <c:pt idx="179">
                  <c:v>3.55267433170277</c:v>
                </c:pt>
                <c:pt idx="180">
                  <c:v>2.3705680786932</c:v>
                </c:pt>
                <c:pt idx="181">
                  <c:v>3.18484539615188</c:v>
                </c:pt>
                <c:pt idx="182">
                  <c:v>2.98100485891162</c:v>
                </c:pt>
                <c:pt idx="183">
                  <c:v>0.310265302085841</c:v>
                </c:pt>
                <c:pt idx="184">
                  <c:v>3.33480740968483</c:v>
                </c:pt>
                <c:pt idx="185">
                  <c:v>3.74789034063284</c:v>
                </c:pt>
                <c:pt idx="186">
                  <c:v>1.75698786069614</c:v>
                </c:pt>
                <c:pt idx="187">
                  <c:v>2.41233914922214</c:v>
                </c:pt>
                <c:pt idx="188">
                  <c:v>2.26160198166927</c:v>
                </c:pt>
                <c:pt idx="189">
                  <c:v>2.84308752935436</c:v>
                </c:pt>
                <c:pt idx="190">
                  <c:v>-0.808464255628898</c:v>
                </c:pt>
                <c:pt idx="191">
                  <c:v>0.797601217582119</c:v>
                </c:pt>
                <c:pt idx="192">
                  <c:v>-3.1660230056578</c:v>
                </c:pt>
                <c:pt idx="193">
                  <c:v>-1.73923341438668</c:v>
                </c:pt>
                <c:pt idx="194">
                  <c:v>-0.303300460386151</c:v>
                </c:pt>
                <c:pt idx="195">
                  <c:v>3.5144892871204</c:v>
                </c:pt>
                <c:pt idx="196">
                  <c:v>-0.448211449787429</c:v>
                </c:pt>
                <c:pt idx="197">
                  <c:v>-0.680222538618363</c:v>
                </c:pt>
                <c:pt idx="198">
                  <c:v>-1.89461587215128</c:v>
                </c:pt>
                <c:pt idx="199">
                  <c:v>-3.09125993895062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Planar_dataset!$A$202:$A$401</c:f>
              <c:numCache>
                <c:formatCode>General</c:formatCode>
                <c:ptCount val="200"/>
                <c:pt idx="0">
                  <c:v>-1.07049580722295</c:v>
                </c:pt>
                <c:pt idx="1">
                  <c:v>-0.00232905993702409</c:v>
                </c:pt>
                <c:pt idx="2">
                  <c:v>-0.0927980849018453</c:v>
                </c:pt>
                <c:pt idx="3">
                  <c:v>-0.924081181293043</c:v>
                </c:pt>
                <c:pt idx="4">
                  <c:v>-0.0427415411276538</c:v>
                </c:pt>
                <c:pt idx="5">
                  <c:v>-0.0788306155852185</c:v>
                </c:pt>
                <c:pt idx="6">
                  <c:v>-1.35471230396946</c:v>
                </c:pt>
                <c:pt idx="7">
                  <c:v>-0.0964506800536471</c:v>
                </c:pt>
                <c:pt idx="8">
                  <c:v>-0.488903965490349</c:v>
                </c:pt>
                <c:pt idx="9">
                  <c:v>-1.40428144728163</c:v>
                </c:pt>
                <c:pt idx="10">
                  <c:v>-0.103032194056001</c:v>
                </c:pt>
                <c:pt idx="11">
                  <c:v>-1.76823043340512</c:v>
                </c:pt>
                <c:pt idx="12">
                  <c:v>-1.81435330626152</c:v>
                </c:pt>
                <c:pt idx="13">
                  <c:v>-0.403453231271305</c:v>
                </c:pt>
                <c:pt idx="14">
                  <c:v>-1.13007684447183</c:v>
                </c:pt>
                <c:pt idx="15">
                  <c:v>-0.330143778362864</c:v>
                </c:pt>
                <c:pt idx="16">
                  <c:v>-0.103592947679364</c:v>
                </c:pt>
                <c:pt idx="17">
                  <c:v>-1.62823989738401</c:v>
                </c:pt>
                <c:pt idx="18">
                  <c:v>-1.27072988018683</c:v>
                </c:pt>
                <c:pt idx="19">
                  <c:v>-0.32416504089757</c:v>
                </c:pt>
                <c:pt idx="20">
                  <c:v>-0.831515612875759</c:v>
                </c:pt>
                <c:pt idx="21">
                  <c:v>-1.15541549593479</c:v>
                </c:pt>
                <c:pt idx="22">
                  <c:v>-0.881319473732966</c:v>
                </c:pt>
                <c:pt idx="23">
                  <c:v>-0.514135966924</c:v>
                </c:pt>
                <c:pt idx="24">
                  <c:v>-0.341907952728723</c:v>
                </c:pt>
                <c:pt idx="25">
                  <c:v>-1.50008473522659</c:v>
                </c:pt>
                <c:pt idx="26">
                  <c:v>-1.09546543447337</c:v>
                </c:pt>
                <c:pt idx="27">
                  <c:v>-1.71840631541328</c:v>
                </c:pt>
                <c:pt idx="28">
                  <c:v>-1.68448953477691</c:v>
                </c:pt>
                <c:pt idx="29">
                  <c:v>-1.23608462118048</c:v>
                </c:pt>
                <c:pt idx="30">
                  <c:v>-0.806782295404124</c:v>
                </c:pt>
                <c:pt idx="31">
                  <c:v>-1.06026702721261</c:v>
                </c:pt>
                <c:pt idx="32">
                  <c:v>-1.25449645547852</c:v>
                </c:pt>
                <c:pt idx="33">
                  <c:v>-1.71040125264119</c:v>
                </c:pt>
                <c:pt idx="34">
                  <c:v>-0.454245597588865</c:v>
                </c:pt>
                <c:pt idx="35">
                  <c:v>-1.78717498913455</c:v>
                </c:pt>
                <c:pt idx="36">
                  <c:v>-1.26536724596796</c:v>
                </c:pt>
                <c:pt idx="37">
                  <c:v>-0.293821146084773</c:v>
                </c:pt>
                <c:pt idx="38">
                  <c:v>-0.404645730453615</c:v>
                </c:pt>
                <c:pt idx="39">
                  <c:v>2.03128628507445</c:v>
                </c:pt>
                <c:pt idx="40">
                  <c:v>-1.02564464605994</c:v>
                </c:pt>
                <c:pt idx="41">
                  <c:v>-1.07882286976303</c:v>
                </c:pt>
                <c:pt idx="42">
                  <c:v>-1.48728331385022</c:v>
                </c:pt>
                <c:pt idx="43">
                  <c:v>1.52973464284723</c:v>
                </c:pt>
                <c:pt idx="44">
                  <c:v>-1.39893030032008</c:v>
                </c:pt>
                <c:pt idx="45">
                  <c:v>-0.367322611467012</c:v>
                </c:pt>
                <c:pt idx="46">
                  <c:v>-1.53385549145202</c:v>
                </c:pt>
                <c:pt idx="47">
                  <c:v>1.75371064112955</c:v>
                </c:pt>
                <c:pt idx="48">
                  <c:v>-1.15897743257729</c:v>
                </c:pt>
                <c:pt idx="49">
                  <c:v>2.94968569147169</c:v>
                </c:pt>
                <c:pt idx="50">
                  <c:v>-1.38165997156149</c:v>
                </c:pt>
                <c:pt idx="51">
                  <c:v>2.41200118230146</c:v>
                </c:pt>
                <c:pt idx="52">
                  <c:v>1.48331333296555</c:v>
                </c:pt>
                <c:pt idx="53">
                  <c:v>-1.29300069920576</c:v>
                </c:pt>
                <c:pt idx="54">
                  <c:v>3.02838862090391</c:v>
                </c:pt>
                <c:pt idx="55">
                  <c:v>-1.14374793637669</c:v>
                </c:pt>
                <c:pt idx="56">
                  <c:v>-1.0687063564225</c:v>
                </c:pt>
                <c:pt idx="57">
                  <c:v>2.70728745518028</c:v>
                </c:pt>
                <c:pt idx="58">
                  <c:v>-0.229022863372174</c:v>
                </c:pt>
                <c:pt idx="59">
                  <c:v>0.180385877070923</c:v>
                </c:pt>
                <c:pt idx="60">
                  <c:v>0.787999977285485</c:v>
                </c:pt>
                <c:pt idx="61">
                  <c:v>-0.165291432258602</c:v>
                </c:pt>
                <c:pt idx="62">
                  <c:v>3.7397981820942</c:v>
                </c:pt>
                <c:pt idx="63">
                  <c:v>3.48775653284795</c:v>
                </c:pt>
                <c:pt idx="64">
                  <c:v>2.08377776060822</c:v>
                </c:pt>
                <c:pt idx="65">
                  <c:v>2.36553486816998</c:v>
                </c:pt>
                <c:pt idx="66">
                  <c:v>3.47039368503092</c:v>
                </c:pt>
                <c:pt idx="67">
                  <c:v>2.42914859112562</c:v>
                </c:pt>
                <c:pt idx="68">
                  <c:v>3.90210781338067</c:v>
                </c:pt>
                <c:pt idx="69">
                  <c:v>2.03812321628084</c:v>
                </c:pt>
                <c:pt idx="70">
                  <c:v>4.04388428652282</c:v>
                </c:pt>
                <c:pt idx="71">
                  <c:v>3.15341019225759</c:v>
                </c:pt>
                <c:pt idx="72">
                  <c:v>3.09441730750235</c:v>
                </c:pt>
                <c:pt idx="73">
                  <c:v>1.00077505455224</c:v>
                </c:pt>
                <c:pt idx="74">
                  <c:v>3.22109076545968</c:v>
                </c:pt>
                <c:pt idx="75">
                  <c:v>3.03895157434757</c:v>
                </c:pt>
                <c:pt idx="76">
                  <c:v>-0.110566174112339</c:v>
                </c:pt>
                <c:pt idx="77">
                  <c:v>1.4533855348719</c:v>
                </c:pt>
                <c:pt idx="78">
                  <c:v>3.42704770080748</c:v>
                </c:pt>
                <c:pt idx="79">
                  <c:v>3.16377424668886</c:v>
                </c:pt>
                <c:pt idx="80">
                  <c:v>3.0643527897583</c:v>
                </c:pt>
                <c:pt idx="81">
                  <c:v>2.97153033955191</c:v>
                </c:pt>
                <c:pt idx="82">
                  <c:v>3.66817241864587</c:v>
                </c:pt>
                <c:pt idx="83">
                  <c:v>1.81576373021855</c:v>
                </c:pt>
                <c:pt idx="84">
                  <c:v>-0.652056092069538</c:v>
                </c:pt>
                <c:pt idx="85">
                  <c:v>2.39565435759382</c:v>
                </c:pt>
                <c:pt idx="86">
                  <c:v>-0.0183495473742991</c:v>
                </c:pt>
                <c:pt idx="87">
                  <c:v>-1.85426248157046</c:v>
                </c:pt>
                <c:pt idx="88">
                  <c:v>-0.0755084588862854</c:v>
                </c:pt>
                <c:pt idx="89">
                  <c:v>3.68327360434494</c:v>
                </c:pt>
                <c:pt idx="90">
                  <c:v>3.01854545315702</c:v>
                </c:pt>
                <c:pt idx="91">
                  <c:v>0.667169560364211</c:v>
                </c:pt>
                <c:pt idx="92">
                  <c:v>3.21959503832816</c:v>
                </c:pt>
                <c:pt idx="93">
                  <c:v>0.671420203072009</c:v>
                </c:pt>
                <c:pt idx="94">
                  <c:v>3.62660797745159</c:v>
                </c:pt>
                <c:pt idx="95">
                  <c:v>3.41692475157922</c:v>
                </c:pt>
                <c:pt idx="96">
                  <c:v>-0.499555802409182</c:v>
                </c:pt>
                <c:pt idx="97">
                  <c:v>2.82564692440523</c:v>
                </c:pt>
                <c:pt idx="98">
                  <c:v>3.67261725346255</c:v>
                </c:pt>
                <c:pt idx="99">
                  <c:v>0.788007166869116</c:v>
                </c:pt>
                <c:pt idx="100">
                  <c:v>3.86155325152945</c:v>
                </c:pt>
                <c:pt idx="101">
                  <c:v>-0.285587710363126</c:v>
                </c:pt>
                <c:pt idx="102">
                  <c:v>2.28420287474568</c:v>
                </c:pt>
                <c:pt idx="103">
                  <c:v>0.281396649862169</c:v>
                </c:pt>
                <c:pt idx="104">
                  <c:v>0.313503543679269</c:v>
                </c:pt>
                <c:pt idx="105">
                  <c:v>-1.43368357843319</c:v>
                </c:pt>
                <c:pt idx="106">
                  <c:v>0.957195160403647</c:v>
                </c:pt>
                <c:pt idx="107">
                  <c:v>-1.8543689591712</c:v>
                </c:pt>
                <c:pt idx="108">
                  <c:v>0.381805817381323</c:v>
                </c:pt>
                <c:pt idx="109">
                  <c:v>-2.78967629582411</c:v>
                </c:pt>
                <c:pt idx="110">
                  <c:v>-3.28548805664194</c:v>
                </c:pt>
                <c:pt idx="111">
                  <c:v>-2.22349866192159</c:v>
                </c:pt>
                <c:pt idx="112">
                  <c:v>-2.78061591450554</c:v>
                </c:pt>
                <c:pt idx="113">
                  <c:v>0.826303188030701</c:v>
                </c:pt>
                <c:pt idx="114">
                  <c:v>-3.72885114744768</c:v>
                </c:pt>
                <c:pt idx="115">
                  <c:v>-1.23292968350793</c:v>
                </c:pt>
                <c:pt idx="116">
                  <c:v>-0.958935652494232</c:v>
                </c:pt>
                <c:pt idx="117">
                  <c:v>-3.8581106212253</c:v>
                </c:pt>
                <c:pt idx="118">
                  <c:v>-3.5930107438559</c:v>
                </c:pt>
                <c:pt idx="119">
                  <c:v>-3.19689248118452</c:v>
                </c:pt>
                <c:pt idx="120">
                  <c:v>-2.12766839191673</c:v>
                </c:pt>
                <c:pt idx="121">
                  <c:v>-2.96424869661035</c:v>
                </c:pt>
                <c:pt idx="122">
                  <c:v>-3.60274153695078</c:v>
                </c:pt>
                <c:pt idx="123">
                  <c:v>-1.17472895884173</c:v>
                </c:pt>
                <c:pt idx="124">
                  <c:v>-2.58752093891943</c:v>
                </c:pt>
                <c:pt idx="125">
                  <c:v>-3.16293962418058</c:v>
                </c:pt>
                <c:pt idx="126">
                  <c:v>-1.72757866718759</c:v>
                </c:pt>
                <c:pt idx="127">
                  <c:v>-3.45341212709471</c:v>
                </c:pt>
                <c:pt idx="128">
                  <c:v>-2.81273166332287</c:v>
                </c:pt>
                <c:pt idx="129">
                  <c:v>-1.03553264660575</c:v>
                </c:pt>
                <c:pt idx="130">
                  <c:v>-0.315675589769188</c:v>
                </c:pt>
                <c:pt idx="131">
                  <c:v>-3.70141040778558</c:v>
                </c:pt>
                <c:pt idx="132">
                  <c:v>-4.21189811230249</c:v>
                </c:pt>
                <c:pt idx="133">
                  <c:v>-2.46094976928071</c:v>
                </c:pt>
                <c:pt idx="134">
                  <c:v>-3.43569797474823</c:v>
                </c:pt>
                <c:pt idx="135">
                  <c:v>-3.34469057825499</c:v>
                </c:pt>
                <c:pt idx="136">
                  <c:v>-1.38193634626733</c:v>
                </c:pt>
                <c:pt idx="137">
                  <c:v>-3.17949403113004</c:v>
                </c:pt>
                <c:pt idx="138">
                  <c:v>-2.42119633236569</c:v>
                </c:pt>
                <c:pt idx="139">
                  <c:v>-1.33643509020955</c:v>
                </c:pt>
                <c:pt idx="140">
                  <c:v>-3.06299272427516</c:v>
                </c:pt>
                <c:pt idx="141">
                  <c:v>-3.56504553224771</c:v>
                </c:pt>
                <c:pt idx="142">
                  <c:v>-3.34451074530236</c:v>
                </c:pt>
                <c:pt idx="143">
                  <c:v>0.777655270429897</c:v>
                </c:pt>
                <c:pt idx="144">
                  <c:v>-2.98030710433031</c:v>
                </c:pt>
                <c:pt idx="145">
                  <c:v>-3.55225078355202</c:v>
                </c:pt>
                <c:pt idx="146">
                  <c:v>-1.82974404265902</c:v>
                </c:pt>
                <c:pt idx="147">
                  <c:v>1.46532815826959</c:v>
                </c:pt>
                <c:pt idx="148">
                  <c:v>1.56688198240728</c:v>
                </c:pt>
                <c:pt idx="149">
                  <c:v>-2.96543364228287</c:v>
                </c:pt>
                <c:pt idx="150">
                  <c:v>-0.9607558454577</c:v>
                </c:pt>
                <c:pt idx="151">
                  <c:v>-3.37890943477913</c:v>
                </c:pt>
                <c:pt idx="152">
                  <c:v>1.47135345333511</c:v>
                </c:pt>
                <c:pt idx="153">
                  <c:v>-3.02829566312604</c:v>
                </c:pt>
                <c:pt idx="154">
                  <c:v>0.0075098226235793</c:v>
                </c:pt>
                <c:pt idx="155">
                  <c:v>1.79730919209685</c:v>
                </c:pt>
                <c:pt idx="156">
                  <c:v>0.391077683173951</c:v>
                </c:pt>
                <c:pt idx="157">
                  <c:v>1.63881068846801</c:v>
                </c:pt>
                <c:pt idx="158">
                  <c:v>-0.884278417586475</c:v>
                </c:pt>
                <c:pt idx="159">
                  <c:v>1.56546134627466</c:v>
                </c:pt>
                <c:pt idx="160">
                  <c:v>1.59529238952228</c:v>
                </c:pt>
                <c:pt idx="161">
                  <c:v>1.27139537211521</c:v>
                </c:pt>
                <c:pt idx="162">
                  <c:v>1.40701976836286</c:v>
                </c:pt>
                <c:pt idx="163">
                  <c:v>1.58125802146043</c:v>
                </c:pt>
                <c:pt idx="164">
                  <c:v>-1.72159327356055</c:v>
                </c:pt>
                <c:pt idx="165">
                  <c:v>0.568722722029847</c:v>
                </c:pt>
                <c:pt idx="166">
                  <c:v>1.60960641088236</c:v>
                </c:pt>
                <c:pt idx="167">
                  <c:v>1.70849760573326</c:v>
                </c:pt>
                <c:pt idx="168">
                  <c:v>0.0377494361309022</c:v>
                </c:pt>
                <c:pt idx="169">
                  <c:v>1.77885146575279</c:v>
                </c:pt>
                <c:pt idx="170">
                  <c:v>1.57017559762756</c:v>
                </c:pt>
                <c:pt idx="171">
                  <c:v>1.31626220562793</c:v>
                </c:pt>
                <c:pt idx="172">
                  <c:v>1.45580658853358</c:v>
                </c:pt>
                <c:pt idx="173">
                  <c:v>0.0995670227225108</c:v>
                </c:pt>
                <c:pt idx="174">
                  <c:v>1.49806312185195</c:v>
                </c:pt>
                <c:pt idx="175">
                  <c:v>1.19805865705706</c:v>
                </c:pt>
                <c:pt idx="176">
                  <c:v>1.30759534390584</c:v>
                </c:pt>
                <c:pt idx="177">
                  <c:v>1.69066279427863</c:v>
                </c:pt>
                <c:pt idx="178">
                  <c:v>1.54457757848004</c:v>
                </c:pt>
                <c:pt idx="179">
                  <c:v>0.336164301559482</c:v>
                </c:pt>
                <c:pt idx="180">
                  <c:v>0.471520896108959</c:v>
                </c:pt>
                <c:pt idx="181">
                  <c:v>1.79332636519943</c:v>
                </c:pt>
                <c:pt idx="182">
                  <c:v>1.75802645185042</c:v>
                </c:pt>
                <c:pt idx="183">
                  <c:v>1.11059509973875</c:v>
                </c:pt>
                <c:pt idx="184">
                  <c:v>0.0225410297779568</c:v>
                </c:pt>
                <c:pt idx="185">
                  <c:v>1.03402966062109</c:v>
                </c:pt>
                <c:pt idx="186">
                  <c:v>0.146010384902217</c:v>
                </c:pt>
                <c:pt idx="187">
                  <c:v>1.50301824351548</c:v>
                </c:pt>
                <c:pt idx="188">
                  <c:v>0.529563078231092</c:v>
                </c:pt>
                <c:pt idx="189">
                  <c:v>0.723526086007997</c:v>
                </c:pt>
                <c:pt idx="190">
                  <c:v>1.24444150826477</c:v>
                </c:pt>
                <c:pt idx="191">
                  <c:v>0.711308694800484</c:v>
                </c:pt>
                <c:pt idx="192">
                  <c:v>0.0365824426836081</c:v>
                </c:pt>
                <c:pt idx="193">
                  <c:v>0.596719268268771</c:v>
                </c:pt>
                <c:pt idx="194">
                  <c:v>0.177160217746027</c:v>
                </c:pt>
                <c:pt idx="195">
                  <c:v>0.450367941016211</c:v>
                </c:pt>
                <c:pt idx="196">
                  <c:v>0.0375726453489195</c:v>
                </c:pt>
                <c:pt idx="197">
                  <c:v>0.213641163678618</c:v>
                </c:pt>
                <c:pt idx="198">
                  <c:v>0.324386892857029</c:v>
                </c:pt>
                <c:pt idx="199">
                  <c:v>0.730780825000751</c:v>
                </c:pt>
              </c:numCache>
            </c:numRef>
          </c:xVal>
          <c:yVal>
            <c:numRef>
              <c:f>Planar_dataset!$B$202:$B$401</c:f>
              <c:numCache>
                <c:formatCode>General</c:formatCode>
                <c:ptCount val="200"/>
                <c:pt idx="0">
                  <c:v>3.68252460958007</c:v>
                </c:pt>
                <c:pt idx="1">
                  <c:v>-0.248775164564117</c:v>
                </c:pt>
                <c:pt idx="2">
                  <c:v>-1.11264583304324</c:v>
                </c:pt>
                <c:pt idx="3">
                  <c:v>-3.31287148820351</c:v>
                </c:pt>
                <c:pt idx="4">
                  <c:v>0.98306490055283</c:v>
                </c:pt>
                <c:pt idx="5">
                  <c:v>-1.06200551659289</c:v>
                </c:pt>
                <c:pt idx="6">
                  <c:v>3.64306307396338</c:v>
                </c:pt>
                <c:pt idx="7">
                  <c:v>1.23598454493883</c:v>
                </c:pt>
                <c:pt idx="8">
                  <c:v>-2.48635569170641</c:v>
                </c:pt>
                <c:pt idx="9">
                  <c:v>-3.9654609103809</c:v>
                </c:pt>
                <c:pt idx="10">
                  <c:v>-1.30407632699054</c:v>
                </c:pt>
                <c:pt idx="11">
                  <c:v>-2.8070011514664</c:v>
                </c:pt>
                <c:pt idx="12">
                  <c:v>-3.17916298524842</c:v>
                </c:pt>
                <c:pt idx="13">
                  <c:v>-2.34899615736896</c:v>
                </c:pt>
                <c:pt idx="14">
                  <c:v>3.86016045830043</c:v>
                </c:pt>
                <c:pt idx="15">
                  <c:v>2.31046192373612</c:v>
                </c:pt>
                <c:pt idx="16">
                  <c:v>-1.40325114504461</c:v>
                </c:pt>
                <c:pt idx="17">
                  <c:v>-3.22048585075333</c:v>
                </c:pt>
                <c:pt idx="18">
                  <c:v>-3.80050197275106</c:v>
                </c:pt>
                <c:pt idx="19">
                  <c:v>2.25857585053674</c:v>
                </c:pt>
                <c:pt idx="20">
                  <c:v>-3.30857362318069</c:v>
                </c:pt>
                <c:pt idx="21">
                  <c:v>-1.58359846820064</c:v>
                </c:pt>
                <c:pt idx="22">
                  <c:v>-3.47513221937144</c:v>
                </c:pt>
                <c:pt idx="23">
                  <c:v>-2.68758874609767</c:v>
                </c:pt>
                <c:pt idx="24">
                  <c:v>-0.355711875763303</c:v>
                </c:pt>
                <c:pt idx="25">
                  <c:v>-3.74431790262311</c:v>
                </c:pt>
                <c:pt idx="26">
                  <c:v>-3.66810700543299</c:v>
                </c:pt>
                <c:pt idx="27">
                  <c:v>-3.36824403027848</c:v>
                </c:pt>
                <c:pt idx="28">
                  <c:v>-3.76359365880478</c:v>
                </c:pt>
                <c:pt idx="29">
                  <c:v>-3.41537450660689</c:v>
                </c:pt>
                <c:pt idx="30">
                  <c:v>-0.97662341499079</c:v>
                </c:pt>
                <c:pt idx="31">
                  <c:v>-1.29100567668764</c:v>
                </c:pt>
                <c:pt idx="32">
                  <c:v>-1.65608597631043</c:v>
                </c:pt>
                <c:pt idx="33">
                  <c:v>-3.32409572120821</c:v>
                </c:pt>
                <c:pt idx="34">
                  <c:v>-0.496630820961649</c:v>
                </c:pt>
                <c:pt idx="35">
                  <c:v>-3.14165698477746</c:v>
                </c:pt>
                <c:pt idx="36">
                  <c:v>-1.7132219676058</c:v>
                </c:pt>
                <c:pt idx="37">
                  <c:v>-0.305909111021386</c:v>
                </c:pt>
                <c:pt idx="38">
                  <c:v>-0.446777004903825</c:v>
                </c:pt>
                <c:pt idx="39">
                  <c:v>1.45931377697453</c:v>
                </c:pt>
                <c:pt idx="40">
                  <c:v>-1.22812034328813</c:v>
                </c:pt>
                <c:pt idx="41">
                  <c:v>-3.69037211543305</c:v>
                </c:pt>
                <c:pt idx="42">
                  <c:v>-3.47057693621255</c:v>
                </c:pt>
                <c:pt idx="43">
                  <c:v>1.15856433144198</c:v>
                </c:pt>
                <c:pt idx="44">
                  <c:v>-2.0360608550427</c:v>
                </c:pt>
                <c:pt idx="45">
                  <c:v>-0.385511111037629</c:v>
                </c:pt>
                <c:pt idx="46">
                  <c:v>-2.62194406401765</c:v>
                </c:pt>
                <c:pt idx="47">
                  <c:v>1.34798304338905</c:v>
                </c:pt>
                <c:pt idx="48">
                  <c:v>-1.51195709409881</c:v>
                </c:pt>
                <c:pt idx="49">
                  <c:v>1.73829518104547</c:v>
                </c:pt>
                <c:pt idx="50">
                  <c:v>-1.79547235077132</c:v>
                </c:pt>
                <c:pt idx="51">
                  <c:v>1.54317461928581</c:v>
                </c:pt>
                <c:pt idx="52">
                  <c:v>1.10954959738753</c:v>
                </c:pt>
                <c:pt idx="53">
                  <c:v>-1.64931941080934</c:v>
                </c:pt>
                <c:pt idx="54">
                  <c:v>1.75797431534157</c:v>
                </c:pt>
                <c:pt idx="55">
                  <c:v>-1.47251062689445</c:v>
                </c:pt>
                <c:pt idx="56">
                  <c:v>-1.28986402419594</c:v>
                </c:pt>
                <c:pt idx="57">
                  <c:v>1.67620530961302</c:v>
                </c:pt>
                <c:pt idx="58">
                  <c:v>-0.239669870243863</c:v>
                </c:pt>
                <c:pt idx="59">
                  <c:v>0.180650988225348</c:v>
                </c:pt>
                <c:pt idx="60">
                  <c:v>0.691778881256235</c:v>
                </c:pt>
                <c:pt idx="61">
                  <c:v>-0.182942022447497</c:v>
                </c:pt>
                <c:pt idx="62">
                  <c:v>1.63134903735626</c:v>
                </c:pt>
                <c:pt idx="63">
                  <c:v>1.82884976566203</c:v>
                </c:pt>
                <c:pt idx="64">
                  <c:v>1.43428651255457</c:v>
                </c:pt>
                <c:pt idx="65">
                  <c:v>1.60094812436611</c:v>
                </c:pt>
                <c:pt idx="66">
                  <c:v>1.7523066763473</c:v>
                </c:pt>
                <c:pt idx="67">
                  <c:v>0.464326857035379</c:v>
                </c:pt>
                <c:pt idx="68">
                  <c:v>1.43351616573493</c:v>
                </c:pt>
                <c:pt idx="69">
                  <c:v>1.43138440655653</c:v>
                </c:pt>
                <c:pt idx="70">
                  <c:v>1.42782215410987</c:v>
                </c:pt>
                <c:pt idx="71">
                  <c:v>1.7349267445433</c:v>
                </c:pt>
                <c:pt idx="72">
                  <c:v>1.70395009211026</c:v>
                </c:pt>
                <c:pt idx="73">
                  <c:v>0.074768537006554</c:v>
                </c:pt>
                <c:pt idx="74">
                  <c:v>1.82710034402662</c:v>
                </c:pt>
                <c:pt idx="75">
                  <c:v>1.70923866794272</c:v>
                </c:pt>
                <c:pt idx="76">
                  <c:v>-0.111868339647406</c:v>
                </c:pt>
                <c:pt idx="77">
                  <c:v>1.1411218532306</c:v>
                </c:pt>
                <c:pt idx="78">
                  <c:v>0.982679505714347</c:v>
                </c:pt>
                <c:pt idx="79">
                  <c:v>1.69883486495499</c:v>
                </c:pt>
                <c:pt idx="80">
                  <c:v>0.733791652698532</c:v>
                </c:pt>
                <c:pt idx="81">
                  <c:v>1.80316095026673</c:v>
                </c:pt>
                <c:pt idx="82">
                  <c:v>1.81840952810208</c:v>
                </c:pt>
                <c:pt idx="83">
                  <c:v>0.285892702643197</c:v>
                </c:pt>
                <c:pt idx="84">
                  <c:v>0.010938888986192</c:v>
                </c:pt>
                <c:pt idx="85">
                  <c:v>0.340608543844491</c:v>
                </c:pt>
                <c:pt idx="86" c:formatCode="0.00E+00">
                  <c:v>-8.22267713004852e-5</c:v>
                </c:pt>
                <c:pt idx="87">
                  <c:v>0.209582869108033</c:v>
                </c:pt>
                <c:pt idx="88">
                  <c:v>-0.000352827718841082</c:v>
                </c:pt>
                <c:pt idx="89">
                  <c:v>1.47413722127367</c:v>
                </c:pt>
                <c:pt idx="90">
                  <c:v>0.619443662398261</c:v>
                </c:pt>
                <c:pt idx="91">
                  <c:v>0.0264445438331939</c:v>
                </c:pt>
                <c:pt idx="92">
                  <c:v>0.763859684312771</c:v>
                </c:pt>
                <c:pt idx="93">
                  <c:v>0.0295005667416645</c:v>
                </c:pt>
                <c:pt idx="94">
                  <c:v>1.68281772660055</c:v>
                </c:pt>
                <c:pt idx="95">
                  <c:v>0.940761146982907</c:v>
                </c:pt>
                <c:pt idx="96">
                  <c:v>0.00924913181897155</c:v>
                </c:pt>
                <c:pt idx="97">
                  <c:v>1.61411622918566</c:v>
                </c:pt>
                <c:pt idx="98">
                  <c:v>1.04594113147126</c:v>
                </c:pt>
                <c:pt idx="99">
                  <c:v>0.0345145694066337</c:v>
                </c:pt>
                <c:pt idx="100">
                  <c:v>1.49077794319702</c:v>
                </c:pt>
                <c:pt idx="101">
                  <c:v>0.000729051824552411</c:v>
                </c:pt>
                <c:pt idx="102">
                  <c:v>0.352475533758999</c:v>
                </c:pt>
                <c:pt idx="103">
                  <c:v>0.0100877526946082</c:v>
                </c:pt>
                <c:pt idx="104">
                  <c:v>0.0042741919053367</c:v>
                </c:pt>
                <c:pt idx="105">
                  <c:v>0.131839708231521</c:v>
                </c:pt>
                <c:pt idx="106">
                  <c:v>0.0414122283245849</c:v>
                </c:pt>
                <c:pt idx="107">
                  <c:v>0.191933664732223</c:v>
                </c:pt>
                <c:pt idx="108">
                  <c:v>0.00739039595309048</c:v>
                </c:pt>
                <c:pt idx="109">
                  <c:v>0.646626878720701</c:v>
                </c:pt>
                <c:pt idx="110">
                  <c:v>1.6730345065124</c:v>
                </c:pt>
                <c:pt idx="111">
                  <c:v>0.421369487498105</c:v>
                </c:pt>
                <c:pt idx="112">
                  <c:v>0.556612528767239</c:v>
                </c:pt>
                <c:pt idx="113">
                  <c:v>0.0442761984992546</c:v>
                </c:pt>
                <c:pt idx="114">
                  <c:v>1.29232911835448</c:v>
                </c:pt>
                <c:pt idx="115">
                  <c:v>0.072843000330562</c:v>
                </c:pt>
                <c:pt idx="116">
                  <c:v>0.061971013652499</c:v>
                </c:pt>
                <c:pt idx="117">
                  <c:v>1.42351447943218</c:v>
                </c:pt>
                <c:pt idx="118">
                  <c:v>1.08735727799829</c:v>
                </c:pt>
                <c:pt idx="119">
                  <c:v>1.72484189854934</c:v>
                </c:pt>
                <c:pt idx="120">
                  <c:v>1.38667445291337</c:v>
                </c:pt>
                <c:pt idx="121">
                  <c:v>0.590891086274083</c:v>
                </c:pt>
                <c:pt idx="122">
                  <c:v>1.29900039283833</c:v>
                </c:pt>
                <c:pt idx="123">
                  <c:v>0.965871130117409</c:v>
                </c:pt>
                <c:pt idx="124">
                  <c:v>1.56881568578734</c:v>
                </c:pt>
                <c:pt idx="125">
                  <c:v>1.76930016994883</c:v>
                </c:pt>
                <c:pt idx="126">
                  <c:v>1.29792182512981</c:v>
                </c:pt>
                <c:pt idx="127">
                  <c:v>0.984995599944007</c:v>
                </c:pt>
                <c:pt idx="128">
                  <c:v>1.69277813640608</c:v>
                </c:pt>
                <c:pt idx="129">
                  <c:v>0.893630841099917</c:v>
                </c:pt>
                <c:pt idx="130">
                  <c:v>0.306091085885457</c:v>
                </c:pt>
                <c:pt idx="131">
                  <c:v>1.14596763147663</c:v>
                </c:pt>
                <c:pt idx="132">
                  <c:v>1.9154974806735</c:v>
                </c:pt>
                <c:pt idx="133">
                  <c:v>1.57524026115977</c:v>
                </c:pt>
                <c:pt idx="134">
                  <c:v>1.66266664522586</c:v>
                </c:pt>
                <c:pt idx="135">
                  <c:v>1.59850516038966</c:v>
                </c:pt>
                <c:pt idx="136">
                  <c:v>1.10993370156133</c:v>
                </c:pt>
                <c:pt idx="137">
                  <c:v>1.67500494907096</c:v>
                </c:pt>
                <c:pt idx="138">
                  <c:v>0.52529699199361</c:v>
                </c:pt>
                <c:pt idx="139">
                  <c:v>1.03566638476744</c:v>
                </c:pt>
                <c:pt idx="140">
                  <c:v>1.74435924867028</c:v>
                </c:pt>
                <c:pt idx="141">
                  <c:v>1.81971220550437</c:v>
                </c:pt>
                <c:pt idx="142">
                  <c:v>1.11128726441284</c:v>
                </c:pt>
                <c:pt idx="143">
                  <c:v>-0.889501085637159</c:v>
                </c:pt>
                <c:pt idx="144">
                  <c:v>0.666069450503194</c:v>
                </c:pt>
                <c:pt idx="145">
                  <c:v>1.26100476275704</c:v>
                </c:pt>
                <c:pt idx="146">
                  <c:v>1.3665585173805</c:v>
                </c:pt>
                <c:pt idx="147">
                  <c:v>-2.08468516333715</c:v>
                </c:pt>
                <c:pt idx="148">
                  <c:v>-2.38718333739071</c:v>
                </c:pt>
                <c:pt idx="149">
                  <c:v>1.66924895739351</c:v>
                </c:pt>
                <c:pt idx="150">
                  <c:v>0.849203267907991</c:v>
                </c:pt>
                <c:pt idx="151">
                  <c:v>1.72895893021848</c:v>
                </c:pt>
                <c:pt idx="152">
                  <c:v>-2.25643833404671</c:v>
                </c:pt>
                <c:pt idx="153">
                  <c:v>1.69824961714747</c:v>
                </c:pt>
                <c:pt idx="154">
                  <c:v>-0.00763165462377344</c:v>
                </c:pt>
                <c:pt idx="155">
                  <c:v>-3.09272025538705</c:v>
                </c:pt>
                <c:pt idx="156">
                  <c:v>-0.409952810009991</c:v>
                </c:pt>
                <c:pt idx="157">
                  <c:v>-3.79499252460821</c:v>
                </c:pt>
                <c:pt idx="158">
                  <c:v>0.761286324450261</c:v>
                </c:pt>
                <c:pt idx="159">
                  <c:v>-2.30558736712984</c:v>
                </c:pt>
                <c:pt idx="160">
                  <c:v>-3.03467556495307</c:v>
                </c:pt>
                <c:pt idx="161">
                  <c:v>-1.61502124735283</c:v>
                </c:pt>
                <c:pt idx="162">
                  <c:v>-3.90266393606616</c:v>
                </c:pt>
                <c:pt idx="163">
                  <c:v>-2.90841128871437</c:v>
                </c:pt>
                <c:pt idx="164">
                  <c:v>1.31250839202649</c:v>
                </c:pt>
                <c:pt idx="165">
                  <c:v>2.59847860238576</c:v>
                </c:pt>
                <c:pt idx="166">
                  <c:v>-3.50186706781348</c:v>
                </c:pt>
                <c:pt idx="167">
                  <c:v>-2.9603912891255</c:v>
                </c:pt>
                <c:pt idx="168">
                  <c:v>-0.036009879506721</c:v>
                </c:pt>
                <c:pt idx="169">
                  <c:v>-3.27807629010224</c:v>
                </c:pt>
                <c:pt idx="170">
                  <c:v>-2.34587604901482</c:v>
                </c:pt>
                <c:pt idx="171">
                  <c:v>-3.56919962434888</c:v>
                </c:pt>
                <c:pt idx="172">
                  <c:v>-3.51991587792477</c:v>
                </c:pt>
                <c:pt idx="173">
                  <c:v>-1.23848616343293</c:v>
                </c:pt>
                <c:pt idx="174">
                  <c:v>-3.47814659203703</c:v>
                </c:pt>
                <c:pt idx="175">
                  <c:v>-3.65480563788525</c:v>
                </c:pt>
                <c:pt idx="176">
                  <c:v>-3.82629239495884</c:v>
                </c:pt>
                <c:pt idx="177">
                  <c:v>-3.80826363831204</c:v>
                </c:pt>
                <c:pt idx="178">
                  <c:v>-3.56242007751162</c:v>
                </c:pt>
                <c:pt idx="179">
                  <c:v>-2.44646388765054</c:v>
                </c:pt>
                <c:pt idx="180">
                  <c:v>-2.51865217461471</c:v>
                </c:pt>
                <c:pt idx="181">
                  <c:v>-3.70032291715189</c:v>
                </c:pt>
                <c:pt idx="182">
                  <c:v>-2.98399233761023</c:v>
                </c:pt>
                <c:pt idx="183">
                  <c:v>-3.49686963438131</c:v>
                </c:pt>
                <c:pt idx="184">
                  <c:v>-0.488897726181794</c:v>
                </c:pt>
                <c:pt idx="185">
                  <c:v>-3.76272063670681</c:v>
                </c:pt>
                <c:pt idx="186">
                  <c:v>1.42253749820108</c:v>
                </c:pt>
                <c:pt idx="187">
                  <c:v>-3.694889642885</c:v>
                </c:pt>
                <c:pt idx="188">
                  <c:v>-2.79391432194152</c:v>
                </c:pt>
                <c:pt idx="189">
                  <c:v>-0.853390853301026</c:v>
                </c:pt>
                <c:pt idx="190">
                  <c:v>-3.97467896856256</c:v>
                </c:pt>
                <c:pt idx="191">
                  <c:v>-3.03195393040919</c:v>
                </c:pt>
                <c:pt idx="192">
                  <c:v>-0.72026716561602</c:v>
                </c:pt>
                <c:pt idx="193">
                  <c:v>2.87171159735632</c:v>
                </c:pt>
                <c:pt idx="194">
                  <c:v>-1.53928238607584</c:v>
                </c:pt>
                <c:pt idx="195">
                  <c:v>2.40812143106713</c:v>
                </c:pt>
                <c:pt idx="196">
                  <c:v>0.891600978829598</c:v>
                </c:pt>
                <c:pt idx="197">
                  <c:v>1.73201591291347</c:v>
                </c:pt>
                <c:pt idx="198">
                  <c:v>-2.11632466325066</c:v>
                </c:pt>
                <c:pt idx="199">
                  <c:v>3.06832920818765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05752"/>
        <c:axId val="992693198"/>
      </c:scatterChart>
      <c:valAx>
        <c:axId val="76605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2693198"/>
        <c:crosses val="autoZero"/>
        <c:crossBetween val="midCat"/>
      </c:valAx>
      <c:valAx>
        <c:axId val="9926931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605752"/>
        <c:crosses val="autoZero"/>
        <c:crossBetween val="midCat"/>
      </c:valAx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c1e03d7-f442-4015-9178-8fa26d3d5f4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Misc!$W$2:$W$401</c:f>
              <c:numCache>
                <c:formatCode>General</c:formatCode>
                <c:ptCount val="400"/>
                <c:pt idx="0">
                  <c:v>#N/A</c:v>
                </c:pt>
                <c:pt idx="1">
                  <c:v>0.158709903982553</c:v>
                </c:pt>
                <c:pt idx="2">
                  <c:v>0.0952471960450205</c:v>
                </c:pt>
                <c:pt idx="3">
                  <c:v>0.349178474639659</c:v>
                </c:pt>
                <c:pt idx="4">
                  <c:v>#N/A</c:v>
                </c:pt>
                <c:pt idx="5">
                  <c:v>1.62065037903814</c:v>
                </c:pt>
                <c:pt idx="6">
                  <c:v>#N/A</c:v>
                </c:pt>
                <c:pt idx="7">
                  <c:v>0.0363085640649736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0.840285720377345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-1.99364552778448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-2.91373381641079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-3.73033884254973</c:v>
                </c:pt>
                <c:pt idx="48">
                  <c:v>#N/A</c:v>
                </c:pt>
                <c:pt idx="49">
                  <c:v>-1.48694205849103</c:v>
                </c:pt>
                <c:pt idx="50">
                  <c:v>-0.745290415600761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-0.171330374616821</c:v>
                </c:pt>
                <c:pt idx="55">
                  <c:v>-2.5019729343081</c:v>
                </c:pt>
                <c:pt idx="56">
                  <c:v>-2.63275448307701</c:v>
                </c:pt>
                <c:pt idx="57">
                  <c:v>-3.15561549613657</c:v>
                </c:pt>
                <c:pt idx="58">
                  <c:v>-2.11022490200191</c:v>
                </c:pt>
                <c:pt idx="59">
                  <c:v>-3.51303562906868</c:v>
                </c:pt>
                <c:pt idx="60">
                  <c:v>-0.0352018155402368</c:v>
                </c:pt>
                <c:pt idx="61">
                  <c:v>-3.99843114181838</c:v>
                </c:pt>
                <c:pt idx="62">
                  <c:v>-3.08095445057136</c:v>
                </c:pt>
                <c:pt idx="63">
                  <c:v>-1.79023024239924</c:v>
                </c:pt>
                <c:pt idx="64">
                  <c:v>-3.37520543959256</c:v>
                </c:pt>
                <c:pt idx="65">
                  <c:v>-2.38578574713053</c:v>
                </c:pt>
                <c:pt idx="66">
                  <c:v>-3.54741267468052</c:v>
                </c:pt>
                <c:pt idx="67">
                  <c:v>-2.92344384284494</c:v>
                </c:pt>
                <c:pt idx="68">
                  <c:v>-1.01009704503209</c:v>
                </c:pt>
                <c:pt idx="69">
                  <c:v>-0.302185837566268</c:v>
                </c:pt>
                <c:pt idx="70">
                  <c:v>-0.147947198813012</c:v>
                </c:pt>
                <c:pt idx="71">
                  <c:v>-2.41113497815754</c:v>
                </c:pt>
                <c:pt idx="72">
                  <c:v>-3.52065970196551</c:v>
                </c:pt>
                <c:pt idx="73">
                  <c:v>-3.0976248030545</c:v>
                </c:pt>
                <c:pt idx="74">
                  <c:v>-3.86453573584426</c:v>
                </c:pt>
                <c:pt idx="75">
                  <c:v>#N/A</c:v>
                </c:pt>
                <c:pt idx="76">
                  <c:v>-3.81297733180848</c:v>
                </c:pt>
                <c:pt idx="77">
                  <c:v>-2.54941164349808</c:v>
                </c:pt>
                <c:pt idx="78">
                  <c:v>-3.61833546484694</c:v>
                </c:pt>
                <c:pt idx="79">
                  <c:v>-2.31720967849803</c:v>
                </c:pt>
                <c:pt idx="80">
                  <c:v>-3.85843301222356</c:v>
                </c:pt>
                <c:pt idx="81">
                  <c:v>-3.7718252826082</c:v>
                </c:pt>
                <c:pt idx="82">
                  <c:v>-3.22643424331939</c:v>
                </c:pt>
                <c:pt idx="83">
                  <c:v>-2.49748107037413</c:v>
                </c:pt>
                <c:pt idx="84">
                  <c:v>-2.94157976387335</c:v>
                </c:pt>
                <c:pt idx="85">
                  <c:v>-2.91391858691088</c:v>
                </c:pt>
                <c:pt idx="86">
                  <c:v>-3.7062396434892</c:v>
                </c:pt>
                <c:pt idx="87">
                  <c:v>-1.95265709354551</c:v>
                </c:pt>
                <c:pt idx="88">
                  <c:v>-2.66020433938843</c:v>
                </c:pt>
                <c:pt idx="89">
                  <c:v>0.817304141138508</c:v>
                </c:pt>
                <c:pt idx="90">
                  <c:v>1.21768511762674</c:v>
                </c:pt>
                <c:pt idx="91">
                  <c:v>-1.66246174540948</c:v>
                </c:pt>
                <c:pt idx="92">
                  <c:v>-2.75111410813863</c:v>
                </c:pt>
                <c:pt idx="93">
                  <c:v>-3.3187370052714</c:v>
                </c:pt>
                <c:pt idx="94">
                  <c:v>#N/A</c:v>
                </c:pt>
                <c:pt idx="95">
                  <c:v>-1.09902221958978</c:v>
                </c:pt>
                <c:pt idx="96">
                  <c:v>-1.94767785410784</c:v>
                </c:pt>
                <c:pt idx="97">
                  <c:v>#N/A</c:v>
                </c:pt>
                <c:pt idx="98">
                  <c:v>-2.52618506879869</c:v>
                </c:pt>
                <c:pt idx="99">
                  <c:v>1.96360772777726</c:v>
                </c:pt>
                <c:pt idx="100">
                  <c:v>-1.02715842858873</c:v>
                </c:pt>
                <c:pt idx="101">
                  <c:v>3.03248340794889</c:v>
                </c:pt>
                <c:pt idx="102">
                  <c:v>1.51559026908439</c:v>
                </c:pt>
                <c:pt idx="103">
                  <c:v>2.21864282846411</c:v>
                </c:pt>
                <c:pt idx="104">
                  <c:v>-2.40385821013847</c:v>
                </c:pt>
                <c:pt idx="105">
                  <c:v>2.00630520800945</c:v>
                </c:pt>
                <c:pt idx="106">
                  <c:v>3.17911628257576</c:v>
                </c:pt>
                <c:pt idx="107">
                  <c:v>-1.45188351081127</c:v>
                </c:pt>
                <c:pt idx="108">
                  <c:v>1.21496393046182</c:v>
                </c:pt>
                <c:pt idx="109">
                  <c:v>2.04613300536966</c:v>
                </c:pt>
                <c:pt idx="110">
                  <c:v>-1.6218261398374</c:v>
                </c:pt>
                <c:pt idx="111">
                  <c:v>3.17993199838879</c:v>
                </c:pt>
                <c:pt idx="112">
                  <c:v>3.9679918757244</c:v>
                </c:pt>
                <c:pt idx="113">
                  <c:v>0.329897727985084</c:v>
                </c:pt>
                <c:pt idx="114">
                  <c:v>4.07816587564461</c:v>
                </c:pt>
                <c:pt idx="115">
                  <c:v>#N/A</c:v>
                </c:pt>
                <c:pt idx="116">
                  <c:v>3.31129112974337</c:v>
                </c:pt>
                <c:pt idx="117">
                  <c:v>-0.95280938579073</c:v>
                </c:pt>
                <c:pt idx="118">
                  <c:v>3.03768998385259</c:v>
                </c:pt>
                <c:pt idx="119">
                  <c:v>3.55052991565923</c:v>
                </c:pt>
                <c:pt idx="120">
                  <c:v>3.55990774781066</c:v>
                </c:pt>
                <c:pt idx="121">
                  <c:v>2.33663284705661</c:v>
                </c:pt>
                <c:pt idx="122">
                  <c:v>2.3135243335135</c:v>
                </c:pt>
                <c:pt idx="123">
                  <c:v>0.27949521235848</c:v>
                </c:pt>
                <c:pt idx="124">
                  <c:v>0.151862546643419</c:v>
                </c:pt>
                <c:pt idx="125">
                  <c:v>1.96155941018625</c:v>
                </c:pt>
                <c:pt idx="126">
                  <c:v>0.547353260154379</c:v>
                </c:pt>
                <c:pt idx="127">
                  <c:v>3.49044034427921</c:v>
                </c:pt>
                <c:pt idx="128">
                  <c:v>2.72566041897307</c:v>
                </c:pt>
                <c:pt idx="129">
                  <c:v>2.13606507522216</c:v>
                </c:pt>
                <c:pt idx="130">
                  <c:v>3.67042247697409</c:v>
                </c:pt>
                <c:pt idx="131">
                  <c:v>3.92260947403588</c:v>
                </c:pt>
                <c:pt idx="132">
                  <c:v>3.08862030812036</c:v>
                </c:pt>
                <c:pt idx="133">
                  <c:v>1.92948433073308</c:v>
                </c:pt>
                <c:pt idx="134">
                  <c:v>1.38946994980023</c:v>
                </c:pt>
                <c:pt idx="135">
                  <c:v>3.51428218117474</c:v>
                </c:pt>
                <c:pt idx="136">
                  <c:v>1.13035696163437</c:v>
                </c:pt>
                <c:pt idx="137">
                  <c:v>3.33545460211764</c:v>
                </c:pt>
                <c:pt idx="138">
                  <c:v>0.00915905230274186</c:v>
                </c:pt>
                <c:pt idx="139">
                  <c:v>1.68097253671382</c:v>
                </c:pt>
                <c:pt idx="140">
                  <c:v>2.3071097052983</c:v>
                </c:pt>
                <c:pt idx="141">
                  <c:v>2.2140483172035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0.655029427910839</c:v>
                </c:pt>
                <c:pt idx="146">
                  <c:v>0.583612433256496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0.942805935954027</c:v>
                </c:pt>
                <c:pt idx="151">
                  <c:v>3.77681530692978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0.950740230555994</c:v>
                </c:pt>
                <c:pt idx="160">
                  <c:v>#N/A</c:v>
                </c:pt>
                <c:pt idx="161">
                  <c:v>0.501933176032993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1.07968240916261</c:v>
                </c:pt>
                <c:pt idx="170">
                  <c:v>#N/A</c:v>
                </c:pt>
                <c:pt idx="171">
                  <c:v>#N/A</c:v>
                </c:pt>
                <c:pt idx="172">
                  <c:v>-0.0688068626510152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-0.0561729204316233</c:v>
                </c:pt>
                <c:pt idx="191">
                  <c:v>#N/A</c:v>
                </c:pt>
                <c:pt idx="192">
                  <c:v>-0.807036999743523</c:v>
                </c:pt>
                <c:pt idx="193">
                  <c:v>-0.186016878522522</c:v>
                </c:pt>
                <c:pt idx="194">
                  <c:v>-0.00965590226474059</c:v>
                </c:pt>
                <c:pt idx="195">
                  <c:v>#N/A</c:v>
                </c:pt>
                <c:pt idx="196">
                  <c:v>-0.0232543322870442</c:v>
                </c:pt>
                <c:pt idx="197">
                  <c:v>-0.0211665123674633</c:v>
                </c:pt>
                <c:pt idx="198">
                  <c:v>-0.237912886998552</c:v>
                </c:pt>
                <c:pt idx="199">
                  <c:v>-0.585846410135845</c:v>
                </c:pt>
                <c:pt idx="200">
                  <c:v>#N/A</c:v>
                </c:pt>
                <c:pt idx="201">
                  <c:v>-0.00232905993702409</c:v>
                </c:pt>
                <c:pt idx="202">
                  <c:v>-0.0927980849018453</c:v>
                </c:pt>
                <c:pt idx="203">
                  <c:v>-0.924081181293043</c:v>
                </c:pt>
                <c:pt idx="204">
                  <c:v>#N/A</c:v>
                </c:pt>
                <c:pt idx="205">
                  <c:v>-0.0788306155852185</c:v>
                </c:pt>
                <c:pt idx="206">
                  <c:v>#N/A</c:v>
                </c:pt>
                <c:pt idx="207">
                  <c:v>#N/A</c:v>
                </c:pt>
                <c:pt idx="208">
                  <c:v>-0.488903965490349</c:v>
                </c:pt>
                <c:pt idx="209">
                  <c:v>-1.40428144728163</c:v>
                </c:pt>
                <c:pt idx="210">
                  <c:v>-0.103032194056001</c:v>
                </c:pt>
                <c:pt idx="211">
                  <c:v>-1.76823043340512</c:v>
                </c:pt>
                <c:pt idx="212">
                  <c:v>-1.81435330626152</c:v>
                </c:pt>
                <c:pt idx="213">
                  <c:v>-0.403453231271305</c:v>
                </c:pt>
                <c:pt idx="214">
                  <c:v>#N/A</c:v>
                </c:pt>
                <c:pt idx="215">
                  <c:v>#N/A</c:v>
                </c:pt>
                <c:pt idx="216">
                  <c:v>-0.103592947679364</c:v>
                </c:pt>
                <c:pt idx="217">
                  <c:v>-1.62823989738401</c:v>
                </c:pt>
                <c:pt idx="218">
                  <c:v>-1.27072988018683</c:v>
                </c:pt>
                <c:pt idx="219">
                  <c:v>#N/A</c:v>
                </c:pt>
                <c:pt idx="220">
                  <c:v>-0.831515612875759</c:v>
                </c:pt>
                <c:pt idx="221">
                  <c:v>-1.15541549593479</c:v>
                </c:pt>
                <c:pt idx="222">
                  <c:v>-0.881319473732966</c:v>
                </c:pt>
                <c:pt idx="223">
                  <c:v>-0.514135966924</c:v>
                </c:pt>
                <c:pt idx="224">
                  <c:v>-0.341907952728723</c:v>
                </c:pt>
                <c:pt idx="225">
                  <c:v>-1.50008473522659</c:v>
                </c:pt>
                <c:pt idx="226">
                  <c:v>-1.09546543447337</c:v>
                </c:pt>
                <c:pt idx="227">
                  <c:v>-1.71840631541328</c:v>
                </c:pt>
                <c:pt idx="228">
                  <c:v>-1.68448953477691</c:v>
                </c:pt>
                <c:pt idx="229">
                  <c:v>-1.23608462118048</c:v>
                </c:pt>
                <c:pt idx="230">
                  <c:v>-0.806782295404124</c:v>
                </c:pt>
                <c:pt idx="231">
                  <c:v>-1.06026702721261</c:v>
                </c:pt>
                <c:pt idx="232">
                  <c:v>-1.25449645547852</c:v>
                </c:pt>
                <c:pt idx="233">
                  <c:v>-1.71040125264119</c:v>
                </c:pt>
                <c:pt idx="234">
                  <c:v>-0.454245597588865</c:v>
                </c:pt>
                <c:pt idx="235">
                  <c:v>-1.78717498913455</c:v>
                </c:pt>
                <c:pt idx="236">
                  <c:v>-1.26536724596796</c:v>
                </c:pt>
                <c:pt idx="237">
                  <c:v>-0.293821146084773</c:v>
                </c:pt>
                <c:pt idx="238">
                  <c:v>-0.404645730453615</c:v>
                </c:pt>
                <c:pt idx="239">
                  <c:v>#N/A</c:v>
                </c:pt>
                <c:pt idx="240">
                  <c:v>-1.02564464605994</c:v>
                </c:pt>
                <c:pt idx="241">
                  <c:v>-1.07882286976303</c:v>
                </c:pt>
                <c:pt idx="242">
                  <c:v>-1.48728331385022</c:v>
                </c:pt>
                <c:pt idx="243">
                  <c:v>#N/A</c:v>
                </c:pt>
                <c:pt idx="244">
                  <c:v>-1.39893030032008</c:v>
                </c:pt>
                <c:pt idx="245">
                  <c:v>-0.367322611467012</c:v>
                </c:pt>
                <c:pt idx="246">
                  <c:v>-1.53385549145202</c:v>
                </c:pt>
                <c:pt idx="247">
                  <c:v>#N/A</c:v>
                </c:pt>
                <c:pt idx="248">
                  <c:v>-1.15897743257729</c:v>
                </c:pt>
                <c:pt idx="249">
                  <c:v>#N/A</c:v>
                </c:pt>
                <c:pt idx="250">
                  <c:v>-1.38165997156149</c:v>
                </c:pt>
                <c:pt idx="251">
                  <c:v>#N/A</c:v>
                </c:pt>
                <c:pt idx="252">
                  <c:v>#N/A</c:v>
                </c:pt>
                <c:pt idx="253">
                  <c:v>-1.29300069920576</c:v>
                </c:pt>
                <c:pt idx="254">
                  <c:v>#N/A</c:v>
                </c:pt>
                <c:pt idx="255">
                  <c:v>-1.14374793637669</c:v>
                </c:pt>
                <c:pt idx="256">
                  <c:v>-1.0687063564225</c:v>
                </c:pt>
                <c:pt idx="257">
                  <c:v>#N/A</c:v>
                </c:pt>
                <c:pt idx="258">
                  <c:v>-0.229022863372174</c:v>
                </c:pt>
                <c:pt idx="259">
                  <c:v>#N/A</c:v>
                </c:pt>
                <c:pt idx="260">
                  <c:v>#N/A</c:v>
                </c:pt>
                <c:pt idx="261">
                  <c:v>-0.165291432258602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-0.110566174112339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-0.0183495473742991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0.667169560364211</c:v>
                </c:pt>
                <c:pt idx="292">
                  <c:v>#N/A</c:v>
                </c:pt>
                <c:pt idx="293">
                  <c:v>0.671420203072009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0.788007166869116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0.281396649862169</c:v>
                </c:pt>
                <c:pt idx="304">
                  <c:v>0.313503543679269</c:v>
                </c:pt>
                <c:pt idx="305">
                  <c:v>#N/A</c:v>
                </c:pt>
                <c:pt idx="306">
                  <c:v>0.957195160403647</c:v>
                </c:pt>
                <c:pt idx="307">
                  <c:v>#N/A</c:v>
                </c:pt>
                <c:pt idx="308">
                  <c:v>0.381805817381323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0.826303188030701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0.777655270429897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1.46532815826959</c:v>
                </c:pt>
                <c:pt idx="348">
                  <c:v>1.56688198240728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1.47135345333511</c:v>
                </c:pt>
                <c:pt idx="353">
                  <c:v>#N/A</c:v>
                </c:pt>
                <c:pt idx="354">
                  <c:v>0.0075098226235793</c:v>
                </c:pt>
                <c:pt idx="355">
                  <c:v>1.79730919209685</c:v>
                </c:pt>
                <c:pt idx="356">
                  <c:v>0.391077683173951</c:v>
                </c:pt>
                <c:pt idx="357">
                  <c:v>1.63881068846801</c:v>
                </c:pt>
                <c:pt idx="358">
                  <c:v>#N/A</c:v>
                </c:pt>
                <c:pt idx="359">
                  <c:v>1.56546134627466</c:v>
                </c:pt>
                <c:pt idx="360">
                  <c:v>1.59529238952228</c:v>
                </c:pt>
                <c:pt idx="361">
                  <c:v>1.27139537211521</c:v>
                </c:pt>
                <c:pt idx="362">
                  <c:v>1.40701976836286</c:v>
                </c:pt>
                <c:pt idx="363">
                  <c:v>1.58125802146043</c:v>
                </c:pt>
                <c:pt idx="364">
                  <c:v>#N/A</c:v>
                </c:pt>
                <c:pt idx="365">
                  <c:v>#N/A</c:v>
                </c:pt>
                <c:pt idx="366">
                  <c:v>1.60960641088236</c:v>
                </c:pt>
                <c:pt idx="367">
                  <c:v>1.70849760573326</c:v>
                </c:pt>
                <c:pt idx="368">
                  <c:v>0.0377494361309022</c:v>
                </c:pt>
                <c:pt idx="369">
                  <c:v>1.77885146575279</c:v>
                </c:pt>
                <c:pt idx="370">
                  <c:v>1.57017559762756</c:v>
                </c:pt>
                <c:pt idx="371">
                  <c:v>1.31626220562793</c:v>
                </c:pt>
                <c:pt idx="372">
                  <c:v>1.45580658853358</c:v>
                </c:pt>
                <c:pt idx="373">
                  <c:v>0.0995670227225108</c:v>
                </c:pt>
                <c:pt idx="374">
                  <c:v>1.49806312185195</c:v>
                </c:pt>
                <c:pt idx="375">
                  <c:v>1.19805865705706</c:v>
                </c:pt>
                <c:pt idx="376">
                  <c:v>1.30759534390584</c:v>
                </c:pt>
                <c:pt idx="377">
                  <c:v>1.69066279427863</c:v>
                </c:pt>
                <c:pt idx="378">
                  <c:v>1.54457757848004</c:v>
                </c:pt>
                <c:pt idx="379">
                  <c:v>0.336164301559482</c:v>
                </c:pt>
                <c:pt idx="380">
                  <c:v>0.471520896108959</c:v>
                </c:pt>
                <c:pt idx="381">
                  <c:v>1.79332636519943</c:v>
                </c:pt>
                <c:pt idx="382">
                  <c:v>1.75802645185042</c:v>
                </c:pt>
                <c:pt idx="383">
                  <c:v>1.11059509973875</c:v>
                </c:pt>
                <c:pt idx="384">
                  <c:v>0.0225410297779568</c:v>
                </c:pt>
                <c:pt idx="385">
                  <c:v>1.03402966062109</c:v>
                </c:pt>
                <c:pt idx="386">
                  <c:v>#N/A</c:v>
                </c:pt>
                <c:pt idx="387">
                  <c:v>1.50301824351548</c:v>
                </c:pt>
                <c:pt idx="388">
                  <c:v>0.529563078231092</c:v>
                </c:pt>
                <c:pt idx="389">
                  <c:v>0.723526086007997</c:v>
                </c:pt>
                <c:pt idx="390">
                  <c:v>1.24444150826477</c:v>
                </c:pt>
                <c:pt idx="391">
                  <c:v>0.711308694800484</c:v>
                </c:pt>
                <c:pt idx="392">
                  <c:v>0.0365824426836081</c:v>
                </c:pt>
                <c:pt idx="393">
                  <c:v>#N/A</c:v>
                </c:pt>
                <c:pt idx="394">
                  <c:v>0.177160217746027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0.324386892857029</c:v>
                </c:pt>
                <c:pt idx="399">
                  <c:v>#N/A</c:v>
                </c:pt>
              </c:numCache>
            </c:numRef>
          </c:xVal>
          <c:yVal>
            <c:numRef>
              <c:f>Misc!$X$2:$X$401</c:f>
              <c:numCache>
                <c:formatCode>General</c:formatCode>
                <c:ptCount val="400"/>
                <c:pt idx="0">
                  <c:v>#N/A</c:v>
                </c:pt>
                <c:pt idx="1">
                  <c:v>-1.48217090036834</c:v>
                </c:pt>
                <c:pt idx="2">
                  <c:v>-1.27995532765317</c:v>
                </c:pt>
                <c:pt idx="3">
                  <c:v>-2.06437997499018</c:v>
                </c:pt>
                <c:pt idx="4">
                  <c:v>#N/A</c:v>
                </c:pt>
                <c:pt idx="5">
                  <c:v>-4.03512400373958</c:v>
                </c:pt>
                <c:pt idx="6">
                  <c:v>#N/A</c:v>
                </c:pt>
                <c:pt idx="7">
                  <c:v>-0.853952855125518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-3.44017637739683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-1.493851166257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-1.81920100352539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-1.63847358417845</c:v>
                </c:pt>
                <c:pt idx="48">
                  <c:v>#N/A</c:v>
                </c:pt>
                <c:pt idx="49">
                  <c:v>-1.20025645190856</c:v>
                </c:pt>
                <c:pt idx="50">
                  <c:v>-0.662747681841342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-0.164789940123032</c:v>
                </c:pt>
                <c:pt idx="55">
                  <c:v>-1.67941724563733</c:v>
                </c:pt>
                <c:pt idx="56">
                  <c:v>-1.52497835390291</c:v>
                </c:pt>
                <c:pt idx="57">
                  <c:v>-1.68684842071463</c:v>
                </c:pt>
                <c:pt idx="58">
                  <c:v>-1.45714301232076</c:v>
                </c:pt>
                <c:pt idx="59">
                  <c:v>-1.77895038317661</c:v>
                </c:pt>
                <c:pt idx="60">
                  <c:v>-0.0348915964756676</c:v>
                </c:pt>
                <c:pt idx="61">
                  <c:v>-1.52257925612782</c:v>
                </c:pt>
                <c:pt idx="62">
                  <c:v>-1.66776383259536</c:v>
                </c:pt>
                <c:pt idx="63">
                  <c:v>-1.34036664540651</c:v>
                </c:pt>
                <c:pt idx="64">
                  <c:v>-1.7131120999797</c:v>
                </c:pt>
                <c:pt idx="65">
                  <c:v>-1.51851548989794</c:v>
                </c:pt>
                <c:pt idx="66">
                  <c:v>-1.13514716617291</c:v>
                </c:pt>
                <c:pt idx="67">
                  <c:v>-0.642637842745769</c:v>
                </c:pt>
                <c:pt idx="68">
                  <c:v>-0.0683366271163025</c:v>
                </c:pt>
                <c:pt idx="69">
                  <c:v>-0.292017073759918</c:v>
                </c:pt>
                <c:pt idx="70">
                  <c:v>-0.141218116077651</c:v>
                </c:pt>
                <c:pt idx="71">
                  <c:v>-1.50670573646801</c:v>
                </c:pt>
                <c:pt idx="72">
                  <c:v>-1.52995706776713</c:v>
                </c:pt>
                <c:pt idx="73">
                  <c:v>-0.794385720379503</c:v>
                </c:pt>
                <c:pt idx="74">
                  <c:v>-1.39958851607886</c:v>
                </c:pt>
                <c:pt idx="75">
                  <c:v>#N/A</c:v>
                </c:pt>
                <c:pt idx="76">
                  <c:v>-1.79730878102003</c:v>
                </c:pt>
                <c:pt idx="77">
                  <c:v>-0.511392884135197</c:v>
                </c:pt>
                <c:pt idx="78">
                  <c:v>-1.12667181744545</c:v>
                </c:pt>
                <c:pt idx="79">
                  <c:v>-0.421185478615747</c:v>
                </c:pt>
                <c:pt idx="80">
                  <c:v>-1.45669049578948</c:v>
                </c:pt>
                <c:pt idx="81">
                  <c:v>-1.3384713171549</c:v>
                </c:pt>
                <c:pt idx="82">
                  <c:v>-0.816479131687253</c:v>
                </c:pt>
                <c:pt idx="83">
                  <c:v>-0.473790481276471</c:v>
                </c:pt>
                <c:pt idx="84">
                  <c:v>-0.639753507030583</c:v>
                </c:pt>
                <c:pt idx="85">
                  <c:v>-0.634286373676876</c:v>
                </c:pt>
                <c:pt idx="86">
                  <c:v>-1.38061641114638</c:v>
                </c:pt>
                <c:pt idx="87">
                  <c:v>-0.257794857700895</c:v>
                </c:pt>
                <c:pt idx="88">
                  <c:v>-0.447701819258182</c:v>
                </c:pt>
                <c:pt idx="89">
                  <c:v>-0.0412904131261224</c:v>
                </c:pt>
                <c:pt idx="90">
                  <c:v>-0.0976752768236261</c:v>
                </c:pt>
                <c:pt idx="91">
                  <c:v>-0.178618154132253</c:v>
                </c:pt>
                <c:pt idx="92">
                  <c:v>-0.567541670968296</c:v>
                </c:pt>
                <c:pt idx="93">
                  <c:v>-0.813740301041872</c:v>
                </c:pt>
                <c:pt idx="94">
                  <c:v>#N/A</c:v>
                </c:pt>
                <c:pt idx="95">
                  <c:v>-0.0725097027945168</c:v>
                </c:pt>
                <c:pt idx="96">
                  <c:v>-0.263437687088446</c:v>
                </c:pt>
                <c:pt idx="97">
                  <c:v>#N/A</c:v>
                </c:pt>
                <c:pt idx="98">
                  <c:v>-0.403305714642633</c:v>
                </c:pt>
                <c:pt idx="99">
                  <c:v>-0.238704899206586</c:v>
                </c:pt>
                <c:pt idx="100">
                  <c:v>-0.0951626956559304</c:v>
                </c:pt>
                <c:pt idx="101">
                  <c:v>-0.798991812624053</c:v>
                </c:pt>
                <c:pt idx="102">
                  <c:v>-0.166006987794491</c:v>
                </c:pt>
                <c:pt idx="103">
                  <c:v>-0.364406026387512</c:v>
                </c:pt>
                <c:pt idx="104">
                  <c:v>-0.386024370190217</c:v>
                </c:pt>
                <c:pt idx="105">
                  <c:v>-0.220189573604671</c:v>
                </c:pt>
                <c:pt idx="106">
                  <c:v>-0.775370338544423</c:v>
                </c:pt>
                <c:pt idx="107">
                  <c:v>-0.122170581689271</c:v>
                </c:pt>
                <c:pt idx="108">
                  <c:v>-0.0842420755716972</c:v>
                </c:pt>
                <c:pt idx="109">
                  <c:v>-0.298099360827213</c:v>
                </c:pt>
                <c:pt idx="110">
                  <c:v>-0.196869701873479</c:v>
                </c:pt>
                <c:pt idx="111">
                  <c:v>-0.75307501733792</c:v>
                </c:pt>
                <c:pt idx="112">
                  <c:v>-1.46831842121527</c:v>
                </c:pt>
                <c:pt idx="113">
                  <c:v>-0.00955610600497617</c:v>
                </c:pt>
                <c:pt idx="114">
                  <c:v>-1.20211121563515</c:v>
                </c:pt>
                <c:pt idx="115">
                  <c:v>#N/A</c:v>
                </c:pt>
                <c:pt idx="116">
                  <c:v>-0.810882919769859</c:v>
                </c:pt>
                <c:pt idx="117">
                  <c:v>-0.0568346353452893</c:v>
                </c:pt>
                <c:pt idx="118">
                  <c:v>-1.67347742477346</c:v>
                </c:pt>
                <c:pt idx="119">
                  <c:v>-1.40460973801992</c:v>
                </c:pt>
                <c:pt idx="120">
                  <c:v>-1.12343152148793</c:v>
                </c:pt>
                <c:pt idx="121">
                  <c:v>-0.40412277909293</c:v>
                </c:pt>
                <c:pt idx="122">
                  <c:v>-1.57164754707955</c:v>
                </c:pt>
                <c:pt idx="123">
                  <c:v>-0.260933943611245</c:v>
                </c:pt>
                <c:pt idx="124">
                  <c:v>-0.000262404061322211</c:v>
                </c:pt>
                <c:pt idx="125">
                  <c:v>-1.44902115056342</c:v>
                </c:pt>
                <c:pt idx="126">
                  <c:v>-0.490044260422151</c:v>
                </c:pt>
                <c:pt idx="127">
                  <c:v>-1.85263114844078</c:v>
                </c:pt>
                <c:pt idx="128">
                  <c:v>-0.541699194525337</c:v>
                </c:pt>
                <c:pt idx="129">
                  <c:v>-1.53914207163129</c:v>
                </c:pt>
                <c:pt idx="130">
                  <c:v>-1.68871376996482</c:v>
                </c:pt>
                <c:pt idx="131">
                  <c:v>-1.48674074469642</c:v>
                </c:pt>
                <c:pt idx="132">
                  <c:v>-0.797674459451679</c:v>
                </c:pt>
                <c:pt idx="133">
                  <c:v>-1.39073588967351</c:v>
                </c:pt>
                <c:pt idx="134">
                  <c:v>-1.14367530523236</c:v>
                </c:pt>
                <c:pt idx="135">
                  <c:v>-1.57393833972103</c:v>
                </c:pt>
                <c:pt idx="136">
                  <c:v>-0.887426686052906</c:v>
                </c:pt>
                <c:pt idx="137">
                  <c:v>-1.21102011349875</c:v>
                </c:pt>
                <c:pt idx="138">
                  <c:v>-0.00858734619944527</c:v>
                </c:pt>
                <c:pt idx="139">
                  <c:v>-1.19452166779175</c:v>
                </c:pt>
                <c:pt idx="140">
                  <c:v>-1.53428360008835</c:v>
                </c:pt>
                <c:pt idx="141">
                  <c:v>-1.5789843302651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-0.586327973188422</c:v>
                </c:pt>
                <c:pt idx="146">
                  <c:v>-0.526306388344561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-0.825136845106399</c:v>
                </c:pt>
                <c:pt idx="151">
                  <c:v>-1.20845749880715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-0.797008734008339</c:v>
                </c:pt>
                <c:pt idx="160">
                  <c:v>#N/A</c:v>
                </c:pt>
                <c:pt idx="161">
                  <c:v>-0.471381742442147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-0.908628545258025</c:v>
                </c:pt>
                <c:pt idx="170">
                  <c:v>#N/A</c:v>
                </c:pt>
                <c:pt idx="171">
                  <c:v>#N/A</c:v>
                </c:pt>
                <c:pt idx="172">
                  <c:v>-1.1311193566029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-0.808464255628898</c:v>
                </c:pt>
                <c:pt idx="191">
                  <c:v>#N/A</c:v>
                </c:pt>
                <c:pt idx="192">
                  <c:v>-3.1660230056578</c:v>
                </c:pt>
                <c:pt idx="193">
                  <c:v>-1.73923341438668</c:v>
                </c:pt>
                <c:pt idx="194">
                  <c:v>-0.303300460386151</c:v>
                </c:pt>
                <c:pt idx="195">
                  <c:v>#N/A</c:v>
                </c:pt>
                <c:pt idx="196">
                  <c:v>-0.448211449787429</c:v>
                </c:pt>
                <c:pt idx="197">
                  <c:v>-0.680222538618363</c:v>
                </c:pt>
                <c:pt idx="198">
                  <c:v>-1.89461587215128</c:v>
                </c:pt>
                <c:pt idx="199">
                  <c:v>-3.09125993895062</c:v>
                </c:pt>
                <c:pt idx="200">
                  <c:v>#N/A</c:v>
                </c:pt>
                <c:pt idx="201">
                  <c:v>-0.248775164564117</c:v>
                </c:pt>
                <c:pt idx="202">
                  <c:v>-1.11264583304324</c:v>
                </c:pt>
                <c:pt idx="203">
                  <c:v>-3.31287148820351</c:v>
                </c:pt>
                <c:pt idx="204">
                  <c:v>#N/A</c:v>
                </c:pt>
                <c:pt idx="205">
                  <c:v>-1.06200551659289</c:v>
                </c:pt>
                <c:pt idx="206">
                  <c:v>#N/A</c:v>
                </c:pt>
                <c:pt idx="207">
                  <c:v>#N/A</c:v>
                </c:pt>
                <c:pt idx="208">
                  <c:v>-2.48635569170641</c:v>
                </c:pt>
                <c:pt idx="209">
                  <c:v>-3.9654609103809</c:v>
                </c:pt>
                <c:pt idx="210">
                  <c:v>-1.30407632699054</c:v>
                </c:pt>
                <c:pt idx="211">
                  <c:v>-2.8070011514664</c:v>
                </c:pt>
                <c:pt idx="212">
                  <c:v>-3.17916298524842</c:v>
                </c:pt>
                <c:pt idx="213">
                  <c:v>-2.34899615736896</c:v>
                </c:pt>
                <c:pt idx="214">
                  <c:v>#N/A</c:v>
                </c:pt>
                <c:pt idx="215">
                  <c:v>#N/A</c:v>
                </c:pt>
                <c:pt idx="216">
                  <c:v>-1.40325114504461</c:v>
                </c:pt>
                <c:pt idx="217">
                  <c:v>-3.22048585075333</c:v>
                </c:pt>
                <c:pt idx="218">
                  <c:v>-3.80050197275106</c:v>
                </c:pt>
                <c:pt idx="219">
                  <c:v>#N/A</c:v>
                </c:pt>
                <c:pt idx="220">
                  <c:v>-3.30857362318069</c:v>
                </c:pt>
                <c:pt idx="221">
                  <c:v>-1.58359846820064</c:v>
                </c:pt>
                <c:pt idx="222">
                  <c:v>-3.47513221937144</c:v>
                </c:pt>
                <c:pt idx="223">
                  <c:v>-2.68758874609767</c:v>
                </c:pt>
                <c:pt idx="224">
                  <c:v>-0.355711875763303</c:v>
                </c:pt>
                <c:pt idx="225">
                  <c:v>-3.74431790262311</c:v>
                </c:pt>
                <c:pt idx="226">
                  <c:v>-3.66810700543299</c:v>
                </c:pt>
                <c:pt idx="227">
                  <c:v>-3.36824403027848</c:v>
                </c:pt>
                <c:pt idx="228">
                  <c:v>-3.76359365880478</c:v>
                </c:pt>
                <c:pt idx="229">
                  <c:v>-3.41537450660689</c:v>
                </c:pt>
                <c:pt idx="230">
                  <c:v>-0.97662341499079</c:v>
                </c:pt>
                <c:pt idx="231">
                  <c:v>-1.29100567668764</c:v>
                </c:pt>
                <c:pt idx="232">
                  <c:v>-1.65608597631043</c:v>
                </c:pt>
                <c:pt idx="233">
                  <c:v>-3.32409572120821</c:v>
                </c:pt>
                <c:pt idx="234">
                  <c:v>-0.496630820961649</c:v>
                </c:pt>
                <c:pt idx="235">
                  <c:v>-3.14165698477746</c:v>
                </c:pt>
                <c:pt idx="236">
                  <c:v>-1.7132219676058</c:v>
                </c:pt>
                <c:pt idx="237">
                  <c:v>-0.305909111021386</c:v>
                </c:pt>
                <c:pt idx="238">
                  <c:v>-0.446777004903825</c:v>
                </c:pt>
                <c:pt idx="239">
                  <c:v>#N/A</c:v>
                </c:pt>
                <c:pt idx="240">
                  <c:v>-1.22812034328813</c:v>
                </c:pt>
                <c:pt idx="241">
                  <c:v>-3.69037211543305</c:v>
                </c:pt>
                <c:pt idx="242">
                  <c:v>-3.47057693621255</c:v>
                </c:pt>
                <c:pt idx="243">
                  <c:v>#N/A</c:v>
                </c:pt>
                <c:pt idx="244">
                  <c:v>-2.0360608550427</c:v>
                </c:pt>
                <c:pt idx="245">
                  <c:v>-0.385511111037629</c:v>
                </c:pt>
                <c:pt idx="246">
                  <c:v>-2.62194406401765</c:v>
                </c:pt>
                <c:pt idx="247">
                  <c:v>#N/A</c:v>
                </c:pt>
                <c:pt idx="248">
                  <c:v>-1.51195709409881</c:v>
                </c:pt>
                <c:pt idx="249">
                  <c:v>#N/A</c:v>
                </c:pt>
                <c:pt idx="250">
                  <c:v>-1.79547235077132</c:v>
                </c:pt>
                <c:pt idx="251">
                  <c:v>#N/A</c:v>
                </c:pt>
                <c:pt idx="252">
                  <c:v>#N/A</c:v>
                </c:pt>
                <c:pt idx="253">
                  <c:v>-1.64931941080934</c:v>
                </c:pt>
                <c:pt idx="254">
                  <c:v>#N/A</c:v>
                </c:pt>
                <c:pt idx="255">
                  <c:v>-1.47251062689445</c:v>
                </c:pt>
                <c:pt idx="256">
                  <c:v>-1.28986402419594</c:v>
                </c:pt>
                <c:pt idx="257">
                  <c:v>#N/A</c:v>
                </c:pt>
                <c:pt idx="258">
                  <c:v>-0.239669870243863</c:v>
                </c:pt>
                <c:pt idx="259">
                  <c:v>#N/A</c:v>
                </c:pt>
                <c:pt idx="260">
                  <c:v>#N/A</c:v>
                </c:pt>
                <c:pt idx="261">
                  <c:v>-0.182942022447497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-0.111868339647406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-8.22267713004852e-5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0.0264445438331939</c:v>
                </c:pt>
                <c:pt idx="292">
                  <c:v>#N/A</c:v>
                </c:pt>
                <c:pt idx="293">
                  <c:v>0.0295005667416645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0.0345145694066337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0.0100877526946082</c:v>
                </c:pt>
                <c:pt idx="304">
                  <c:v>0.0042741919053367</c:v>
                </c:pt>
                <c:pt idx="305">
                  <c:v>#N/A</c:v>
                </c:pt>
                <c:pt idx="306">
                  <c:v>0.0414122283245849</c:v>
                </c:pt>
                <c:pt idx="307">
                  <c:v>#N/A</c:v>
                </c:pt>
                <c:pt idx="308">
                  <c:v>0.00739039595309048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0.0442761984992546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-0.889501085637159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-2.08468516333715</c:v>
                </c:pt>
                <c:pt idx="348">
                  <c:v>-2.38718333739071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-2.25643833404671</c:v>
                </c:pt>
                <c:pt idx="353">
                  <c:v>#N/A</c:v>
                </c:pt>
                <c:pt idx="354">
                  <c:v>-0.00763165462377344</c:v>
                </c:pt>
                <c:pt idx="355">
                  <c:v>-3.09272025538705</c:v>
                </c:pt>
                <c:pt idx="356">
                  <c:v>-0.409952810009991</c:v>
                </c:pt>
                <c:pt idx="357">
                  <c:v>-3.79499252460821</c:v>
                </c:pt>
                <c:pt idx="358">
                  <c:v>#N/A</c:v>
                </c:pt>
                <c:pt idx="359">
                  <c:v>-2.30558736712984</c:v>
                </c:pt>
                <c:pt idx="360">
                  <c:v>-3.03467556495307</c:v>
                </c:pt>
                <c:pt idx="361">
                  <c:v>-1.61502124735283</c:v>
                </c:pt>
                <c:pt idx="362">
                  <c:v>-3.90266393606616</c:v>
                </c:pt>
                <c:pt idx="363">
                  <c:v>-2.90841128871437</c:v>
                </c:pt>
                <c:pt idx="364">
                  <c:v>#N/A</c:v>
                </c:pt>
                <c:pt idx="365">
                  <c:v>#N/A</c:v>
                </c:pt>
                <c:pt idx="366">
                  <c:v>-3.50186706781348</c:v>
                </c:pt>
                <c:pt idx="367">
                  <c:v>-2.9603912891255</c:v>
                </c:pt>
                <c:pt idx="368">
                  <c:v>-0.036009879506721</c:v>
                </c:pt>
                <c:pt idx="369">
                  <c:v>-3.27807629010224</c:v>
                </c:pt>
                <c:pt idx="370">
                  <c:v>-2.34587604901482</c:v>
                </c:pt>
                <c:pt idx="371">
                  <c:v>-3.56919962434888</c:v>
                </c:pt>
                <c:pt idx="372">
                  <c:v>-3.51991587792477</c:v>
                </c:pt>
                <c:pt idx="373">
                  <c:v>-1.23848616343293</c:v>
                </c:pt>
                <c:pt idx="374">
                  <c:v>-3.47814659203703</c:v>
                </c:pt>
                <c:pt idx="375">
                  <c:v>-3.65480563788525</c:v>
                </c:pt>
                <c:pt idx="376">
                  <c:v>-3.82629239495884</c:v>
                </c:pt>
                <c:pt idx="377">
                  <c:v>-3.80826363831204</c:v>
                </c:pt>
                <c:pt idx="378">
                  <c:v>-3.56242007751162</c:v>
                </c:pt>
                <c:pt idx="379">
                  <c:v>-2.44646388765054</c:v>
                </c:pt>
                <c:pt idx="380">
                  <c:v>-2.51865217461471</c:v>
                </c:pt>
                <c:pt idx="381">
                  <c:v>-3.70032291715189</c:v>
                </c:pt>
                <c:pt idx="382">
                  <c:v>-2.98399233761023</c:v>
                </c:pt>
                <c:pt idx="383">
                  <c:v>-3.49686963438131</c:v>
                </c:pt>
                <c:pt idx="384">
                  <c:v>-0.488897726181794</c:v>
                </c:pt>
                <c:pt idx="385">
                  <c:v>-3.76272063670681</c:v>
                </c:pt>
                <c:pt idx="386">
                  <c:v>#N/A</c:v>
                </c:pt>
                <c:pt idx="387">
                  <c:v>-3.694889642885</c:v>
                </c:pt>
                <c:pt idx="388">
                  <c:v>-2.79391432194152</c:v>
                </c:pt>
                <c:pt idx="389">
                  <c:v>-0.853390853301026</c:v>
                </c:pt>
                <c:pt idx="390">
                  <c:v>-3.97467896856256</c:v>
                </c:pt>
                <c:pt idx="391">
                  <c:v>-3.03195393040919</c:v>
                </c:pt>
                <c:pt idx="392">
                  <c:v>-0.72026716561602</c:v>
                </c:pt>
                <c:pt idx="393">
                  <c:v>#N/A</c:v>
                </c:pt>
                <c:pt idx="394">
                  <c:v>-1.53928238607584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-2.11632466325066</c:v>
                </c:pt>
                <c:pt idx="399">
                  <c:v>#N/A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Misc!$Y$2:$Y$401</c:f>
              <c:numCache>
                <c:formatCode>General</c:formatCode>
                <c:ptCount val="400"/>
                <c:pt idx="0">
                  <c:v>1.20444229225431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0.694150378460909</c:v>
                </c:pt>
                <c:pt idx="5">
                  <c:v>#N/A</c:v>
                </c:pt>
                <c:pt idx="6">
                  <c:v>1.53856224988513</c:v>
                </c:pt>
                <c:pt idx="7">
                  <c:v>#N/A</c:v>
                </c:pt>
                <c:pt idx="8">
                  <c:v>0.474591108662159</c:v>
                </c:pt>
                <c:pt idx="9">
                  <c:v>0.16569582775413</c:v>
                </c:pt>
                <c:pt idx="10">
                  <c:v>1.66446248836747</c:v>
                </c:pt>
                <c:pt idx="11">
                  <c:v>#N/A</c:v>
                </c:pt>
                <c:pt idx="12">
                  <c:v>0.26169516271978</c:v>
                </c:pt>
                <c:pt idx="13">
                  <c:v>0.231614896123326</c:v>
                </c:pt>
                <c:pt idx="14">
                  <c:v>1.58013019520123</c:v>
                </c:pt>
                <c:pt idx="15">
                  <c:v>0.00635509949945095</c:v>
                </c:pt>
                <c:pt idx="16">
                  <c:v>0.680610418627664</c:v>
                </c:pt>
                <c:pt idx="17">
                  <c:v>0.121400432003561</c:v>
                </c:pt>
                <c:pt idx="18">
                  <c:v>1.13281261352164</c:v>
                </c:pt>
                <c:pt idx="19">
                  <c:v>1.61505892364597</c:v>
                </c:pt>
                <c:pt idx="20">
                  <c:v>0.166454441389261</c:v>
                </c:pt>
                <c:pt idx="21">
                  <c:v>1.72438241448903</c:v>
                </c:pt>
                <c:pt idx="22">
                  <c:v>1.88667245784007</c:v>
                </c:pt>
                <c:pt idx="23">
                  <c:v>1.72327227347907</c:v>
                </c:pt>
                <c:pt idx="24">
                  <c:v>1.54661331649125</c:v>
                </c:pt>
                <c:pt idx="25">
                  <c:v>0.984590399987696</c:v>
                </c:pt>
                <c:pt idx="26">
                  <c:v>1.45313344979391</c:v>
                </c:pt>
                <c:pt idx="27">
                  <c:v>0.749043388033422</c:v>
                </c:pt>
                <c:pt idx="28">
                  <c:v>1.4504834139835</c:v>
                </c:pt>
                <c:pt idx="29">
                  <c:v>1.6428786464081</c:v>
                </c:pt>
                <c:pt idx="30">
                  <c:v>1.28141487477373</c:v>
                </c:pt>
                <c:pt idx="31">
                  <c:v>1.59574104204182</c:v>
                </c:pt>
                <c:pt idx="32">
                  <c:v>1.46298293757335</c:v>
                </c:pt>
                <c:pt idx="33">
                  <c:v>1.46629048072842</c:v>
                </c:pt>
                <c:pt idx="34">
                  <c:v>1.54348960968905</c:v>
                </c:pt>
                <c:pt idx="35">
                  <c:v>1.57013416429806</c:v>
                </c:pt>
                <c:pt idx="36">
                  <c:v>1.22995403759759</c:v>
                </c:pt>
                <c:pt idx="37">
                  <c:v>1.31142345411606</c:v>
                </c:pt>
                <c:pt idx="38">
                  <c:v>#N/A</c:v>
                </c:pt>
                <c:pt idx="39">
                  <c:v>0.394564752091748</c:v>
                </c:pt>
                <c:pt idx="40">
                  <c:v>1.51715449218369</c:v>
                </c:pt>
                <c:pt idx="41">
                  <c:v>1.69169139036117</c:v>
                </c:pt>
                <c:pt idx="42">
                  <c:v>1.74186685508505</c:v>
                </c:pt>
                <c:pt idx="43">
                  <c:v>#N/A</c:v>
                </c:pt>
                <c:pt idx="44">
                  <c:v>0.752150897716887</c:v>
                </c:pt>
                <c:pt idx="45">
                  <c:v>1.68537303051839</c:v>
                </c:pt>
                <c:pt idx="46">
                  <c:v>0.371160238458855</c:v>
                </c:pt>
                <c:pt idx="47">
                  <c:v>#N/A</c:v>
                </c:pt>
                <c:pt idx="48">
                  <c:v>0.352484079813873</c:v>
                </c:pt>
                <c:pt idx="49">
                  <c:v>#N/A</c:v>
                </c:pt>
                <c:pt idx="50">
                  <c:v>#N/A</c:v>
                </c:pt>
                <c:pt idx="51">
                  <c:v>0.5638074424008</c:v>
                </c:pt>
                <c:pt idx="52">
                  <c:v>1.27093178968114</c:v>
                </c:pt>
                <c:pt idx="53">
                  <c:v>0.535133607431793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0.0346287901545725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-0.214063181764215</c:v>
                </c:pt>
                <c:pt idx="95">
                  <c:v>#N/A</c:v>
                </c:pt>
                <c:pt idx="96">
                  <c:v>#N/A</c:v>
                </c:pt>
                <c:pt idx="97">
                  <c:v>-0.499991013628241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-0.3175660124596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-0.531842726300131</c:v>
                </c:pt>
                <c:pt idx="143">
                  <c:v>-0.345874828927039</c:v>
                </c:pt>
                <c:pt idx="144">
                  <c:v>-0.0983826600790429</c:v>
                </c:pt>
                <c:pt idx="145">
                  <c:v>#N/A</c:v>
                </c:pt>
                <c:pt idx="146">
                  <c:v>#N/A</c:v>
                </c:pt>
                <c:pt idx="147">
                  <c:v>-0.768172853734812</c:v>
                </c:pt>
                <c:pt idx="148">
                  <c:v>-0.0552725703166416</c:v>
                </c:pt>
                <c:pt idx="149">
                  <c:v>-1.25961956325636</c:v>
                </c:pt>
                <c:pt idx="150">
                  <c:v>#N/A</c:v>
                </c:pt>
                <c:pt idx="151">
                  <c:v>#N/A</c:v>
                </c:pt>
                <c:pt idx="152">
                  <c:v>-1.70922457764963</c:v>
                </c:pt>
                <c:pt idx="153">
                  <c:v>-1.08169516913647</c:v>
                </c:pt>
                <c:pt idx="154">
                  <c:v>-1.40307038733236</c:v>
                </c:pt>
                <c:pt idx="155">
                  <c:v>-0.643634518984938</c:v>
                </c:pt>
                <c:pt idx="156">
                  <c:v>-0.632543453714377</c:v>
                </c:pt>
                <c:pt idx="157">
                  <c:v>-0.853713550304598</c:v>
                </c:pt>
                <c:pt idx="158">
                  <c:v>-1.22772525760643</c:v>
                </c:pt>
                <c:pt idx="159">
                  <c:v>#N/A</c:v>
                </c:pt>
                <c:pt idx="160">
                  <c:v>-0.597375125455426</c:v>
                </c:pt>
                <c:pt idx="161">
                  <c:v>#N/A</c:v>
                </c:pt>
                <c:pt idx="162">
                  <c:v>-1.88988467174546</c:v>
                </c:pt>
                <c:pt idx="163">
                  <c:v>-1.23602220160375</c:v>
                </c:pt>
                <c:pt idx="164">
                  <c:v>-1.74861599764983</c:v>
                </c:pt>
                <c:pt idx="165">
                  <c:v>-1.48828262056844</c:v>
                </c:pt>
                <c:pt idx="166">
                  <c:v>-1.27810420551338</c:v>
                </c:pt>
                <c:pt idx="167">
                  <c:v>-1.9933836091919</c:v>
                </c:pt>
                <c:pt idx="168">
                  <c:v>-0.0680758370742393</c:v>
                </c:pt>
                <c:pt idx="169">
                  <c:v>#N/A</c:v>
                </c:pt>
                <c:pt idx="170">
                  <c:v>-1.49733014480147</c:v>
                </c:pt>
                <c:pt idx="171">
                  <c:v>-1.02248496669438</c:v>
                </c:pt>
                <c:pt idx="172">
                  <c:v>#N/A</c:v>
                </c:pt>
                <c:pt idx="173">
                  <c:v>-1.77284296507726</c:v>
                </c:pt>
                <c:pt idx="174">
                  <c:v>-1.4290359870691</c:v>
                </c:pt>
                <c:pt idx="175">
                  <c:v>-1.63191608029572</c:v>
                </c:pt>
                <c:pt idx="176">
                  <c:v>-0.157413452849008</c:v>
                </c:pt>
                <c:pt idx="177">
                  <c:v>-1.69732958872154</c:v>
                </c:pt>
                <c:pt idx="178">
                  <c:v>-0.720691107223537</c:v>
                </c:pt>
                <c:pt idx="179">
                  <c:v>-1.49836618383467</c:v>
                </c:pt>
                <c:pt idx="180">
                  <c:v>-1.53285135456219</c:v>
                </c:pt>
                <c:pt idx="181">
                  <c:v>-0.78307928873756</c:v>
                </c:pt>
                <c:pt idx="182">
                  <c:v>-0.565545944701126</c:v>
                </c:pt>
                <c:pt idx="183">
                  <c:v>-0.00428247557298128</c:v>
                </c:pt>
                <c:pt idx="184">
                  <c:v>-0.954816172255219</c:v>
                </c:pt>
                <c:pt idx="185">
                  <c:v>-1.4302729898765</c:v>
                </c:pt>
                <c:pt idx="186">
                  <c:v>-0.199139038679724</c:v>
                </c:pt>
                <c:pt idx="187">
                  <c:v>-0.393228458297178</c:v>
                </c:pt>
                <c:pt idx="188">
                  <c:v>-0.313917578970431</c:v>
                </c:pt>
                <c:pt idx="189">
                  <c:v>-0.555629382735978</c:v>
                </c:pt>
                <c:pt idx="190">
                  <c:v>#N/A</c:v>
                </c:pt>
                <c:pt idx="191">
                  <c:v>-0.0584257606322271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-1.5266455794283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-1.07049580722295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-0.0427415411276538</c:v>
                </c:pt>
                <c:pt idx="205">
                  <c:v>#N/A</c:v>
                </c:pt>
                <c:pt idx="206">
                  <c:v>-1.35471230396946</c:v>
                </c:pt>
                <c:pt idx="207">
                  <c:v>-0.0964506800536471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-1.13007684447183</c:v>
                </c:pt>
                <c:pt idx="215">
                  <c:v>-0.330143778362864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-0.32416504089757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2.03128628507445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1.52973464284723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1.75371064112955</c:v>
                </c:pt>
                <c:pt idx="248">
                  <c:v>#N/A</c:v>
                </c:pt>
                <c:pt idx="249">
                  <c:v>2.94968569147169</c:v>
                </c:pt>
                <c:pt idx="250">
                  <c:v>#N/A</c:v>
                </c:pt>
                <c:pt idx="251">
                  <c:v>2.41200118230146</c:v>
                </c:pt>
                <c:pt idx="252">
                  <c:v>1.48331333296555</c:v>
                </c:pt>
                <c:pt idx="253">
                  <c:v>#N/A</c:v>
                </c:pt>
                <c:pt idx="254">
                  <c:v>3.02838862090391</c:v>
                </c:pt>
                <c:pt idx="255">
                  <c:v>#N/A</c:v>
                </c:pt>
                <c:pt idx="256">
                  <c:v>#N/A</c:v>
                </c:pt>
                <c:pt idx="257">
                  <c:v>2.70728745518028</c:v>
                </c:pt>
                <c:pt idx="258">
                  <c:v>#N/A</c:v>
                </c:pt>
                <c:pt idx="259">
                  <c:v>0.180385877070923</c:v>
                </c:pt>
                <c:pt idx="260">
                  <c:v>0.787999977285485</c:v>
                </c:pt>
                <c:pt idx="261">
                  <c:v>#N/A</c:v>
                </c:pt>
                <c:pt idx="262">
                  <c:v>3.7397981820942</c:v>
                </c:pt>
                <c:pt idx="263">
                  <c:v>3.48775653284795</c:v>
                </c:pt>
                <c:pt idx="264">
                  <c:v>2.08377776060822</c:v>
                </c:pt>
                <c:pt idx="265">
                  <c:v>2.36553486816998</c:v>
                </c:pt>
                <c:pt idx="266">
                  <c:v>3.47039368503092</c:v>
                </c:pt>
                <c:pt idx="267">
                  <c:v>2.42914859112562</c:v>
                </c:pt>
                <c:pt idx="268">
                  <c:v>3.90210781338067</c:v>
                </c:pt>
                <c:pt idx="269">
                  <c:v>2.03812321628084</c:v>
                </c:pt>
                <c:pt idx="270">
                  <c:v>4.04388428652282</c:v>
                </c:pt>
                <c:pt idx="271">
                  <c:v>3.15341019225759</c:v>
                </c:pt>
                <c:pt idx="272">
                  <c:v>3.09441730750235</c:v>
                </c:pt>
                <c:pt idx="273">
                  <c:v>1.00077505455224</c:v>
                </c:pt>
                <c:pt idx="274">
                  <c:v>3.22109076545968</c:v>
                </c:pt>
                <c:pt idx="275">
                  <c:v>3.03895157434757</c:v>
                </c:pt>
                <c:pt idx="276">
                  <c:v>#N/A</c:v>
                </c:pt>
                <c:pt idx="277">
                  <c:v>1.4533855348719</c:v>
                </c:pt>
                <c:pt idx="278">
                  <c:v>3.42704770080748</c:v>
                </c:pt>
                <c:pt idx="279">
                  <c:v>3.16377424668886</c:v>
                </c:pt>
                <c:pt idx="280">
                  <c:v>3.0643527897583</c:v>
                </c:pt>
                <c:pt idx="281">
                  <c:v>2.97153033955191</c:v>
                </c:pt>
                <c:pt idx="282">
                  <c:v>3.66817241864587</c:v>
                </c:pt>
                <c:pt idx="283">
                  <c:v>1.81576373021855</c:v>
                </c:pt>
                <c:pt idx="284">
                  <c:v>-0.652056092069538</c:v>
                </c:pt>
                <c:pt idx="285">
                  <c:v>2.39565435759382</c:v>
                </c:pt>
                <c:pt idx="286">
                  <c:v>#N/A</c:v>
                </c:pt>
                <c:pt idx="287">
                  <c:v>-1.85426248157046</c:v>
                </c:pt>
                <c:pt idx="288">
                  <c:v>-0.0755084588862854</c:v>
                </c:pt>
                <c:pt idx="289">
                  <c:v>3.68327360434494</c:v>
                </c:pt>
                <c:pt idx="290">
                  <c:v>3.01854545315702</c:v>
                </c:pt>
                <c:pt idx="291">
                  <c:v>#N/A</c:v>
                </c:pt>
                <c:pt idx="292">
                  <c:v>3.21959503832816</c:v>
                </c:pt>
                <c:pt idx="293">
                  <c:v>#N/A</c:v>
                </c:pt>
                <c:pt idx="294">
                  <c:v>3.62660797745159</c:v>
                </c:pt>
                <c:pt idx="295">
                  <c:v>3.41692475157922</c:v>
                </c:pt>
                <c:pt idx="296">
                  <c:v>-0.499555802409182</c:v>
                </c:pt>
                <c:pt idx="297">
                  <c:v>2.82564692440523</c:v>
                </c:pt>
                <c:pt idx="298">
                  <c:v>3.67261725346255</c:v>
                </c:pt>
                <c:pt idx="299">
                  <c:v>#N/A</c:v>
                </c:pt>
                <c:pt idx="300">
                  <c:v>3.86155325152945</c:v>
                </c:pt>
                <c:pt idx="301">
                  <c:v>-0.285587710363126</c:v>
                </c:pt>
                <c:pt idx="302">
                  <c:v>2.28420287474568</c:v>
                </c:pt>
                <c:pt idx="303">
                  <c:v>#N/A</c:v>
                </c:pt>
                <c:pt idx="304">
                  <c:v>#N/A</c:v>
                </c:pt>
                <c:pt idx="305">
                  <c:v>-1.43368357843319</c:v>
                </c:pt>
                <c:pt idx="306">
                  <c:v>#N/A</c:v>
                </c:pt>
                <c:pt idx="307">
                  <c:v>-1.8543689591712</c:v>
                </c:pt>
                <c:pt idx="308">
                  <c:v>#N/A</c:v>
                </c:pt>
                <c:pt idx="309">
                  <c:v>-2.78967629582411</c:v>
                </c:pt>
                <c:pt idx="310">
                  <c:v>-3.28548805664194</c:v>
                </c:pt>
                <c:pt idx="311">
                  <c:v>-2.22349866192159</c:v>
                </c:pt>
                <c:pt idx="312">
                  <c:v>-2.78061591450554</c:v>
                </c:pt>
                <c:pt idx="313">
                  <c:v>#N/A</c:v>
                </c:pt>
                <c:pt idx="314">
                  <c:v>-3.72885114744768</c:v>
                </c:pt>
                <c:pt idx="315">
                  <c:v>-1.23292968350793</c:v>
                </c:pt>
                <c:pt idx="316">
                  <c:v>-0.958935652494232</c:v>
                </c:pt>
                <c:pt idx="317">
                  <c:v>-3.8581106212253</c:v>
                </c:pt>
                <c:pt idx="318">
                  <c:v>-3.5930107438559</c:v>
                </c:pt>
                <c:pt idx="319">
                  <c:v>-3.19689248118452</c:v>
                </c:pt>
                <c:pt idx="320">
                  <c:v>-2.12766839191673</c:v>
                </c:pt>
                <c:pt idx="321">
                  <c:v>-2.96424869661035</c:v>
                </c:pt>
                <c:pt idx="322">
                  <c:v>-3.60274153695078</c:v>
                </c:pt>
                <c:pt idx="323">
                  <c:v>-1.17472895884173</c:v>
                </c:pt>
                <c:pt idx="324">
                  <c:v>-2.58752093891943</c:v>
                </c:pt>
                <c:pt idx="325">
                  <c:v>-3.16293962418058</c:v>
                </c:pt>
                <c:pt idx="326">
                  <c:v>-1.72757866718759</c:v>
                </c:pt>
                <c:pt idx="327">
                  <c:v>-3.45341212709471</c:v>
                </c:pt>
                <c:pt idx="328">
                  <c:v>-2.81273166332287</c:v>
                </c:pt>
                <c:pt idx="329">
                  <c:v>-1.03553264660575</c:v>
                </c:pt>
                <c:pt idx="330">
                  <c:v>-0.315675589769188</c:v>
                </c:pt>
                <c:pt idx="331">
                  <c:v>-3.70141040778558</c:v>
                </c:pt>
                <c:pt idx="332">
                  <c:v>-4.21189811230249</c:v>
                </c:pt>
                <c:pt idx="333">
                  <c:v>-2.46094976928071</c:v>
                </c:pt>
                <c:pt idx="334">
                  <c:v>-3.43569797474823</c:v>
                </c:pt>
                <c:pt idx="335">
                  <c:v>-3.34469057825499</c:v>
                </c:pt>
                <c:pt idx="336">
                  <c:v>-1.38193634626733</c:v>
                </c:pt>
                <c:pt idx="337">
                  <c:v>-3.17949403113004</c:v>
                </c:pt>
                <c:pt idx="338">
                  <c:v>-2.42119633236569</c:v>
                </c:pt>
                <c:pt idx="339">
                  <c:v>-1.33643509020955</c:v>
                </c:pt>
                <c:pt idx="340">
                  <c:v>-3.06299272427516</c:v>
                </c:pt>
                <c:pt idx="341">
                  <c:v>-3.56504553224771</c:v>
                </c:pt>
                <c:pt idx="342">
                  <c:v>-3.34451074530236</c:v>
                </c:pt>
                <c:pt idx="343">
                  <c:v>#N/A</c:v>
                </c:pt>
                <c:pt idx="344">
                  <c:v>-2.98030710433031</c:v>
                </c:pt>
                <c:pt idx="345">
                  <c:v>-3.55225078355202</c:v>
                </c:pt>
                <c:pt idx="346">
                  <c:v>-1.82974404265902</c:v>
                </c:pt>
                <c:pt idx="347">
                  <c:v>#N/A</c:v>
                </c:pt>
                <c:pt idx="348">
                  <c:v>#N/A</c:v>
                </c:pt>
                <c:pt idx="349">
                  <c:v>-2.96543364228287</c:v>
                </c:pt>
                <c:pt idx="350">
                  <c:v>-0.9607558454577</c:v>
                </c:pt>
                <c:pt idx="351">
                  <c:v>-3.37890943477913</c:v>
                </c:pt>
                <c:pt idx="352">
                  <c:v>#N/A</c:v>
                </c:pt>
                <c:pt idx="353">
                  <c:v>-3.02829566312604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-0.884278417586475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-1.72159327356055</c:v>
                </c:pt>
                <c:pt idx="365">
                  <c:v>0.568722722029847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0.146010384902217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0.596719268268771</c:v>
                </c:pt>
                <c:pt idx="394">
                  <c:v>#N/A</c:v>
                </c:pt>
                <c:pt idx="395">
                  <c:v>0.450367941016211</c:v>
                </c:pt>
                <c:pt idx="396">
                  <c:v>0.0375726453489195</c:v>
                </c:pt>
                <c:pt idx="397">
                  <c:v>0.213641163678618</c:v>
                </c:pt>
                <c:pt idx="398">
                  <c:v>#N/A</c:v>
                </c:pt>
                <c:pt idx="399">
                  <c:v>0.730780825000751</c:v>
                </c:pt>
              </c:numCache>
            </c:numRef>
          </c:xVal>
          <c:yVal>
            <c:numRef>
              <c:f>Misc!$Z$2:$Z$401</c:f>
              <c:numCache>
                <c:formatCode>General</c:formatCode>
                <c:ptCount val="400"/>
                <c:pt idx="0">
                  <c:v>3.57611414812884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2.88910877909986</c:v>
                </c:pt>
                <c:pt idx="5">
                  <c:v>#N/A</c:v>
                </c:pt>
                <c:pt idx="6">
                  <c:v>3.24255517875712</c:v>
                </c:pt>
                <c:pt idx="7">
                  <c:v>#N/A</c:v>
                </c:pt>
                <c:pt idx="8">
                  <c:v>2.47793819808313</c:v>
                </c:pt>
                <c:pt idx="9">
                  <c:v>1.81117216245238</c:v>
                </c:pt>
                <c:pt idx="10">
                  <c:v>3.45270042265201</c:v>
                </c:pt>
                <c:pt idx="11">
                  <c:v>#N/A</c:v>
                </c:pt>
                <c:pt idx="12">
                  <c:v>2.10549647202377</c:v>
                </c:pt>
                <c:pt idx="13">
                  <c:v>1.81380501462609</c:v>
                </c:pt>
                <c:pt idx="14">
                  <c:v>3.30267114388237</c:v>
                </c:pt>
                <c:pt idx="15">
                  <c:v>0.418131769061616</c:v>
                </c:pt>
                <c:pt idx="16">
                  <c:v>3.09636433646599</c:v>
                </c:pt>
                <c:pt idx="17">
                  <c:v>1.33096003574915</c:v>
                </c:pt>
                <c:pt idx="18">
                  <c:v>3.78708832955768</c:v>
                </c:pt>
                <c:pt idx="19">
                  <c:v>3.67113005390077</c:v>
                </c:pt>
                <c:pt idx="20">
                  <c:v>1.77614048171035</c:v>
                </c:pt>
                <c:pt idx="21">
                  <c:v>2.76152023394892</c:v>
                </c:pt>
                <c:pt idx="22">
                  <c:v>3.25544107561463</c:v>
                </c:pt>
                <c:pt idx="23">
                  <c:v>3.46859174324164</c:v>
                </c:pt>
                <c:pt idx="24">
                  <c:v>2.48644177266237</c:v>
                </c:pt>
                <c:pt idx="25">
                  <c:v>3.77377130269804</c:v>
                </c:pt>
                <c:pt idx="26">
                  <c:v>3.60609973764406</c:v>
                </c:pt>
                <c:pt idx="27">
                  <c:v>3.11254032051788</c:v>
                </c:pt>
                <c:pt idx="28">
                  <c:v>3.57519058702158</c:v>
                </c:pt>
                <c:pt idx="29">
                  <c:v>2.61610253227666</c:v>
                </c:pt>
                <c:pt idx="30">
                  <c:v>3.71658381790464</c:v>
                </c:pt>
                <c:pt idx="31">
                  <c:v>3.70508842254514</c:v>
                </c:pt>
                <c:pt idx="32">
                  <c:v>3.83692687813098</c:v>
                </c:pt>
                <c:pt idx="33">
                  <c:v>4.03764347048151</c:v>
                </c:pt>
                <c:pt idx="34">
                  <c:v>3.66278003656841</c:v>
                </c:pt>
                <c:pt idx="35">
                  <c:v>2.58286652586799</c:v>
                </c:pt>
                <c:pt idx="36">
                  <c:v>3.46644212676571</c:v>
                </c:pt>
                <c:pt idx="37">
                  <c:v>1.81009585877177</c:v>
                </c:pt>
                <c:pt idx="38">
                  <c:v>#N/A</c:v>
                </c:pt>
                <c:pt idx="39">
                  <c:v>0.415245354029957</c:v>
                </c:pt>
                <c:pt idx="40">
                  <c:v>2.27195929144178</c:v>
                </c:pt>
                <c:pt idx="41">
                  <c:v>3.3695506320864</c:v>
                </c:pt>
                <c:pt idx="42">
                  <c:v>3.12091873948587</c:v>
                </c:pt>
                <c:pt idx="43">
                  <c:v>#N/A</c:v>
                </c:pt>
                <c:pt idx="44">
                  <c:v>0.892965441918617</c:v>
                </c:pt>
                <c:pt idx="45">
                  <c:v>2.58295944194261</c:v>
                </c:pt>
                <c:pt idx="46">
                  <c:v>0.390987436037063</c:v>
                </c:pt>
                <c:pt idx="47">
                  <c:v>#N/A</c:v>
                </c:pt>
                <c:pt idx="48">
                  <c:v>0.358745593850307</c:v>
                </c:pt>
                <c:pt idx="49">
                  <c:v>#N/A</c:v>
                </c:pt>
                <c:pt idx="50">
                  <c:v>#N/A</c:v>
                </c:pt>
                <c:pt idx="51">
                  <c:v>0.631091667038768</c:v>
                </c:pt>
                <c:pt idx="52">
                  <c:v>1.91148705259978</c:v>
                </c:pt>
                <c:pt idx="53">
                  <c:v>0.561807625923045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0.0356093081279514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-0.00263923557822202</c:v>
                </c:pt>
                <c:pt idx="95">
                  <c:v>#N/A</c:v>
                </c:pt>
                <c:pt idx="96">
                  <c:v>#N/A</c:v>
                </c:pt>
                <c:pt idx="97">
                  <c:v>-0.020647822314858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-0.00960546772849924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0.580732218312339</c:v>
                </c:pt>
                <c:pt idx="143">
                  <c:v>0.371643283656051</c:v>
                </c:pt>
                <c:pt idx="144">
                  <c:v>0.0998470126551847</c:v>
                </c:pt>
                <c:pt idx="145">
                  <c:v>#N/A</c:v>
                </c:pt>
                <c:pt idx="146">
                  <c:v>#N/A</c:v>
                </c:pt>
                <c:pt idx="147">
                  <c:v>0.887962668346417</c:v>
                </c:pt>
                <c:pt idx="148">
                  <c:v>0.056468969190544</c:v>
                </c:pt>
                <c:pt idx="149">
                  <c:v>1.5931826184174</c:v>
                </c:pt>
                <c:pt idx="150">
                  <c:v>#N/A</c:v>
                </c:pt>
                <c:pt idx="151">
                  <c:v>#N/A</c:v>
                </c:pt>
                <c:pt idx="152">
                  <c:v>2.78336582247806</c:v>
                </c:pt>
                <c:pt idx="153">
                  <c:v>3.43105606657818</c:v>
                </c:pt>
                <c:pt idx="154">
                  <c:v>1.88901132867463</c:v>
                </c:pt>
                <c:pt idx="155">
                  <c:v>0.717082697908367</c:v>
                </c:pt>
                <c:pt idx="156">
                  <c:v>0.716776954688393</c:v>
                </c:pt>
                <c:pt idx="157">
                  <c:v>1.00558708929703</c:v>
                </c:pt>
                <c:pt idx="158">
                  <c:v>1.578889378166</c:v>
                </c:pt>
                <c:pt idx="159">
                  <c:v>#N/A</c:v>
                </c:pt>
                <c:pt idx="160">
                  <c:v>0.658892564458029</c:v>
                </c:pt>
                <c:pt idx="161">
                  <c:v>#N/A</c:v>
                </c:pt>
                <c:pt idx="162">
                  <c:v>3.06914836864273</c:v>
                </c:pt>
                <c:pt idx="163">
                  <c:v>1.64172116597831</c:v>
                </c:pt>
                <c:pt idx="164">
                  <c:v>3.43138378143643</c:v>
                </c:pt>
                <c:pt idx="165">
                  <c:v>2.22472259773876</c:v>
                </c:pt>
                <c:pt idx="166">
                  <c:v>3.59356304929377</c:v>
                </c:pt>
                <c:pt idx="167">
                  <c:v>3.82338186037744</c:v>
                </c:pt>
                <c:pt idx="168">
                  <c:v>0.978172883296824</c:v>
                </c:pt>
                <c:pt idx="169">
                  <c:v>#N/A</c:v>
                </c:pt>
                <c:pt idx="170">
                  <c:v>2.16232644840574</c:v>
                </c:pt>
                <c:pt idx="171">
                  <c:v>3.55191555794588</c:v>
                </c:pt>
                <c:pt idx="172">
                  <c:v>#N/A</c:v>
                </c:pt>
                <c:pt idx="173">
                  <c:v>3.4139952370163</c:v>
                </c:pt>
                <c:pt idx="174">
                  <c:v>3.33509091887825</c:v>
                </c:pt>
                <c:pt idx="175">
                  <c:v>3.43837534796744</c:v>
                </c:pt>
                <c:pt idx="176">
                  <c:v>1.35204653250209</c:v>
                </c:pt>
                <c:pt idx="177">
                  <c:v>3.7605334677375</c:v>
                </c:pt>
                <c:pt idx="178">
                  <c:v>3.30301664976584</c:v>
                </c:pt>
                <c:pt idx="179">
                  <c:v>3.55267433170277</c:v>
                </c:pt>
                <c:pt idx="180">
                  <c:v>2.3705680786932</c:v>
                </c:pt>
                <c:pt idx="181">
                  <c:v>3.18484539615188</c:v>
                </c:pt>
                <c:pt idx="182">
                  <c:v>2.98100485891162</c:v>
                </c:pt>
                <c:pt idx="183">
                  <c:v>0.310265302085841</c:v>
                </c:pt>
                <c:pt idx="184">
                  <c:v>3.33480740968483</c:v>
                </c:pt>
                <c:pt idx="185">
                  <c:v>3.74789034063284</c:v>
                </c:pt>
                <c:pt idx="186">
                  <c:v>1.75698786069614</c:v>
                </c:pt>
                <c:pt idx="187">
                  <c:v>2.41233914922214</c:v>
                </c:pt>
                <c:pt idx="188">
                  <c:v>2.26160198166927</c:v>
                </c:pt>
                <c:pt idx="189">
                  <c:v>2.84308752935436</c:v>
                </c:pt>
                <c:pt idx="190">
                  <c:v>#N/A</c:v>
                </c:pt>
                <c:pt idx="191">
                  <c:v>0.797601217582119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3.5144892871204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3.68252460958007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0.98306490055283</c:v>
                </c:pt>
                <c:pt idx="205">
                  <c:v>#N/A</c:v>
                </c:pt>
                <c:pt idx="206">
                  <c:v>3.64306307396338</c:v>
                </c:pt>
                <c:pt idx="207">
                  <c:v>1.23598454493883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3.86016045830043</c:v>
                </c:pt>
                <c:pt idx="215">
                  <c:v>2.31046192373612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2.25857585053674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1.45931377697453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1.15856433144198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1.34798304338905</c:v>
                </c:pt>
                <c:pt idx="248">
                  <c:v>#N/A</c:v>
                </c:pt>
                <c:pt idx="249">
                  <c:v>1.73829518104547</c:v>
                </c:pt>
                <c:pt idx="250">
                  <c:v>#N/A</c:v>
                </c:pt>
                <c:pt idx="251">
                  <c:v>1.54317461928581</c:v>
                </c:pt>
                <c:pt idx="252">
                  <c:v>1.10954959738753</c:v>
                </c:pt>
                <c:pt idx="253">
                  <c:v>#N/A</c:v>
                </c:pt>
                <c:pt idx="254">
                  <c:v>1.75797431534157</c:v>
                </c:pt>
                <c:pt idx="255">
                  <c:v>#N/A</c:v>
                </c:pt>
                <c:pt idx="256">
                  <c:v>#N/A</c:v>
                </c:pt>
                <c:pt idx="257">
                  <c:v>1.67620530961302</c:v>
                </c:pt>
                <c:pt idx="258">
                  <c:v>#N/A</c:v>
                </c:pt>
                <c:pt idx="259">
                  <c:v>0.180650988225348</c:v>
                </c:pt>
                <c:pt idx="260">
                  <c:v>0.691778881256235</c:v>
                </c:pt>
                <c:pt idx="261">
                  <c:v>#N/A</c:v>
                </c:pt>
                <c:pt idx="262">
                  <c:v>1.63134903735626</c:v>
                </c:pt>
                <c:pt idx="263">
                  <c:v>1.82884976566203</c:v>
                </c:pt>
                <c:pt idx="264">
                  <c:v>1.43428651255457</c:v>
                </c:pt>
                <c:pt idx="265">
                  <c:v>1.60094812436611</c:v>
                </c:pt>
                <c:pt idx="266">
                  <c:v>1.7523066763473</c:v>
                </c:pt>
                <c:pt idx="267">
                  <c:v>0.464326857035379</c:v>
                </c:pt>
                <c:pt idx="268">
                  <c:v>1.43351616573493</c:v>
                </c:pt>
                <c:pt idx="269">
                  <c:v>1.43138440655653</c:v>
                </c:pt>
                <c:pt idx="270">
                  <c:v>1.42782215410987</c:v>
                </c:pt>
                <c:pt idx="271">
                  <c:v>1.7349267445433</c:v>
                </c:pt>
                <c:pt idx="272">
                  <c:v>1.70395009211026</c:v>
                </c:pt>
                <c:pt idx="273">
                  <c:v>0.074768537006554</c:v>
                </c:pt>
                <c:pt idx="274">
                  <c:v>1.82710034402662</c:v>
                </c:pt>
                <c:pt idx="275">
                  <c:v>1.70923866794272</c:v>
                </c:pt>
                <c:pt idx="276">
                  <c:v>#N/A</c:v>
                </c:pt>
                <c:pt idx="277">
                  <c:v>1.1411218532306</c:v>
                </c:pt>
                <c:pt idx="278">
                  <c:v>0.982679505714347</c:v>
                </c:pt>
                <c:pt idx="279">
                  <c:v>1.69883486495499</c:v>
                </c:pt>
                <c:pt idx="280">
                  <c:v>0.733791652698532</c:v>
                </c:pt>
                <c:pt idx="281">
                  <c:v>1.80316095026673</c:v>
                </c:pt>
                <c:pt idx="282">
                  <c:v>1.81840952810208</c:v>
                </c:pt>
                <c:pt idx="283">
                  <c:v>0.285892702643197</c:v>
                </c:pt>
                <c:pt idx="284">
                  <c:v>0.010938888986192</c:v>
                </c:pt>
                <c:pt idx="285">
                  <c:v>0.340608543844491</c:v>
                </c:pt>
                <c:pt idx="286">
                  <c:v>#N/A</c:v>
                </c:pt>
                <c:pt idx="287">
                  <c:v>0.209582869108033</c:v>
                </c:pt>
                <c:pt idx="288">
                  <c:v>-0.000352827718841082</c:v>
                </c:pt>
                <c:pt idx="289">
                  <c:v>1.47413722127367</c:v>
                </c:pt>
                <c:pt idx="290">
                  <c:v>0.619443662398261</c:v>
                </c:pt>
                <c:pt idx="291">
                  <c:v>#N/A</c:v>
                </c:pt>
                <c:pt idx="292">
                  <c:v>0.763859684312771</c:v>
                </c:pt>
                <c:pt idx="293">
                  <c:v>#N/A</c:v>
                </c:pt>
                <c:pt idx="294">
                  <c:v>1.68281772660055</c:v>
                </c:pt>
                <c:pt idx="295">
                  <c:v>0.940761146982907</c:v>
                </c:pt>
                <c:pt idx="296">
                  <c:v>0.00924913181897155</c:v>
                </c:pt>
                <c:pt idx="297">
                  <c:v>1.61411622918566</c:v>
                </c:pt>
                <c:pt idx="298">
                  <c:v>1.04594113147126</c:v>
                </c:pt>
                <c:pt idx="299">
                  <c:v>#N/A</c:v>
                </c:pt>
                <c:pt idx="300">
                  <c:v>1.49077794319702</c:v>
                </c:pt>
                <c:pt idx="301">
                  <c:v>0.000729051824552411</c:v>
                </c:pt>
                <c:pt idx="302">
                  <c:v>0.352475533758999</c:v>
                </c:pt>
                <c:pt idx="303">
                  <c:v>#N/A</c:v>
                </c:pt>
                <c:pt idx="304">
                  <c:v>#N/A</c:v>
                </c:pt>
                <c:pt idx="305">
                  <c:v>0.131839708231521</c:v>
                </c:pt>
                <c:pt idx="306">
                  <c:v>#N/A</c:v>
                </c:pt>
                <c:pt idx="307">
                  <c:v>0.191933664732223</c:v>
                </c:pt>
                <c:pt idx="308">
                  <c:v>#N/A</c:v>
                </c:pt>
                <c:pt idx="309">
                  <c:v>0.646626878720701</c:v>
                </c:pt>
                <c:pt idx="310">
                  <c:v>1.6730345065124</c:v>
                </c:pt>
                <c:pt idx="311">
                  <c:v>0.421369487498105</c:v>
                </c:pt>
                <c:pt idx="312">
                  <c:v>0.556612528767239</c:v>
                </c:pt>
                <c:pt idx="313">
                  <c:v>#N/A</c:v>
                </c:pt>
                <c:pt idx="314">
                  <c:v>1.29232911835448</c:v>
                </c:pt>
                <c:pt idx="315">
                  <c:v>0.072843000330562</c:v>
                </c:pt>
                <c:pt idx="316">
                  <c:v>0.061971013652499</c:v>
                </c:pt>
                <c:pt idx="317">
                  <c:v>1.42351447943218</c:v>
                </c:pt>
                <c:pt idx="318">
                  <c:v>1.08735727799829</c:v>
                </c:pt>
                <c:pt idx="319">
                  <c:v>1.72484189854934</c:v>
                </c:pt>
                <c:pt idx="320">
                  <c:v>1.38667445291337</c:v>
                </c:pt>
                <c:pt idx="321">
                  <c:v>0.590891086274083</c:v>
                </c:pt>
                <c:pt idx="322">
                  <c:v>1.29900039283833</c:v>
                </c:pt>
                <c:pt idx="323">
                  <c:v>0.965871130117409</c:v>
                </c:pt>
                <c:pt idx="324">
                  <c:v>1.56881568578734</c:v>
                </c:pt>
                <c:pt idx="325">
                  <c:v>1.76930016994883</c:v>
                </c:pt>
                <c:pt idx="326">
                  <c:v>1.29792182512981</c:v>
                </c:pt>
                <c:pt idx="327">
                  <c:v>0.984995599944007</c:v>
                </c:pt>
                <c:pt idx="328">
                  <c:v>1.69277813640608</c:v>
                </c:pt>
                <c:pt idx="329">
                  <c:v>0.893630841099917</c:v>
                </c:pt>
                <c:pt idx="330">
                  <c:v>0.306091085885457</c:v>
                </c:pt>
                <c:pt idx="331">
                  <c:v>1.14596763147663</c:v>
                </c:pt>
                <c:pt idx="332">
                  <c:v>1.9154974806735</c:v>
                </c:pt>
                <c:pt idx="333">
                  <c:v>1.57524026115977</c:v>
                </c:pt>
                <c:pt idx="334">
                  <c:v>1.66266664522586</c:v>
                </c:pt>
                <c:pt idx="335">
                  <c:v>1.59850516038966</c:v>
                </c:pt>
                <c:pt idx="336">
                  <c:v>1.10993370156133</c:v>
                </c:pt>
                <c:pt idx="337">
                  <c:v>1.67500494907096</c:v>
                </c:pt>
                <c:pt idx="338">
                  <c:v>0.52529699199361</c:v>
                </c:pt>
                <c:pt idx="339">
                  <c:v>1.03566638476744</c:v>
                </c:pt>
                <c:pt idx="340">
                  <c:v>1.74435924867028</c:v>
                </c:pt>
                <c:pt idx="341">
                  <c:v>1.81971220550437</c:v>
                </c:pt>
                <c:pt idx="342">
                  <c:v>1.11128726441284</c:v>
                </c:pt>
                <c:pt idx="343">
                  <c:v>#N/A</c:v>
                </c:pt>
                <c:pt idx="344">
                  <c:v>0.666069450503194</c:v>
                </c:pt>
                <c:pt idx="345">
                  <c:v>1.26100476275704</c:v>
                </c:pt>
                <c:pt idx="346">
                  <c:v>1.3665585173805</c:v>
                </c:pt>
                <c:pt idx="347">
                  <c:v>#N/A</c:v>
                </c:pt>
                <c:pt idx="348">
                  <c:v>#N/A</c:v>
                </c:pt>
                <c:pt idx="349">
                  <c:v>1.66924895739351</c:v>
                </c:pt>
                <c:pt idx="350">
                  <c:v>0.849203267907991</c:v>
                </c:pt>
                <c:pt idx="351">
                  <c:v>1.72895893021848</c:v>
                </c:pt>
                <c:pt idx="352">
                  <c:v>#N/A</c:v>
                </c:pt>
                <c:pt idx="353">
                  <c:v>1.69824961714747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0.761286324450261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1.31250839202649</c:v>
                </c:pt>
                <c:pt idx="365">
                  <c:v>2.59847860238576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1.42253749820108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2.87171159735632</c:v>
                </c:pt>
                <c:pt idx="394">
                  <c:v>#N/A</c:v>
                </c:pt>
                <c:pt idx="395">
                  <c:v>2.40812143106713</c:v>
                </c:pt>
                <c:pt idx="396">
                  <c:v>0.891600978829598</c:v>
                </c:pt>
                <c:pt idx="397">
                  <c:v>1.73201591291347</c:v>
                </c:pt>
                <c:pt idx="398">
                  <c:v>#N/A</c:v>
                </c:pt>
                <c:pt idx="399">
                  <c:v>3.06832920818765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08775"/>
        <c:axId val="426562474"/>
      </c:scatterChart>
      <c:valAx>
        <c:axId val="166908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562474"/>
        <c:crosses val="autoZero"/>
        <c:crossBetween val="midCat"/>
      </c:valAx>
      <c:valAx>
        <c:axId val="4265624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6908775"/>
        <c:crosses val="autoZero"/>
        <c:crossBetween val="midCat"/>
      </c:valAx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8651ee7-f69e-4d54-8a95-663e3b8a5402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Planar_dataset!$A$2:$A$201</c:f>
              <c:numCache>
                <c:formatCode>General</c:formatCode>
                <c:ptCount val="200"/>
                <c:pt idx="0">
                  <c:v>1.20444229225431</c:v>
                </c:pt>
                <c:pt idx="1">
                  <c:v>0.158709903982553</c:v>
                </c:pt>
                <c:pt idx="2">
                  <c:v>0.0952471960450205</c:v>
                </c:pt>
                <c:pt idx="3">
                  <c:v>0.349178474639659</c:v>
                </c:pt>
                <c:pt idx="4">
                  <c:v>0.694150378460909</c:v>
                </c:pt>
                <c:pt idx="5">
                  <c:v>1.62065037903814</c:v>
                </c:pt>
                <c:pt idx="6">
                  <c:v>1.53856224988513</c:v>
                </c:pt>
                <c:pt idx="7">
                  <c:v>0.0363085640649736</c:v>
                </c:pt>
                <c:pt idx="8">
                  <c:v>0.474591108662159</c:v>
                </c:pt>
                <c:pt idx="9">
                  <c:v>0.16569582775413</c:v>
                </c:pt>
                <c:pt idx="10">
                  <c:v>1.66446248836747</c:v>
                </c:pt>
                <c:pt idx="11">
                  <c:v>0.840285720377345</c:v>
                </c:pt>
                <c:pt idx="12">
                  <c:v>0.26169516271978</c:v>
                </c:pt>
                <c:pt idx="13">
                  <c:v>0.231614896123326</c:v>
                </c:pt>
                <c:pt idx="14">
                  <c:v>1.58013019520123</c:v>
                </c:pt>
                <c:pt idx="15">
                  <c:v>0.00635509949945095</c:v>
                </c:pt>
                <c:pt idx="16">
                  <c:v>0.680610418627664</c:v>
                </c:pt>
                <c:pt idx="17">
                  <c:v>0.121400432003561</c:v>
                </c:pt>
                <c:pt idx="18">
                  <c:v>1.13281261352164</c:v>
                </c:pt>
                <c:pt idx="19">
                  <c:v>1.61505892364597</c:v>
                </c:pt>
                <c:pt idx="20">
                  <c:v>0.166454441389261</c:v>
                </c:pt>
                <c:pt idx="21">
                  <c:v>1.72438241448903</c:v>
                </c:pt>
                <c:pt idx="22">
                  <c:v>1.88667245784007</c:v>
                </c:pt>
                <c:pt idx="23">
                  <c:v>1.72327227347907</c:v>
                </c:pt>
                <c:pt idx="24">
                  <c:v>1.54661331649125</c:v>
                </c:pt>
                <c:pt idx="25">
                  <c:v>0.984590399987696</c:v>
                </c:pt>
                <c:pt idx="26">
                  <c:v>1.45313344979391</c:v>
                </c:pt>
                <c:pt idx="27">
                  <c:v>0.749043388033422</c:v>
                </c:pt>
                <c:pt idx="28">
                  <c:v>1.4504834139835</c:v>
                </c:pt>
                <c:pt idx="29">
                  <c:v>1.6428786464081</c:v>
                </c:pt>
                <c:pt idx="30">
                  <c:v>1.28141487477373</c:v>
                </c:pt>
                <c:pt idx="31">
                  <c:v>1.59574104204182</c:v>
                </c:pt>
                <c:pt idx="32">
                  <c:v>1.46298293757335</c:v>
                </c:pt>
                <c:pt idx="33">
                  <c:v>1.46629048072842</c:v>
                </c:pt>
                <c:pt idx="34">
                  <c:v>1.54348960968905</c:v>
                </c:pt>
                <c:pt idx="35">
                  <c:v>1.57013416429806</c:v>
                </c:pt>
                <c:pt idx="36">
                  <c:v>1.22995403759759</c:v>
                </c:pt>
                <c:pt idx="37">
                  <c:v>1.31142345411606</c:v>
                </c:pt>
                <c:pt idx="38">
                  <c:v>-1.99364552778448</c:v>
                </c:pt>
                <c:pt idx="39">
                  <c:v>0.394564752091748</c:v>
                </c:pt>
                <c:pt idx="40">
                  <c:v>1.51715449218369</c:v>
                </c:pt>
                <c:pt idx="41">
                  <c:v>1.69169139036117</c:v>
                </c:pt>
                <c:pt idx="42">
                  <c:v>1.74186685508505</c:v>
                </c:pt>
                <c:pt idx="43">
                  <c:v>-2.91373381641079</c:v>
                </c:pt>
                <c:pt idx="44">
                  <c:v>0.752150897716887</c:v>
                </c:pt>
                <c:pt idx="45">
                  <c:v>1.68537303051839</c:v>
                </c:pt>
                <c:pt idx="46">
                  <c:v>0.371160238458855</c:v>
                </c:pt>
                <c:pt idx="47">
                  <c:v>-3.73033884254973</c:v>
                </c:pt>
                <c:pt idx="48">
                  <c:v>0.352484079813873</c:v>
                </c:pt>
                <c:pt idx="49">
                  <c:v>-1.48694205849103</c:v>
                </c:pt>
                <c:pt idx="50">
                  <c:v>-0.745290415600761</c:v>
                </c:pt>
                <c:pt idx="51">
                  <c:v>0.5638074424008</c:v>
                </c:pt>
                <c:pt idx="52">
                  <c:v>1.27093178968114</c:v>
                </c:pt>
                <c:pt idx="53">
                  <c:v>0.535133607431793</c:v>
                </c:pt>
                <c:pt idx="54">
                  <c:v>-0.171330374616821</c:v>
                </c:pt>
                <c:pt idx="55">
                  <c:v>-2.5019729343081</c:v>
                </c:pt>
                <c:pt idx="56">
                  <c:v>-2.63275448307701</c:v>
                </c:pt>
                <c:pt idx="57">
                  <c:v>-3.15561549613657</c:v>
                </c:pt>
                <c:pt idx="58">
                  <c:v>-2.11022490200191</c:v>
                </c:pt>
                <c:pt idx="59">
                  <c:v>-3.51303562906868</c:v>
                </c:pt>
                <c:pt idx="60">
                  <c:v>-0.0352018155402368</c:v>
                </c:pt>
                <c:pt idx="61">
                  <c:v>-3.99843114181838</c:v>
                </c:pt>
                <c:pt idx="62">
                  <c:v>-3.08095445057136</c:v>
                </c:pt>
                <c:pt idx="63">
                  <c:v>-1.79023024239924</c:v>
                </c:pt>
                <c:pt idx="64">
                  <c:v>-3.37520543959256</c:v>
                </c:pt>
                <c:pt idx="65">
                  <c:v>-2.38578574713053</c:v>
                </c:pt>
                <c:pt idx="66">
                  <c:v>-3.54741267468052</c:v>
                </c:pt>
                <c:pt idx="67">
                  <c:v>-2.92344384284494</c:v>
                </c:pt>
                <c:pt idx="68">
                  <c:v>-1.01009704503209</c:v>
                </c:pt>
                <c:pt idx="69">
                  <c:v>-0.302185837566268</c:v>
                </c:pt>
                <c:pt idx="70">
                  <c:v>-0.147947198813012</c:v>
                </c:pt>
                <c:pt idx="71">
                  <c:v>-2.41113497815754</c:v>
                </c:pt>
                <c:pt idx="72">
                  <c:v>-3.52065970196551</c:v>
                </c:pt>
                <c:pt idx="73">
                  <c:v>-3.0976248030545</c:v>
                </c:pt>
                <c:pt idx="74">
                  <c:v>-3.86453573584426</c:v>
                </c:pt>
                <c:pt idx="75">
                  <c:v>0.0346287901545725</c:v>
                </c:pt>
                <c:pt idx="76">
                  <c:v>-3.81297733180848</c:v>
                </c:pt>
                <c:pt idx="77">
                  <c:v>-2.54941164349808</c:v>
                </c:pt>
                <c:pt idx="78">
                  <c:v>-3.61833546484694</c:v>
                </c:pt>
                <c:pt idx="79">
                  <c:v>-2.31720967849803</c:v>
                </c:pt>
                <c:pt idx="80">
                  <c:v>-3.85843301222356</c:v>
                </c:pt>
                <c:pt idx="81">
                  <c:v>-3.7718252826082</c:v>
                </c:pt>
                <c:pt idx="82">
                  <c:v>-3.22643424331939</c:v>
                </c:pt>
                <c:pt idx="83">
                  <c:v>-2.49748107037413</c:v>
                </c:pt>
                <c:pt idx="84">
                  <c:v>-2.94157976387335</c:v>
                </c:pt>
                <c:pt idx="85">
                  <c:v>-2.91391858691088</c:v>
                </c:pt>
                <c:pt idx="86">
                  <c:v>-3.7062396434892</c:v>
                </c:pt>
                <c:pt idx="87">
                  <c:v>-1.95265709354551</c:v>
                </c:pt>
                <c:pt idx="88">
                  <c:v>-2.66020433938843</c:v>
                </c:pt>
                <c:pt idx="89">
                  <c:v>0.817304141138508</c:v>
                </c:pt>
                <c:pt idx="90">
                  <c:v>1.21768511762674</c:v>
                </c:pt>
                <c:pt idx="91">
                  <c:v>-1.66246174540948</c:v>
                </c:pt>
                <c:pt idx="92">
                  <c:v>-2.75111410813863</c:v>
                </c:pt>
                <c:pt idx="93">
                  <c:v>-3.3187370052714</c:v>
                </c:pt>
                <c:pt idx="94">
                  <c:v>-0.214063181764215</c:v>
                </c:pt>
                <c:pt idx="95">
                  <c:v>-1.09902221958978</c:v>
                </c:pt>
                <c:pt idx="96">
                  <c:v>-1.94767785410784</c:v>
                </c:pt>
                <c:pt idx="97">
                  <c:v>-0.499991013628241</c:v>
                </c:pt>
                <c:pt idx="98">
                  <c:v>-2.52618506879869</c:v>
                </c:pt>
                <c:pt idx="99">
                  <c:v>1.96360772777726</c:v>
                </c:pt>
                <c:pt idx="100">
                  <c:v>-1.02715842858873</c:v>
                </c:pt>
                <c:pt idx="101">
                  <c:v>3.03248340794889</c:v>
                </c:pt>
                <c:pt idx="102">
                  <c:v>1.51559026908439</c:v>
                </c:pt>
                <c:pt idx="103">
                  <c:v>2.21864282846411</c:v>
                </c:pt>
                <c:pt idx="104">
                  <c:v>-2.40385821013847</c:v>
                </c:pt>
                <c:pt idx="105">
                  <c:v>2.00630520800945</c:v>
                </c:pt>
                <c:pt idx="106">
                  <c:v>3.17911628257576</c:v>
                </c:pt>
                <c:pt idx="107">
                  <c:v>-1.45188351081127</c:v>
                </c:pt>
                <c:pt idx="108">
                  <c:v>1.21496393046182</c:v>
                </c:pt>
                <c:pt idx="109">
                  <c:v>2.04613300536966</c:v>
                </c:pt>
                <c:pt idx="110">
                  <c:v>-1.6218261398374</c:v>
                </c:pt>
                <c:pt idx="111">
                  <c:v>3.17993199838879</c:v>
                </c:pt>
                <c:pt idx="112">
                  <c:v>3.9679918757244</c:v>
                </c:pt>
                <c:pt idx="113">
                  <c:v>0.329897727985084</c:v>
                </c:pt>
                <c:pt idx="114">
                  <c:v>4.07816587564461</c:v>
                </c:pt>
                <c:pt idx="115">
                  <c:v>-0.3175660124596</c:v>
                </c:pt>
                <c:pt idx="116">
                  <c:v>3.31129112974337</c:v>
                </c:pt>
                <c:pt idx="117">
                  <c:v>-0.95280938579073</c:v>
                </c:pt>
                <c:pt idx="118">
                  <c:v>3.03768998385259</c:v>
                </c:pt>
                <c:pt idx="119">
                  <c:v>3.55052991565923</c:v>
                </c:pt>
                <c:pt idx="120">
                  <c:v>3.55990774781066</c:v>
                </c:pt>
                <c:pt idx="121">
                  <c:v>2.33663284705661</c:v>
                </c:pt>
                <c:pt idx="122">
                  <c:v>2.3135243335135</c:v>
                </c:pt>
                <c:pt idx="123">
                  <c:v>0.27949521235848</c:v>
                </c:pt>
                <c:pt idx="124">
                  <c:v>0.151862546643419</c:v>
                </c:pt>
                <c:pt idx="125">
                  <c:v>1.96155941018625</c:v>
                </c:pt>
                <c:pt idx="126">
                  <c:v>0.547353260154379</c:v>
                </c:pt>
                <c:pt idx="127">
                  <c:v>3.49044034427921</c:v>
                </c:pt>
                <c:pt idx="128">
                  <c:v>2.72566041897307</c:v>
                </c:pt>
                <c:pt idx="129">
                  <c:v>2.13606507522216</c:v>
                </c:pt>
                <c:pt idx="130">
                  <c:v>3.67042247697409</c:v>
                </c:pt>
                <c:pt idx="131">
                  <c:v>3.92260947403588</c:v>
                </c:pt>
                <c:pt idx="132">
                  <c:v>3.08862030812036</c:v>
                </c:pt>
                <c:pt idx="133">
                  <c:v>1.92948433073308</c:v>
                </c:pt>
                <c:pt idx="134">
                  <c:v>1.38946994980023</c:v>
                </c:pt>
                <c:pt idx="135">
                  <c:v>3.51428218117474</c:v>
                </c:pt>
                <c:pt idx="136">
                  <c:v>1.13035696163437</c:v>
                </c:pt>
                <c:pt idx="137">
                  <c:v>3.33545460211764</c:v>
                </c:pt>
                <c:pt idx="138">
                  <c:v>0.00915905230274186</c:v>
                </c:pt>
                <c:pt idx="139">
                  <c:v>1.68097253671382</c:v>
                </c:pt>
                <c:pt idx="140">
                  <c:v>2.3071097052983</c:v>
                </c:pt>
                <c:pt idx="141">
                  <c:v>2.2140483172035</c:v>
                </c:pt>
                <c:pt idx="142">
                  <c:v>-0.531842726300131</c:v>
                </c:pt>
                <c:pt idx="143">
                  <c:v>-0.345874828927039</c:v>
                </c:pt>
                <c:pt idx="144">
                  <c:v>-0.0983826600790429</c:v>
                </c:pt>
                <c:pt idx="145">
                  <c:v>0.655029427910839</c:v>
                </c:pt>
                <c:pt idx="146">
                  <c:v>0.583612433256496</c:v>
                </c:pt>
                <c:pt idx="147">
                  <c:v>-0.768172853734812</c:v>
                </c:pt>
                <c:pt idx="148">
                  <c:v>-0.0552725703166416</c:v>
                </c:pt>
                <c:pt idx="149">
                  <c:v>-1.25961956325636</c:v>
                </c:pt>
                <c:pt idx="150">
                  <c:v>0.942805935954027</c:v>
                </c:pt>
                <c:pt idx="151">
                  <c:v>3.77681530692978</c:v>
                </c:pt>
                <c:pt idx="152">
                  <c:v>-1.70922457764963</c:v>
                </c:pt>
                <c:pt idx="153">
                  <c:v>-1.08169516913647</c:v>
                </c:pt>
                <c:pt idx="154">
                  <c:v>-1.40307038733236</c:v>
                </c:pt>
                <c:pt idx="155">
                  <c:v>-0.643634518984938</c:v>
                </c:pt>
                <c:pt idx="156">
                  <c:v>-0.632543453714377</c:v>
                </c:pt>
                <c:pt idx="157">
                  <c:v>-0.853713550304598</c:v>
                </c:pt>
                <c:pt idx="158">
                  <c:v>-1.22772525760643</c:v>
                </c:pt>
                <c:pt idx="159">
                  <c:v>0.950740230555994</c:v>
                </c:pt>
                <c:pt idx="160">
                  <c:v>-0.597375125455426</c:v>
                </c:pt>
                <c:pt idx="161">
                  <c:v>0.501933176032993</c:v>
                </c:pt>
                <c:pt idx="162">
                  <c:v>-1.88988467174546</c:v>
                </c:pt>
                <c:pt idx="163">
                  <c:v>-1.23602220160375</c:v>
                </c:pt>
                <c:pt idx="164">
                  <c:v>-1.74861599764983</c:v>
                </c:pt>
                <c:pt idx="165">
                  <c:v>-1.48828262056844</c:v>
                </c:pt>
                <c:pt idx="166">
                  <c:v>-1.27810420551338</c:v>
                </c:pt>
                <c:pt idx="167">
                  <c:v>-1.9933836091919</c:v>
                </c:pt>
                <c:pt idx="168">
                  <c:v>-0.0680758370742393</c:v>
                </c:pt>
                <c:pt idx="169">
                  <c:v>1.07968240916261</c:v>
                </c:pt>
                <c:pt idx="170">
                  <c:v>-1.49733014480147</c:v>
                </c:pt>
                <c:pt idx="171">
                  <c:v>-1.02248496669438</c:v>
                </c:pt>
                <c:pt idx="172">
                  <c:v>-0.0688068626510152</c:v>
                </c:pt>
                <c:pt idx="173">
                  <c:v>-1.77284296507726</c:v>
                </c:pt>
                <c:pt idx="174">
                  <c:v>-1.4290359870691</c:v>
                </c:pt>
                <c:pt idx="175">
                  <c:v>-1.63191608029572</c:v>
                </c:pt>
                <c:pt idx="176">
                  <c:v>-0.157413452849008</c:v>
                </c:pt>
                <c:pt idx="177">
                  <c:v>-1.69732958872154</c:v>
                </c:pt>
                <c:pt idx="178">
                  <c:v>-0.720691107223537</c:v>
                </c:pt>
                <c:pt idx="179">
                  <c:v>-1.49836618383467</c:v>
                </c:pt>
                <c:pt idx="180">
                  <c:v>-1.53285135456219</c:v>
                </c:pt>
                <c:pt idx="181">
                  <c:v>-0.78307928873756</c:v>
                </c:pt>
                <c:pt idx="182">
                  <c:v>-0.565545944701126</c:v>
                </c:pt>
                <c:pt idx="183">
                  <c:v>-0.00428247557298128</c:v>
                </c:pt>
                <c:pt idx="184">
                  <c:v>-0.954816172255219</c:v>
                </c:pt>
                <c:pt idx="185">
                  <c:v>-1.4302729898765</c:v>
                </c:pt>
                <c:pt idx="186">
                  <c:v>-0.199139038679724</c:v>
                </c:pt>
                <c:pt idx="187">
                  <c:v>-0.393228458297178</c:v>
                </c:pt>
                <c:pt idx="188">
                  <c:v>-0.313917578970431</c:v>
                </c:pt>
                <c:pt idx="189">
                  <c:v>-0.555629382735978</c:v>
                </c:pt>
                <c:pt idx="190">
                  <c:v>-0.0561729204316233</c:v>
                </c:pt>
                <c:pt idx="191">
                  <c:v>-0.0584257606322271</c:v>
                </c:pt>
                <c:pt idx="192">
                  <c:v>-0.807036999743523</c:v>
                </c:pt>
                <c:pt idx="193">
                  <c:v>-0.186016878522522</c:v>
                </c:pt>
                <c:pt idx="194">
                  <c:v>-0.00965590226474059</c:v>
                </c:pt>
                <c:pt idx="195">
                  <c:v>-1.5266455794283</c:v>
                </c:pt>
                <c:pt idx="196">
                  <c:v>-0.0232543322870442</c:v>
                </c:pt>
                <c:pt idx="197">
                  <c:v>-0.0211665123674633</c:v>
                </c:pt>
                <c:pt idx="198">
                  <c:v>-0.237912886998552</c:v>
                </c:pt>
                <c:pt idx="199">
                  <c:v>-0.585846410135845</c:v>
                </c:pt>
              </c:numCache>
            </c:numRef>
          </c:xVal>
          <c:yVal>
            <c:numRef>
              <c:f>Planar_dataset!$B$2:$B$201</c:f>
              <c:numCache>
                <c:formatCode>General</c:formatCode>
                <c:ptCount val="200"/>
                <c:pt idx="0">
                  <c:v>3.57611414812884</c:v>
                </c:pt>
                <c:pt idx="1">
                  <c:v>-1.48217090036834</c:v>
                </c:pt>
                <c:pt idx="2">
                  <c:v>-1.27995532765317</c:v>
                </c:pt>
                <c:pt idx="3">
                  <c:v>-2.06437997499018</c:v>
                </c:pt>
                <c:pt idx="4">
                  <c:v>2.88910877909986</c:v>
                </c:pt>
                <c:pt idx="5">
                  <c:v>-4.03512400373958</c:v>
                </c:pt>
                <c:pt idx="6">
                  <c:v>3.24255517875712</c:v>
                </c:pt>
                <c:pt idx="7">
                  <c:v>-0.853952855125518</c:v>
                </c:pt>
                <c:pt idx="8">
                  <c:v>2.47793819808313</c:v>
                </c:pt>
                <c:pt idx="9">
                  <c:v>1.81117216245238</c:v>
                </c:pt>
                <c:pt idx="10">
                  <c:v>3.45270042265201</c:v>
                </c:pt>
                <c:pt idx="11">
                  <c:v>-3.44017637739683</c:v>
                </c:pt>
                <c:pt idx="12">
                  <c:v>2.10549647202377</c:v>
                </c:pt>
                <c:pt idx="13">
                  <c:v>1.81380501462609</c:v>
                </c:pt>
                <c:pt idx="14">
                  <c:v>3.30267114388237</c:v>
                </c:pt>
                <c:pt idx="15">
                  <c:v>0.418131769061616</c:v>
                </c:pt>
                <c:pt idx="16">
                  <c:v>3.09636433646599</c:v>
                </c:pt>
                <c:pt idx="17">
                  <c:v>1.33096003574915</c:v>
                </c:pt>
                <c:pt idx="18">
                  <c:v>3.78708832955768</c:v>
                </c:pt>
                <c:pt idx="19">
                  <c:v>3.67113005390077</c:v>
                </c:pt>
                <c:pt idx="20">
                  <c:v>1.77614048171035</c:v>
                </c:pt>
                <c:pt idx="21">
                  <c:v>2.76152023394892</c:v>
                </c:pt>
                <c:pt idx="22">
                  <c:v>3.25544107561463</c:v>
                </c:pt>
                <c:pt idx="23">
                  <c:v>3.46859174324164</c:v>
                </c:pt>
                <c:pt idx="24">
                  <c:v>2.48644177266237</c:v>
                </c:pt>
                <c:pt idx="25">
                  <c:v>3.77377130269804</c:v>
                </c:pt>
                <c:pt idx="26">
                  <c:v>3.60609973764406</c:v>
                </c:pt>
                <c:pt idx="27">
                  <c:v>3.11254032051788</c:v>
                </c:pt>
                <c:pt idx="28">
                  <c:v>3.57519058702158</c:v>
                </c:pt>
                <c:pt idx="29">
                  <c:v>2.61610253227666</c:v>
                </c:pt>
                <c:pt idx="30">
                  <c:v>3.71658381790464</c:v>
                </c:pt>
                <c:pt idx="31">
                  <c:v>3.70508842254514</c:v>
                </c:pt>
                <c:pt idx="32">
                  <c:v>3.83692687813098</c:v>
                </c:pt>
                <c:pt idx="33">
                  <c:v>4.03764347048151</c:v>
                </c:pt>
                <c:pt idx="34">
                  <c:v>3.66278003656841</c:v>
                </c:pt>
                <c:pt idx="35">
                  <c:v>2.58286652586799</c:v>
                </c:pt>
                <c:pt idx="36">
                  <c:v>3.46644212676571</c:v>
                </c:pt>
                <c:pt idx="37">
                  <c:v>1.81009585877177</c:v>
                </c:pt>
                <c:pt idx="38">
                  <c:v>-1.493851166257</c:v>
                </c:pt>
                <c:pt idx="39">
                  <c:v>0.415245354029957</c:v>
                </c:pt>
                <c:pt idx="40">
                  <c:v>2.27195929144178</c:v>
                </c:pt>
                <c:pt idx="41">
                  <c:v>3.3695506320864</c:v>
                </c:pt>
                <c:pt idx="42">
                  <c:v>3.12091873948587</c:v>
                </c:pt>
                <c:pt idx="43">
                  <c:v>-1.81920100352539</c:v>
                </c:pt>
                <c:pt idx="44">
                  <c:v>0.892965441918617</c:v>
                </c:pt>
                <c:pt idx="45">
                  <c:v>2.58295944194261</c:v>
                </c:pt>
                <c:pt idx="46">
                  <c:v>0.390987436037063</c:v>
                </c:pt>
                <c:pt idx="47">
                  <c:v>-1.63847358417845</c:v>
                </c:pt>
                <c:pt idx="48">
                  <c:v>0.358745593850307</c:v>
                </c:pt>
                <c:pt idx="49">
                  <c:v>-1.20025645190856</c:v>
                </c:pt>
                <c:pt idx="50">
                  <c:v>-0.662747681841342</c:v>
                </c:pt>
                <c:pt idx="51">
                  <c:v>0.631091667038768</c:v>
                </c:pt>
                <c:pt idx="52">
                  <c:v>1.91148705259978</c:v>
                </c:pt>
                <c:pt idx="53">
                  <c:v>0.561807625923045</c:v>
                </c:pt>
                <c:pt idx="54">
                  <c:v>-0.164789940123032</c:v>
                </c:pt>
                <c:pt idx="55">
                  <c:v>-1.67941724563733</c:v>
                </c:pt>
                <c:pt idx="56">
                  <c:v>-1.52497835390291</c:v>
                </c:pt>
                <c:pt idx="57">
                  <c:v>-1.68684842071463</c:v>
                </c:pt>
                <c:pt idx="58">
                  <c:v>-1.45714301232076</c:v>
                </c:pt>
                <c:pt idx="59">
                  <c:v>-1.77895038317661</c:v>
                </c:pt>
                <c:pt idx="60">
                  <c:v>-0.0348915964756676</c:v>
                </c:pt>
                <c:pt idx="61">
                  <c:v>-1.52257925612782</c:v>
                </c:pt>
                <c:pt idx="62">
                  <c:v>-1.66776383259536</c:v>
                </c:pt>
                <c:pt idx="63">
                  <c:v>-1.34036664540651</c:v>
                </c:pt>
                <c:pt idx="64">
                  <c:v>-1.7131120999797</c:v>
                </c:pt>
                <c:pt idx="65">
                  <c:v>-1.51851548989794</c:v>
                </c:pt>
                <c:pt idx="66">
                  <c:v>-1.13514716617291</c:v>
                </c:pt>
                <c:pt idx="67">
                  <c:v>-0.642637842745769</c:v>
                </c:pt>
                <c:pt idx="68">
                  <c:v>-0.0683366271163025</c:v>
                </c:pt>
                <c:pt idx="69">
                  <c:v>-0.292017073759918</c:v>
                </c:pt>
                <c:pt idx="70">
                  <c:v>-0.141218116077651</c:v>
                </c:pt>
                <c:pt idx="71">
                  <c:v>-1.50670573646801</c:v>
                </c:pt>
                <c:pt idx="72">
                  <c:v>-1.52995706776713</c:v>
                </c:pt>
                <c:pt idx="73">
                  <c:v>-0.794385720379503</c:v>
                </c:pt>
                <c:pt idx="74">
                  <c:v>-1.39958851607886</c:v>
                </c:pt>
                <c:pt idx="75">
                  <c:v>0.0356093081279514</c:v>
                </c:pt>
                <c:pt idx="76">
                  <c:v>-1.79730878102003</c:v>
                </c:pt>
                <c:pt idx="77">
                  <c:v>-0.511392884135197</c:v>
                </c:pt>
                <c:pt idx="78">
                  <c:v>-1.12667181744545</c:v>
                </c:pt>
                <c:pt idx="79">
                  <c:v>-0.421185478615747</c:v>
                </c:pt>
                <c:pt idx="80">
                  <c:v>-1.45669049578948</c:v>
                </c:pt>
                <c:pt idx="81">
                  <c:v>-1.3384713171549</c:v>
                </c:pt>
                <c:pt idx="82">
                  <c:v>-0.816479131687253</c:v>
                </c:pt>
                <c:pt idx="83">
                  <c:v>-0.473790481276471</c:v>
                </c:pt>
                <c:pt idx="84">
                  <c:v>-0.639753507030583</c:v>
                </c:pt>
                <c:pt idx="85">
                  <c:v>-0.634286373676876</c:v>
                </c:pt>
                <c:pt idx="86">
                  <c:v>-1.38061641114638</c:v>
                </c:pt>
                <c:pt idx="87">
                  <c:v>-0.257794857700895</c:v>
                </c:pt>
                <c:pt idx="88">
                  <c:v>-0.447701819258182</c:v>
                </c:pt>
                <c:pt idx="89">
                  <c:v>-0.0412904131261224</c:v>
                </c:pt>
                <c:pt idx="90">
                  <c:v>-0.0976752768236261</c:v>
                </c:pt>
                <c:pt idx="91">
                  <c:v>-0.178618154132253</c:v>
                </c:pt>
                <c:pt idx="92">
                  <c:v>-0.567541670968296</c:v>
                </c:pt>
                <c:pt idx="93">
                  <c:v>-0.813740301041872</c:v>
                </c:pt>
                <c:pt idx="94">
                  <c:v>-0.00263923557822202</c:v>
                </c:pt>
                <c:pt idx="95">
                  <c:v>-0.0725097027945168</c:v>
                </c:pt>
                <c:pt idx="96">
                  <c:v>-0.263437687088446</c:v>
                </c:pt>
                <c:pt idx="97">
                  <c:v>-0.020647822314858</c:v>
                </c:pt>
                <c:pt idx="98">
                  <c:v>-0.403305714642633</c:v>
                </c:pt>
                <c:pt idx="99">
                  <c:v>-0.238704899206586</c:v>
                </c:pt>
                <c:pt idx="100">
                  <c:v>-0.0951626956559304</c:v>
                </c:pt>
                <c:pt idx="101">
                  <c:v>-0.798991812624053</c:v>
                </c:pt>
                <c:pt idx="102">
                  <c:v>-0.166006987794491</c:v>
                </c:pt>
                <c:pt idx="103">
                  <c:v>-0.364406026387512</c:v>
                </c:pt>
                <c:pt idx="104">
                  <c:v>-0.386024370190217</c:v>
                </c:pt>
                <c:pt idx="105">
                  <c:v>-0.220189573604671</c:v>
                </c:pt>
                <c:pt idx="106">
                  <c:v>-0.775370338544423</c:v>
                </c:pt>
                <c:pt idx="107">
                  <c:v>-0.122170581689271</c:v>
                </c:pt>
                <c:pt idx="108">
                  <c:v>-0.0842420755716972</c:v>
                </c:pt>
                <c:pt idx="109">
                  <c:v>-0.298099360827213</c:v>
                </c:pt>
                <c:pt idx="110">
                  <c:v>-0.196869701873479</c:v>
                </c:pt>
                <c:pt idx="111">
                  <c:v>-0.75307501733792</c:v>
                </c:pt>
                <c:pt idx="112">
                  <c:v>-1.46831842121527</c:v>
                </c:pt>
                <c:pt idx="113">
                  <c:v>-0.00955610600497617</c:v>
                </c:pt>
                <c:pt idx="114">
                  <c:v>-1.20211121563515</c:v>
                </c:pt>
                <c:pt idx="115">
                  <c:v>-0.00960546772849924</c:v>
                </c:pt>
                <c:pt idx="116">
                  <c:v>-0.810882919769859</c:v>
                </c:pt>
                <c:pt idx="117">
                  <c:v>-0.0568346353452893</c:v>
                </c:pt>
                <c:pt idx="118">
                  <c:v>-1.67347742477346</c:v>
                </c:pt>
                <c:pt idx="119">
                  <c:v>-1.40460973801992</c:v>
                </c:pt>
                <c:pt idx="120">
                  <c:v>-1.12343152148793</c:v>
                </c:pt>
                <c:pt idx="121">
                  <c:v>-0.40412277909293</c:v>
                </c:pt>
                <c:pt idx="122">
                  <c:v>-1.57164754707955</c:v>
                </c:pt>
                <c:pt idx="123">
                  <c:v>-0.260933943611245</c:v>
                </c:pt>
                <c:pt idx="124">
                  <c:v>-0.000262404061322211</c:v>
                </c:pt>
                <c:pt idx="125">
                  <c:v>-1.44902115056342</c:v>
                </c:pt>
                <c:pt idx="126">
                  <c:v>-0.490044260422151</c:v>
                </c:pt>
                <c:pt idx="127">
                  <c:v>-1.85263114844078</c:v>
                </c:pt>
                <c:pt idx="128">
                  <c:v>-0.541699194525337</c:v>
                </c:pt>
                <c:pt idx="129">
                  <c:v>-1.53914207163129</c:v>
                </c:pt>
                <c:pt idx="130">
                  <c:v>-1.68871376996482</c:v>
                </c:pt>
                <c:pt idx="131">
                  <c:v>-1.48674074469642</c:v>
                </c:pt>
                <c:pt idx="132">
                  <c:v>-0.797674459451679</c:v>
                </c:pt>
                <c:pt idx="133">
                  <c:v>-1.39073588967351</c:v>
                </c:pt>
                <c:pt idx="134">
                  <c:v>-1.14367530523236</c:v>
                </c:pt>
                <c:pt idx="135">
                  <c:v>-1.57393833972103</c:v>
                </c:pt>
                <c:pt idx="136">
                  <c:v>-0.887426686052906</c:v>
                </c:pt>
                <c:pt idx="137">
                  <c:v>-1.21102011349875</c:v>
                </c:pt>
                <c:pt idx="138">
                  <c:v>-0.00858734619944527</c:v>
                </c:pt>
                <c:pt idx="139">
                  <c:v>-1.19452166779175</c:v>
                </c:pt>
                <c:pt idx="140">
                  <c:v>-1.53428360008835</c:v>
                </c:pt>
                <c:pt idx="141">
                  <c:v>-1.5789843302651</c:v>
                </c:pt>
                <c:pt idx="142">
                  <c:v>0.580732218312339</c:v>
                </c:pt>
                <c:pt idx="143">
                  <c:v>0.371643283656051</c:v>
                </c:pt>
                <c:pt idx="144">
                  <c:v>0.0998470126551847</c:v>
                </c:pt>
                <c:pt idx="145">
                  <c:v>-0.586327973188422</c:v>
                </c:pt>
                <c:pt idx="146">
                  <c:v>-0.526306388344561</c:v>
                </c:pt>
                <c:pt idx="147">
                  <c:v>0.887962668346417</c:v>
                </c:pt>
                <c:pt idx="148">
                  <c:v>0.056468969190544</c:v>
                </c:pt>
                <c:pt idx="149">
                  <c:v>1.5931826184174</c:v>
                </c:pt>
                <c:pt idx="150">
                  <c:v>-0.825136845106399</c:v>
                </c:pt>
                <c:pt idx="151">
                  <c:v>-1.20845749880715</c:v>
                </c:pt>
                <c:pt idx="152">
                  <c:v>2.78336582247806</c:v>
                </c:pt>
                <c:pt idx="153">
                  <c:v>3.43105606657818</c:v>
                </c:pt>
                <c:pt idx="154">
                  <c:v>1.88901132867463</c:v>
                </c:pt>
                <c:pt idx="155">
                  <c:v>0.717082697908367</c:v>
                </c:pt>
                <c:pt idx="156">
                  <c:v>0.716776954688393</c:v>
                </c:pt>
                <c:pt idx="157">
                  <c:v>1.00558708929703</c:v>
                </c:pt>
                <c:pt idx="158">
                  <c:v>1.578889378166</c:v>
                </c:pt>
                <c:pt idx="159">
                  <c:v>-0.797008734008339</c:v>
                </c:pt>
                <c:pt idx="160">
                  <c:v>0.658892564458029</c:v>
                </c:pt>
                <c:pt idx="161">
                  <c:v>-0.471381742442147</c:v>
                </c:pt>
                <c:pt idx="162">
                  <c:v>3.06914836864273</c:v>
                </c:pt>
                <c:pt idx="163">
                  <c:v>1.64172116597831</c:v>
                </c:pt>
                <c:pt idx="164">
                  <c:v>3.43138378143643</c:v>
                </c:pt>
                <c:pt idx="165">
                  <c:v>2.22472259773876</c:v>
                </c:pt>
                <c:pt idx="166">
                  <c:v>3.59356304929377</c:v>
                </c:pt>
                <c:pt idx="167">
                  <c:v>3.82338186037744</c:v>
                </c:pt>
                <c:pt idx="168">
                  <c:v>0.978172883296824</c:v>
                </c:pt>
                <c:pt idx="169">
                  <c:v>-0.908628545258025</c:v>
                </c:pt>
                <c:pt idx="170">
                  <c:v>2.16232644840574</c:v>
                </c:pt>
                <c:pt idx="171">
                  <c:v>3.55191555794588</c:v>
                </c:pt>
                <c:pt idx="172">
                  <c:v>-1.1311193566029</c:v>
                </c:pt>
                <c:pt idx="173">
                  <c:v>3.4139952370163</c:v>
                </c:pt>
                <c:pt idx="174">
                  <c:v>3.33509091887825</c:v>
                </c:pt>
                <c:pt idx="175">
                  <c:v>3.43837534796744</c:v>
                </c:pt>
                <c:pt idx="176">
                  <c:v>1.35204653250209</c:v>
                </c:pt>
                <c:pt idx="177">
                  <c:v>3.7605334677375</c:v>
                </c:pt>
                <c:pt idx="178">
                  <c:v>3.30301664976584</c:v>
                </c:pt>
                <c:pt idx="179">
                  <c:v>3.55267433170277</c:v>
                </c:pt>
                <c:pt idx="180">
                  <c:v>2.3705680786932</c:v>
                </c:pt>
                <c:pt idx="181">
                  <c:v>3.18484539615188</c:v>
                </c:pt>
                <c:pt idx="182">
                  <c:v>2.98100485891162</c:v>
                </c:pt>
                <c:pt idx="183">
                  <c:v>0.310265302085841</c:v>
                </c:pt>
                <c:pt idx="184">
                  <c:v>3.33480740968483</c:v>
                </c:pt>
                <c:pt idx="185">
                  <c:v>3.74789034063284</c:v>
                </c:pt>
                <c:pt idx="186">
                  <c:v>1.75698786069614</c:v>
                </c:pt>
                <c:pt idx="187">
                  <c:v>2.41233914922214</c:v>
                </c:pt>
                <c:pt idx="188">
                  <c:v>2.26160198166927</c:v>
                </c:pt>
                <c:pt idx="189">
                  <c:v>2.84308752935436</c:v>
                </c:pt>
                <c:pt idx="190">
                  <c:v>-0.808464255628898</c:v>
                </c:pt>
                <c:pt idx="191">
                  <c:v>0.797601217582119</c:v>
                </c:pt>
                <c:pt idx="192">
                  <c:v>-3.1660230056578</c:v>
                </c:pt>
                <c:pt idx="193">
                  <c:v>-1.73923341438668</c:v>
                </c:pt>
                <c:pt idx="194">
                  <c:v>-0.303300460386151</c:v>
                </c:pt>
                <c:pt idx="195">
                  <c:v>3.5144892871204</c:v>
                </c:pt>
                <c:pt idx="196">
                  <c:v>-0.448211449787429</c:v>
                </c:pt>
                <c:pt idx="197">
                  <c:v>-0.680222538618363</c:v>
                </c:pt>
                <c:pt idx="198">
                  <c:v>-1.89461587215128</c:v>
                </c:pt>
                <c:pt idx="199">
                  <c:v>-3.09125993895062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Planar_dataset!$A$202:$A$401</c:f>
              <c:numCache>
                <c:formatCode>General</c:formatCode>
                <c:ptCount val="200"/>
                <c:pt idx="0">
                  <c:v>-1.07049580722295</c:v>
                </c:pt>
                <c:pt idx="1">
                  <c:v>-0.00232905993702409</c:v>
                </c:pt>
                <c:pt idx="2">
                  <c:v>-0.0927980849018453</c:v>
                </c:pt>
                <c:pt idx="3">
                  <c:v>-0.924081181293043</c:v>
                </c:pt>
                <c:pt idx="4">
                  <c:v>-0.0427415411276538</c:v>
                </c:pt>
                <c:pt idx="5">
                  <c:v>-0.0788306155852185</c:v>
                </c:pt>
                <c:pt idx="6">
                  <c:v>-1.35471230396946</c:v>
                </c:pt>
                <c:pt idx="7">
                  <c:v>-0.0964506800536471</c:v>
                </c:pt>
                <c:pt idx="8">
                  <c:v>-0.488903965490349</c:v>
                </c:pt>
                <c:pt idx="9">
                  <c:v>-1.40428144728163</c:v>
                </c:pt>
                <c:pt idx="10">
                  <c:v>-0.103032194056001</c:v>
                </c:pt>
                <c:pt idx="11">
                  <c:v>-1.76823043340512</c:v>
                </c:pt>
                <c:pt idx="12">
                  <c:v>-1.81435330626152</c:v>
                </c:pt>
                <c:pt idx="13">
                  <c:v>-0.403453231271305</c:v>
                </c:pt>
                <c:pt idx="14">
                  <c:v>-1.13007684447183</c:v>
                </c:pt>
                <c:pt idx="15">
                  <c:v>-0.330143778362864</c:v>
                </c:pt>
                <c:pt idx="16">
                  <c:v>-0.103592947679364</c:v>
                </c:pt>
                <c:pt idx="17">
                  <c:v>-1.62823989738401</c:v>
                </c:pt>
                <c:pt idx="18">
                  <c:v>-1.27072988018683</c:v>
                </c:pt>
                <c:pt idx="19">
                  <c:v>-0.32416504089757</c:v>
                </c:pt>
                <c:pt idx="20">
                  <c:v>-0.831515612875759</c:v>
                </c:pt>
                <c:pt idx="21">
                  <c:v>-1.15541549593479</c:v>
                </c:pt>
                <c:pt idx="22">
                  <c:v>-0.881319473732966</c:v>
                </c:pt>
                <c:pt idx="23">
                  <c:v>-0.514135966924</c:v>
                </c:pt>
                <c:pt idx="24">
                  <c:v>-0.341907952728723</c:v>
                </c:pt>
                <c:pt idx="25">
                  <c:v>-1.50008473522659</c:v>
                </c:pt>
                <c:pt idx="26">
                  <c:v>-1.09546543447337</c:v>
                </c:pt>
                <c:pt idx="27">
                  <c:v>-1.71840631541328</c:v>
                </c:pt>
                <c:pt idx="28">
                  <c:v>-1.68448953477691</c:v>
                </c:pt>
                <c:pt idx="29">
                  <c:v>-1.23608462118048</c:v>
                </c:pt>
                <c:pt idx="30">
                  <c:v>-0.806782295404124</c:v>
                </c:pt>
                <c:pt idx="31">
                  <c:v>-1.06026702721261</c:v>
                </c:pt>
                <c:pt idx="32">
                  <c:v>-1.25449645547852</c:v>
                </c:pt>
                <c:pt idx="33">
                  <c:v>-1.71040125264119</c:v>
                </c:pt>
                <c:pt idx="34">
                  <c:v>-0.454245597588865</c:v>
                </c:pt>
                <c:pt idx="35">
                  <c:v>-1.78717498913455</c:v>
                </c:pt>
                <c:pt idx="36">
                  <c:v>-1.26536724596796</c:v>
                </c:pt>
                <c:pt idx="37">
                  <c:v>-0.293821146084773</c:v>
                </c:pt>
                <c:pt idx="38">
                  <c:v>-0.404645730453615</c:v>
                </c:pt>
                <c:pt idx="39">
                  <c:v>2.03128628507445</c:v>
                </c:pt>
                <c:pt idx="40">
                  <c:v>-1.02564464605994</c:v>
                </c:pt>
                <c:pt idx="41">
                  <c:v>-1.07882286976303</c:v>
                </c:pt>
                <c:pt idx="42">
                  <c:v>-1.48728331385022</c:v>
                </c:pt>
                <c:pt idx="43">
                  <c:v>1.52973464284723</c:v>
                </c:pt>
                <c:pt idx="44">
                  <c:v>-1.39893030032008</c:v>
                </c:pt>
                <c:pt idx="45">
                  <c:v>-0.367322611467012</c:v>
                </c:pt>
                <c:pt idx="46">
                  <c:v>-1.53385549145202</c:v>
                </c:pt>
                <c:pt idx="47">
                  <c:v>1.75371064112955</c:v>
                </c:pt>
                <c:pt idx="48">
                  <c:v>-1.15897743257729</c:v>
                </c:pt>
                <c:pt idx="49">
                  <c:v>2.94968569147169</c:v>
                </c:pt>
                <c:pt idx="50">
                  <c:v>-1.38165997156149</c:v>
                </c:pt>
                <c:pt idx="51">
                  <c:v>2.41200118230146</c:v>
                </c:pt>
                <c:pt idx="52">
                  <c:v>1.48331333296555</c:v>
                </c:pt>
                <c:pt idx="53">
                  <c:v>-1.29300069920576</c:v>
                </c:pt>
                <c:pt idx="54">
                  <c:v>3.02838862090391</c:v>
                </c:pt>
                <c:pt idx="55">
                  <c:v>-1.14374793637669</c:v>
                </c:pt>
                <c:pt idx="56">
                  <c:v>-1.0687063564225</c:v>
                </c:pt>
                <c:pt idx="57">
                  <c:v>2.70728745518028</c:v>
                </c:pt>
                <c:pt idx="58">
                  <c:v>-0.229022863372174</c:v>
                </c:pt>
                <c:pt idx="59">
                  <c:v>0.180385877070923</c:v>
                </c:pt>
                <c:pt idx="60">
                  <c:v>0.787999977285485</c:v>
                </c:pt>
                <c:pt idx="61">
                  <c:v>-0.165291432258602</c:v>
                </c:pt>
                <c:pt idx="62">
                  <c:v>3.7397981820942</c:v>
                </c:pt>
                <c:pt idx="63">
                  <c:v>3.48775653284795</c:v>
                </c:pt>
                <c:pt idx="64">
                  <c:v>2.08377776060822</c:v>
                </c:pt>
                <c:pt idx="65">
                  <c:v>2.36553486816998</c:v>
                </c:pt>
                <c:pt idx="66">
                  <c:v>3.47039368503092</c:v>
                </c:pt>
                <c:pt idx="67">
                  <c:v>2.42914859112562</c:v>
                </c:pt>
                <c:pt idx="68">
                  <c:v>3.90210781338067</c:v>
                </c:pt>
                <c:pt idx="69">
                  <c:v>2.03812321628084</c:v>
                </c:pt>
                <c:pt idx="70">
                  <c:v>4.04388428652282</c:v>
                </c:pt>
                <c:pt idx="71">
                  <c:v>3.15341019225759</c:v>
                </c:pt>
                <c:pt idx="72">
                  <c:v>3.09441730750235</c:v>
                </c:pt>
                <c:pt idx="73">
                  <c:v>1.00077505455224</c:v>
                </c:pt>
                <c:pt idx="74">
                  <c:v>3.22109076545968</c:v>
                </c:pt>
                <c:pt idx="75">
                  <c:v>3.03895157434757</c:v>
                </c:pt>
                <c:pt idx="76">
                  <c:v>-0.110566174112339</c:v>
                </c:pt>
                <c:pt idx="77">
                  <c:v>1.4533855348719</c:v>
                </c:pt>
                <c:pt idx="78">
                  <c:v>3.42704770080748</c:v>
                </c:pt>
                <c:pt idx="79">
                  <c:v>3.16377424668886</c:v>
                </c:pt>
                <c:pt idx="80">
                  <c:v>3.0643527897583</c:v>
                </c:pt>
                <c:pt idx="81">
                  <c:v>2.97153033955191</c:v>
                </c:pt>
                <c:pt idx="82">
                  <c:v>3.66817241864587</c:v>
                </c:pt>
                <c:pt idx="83">
                  <c:v>1.81576373021855</c:v>
                </c:pt>
                <c:pt idx="84">
                  <c:v>-0.652056092069538</c:v>
                </c:pt>
                <c:pt idx="85">
                  <c:v>2.39565435759382</c:v>
                </c:pt>
                <c:pt idx="86">
                  <c:v>-0.0183495473742991</c:v>
                </c:pt>
                <c:pt idx="87">
                  <c:v>-1.85426248157046</c:v>
                </c:pt>
                <c:pt idx="88">
                  <c:v>-0.0755084588862854</c:v>
                </c:pt>
                <c:pt idx="89">
                  <c:v>3.68327360434494</c:v>
                </c:pt>
                <c:pt idx="90">
                  <c:v>3.01854545315702</c:v>
                </c:pt>
                <c:pt idx="91">
                  <c:v>0.667169560364211</c:v>
                </c:pt>
                <c:pt idx="92">
                  <c:v>3.21959503832816</c:v>
                </c:pt>
                <c:pt idx="93">
                  <c:v>0.671420203072009</c:v>
                </c:pt>
                <c:pt idx="94">
                  <c:v>3.62660797745159</c:v>
                </c:pt>
                <c:pt idx="95">
                  <c:v>3.41692475157922</c:v>
                </c:pt>
                <c:pt idx="96">
                  <c:v>-0.499555802409182</c:v>
                </c:pt>
                <c:pt idx="97">
                  <c:v>2.82564692440523</c:v>
                </c:pt>
                <c:pt idx="98">
                  <c:v>3.67261725346255</c:v>
                </c:pt>
                <c:pt idx="99">
                  <c:v>0.788007166869116</c:v>
                </c:pt>
                <c:pt idx="100">
                  <c:v>3.86155325152945</c:v>
                </c:pt>
                <c:pt idx="101">
                  <c:v>-0.285587710363126</c:v>
                </c:pt>
                <c:pt idx="102">
                  <c:v>2.28420287474568</c:v>
                </c:pt>
                <c:pt idx="103">
                  <c:v>0.281396649862169</c:v>
                </c:pt>
                <c:pt idx="104">
                  <c:v>0.313503543679269</c:v>
                </c:pt>
                <c:pt idx="105">
                  <c:v>-1.43368357843319</c:v>
                </c:pt>
                <c:pt idx="106">
                  <c:v>0.957195160403647</c:v>
                </c:pt>
                <c:pt idx="107">
                  <c:v>-1.8543689591712</c:v>
                </c:pt>
                <c:pt idx="108">
                  <c:v>0.381805817381323</c:v>
                </c:pt>
                <c:pt idx="109">
                  <c:v>-2.78967629582411</c:v>
                </c:pt>
                <c:pt idx="110">
                  <c:v>-3.28548805664194</c:v>
                </c:pt>
                <c:pt idx="111">
                  <c:v>-2.22349866192159</c:v>
                </c:pt>
                <c:pt idx="112">
                  <c:v>-2.78061591450554</c:v>
                </c:pt>
                <c:pt idx="113">
                  <c:v>0.826303188030701</c:v>
                </c:pt>
                <c:pt idx="114">
                  <c:v>-3.72885114744768</c:v>
                </c:pt>
                <c:pt idx="115">
                  <c:v>-1.23292968350793</c:v>
                </c:pt>
                <c:pt idx="116">
                  <c:v>-0.958935652494232</c:v>
                </c:pt>
                <c:pt idx="117">
                  <c:v>-3.8581106212253</c:v>
                </c:pt>
                <c:pt idx="118">
                  <c:v>-3.5930107438559</c:v>
                </c:pt>
                <c:pt idx="119">
                  <c:v>-3.19689248118452</c:v>
                </c:pt>
                <c:pt idx="120">
                  <c:v>-2.12766839191673</c:v>
                </c:pt>
                <c:pt idx="121">
                  <c:v>-2.96424869661035</c:v>
                </c:pt>
                <c:pt idx="122">
                  <c:v>-3.60274153695078</c:v>
                </c:pt>
                <c:pt idx="123">
                  <c:v>-1.17472895884173</c:v>
                </c:pt>
                <c:pt idx="124">
                  <c:v>-2.58752093891943</c:v>
                </c:pt>
                <c:pt idx="125">
                  <c:v>-3.16293962418058</c:v>
                </c:pt>
                <c:pt idx="126">
                  <c:v>-1.72757866718759</c:v>
                </c:pt>
                <c:pt idx="127">
                  <c:v>-3.45341212709471</c:v>
                </c:pt>
                <c:pt idx="128">
                  <c:v>-2.81273166332287</c:v>
                </c:pt>
                <c:pt idx="129">
                  <c:v>-1.03553264660575</c:v>
                </c:pt>
                <c:pt idx="130">
                  <c:v>-0.315675589769188</c:v>
                </c:pt>
                <c:pt idx="131">
                  <c:v>-3.70141040778558</c:v>
                </c:pt>
                <c:pt idx="132">
                  <c:v>-4.21189811230249</c:v>
                </c:pt>
                <c:pt idx="133">
                  <c:v>-2.46094976928071</c:v>
                </c:pt>
                <c:pt idx="134">
                  <c:v>-3.43569797474823</c:v>
                </c:pt>
                <c:pt idx="135">
                  <c:v>-3.34469057825499</c:v>
                </c:pt>
                <c:pt idx="136">
                  <c:v>-1.38193634626733</c:v>
                </c:pt>
                <c:pt idx="137">
                  <c:v>-3.17949403113004</c:v>
                </c:pt>
                <c:pt idx="138">
                  <c:v>-2.42119633236569</c:v>
                </c:pt>
                <c:pt idx="139">
                  <c:v>-1.33643509020955</c:v>
                </c:pt>
                <c:pt idx="140">
                  <c:v>-3.06299272427516</c:v>
                </c:pt>
                <c:pt idx="141">
                  <c:v>-3.56504553224771</c:v>
                </c:pt>
                <c:pt idx="142">
                  <c:v>-3.34451074530236</c:v>
                </c:pt>
                <c:pt idx="143">
                  <c:v>0.777655270429897</c:v>
                </c:pt>
                <c:pt idx="144">
                  <c:v>-2.98030710433031</c:v>
                </c:pt>
                <c:pt idx="145">
                  <c:v>-3.55225078355202</c:v>
                </c:pt>
                <c:pt idx="146">
                  <c:v>-1.82974404265902</c:v>
                </c:pt>
                <c:pt idx="147">
                  <c:v>1.46532815826959</c:v>
                </c:pt>
                <c:pt idx="148">
                  <c:v>1.56688198240728</c:v>
                </c:pt>
                <c:pt idx="149">
                  <c:v>-2.96543364228287</c:v>
                </c:pt>
                <c:pt idx="150">
                  <c:v>-0.9607558454577</c:v>
                </c:pt>
                <c:pt idx="151">
                  <c:v>-3.37890943477913</c:v>
                </c:pt>
                <c:pt idx="152">
                  <c:v>1.47135345333511</c:v>
                </c:pt>
                <c:pt idx="153">
                  <c:v>-3.02829566312604</c:v>
                </c:pt>
                <c:pt idx="154">
                  <c:v>0.0075098226235793</c:v>
                </c:pt>
                <c:pt idx="155">
                  <c:v>1.79730919209685</c:v>
                </c:pt>
                <c:pt idx="156">
                  <c:v>0.391077683173951</c:v>
                </c:pt>
                <c:pt idx="157">
                  <c:v>1.63881068846801</c:v>
                </c:pt>
                <c:pt idx="158">
                  <c:v>-0.884278417586475</c:v>
                </c:pt>
                <c:pt idx="159">
                  <c:v>1.56546134627466</c:v>
                </c:pt>
                <c:pt idx="160">
                  <c:v>1.59529238952228</c:v>
                </c:pt>
                <c:pt idx="161">
                  <c:v>1.27139537211521</c:v>
                </c:pt>
                <c:pt idx="162">
                  <c:v>1.40701976836286</c:v>
                </c:pt>
                <c:pt idx="163">
                  <c:v>1.58125802146043</c:v>
                </c:pt>
                <c:pt idx="164">
                  <c:v>-1.72159327356055</c:v>
                </c:pt>
                <c:pt idx="165">
                  <c:v>0.568722722029847</c:v>
                </c:pt>
                <c:pt idx="166">
                  <c:v>1.60960641088236</c:v>
                </c:pt>
                <c:pt idx="167">
                  <c:v>1.70849760573326</c:v>
                </c:pt>
                <c:pt idx="168">
                  <c:v>0.0377494361309022</c:v>
                </c:pt>
                <c:pt idx="169">
                  <c:v>1.77885146575279</c:v>
                </c:pt>
                <c:pt idx="170">
                  <c:v>1.57017559762756</c:v>
                </c:pt>
                <c:pt idx="171">
                  <c:v>1.31626220562793</c:v>
                </c:pt>
                <c:pt idx="172">
                  <c:v>1.45580658853358</c:v>
                </c:pt>
                <c:pt idx="173">
                  <c:v>0.0995670227225108</c:v>
                </c:pt>
                <c:pt idx="174">
                  <c:v>1.49806312185195</c:v>
                </c:pt>
                <c:pt idx="175">
                  <c:v>1.19805865705706</c:v>
                </c:pt>
                <c:pt idx="176">
                  <c:v>1.30759534390584</c:v>
                </c:pt>
                <c:pt idx="177">
                  <c:v>1.69066279427863</c:v>
                </c:pt>
                <c:pt idx="178">
                  <c:v>1.54457757848004</c:v>
                </c:pt>
                <c:pt idx="179">
                  <c:v>0.336164301559482</c:v>
                </c:pt>
                <c:pt idx="180">
                  <c:v>0.471520896108959</c:v>
                </c:pt>
                <c:pt idx="181">
                  <c:v>1.79332636519943</c:v>
                </c:pt>
                <c:pt idx="182">
                  <c:v>1.75802645185042</c:v>
                </c:pt>
                <c:pt idx="183">
                  <c:v>1.11059509973875</c:v>
                </c:pt>
                <c:pt idx="184">
                  <c:v>0.0225410297779568</c:v>
                </c:pt>
                <c:pt idx="185">
                  <c:v>1.03402966062109</c:v>
                </c:pt>
                <c:pt idx="186">
                  <c:v>0.146010384902217</c:v>
                </c:pt>
                <c:pt idx="187">
                  <c:v>1.50301824351548</c:v>
                </c:pt>
                <c:pt idx="188">
                  <c:v>0.529563078231092</c:v>
                </c:pt>
                <c:pt idx="189">
                  <c:v>0.723526086007997</c:v>
                </c:pt>
                <c:pt idx="190">
                  <c:v>1.24444150826477</c:v>
                </c:pt>
                <c:pt idx="191">
                  <c:v>0.711308694800484</c:v>
                </c:pt>
                <c:pt idx="192">
                  <c:v>0.0365824426836081</c:v>
                </c:pt>
                <c:pt idx="193">
                  <c:v>0.596719268268771</c:v>
                </c:pt>
                <c:pt idx="194">
                  <c:v>0.177160217746027</c:v>
                </c:pt>
                <c:pt idx="195">
                  <c:v>0.450367941016211</c:v>
                </c:pt>
                <c:pt idx="196">
                  <c:v>0.0375726453489195</c:v>
                </c:pt>
                <c:pt idx="197">
                  <c:v>0.213641163678618</c:v>
                </c:pt>
                <c:pt idx="198">
                  <c:v>0.324386892857029</c:v>
                </c:pt>
                <c:pt idx="199">
                  <c:v>0.730780825000751</c:v>
                </c:pt>
              </c:numCache>
            </c:numRef>
          </c:xVal>
          <c:yVal>
            <c:numRef>
              <c:f>Planar_dataset!$B$202:$B$401</c:f>
              <c:numCache>
                <c:formatCode>General</c:formatCode>
                <c:ptCount val="200"/>
                <c:pt idx="0">
                  <c:v>3.68252460958007</c:v>
                </c:pt>
                <c:pt idx="1">
                  <c:v>-0.248775164564117</c:v>
                </c:pt>
                <c:pt idx="2">
                  <c:v>-1.11264583304324</c:v>
                </c:pt>
                <c:pt idx="3">
                  <c:v>-3.31287148820351</c:v>
                </c:pt>
                <c:pt idx="4">
                  <c:v>0.98306490055283</c:v>
                </c:pt>
                <c:pt idx="5">
                  <c:v>-1.06200551659289</c:v>
                </c:pt>
                <c:pt idx="6">
                  <c:v>3.64306307396338</c:v>
                </c:pt>
                <c:pt idx="7">
                  <c:v>1.23598454493883</c:v>
                </c:pt>
                <c:pt idx="8">
                  <c:v>-2.48635569170641</c:v>
                </c:pt>
                <c:pt idx="9">
                  <c:v>-3.9654609103809</c:v>
                </c:pt>
                <c:pt idx="10">
                  <c:v>-1.30407632699054</c:v>
                </c:pt>
                <c:pt idx="11">
                  <c:v>-2.8070011514664</c:v>
                </c:pt>
                <c:pt idx="12">
                  <c:v>-3.17916298524842</c:v>
                </c:pt>
                <c:pt idx="13">
                  <c:v>-2.34899615736896</c:v>
                </c:pt>
                <c:pt idx="14">
                  <c:v>3.86016045830043</c:v>
                </c:pt>
                <c:pt idx="15">
                  <c:v>2.31046192373612</c:v>
                </c:pt>
                <c:pt idx="16">
                  <c:v>-1.40325114504461</c:v>
                </c:pt>
                <c:pt idx="17">
                  <c:v>-3.22048585075333</c:v>
                </c:pt>
                <c:pt idx="18">
                  <c:v>-3.80050197275106</c:v>
                </c:pt>
                <c:pt idx="19">
                  <c:v>2.25857585053674</c:v>
                </c:pt>
                <c:pt idx="20">
                  <c:v>-3.30857362318069</c:v>
                </c:pt>
                <c:pt idx="21">
                  <c:v>-1.58359846820064</c:v>
                </c:pt>
                <c:pt idx="22">
                  <c:v>-3.47513221937144</c:v>
                </c:pt>
                <c:pt idx="23">
                  <c:v>-2.68758874609767</c:v>
                </c:pt>
                <c:pt idx="24">
                  <c:v>-0.355711875763303</c:v>
                </c:pt>
                <c:pt idx="25">
                  <c:v>-3.74431790262311</c:v>
                </c:pt>
                <c:pt idx="26">
                  <c:v>-3.66810700543299</c:v>
                </c:pt>
                <c:pt idx="27">
                  <c:v>-3.36824403027848</c:v>
                </c:pt>
                <c:pt idx="28">
                  <c:v>-3.76359365880478</c:v>
                </c:pt>
                <c:pt idx="29">
                  <c:v>-3.41537450660689</c:v>
                </c:pt>
                <c:pt idx="30">
                  <c:v>-0.97662341499079</c:v>
                </c:pt>
                <c:pt idx="31">
                  <c:v>-1.29100567668764</c:v>
                </c:pt>
                <c:pt idx="32">
                  <c:v>-1.65608597631043</c:v>
                </c:pt>
                <c:pt idx="33">
                  <c:v>-3.32409572120821</c:v>
                </c:pt>
                <c:pt idx="34">
                  <c:v>-0.496630820961649</c:v>
                </c:pt>
                <c:pt idx="35">
                  <c:v>-3.14165698477746</c:v>
                </c:pt>
                <c:pt idx="36">
                  <c:v>-1.7132219676058</c:v>
                </c:pt>
                <c:pt idx="37">
                  <c:v>-0.305909111021386</c:v>
                </c:pt>
                <c:pt idx="38">
                  <c:v>-0.446777004903825</c:v>
                </c:pt>
                <c:pt idx="39">
                  <c:v>1.45931377697453</c:v>
                </c:pt>
                <c:pt idx="40">
                  <c:v>-1.22812034328813</c:v>
                </c:pt>
                <c:pt idx="41">
                  <c:v>-3.69037211543305</c:v>
                </c:pt>
                <c:pt idx="42">
                  <c:v>-3.47057693621255</c:v>
                </c:pt>
                <c:pt idx="43">
                  <c:v>1.15856433144198</c:v>
                </c:pt>
                <c:pt idx="44">
                  <c:v>-2.0360608550427</c:v>
                </c:pt>
                <c:pt idx="45">
                  <c:v>-0.385511111037629</c:v>
                </c:pt>
                <c:pt idx="46">
                  <c:v>-2.62194406401765</c:v>
                </c:pt>
                <c:pt idx="47">
                  <c:v>1.34798304338905</c:v>
                </c:pt>
                <c:pt idx="48">
                  <c:v>-1.51195709409881</c:v>
                </c:pt>
                <c:pt idx="49">
                  <c:v>1.73829518104547</c:v>
                </c:pt>
                <c:pt idx="50">
                  <c:v>-1.79547235077132</c:v>
                </c:pt>
                <c:pt idx="51">
                  <c:v>1.54317461928581</c:v>
                </c:pt>
                <c:pt idx="52">
                  <c:v>1.10954959738753</c:v>
                </c:pt>
                <c:pt idx="53">
                  <c:v>-1.64931941080934</c:v>
                </c:pt>
                <c:pt idx="54">
                  <c:v>1.75797431534157</c:v>
                </c:pt>
                <c:pt idx="55">
                  <c:v>-1.47251062689445</c:v>
                </c:pt>
                <c:pt idx="56">
                  <c:v>-1.28986402419594</c:v>
                </c:pt>
                <c:pt idx="57">
                  <c:v>1.67620530961302</c:v>
                </c:pt>
                <c:pt idx="58">
                  <c:v>-0.239669870243863</c:v>
                </c:pt>
                <c:pt idx="59">
                  <c:v>0.180650988225348</c:v>
                </c:pt>
                <c:pt idx="60">
                  <c:v>0.691778881256235</c:v>
                </c:pt>
                <c:pt idx="61">
                  <c:v>-0.182942022447497</c:v>
                </c:pt>
                <c:pt idx="62">
                  <c:v>1.63134903735626</c:v>
                </c:pt>
                <c:pt idx="63">
                  <c:v>1.82884976566203</c:v>
                </c:pt>
                <c:pt idx="64">
                  <c:v>1.43428651255457</c:v>
                </c:pt>
                <c:pt idx="65">
                  <c:v>1.60094812436611</c:v>
                </c:pt>
                <c:pt idx="66">
                  <c:v>1.7523066763473</c:v>
                </c:pt>
                <c:pt idx="67">
                  <c:v>0.464326857035379</c:v>
                </c:pt>
                <c:pt idx="68">
                  <c:v>1.43351616573493</c:v>
                </c:pt>
                <c:pt idx="69">
                  <c:v>1.43138440655653</c:v>
                </c:pt>
                <c:pt idx="70">
                  <c:v>1.42782215410987</c:v>
                </c:pt>
                <c:pt idx="71">
                  <c:v>1.7349267445433</c:v>
                </c:pt>
                <c:pt idx="72">
                  <c:v>1.70395009211026</c:v>
                </c:pt>
                <c:pt idx="73">
                  <c:v>0.074768537006554</c:v>
                </c:pt>
                <c:pt idx="74">
                  <c:v>1.82710034402662</c:v>
                </c:pt>
                <c:pt idx="75">
                  <c:v>1.70923866794272</c:v>
                </c:pt>
                <c:pt idx="76">
                  <c:v>-0.111868339647406</c:v>
                </c:pt>
                <c:pt idx="77">
                  <c:v>1.1411218532306</c:v>
                </c:pt>
                <c:pt idx="78">
                  <c:v>0.982679505714347</c:v>
                </c:pt>
                <c:pt idx="79">
                  <c:v>1.69883486495499</c:v>
                </c:pt>
                <c:pt idx="80">
                  <c:v>0.733791652698532</c:v>
                </c:pt>
                <c:pt idx="81">
                  <c:v>1.80316095026673</c:v>
                </c:pt>
                <c:pt idx="82">
                  <c:v>1.81840952810208</c:v>
                </c:pt>
                <c:pt idx="83">
                  <c:v>0.285892702643197</c:v>
                </c:pt>
                <c:pt idx="84">
                  <c:v>0.010938888986192</c:v>
                </c:pt>
                <c:pt idx="85">
                  <c:v>0.340608543844491</c:v>
                </c:pt>
                <c:pt idx="86" c:formatCode="0.00E+00">
                  <c:v>-8.22267713004852e-5</c:v>
                </c:pt>
                <c:pt idx="87">
                  <c:v>0.209582869108033</c:v>
                </c:pt>
                <c:pt idx="88">
                  <c:v>-0.000352827718841082</c:v>
                </c:pt>
                <c:pt idx="89">
                  <c:v>1.47413722127367</c:v>
                </c:pt>
                <c:pt idx="90">
                  <c:v>0.619443662398261</c:v>
                </c:pt>
                <c:pt idx="91">
                  <c:v>0.0264445438331939</c:v>
                </c:pt>
                <c:pt idx="92">
                  <c:v>0.763859684312771</c:v>
                </c:pt>
                <c:pt idx="93">
                  <c:v>0.0295005667416645</c:v>
                </c:pt>
                <c:pt idx="94">
                  <c:v>1.68281772660055</c:v>
                </c:pt>
                <c:pt idx="95">
                  <c:v>0.940761146982907</c:v>
                </c:pt>
                <c:pt idx="96">
                  <c:v>0.00924913181897155</c:v>
                </c:pt>
                <c:pt idx="97">
                  <c:v>1.61411622918566</c:v>
                </c:pt>
                <c:pt idx="98">
                  <c:v>1.04594113147126</c:v>
                </c:pt>
                <c:pt idx="99">
                  <c:v>0.0345145694066337</c:v>
                </c:pt>
                <c:pt idx="100">
                  <c:v>1.49077794319702</c:v>
                </c:pt>
                <c:pt idx="101">
                  <c:v>0.000729051824552411</c:v>
                </c:pt>
                <c:pt idx="102">
                  <c:v>0.352475533758999</c:v>
                </c:pt>
                <c:pt idx="103">
                  <c:v>0.0100877526946082</c:v>
                </c:pt>
                <c:pt idx="104">
                  <c:v>0.0042741919053367</c:v>
                </c:pt>
                <c:pt idx="105">
                  <c:v>0.131839708231521</c:v>
                </c:pt>
                <c:pt idx="106">
                  <c:v>0.0414122283245849</c:v>
                </c:pt>
                <c:pt idx="107">
                  <c:v>0.191933664732223</c:v>
                </c:pt>
                <c:pt idx="108">
                  <c:v>0.00739039595309048</c:v>
                </c:pt>
                <c:pt idx="109">
                  <c:v>0.646626878720701</c:v>
                </c:pt>
                <c:pt idx="110">
                  <c:v>1.6730345065124</c:v>
                </c:pt>
                <c:pt idx="111">
                  <c:v>0.421369487498105</c:v>
                </c:pt>
                <c:pt idx="112">
                  <c:v>0.556612528767239</c:v>
                </c:pt>
                <c:pt idx="113">
                  <c:v>0.0442761984992546</c:v>
                </c:pt>
                <c:pt idx="114">
                  <c:v>1.29232911835448</c:v>
                </c:pt>
                <c:pt idx="115">
                  <c:v>0.072843000330562</c:v>
                </c:pt>
                <c:pt idx="116">
                  <c:v>0.061971013652499</c:v>
                </c:pt>
                <c:pt idx="117">
                  <c:v>1.42351447943218</c:v>
                </c:pt>
                <c:pt idx="118">
                  <c:v>1.08735727799829</c:v>
                </c:pt>
                <c:pt idx="119">
                  <c:v>1.72484189854934</c:v>
                </c:pt>
                <c:pt idx="120">
                  <c:v>1.38667445291337</c:v>
                </c:pt>
                <c:pt idx="121">
                  <c:v>0.590891086274083</c:v>
                </c:pt>
                <c:pt idx="122">
                  <c:v>1.29900039283833</c:v>
                </c:pt>
                <c:pt idx="123">
                  <c:v>0.965871130117409</c:v>
                </c:pt>
                <c:pt idx="124">
                  <c:v>1.56881568578734</c:v>
                </c:pt>
                <c:pt idx="125">
                  <c:v>1.76930016994883</c:v>
                </c:pt>
                <c:pt idx="126">
                  <c:v>1.29792182512981</c:v>
                </c:pt>
                <c:pt idx="127">
                  <c:v>0.984995599944007</c:v>
                </c:pt>
                <c:pt idx="128">
                  <c:v>1.69277813640608</c:v>
                </c:pt>
                <c:pt idx="129">
                  <c:v>0.893630841099917</c:v>
                </c:pt>
                <c:pt idx="130">
                  <c:v>0.306091085885457</c:v>
                </c:pt>
                <c:pt idx="131">
                  <c:v>1.14596763147663</c:v>
                </c:pt>
                <c:pt idx="132">
                  <c:v>1.9154974806735</c:v>
                </c:pt>
                <c:pt idx="133">
                  <c:v>1.57524026115977</c:v>
                </c:pt>
                <c:pt idx="134">
                  <c:v>1.66266664522586</c:v>
                </c:pt>
                <c:pt idx="135">
                  <c:v>1.59850516038966</c:v>
                </c:pt>
                <c:pt idx="136">
                  <c:v>1.10993370156133</c:v>
                </c:pt>
                <c:pt idx="137">
                  <c:v>1.67500494907096</c:v>
                </c:pt>
                <c:pt idx="138">
                  <c:v>0.52529699199361</c:v>
                </c:pt>
                <c:pt idx="139">
                  <c:v>1.03566638476744</c:v>
                </c:pt>
                <c:pt idx="140">
                  <c:v>1.74435924867028</c:v>
                </c:pt>
                <c:pt idx="141">
                  <c:v>1.81971220550437</c:v>
                </c:pt>
                <c:pt idx="142">
                  <c:v>1.11128726441284</c:v>
                </c:pt>
                <c:pt idx="143">
                  <c:v>-0.889501085637159</c:v>
                </c:pt>
                <c:pt idx="144">
                  <c:v>0.666069450503194</c:v>
                </c:pt>
                <c:pt idx="145">
                  <c:v>1.26100476275704</c:v>
                </c:pt>
                <c:pt idx="146">
                  <c:v>1.3665585173805</c:v>
                </c:pt>
                <c:pt idx="147">
                  <c:v>-2.08468516333715</c:v>
                </c:pt>
                <c:pt idx="148">
                  <c:v>-2.38718333739071</c:v>
                </c:pt>
                <c:pt idx="149">
                  <c:v>1.66924895739351</c:v>
                </c:pt>
                <c:pt idx="150">
                  <c:v>0.849203267907991</c:v>
                </c:pt>
                <c:pt idx="151">
                  <c:v>1.72895893021848</c:v>
                </c:pt>
                <c:pt idx="152">
                  <c:v>-2.25643833404671</c:v>
                </c:pt>
                <c:pt idx="153">
                  <c:v>1.69824961714747</c:v>
                </c:pt>
                <c:pt idx="154">
                  <c:v>-0.00763165462377344</c:v>
                </c:pt>
                <c:pt idx="155">
                  <c:v>-3.09272025538705</c:v>
                </c:pt>
                <c:pt idx="156">
                  <c:v>-0.409952810009991</c:v>
                </c:pt>
                <c:pt idx="157">
                  <c:v>-3.79499252460821</c:v>
                </c:pt>
                <c:pt idx="158">
                  <c:v>0.761286324450261</c:v>
                </c:pt>
                <c:pt idx="159">
                  <c:v>-2.30558736712984</c:v>
                </c:pt>
                <c:pt idx="160">
                  <c:v>-3.03467556495307</c:v>
                </c:pt>
                <c:pt idx="161">
                  <c:v>-1.61502124735283</c:v>
                </c:pt>
                <c:pt idx="162">
                  <c:v>-3.90266393606616</c:v>
                </c:pt>
                <c:pt idx="163">
                  <c:v>-2.90841128871437</c:v>
                </c:pt>
                <c:pt idx="164">
                  <c:v>1.31250839202649</c:v>
                </c:pt>
                <c:pt idx="165">
                  <c:v>2.59847860238576</c:v>
                </c:pt>
                <c:pt idx="166">
                  <c:v>-3.50186706781348</c:v>
                </c:pt>
                <c:pt idx="167">
                  <c:v>-2.9603912891255</c:v>
                </c:pt>
                <c:pt idx="168">
                  <c:v>-0.036009879506721</c:v>
                </c:pt>
                <c:pt idx="169">
                  <c:v>-3.27807629010224</c:v>
                </c:pt>
                <c:pt idx="170">
                  <c:v>-2.34587604901482</c:v>
                </c:pt>
                <c:pt idx="171">
                  <c:v>-3.56919962434888</c:v>
                </c:pt>
                <c:pt idx="172">
                  <c:v>-3.51991587792477</c:v>
                </c:pt>
                <c:pt idx="173">
                  <c:v>-1.23848616343293</c:v>
                </c:pt>
                <c:pt idx="174">
                  <c:v>-3.47814659203703</c:v>
                </c:pt>
                <c:pt idx="175">
                  <c:v>-3.65480563788525</c:v>
                </c:pt>
                <c:pt idx="176">
                  <c:v>-3.82629239495884</c:v>
                </c:pt>
                <c:pt idx="177">
                  <c:v>-3.80826363831204</c:v>
                </c:pt>
                <c:pt idx="178">
                  <c:v>-3.56242007751162</c:v>
                </c:pt>
                <c:pt idx="179">
                  <c:v>-2.44646388765054</c:v>
                </c:pt>
                <c:pt idx="180">
                  <c:v>-2.51865217461471</c:v>
                </c:pt>
                <c:pt idx="181">
                  <c:v>-3.70032291715189</c:v>
                </c:pt>
                <c:pt idx="182">
                  <c:v>-2.98399233761023</c:v>
                </c:pt>
                <c:pt idx="183">
                  <c:v>-3.49686963438131</c:v>
                </c:pt>
                <c:pt idx="184">
                  <c:v>-0.488897726181794</c:v>
                </c:pt>
                <c:pt idx="185">
                  <c:v>-3.76272063670681</c:v>
                </c:pt>
                <c:pt idx="186">
                  <c:v>1.42253749820108</c:v>
                </c:pt>
                <c:pt idx="187">
                  <c:v>-3.694889642885</c:v>
                </c:pt>
                <c:pt idx="188">
                  <c:v>-2.79391432194152</c:v>
                </c:pt>
                <c:pt idx="189">
                  <c:v>-0.853390853301026</c:v>
                </c:pt>
                <c:pt idx="190">
                  <c:v>-3.97467896856256</c:v>
                </c:pt>
                <c:pt idx="191">
                  <c:v>-3.03195393040919</c:v>
                </c:pt>
                <c:pt idx="192">
                  <c:v>-0.72026716561602</c:v>
                </c:pt>
                <c:pt idx="193">
                  <c:v>2.87171159735632</c:v>
                </c:pt>
                <c:pt idx="194">
                  <c:v>-1.53928238607584</c:v>
                </c:pt>
                <c:pt idx="195">
                  <c:v>2.40812143106713</c:v>
                </c:pt>
                <c:pt idx="196">
                  <c:v>0.891600978829598</c:v>
                </c:pt>
                <c:pt idx="197">
                  <c:v>1.73201591291347</c:v>
                </c:pt>
                <c:pt idx="198">
                  <c:v>-2.11632466325066</c:v>
                </c:pt>
                <c:pt idx="199">
                  <c:v>3.06832920818765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05752"/>
        <c:axId val="992693198"/>
      </c:scatterChart>
      <c:valAx>
        <c:axId val="76605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2693198"/>
        <c:crosses val="autoZero"/>
        <c:crossBetween val="midCat"/>
      </c:valAx>
      <c:valAx>
        <c:axId val="9926931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605752"/>
        <c:crosses val="autoZero"/>
        <c:crossBetween val="midCat"/>
      </c:valAx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2697a39-7b75-45ce-bc60-3500717d5d0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Misc!$W$2:$W$401</c:f>
              <c:numCache>
                <c:formatCode>General</c:formatCode>
                <c:ptCount val="400"/>
                <c:pt idx="0">
                  <c:v>#N/A</c:v>
                </c:pt>
                <c:pt idx="1">
                  <c:v>0.158709903982553</c:v>
                </c:pt>
                <c:pt idx="2">
                  <c:v>0.0952471960450205</c:v>
                </c:pt>
                <c:pt idx="3">
                  <c:v>0.349178474639659</c:v>
                </c:pt>
                <c:pt idx="4">
                  <c:v>#N/A</c:v>
                </c:pt>
                <c:pt idx="5">
                  <c:v>1.62065037903814</c:v>
                </c:pt>
                <c:pt idx="6">
                  <c:v>#N/A</c:v>
                </c:pt>
                <c:pt idx="7">
                  <c:v>0.0363085640649736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0.840285720377345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-1.99364552778448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-2.91373381641079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-3.73033884254973</c:v>
                </c:pt>
                <c:pt idx="48">
                  <c:v>#N/A</c:v>
                </c:pt>
                <c:pt idx="49">
                  <c:v>-1.48694205849103</c:v>
                </c:pt>
                <c:pt idx="50">
                  <c:v>-0.745290415600761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-0.171330374616821</c:v>
                </c:pt>
                <c:pt idx="55">
                  <c:v>-2.5019729343081</c:v>
                </c:pt>
                <c:pt idx="56">
                  <c:v>-2.63275448307701</c:v>
                </c:pt>
                <c:pt idx="57">
                  <c:v>-3.15561549613657</c:v>
                </c:pt>
                <c:pt idx="58">
                  <c:v>-2.11022490200191</c:v>
                </c:pt>
                <c:pt idx="59">
                  <c:v>-3.51303562906868</c:v>
                </c:pt>
                <c:pt idx="60">
                  <c:v>-0.0352018155402368</c:v>
                </c:pt>
                <c:pt idx="61">
                  <c:v>-3.99843114181838</c:v>
                </c:pt>
                <c:pt idx="62">
                  <c:v>-3.08095445057136</c:v>
                </c:pt>
                <c:pt idx="63">
                  <c:v>-1.79023024239924</c:v>
                </c:pt>
                <c:pt idx="64">
                  <c:v>-3.37520543959256</c:v>
                </c:pt>
                <c:pt idx="65">
                  <c:v>-2.38578574713053</c:v>
                </c:pt>
                <c:pt idx="66">
                  <c:v>-3.54741267468052</c:v>
                </c:pt>
                <c:pt idx="67">
                  <c:v>-2.92344384284494</c:v>
                </c:pt>
                <c:pt idx="68">
                  <c:v>-1.01009704503209</c:v>
                </c:pt>
                <c:pt idx="69">
                  <c:v>-0.302185837566268</c:v>
                </c:pt>
                <c:pt idx="70">
                  <c:v>-0.147947198813012</c:v>
                </c:pt>
                <c:pt idx="71">
                  <c:v>-2.41113497815754</c:v>
                </c:pt>
                <c:pt idx="72">
                  <c:v>-3.52065970196551</c:v>
                </c:pt>
                <c:pt idx="73">
                  <c:v>-3.0976248030545</c:v>
                </c:pt>
                <c:pt idx="74">
                  <c:v>-3.86453573584426</c:v>
                </c:pt>
                <c:pt idx="75">
                  <c:v>#N/A</c:v>
                </c:pt>
                <c:pt idx="76">
                  <c:v>-3.81297733180848</c:v>
                </c:pt>
                <c:pt idx="77">
                  <c:v>-2.54941164349808</c:v>
                </c:pt>
                <c:pt idx="78">
                  <c:v>-3.61833546484694</c:v>
                </c:pt>
                <c:pt idx="79">
                  <c:v>-2.31720967849803</c:v>
                </c:pt>
                <c:pt idx="80">
                  <c:v>-3.85843301222356</c:v>
                </c:pt>
                <c:pt idx="81">
                  <c:v>-3.7718252826082</c:v>
                </c:pt>
                <c:pt idx="82">
                  <c:v>-3.22643424331939</c:v>
                </c:pt>
                <c:pt idx="83">
                  <c:v>-2.49748107037413</c:v>
                </c:pt>
                <c:pt idx="84">
                  <c:v>-2.94157976387335</c:v>
                </c:pt>
                <c:pt idx="85">
                  <c:v>-2.91391858691088</c:v>
                </c:pt>
                <c:pt idx="86">
                  <c:v>-3.7062396434892</c:v>
                </c:pt>
                <c:pt idx="87">
                  <c:v>-1.95265709354551</c:v>
                </c:pt>
                <c:pt idx="88">
                  <c:v>-2.66020433938843</c:v>
                </c:pt>
                <c:pt idx="89">
                  <c:v>0.817304141138508</c:v>
                </c:pt>
                <c:pt idx="90">
                  <c:v>1.21768511762674</c:v>
                </c:pt>
                <c:pt idx="91">
                  <c:v>-1.66246174540948</c:v>
                </c:pt>
                <c:pt idx="92">
                  <c:v>-2.75111410813863</c:v>
                </c:pt>
                <c:pt idx="93">
                  <c:v>-3.3187370052714</c:v>
                </c:pt>
                <c:pt idx="94">
                  <c:v>#N/A</c:v>
                </c:pt>
                <c:pt idx="95">
                  <c:v>-1.09902221958978</c:v>
                </c:pt>
                <c:pt idx="96">
                  <c:v>-1.94767785410784</c:v>
                </c:pt>
                <c:pt idx="97">
                  <c:v>#N/A</c:v>
                </c:pt>
                <c:pt idx="98">
                  <c:v>-2.52618506879869</c:v>
                </c:pt>
                <c:pt idx="99">
                  <c:v>1.96360772777726</c:v>
                </c:pt>
                <c:pt idx="100">
                  <c:v>-1.02715842858873</c:v>
                </c:pt>
                <c:pt idx="101">
                  <c:v>3.03248340794889</c:v>
                </c:pt>
                <c:pt idx="102">
                  <c:v>1.51559026908439</c:v>
                </c:pt>
                <c:pt idx="103">
                  <c:v>2.21864282846411</c:v>
                </c:pt>
                <c:pt idx="104">
                  <c:v>-2.40385821013847</c:v>
                </c:pt>
                <c:pt idx="105">
                  <c:v>2.00630520800945</c:v>
                </c:pt>
                <c:pt idx="106">
                  <c:v>3.17911628257576</c:v>
                </c:pt>
                <c:pt idx="107">
                  <c:v>-1.45188351081127</c:v>
                </c:pt>
                <c:pt idx="108">
                  <c:v>1.21496393046182</c:v>
                </c:pt>
                <c:pt idx="109">
                  <c:v>2.04613300536966</c:v>
                </c:pt>
                <c:pt idx="110">
                  <c:v>-1.6218261398374</c:v>
                </c:pt>
                <c:pt idx="111">
                  <c:v>3.17993199838879</c:v>
                </c:pt>
                <c:pt idx="112">
                  <c:v>3.9679918757244</c:v>
                </c:pt>
                <c:pt idx="113">
                  <c:v>0.329897727985084</c:v>
                </c:pt>
                <c:pt idx="114">
                  <c:v>4.07816587564461</c:v>
                </c:pt>
                <c:pt idx="115">
                  <c:v>#N/A</c:v>
                </c:pt>
                <c:pt idx="116">
                  <c:v>3.31129112974337</c:v>
                </c:pt>
                <c:pt idx="117">
                  <c:v>-0.95280938579073</c:v>
                </c:pt>
                <c:pt idx="118">
                  <c:v>3.03768998385259</c:v>
                </c:pt>
                <c:pt idx="119">
                  <c:v>3.55052991565923</c:v>
                </c:pt>
                <c:pt idx="120">
                  <c:v>3.55990774781066</c:v>
                </c:pt>
                <c:pt idx="121">
                  <c:v>2.33663284705661</c:v>
                </c:pt>
                <c:pt idx="122">
                  <c:v>2.3135243335135</c:v>
                </c:pt>
                <c:pt idx="123">
                  <c:v>0.27949521235848</c:v>
                </c:pt>
                <c:pt idx="124">
                  <c:v>0.151862546643419</c:v>
                </c:pt>
                <c:pt idx="125">
                  <c:v>1.96155941018625</c:v>
                </c:pt>
                <c:pt idx="126">
                  <c:v>0.547353260154379</c:v>
                </c:pt>
                <c:pt idx="127">
                  <c:v>3.49044034427921</c:v>
                </c:pt>
                <c:pt idx="128">
                  <c:v>2.72566041897307</c:v>
                </c:pt>
                <c:pt idx="129">
                  <c:v>2.13606507522216</c:v>
                </c:pt>
                <c:pt idx="130">
                  <c:v>3.67042247697409</c:v>
                </c:pt>
                <c:pt idx="131">
                  <c:v>3.92260947403588</c:v>
                </c:pt>
                <c:pt idx="132">
                  <c:v>3.08862030812036</c:v>
                </c:pt>
                <c:pt idx="133">
                  <c:v>1.92948433073308</c:v>
                </c:pt>
                <c:pt idx="134">
                  <c:v>1.38946994980023</c:v>
                </c:pt>
                <c:pt idx="135">
                  <c:v>3.51428218117474</c:v>
                </c:pt>
                <c:pt idx="136">
                  <c:v>1.13035696163437</c:v>
                </c:pt>
                <c:pt idx="137">
                  <c:v>3.33545460211764</c:v>
                </c:pt>
                <c:pt idx="138">
                  <c:v>0.00915905230274186</c:v>
                </c:pt>
                <c:pt idx="139">
                  <c:v>1.68097253671382</c:v>
                </c:pt>
                <c:pt idx="140">
                  <c:v>2.3071097052983</c:v>
                </c:pt>
                <c:pt idx="141">
                  <c:v>2.2140483172035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0.655029427910839</c:v>
                </c:pt>
                <c:pt idx="146">
                  <c:v>0.583612433256496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0.942805935954027</c:v>
                </c:pt>
                <c:pt idx="151">
                  <c:v>3.77681530692978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0.950740230555994</c:v>
                </c:pt>
                <c:pt idx="160">
                  <c:v>#N/A</c:v>
                </c:pt>
                <c:pt idx="161">
                  <c:v>0.501933176032993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1.07968240916261</c:v>
                </c:pt>
                <c:pt idx="170">
                  <c:v>#N/A</c:v>
                </c:pt>
                <c:pt idx="171">
                  <c:v>#N/A</c:v>
                </c:pt>
                <c:pt idx="172">
                  <c:v>-0.0688068626510152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-0.0561729204316233</c:v>
                </c:pt>
                <c:pt idx="191">
                  <c:v>#N/A</c:v>
                </c:pt>
                <c:pt idx="192">
                  <c:v>-0.807036999743523</c:v>
                </c:pt>
                <c:pt idx="193">
                  <c:v>-0.186016878522522</c:v>
                </c:pt>
                <c:pt idx="194">
                  <c:v>-0.00965590226474059</c:v>
                </c:pt>
                <c:pt idx="195">
                  <c:v>#N/A</c:v>
                </c:pt>
                <c:pt idx="196">
                  <c:v>-0.0232543322870442</c:v>
                </c:pt>
                <c:pt idx="197">
                  <c:v>-0.0211665123674633</c:v>
                </c:pt>
                <c:pt idx="198">
                  <c:v>-0.237912886998552</c:v>
                </c:pt>
                <c:pt idx="199">
                  <c:v>-0.585846410135845</c:v>
                </c:pt>
                <c:pt idx="200">
                  <c:v>#N/A</c:v>
                </c:pt>
                <c:pt idx="201">
                  <c:v>-0.00232905993702409</c:v>
                </c:pt>
                <c:pt idx="202">
                  <c:v>-0.0927980849018453</c:v>
                </c:pt>
                <c:pt idx="203">
                  <c:v>-0.924081181293043</c:v>
                </c:pt>
                <c:pt idx="204">
                  <c:v>#N/A</c:v>
                </c:pt>
                <c:pt idx="205">
                  <c:v>-0.0788306155852185</c:v>
                </c:pt>
                <c:pt idx="206">
                  <c:v>#N/A</c:v>
                </c:pt>
                <c:pt idx="207">
                  <c:v>#N/A</c:v>
                </c:pt>
                <c:pt idx="208">
                  <c:v>-0.488903965490349</c:v>
                </c:pt>
                <c:pt idx="209">
                  <c:v>-1.40428144728163</c:v>
                </c:pt>
                <c:pt idx="210">
                  <c:v>-0.103032194056001</c:v>
                </c:pt>
                <c:pt idx="211">
                  <c:v>-1.76823043340512</c:v>
                </c:pt>
                <c:pt idx="212">
                  <c:v>-1.81435330626152</c:v>
                </c:pt>
                <c:pt idx="213">
                  <c:v>-0.403453231271305</c:v>
                </c:pt>
                <c:pt idx="214">
                  <c:v>#N/A</c:v>
                </c:pt>
                <c:pt idx="215">
                  <c:v>#N/A</c:v>
                </c:pt>
                <c:pt idx="216">
                  <c:v>-0.103592947679364</c:v>
                </c:pt>
                <c:pt idx="217">
                  <c:v>-1.62823989738401</c:v>
                </c:pt>
                <c:pt idx="218">
                  <c:v>-1.27072988018683</c:v>
                </c:pt>
                <c:pt idx="219">
                  <c:v>#N/A</c:v>
                </c:pt>
                <c:pt idx="220">
                  <c:v>-0.831515612875759</c:v>
                </c:pt>
                <c:pt idx="221">
                  <c:v>-1.15541549593479</c:v>
                </c:pt>
                <c:pt idx="222">
                  <c:v>-0.881319473732966</c:v>
                </c:pt>
                <c:pt idx="223">
                  <c:v>-0.514135966924</c:v>
                </c:pt>
                <c:pt idx="224">
                  <c:v>-0.341907952728723</c:v>
                </c:pt>
                <c:pt idx="225">
                  <c:v>-1.50008473522659</c:v>
                </c:pt>
                <c:pt idx="226">
                  <c:v>-1.09546543447337</c:v>
                </c:pt>
                <c:pt idx="227">
                  <c:v>-1.71840631541328</c:v>
                </c:pt>
                <c:pt idx="228">
                  <c:v>-1.68448953477691</c:v>
                </c:pt>
                <c:pt idx="229">
                  <c:v>-1.23608462118048</c:v>
                </c:pt>
                <c:pt idx="230">
                  <c:v>-0.806782295404124</c:v>
                </c:pt>
                <c:pt idx="231">
                  <c:v>-1.06026702721261</c:v>
                </c:pt>
                <c:pt idx="232">
                  <c:v>-1.25449645547852</c:v>
                </c:pt>
                <c:pt idx="233">
                  <c:v>-1.71040125264119</c:v>
                </c:pt>
                <c:pt idx="234">
                  <c:v>-0.454245597588865</c:v>
                </c:pt>
                <c:pt idx="235">
                  <c:v>-1.78717498913455</c:v>
                </c:pt>
                <c:pt idx="236">
                  <c:v>-1.26536724596796</c:v>
                </c:pt>
                <c:pt idx="237">
                  <c:v>-0.293821146084773</c:v>
                </c:pt>
                <c:pt idx="238">
                  <c:v>-0.404645730453615</c:v>
                </c:pt>
                <c:pt idx="239">
                  <c:v>#N/A</c:v>
                </c:pt>
                <c:pt idx="240">
                  <c:v>-1.02564464605994</c:v>
                </c:pt>
                <c:pt idx="241">
                  <c:v>-1.07882286976303</c:v>
                </c:pt>
                <c:pt idx="242">
                  <c:v>-1.48728331385022</c:v>
                </c:pt>
                <c:pt idx="243">
                  <c:v>#N/A</c:v>
                </c:pt>
                <c:pt idx="244">
                  <c:v>-1.39893030032008</c:v>
                </c:pt>
                <c:pt idx="245">
                  <c:v>-0.367322611467012</c:v>
                </c:pt>
                <c:pt idx="246">
                  <c:v>-1.53385549145202</c:v>
                </c:pt>
                <c:pt idx="247">
                  <c:v>#N/A</c:v>
                </c:pt>
                <c:pt idx="248">
                  <c:v>-1.15897743257729</c:v>
                </c:pt>
                <c:pt idx="249">
                  <c:v>#N/A</c:v>
                </c:pt>
                <c:pt idx="250">
                  <c:v>-1.38165997156149</c:v>
                </c:pt>
                <c:pt idx="251">
                  <c:v>#N/A</c:v>
                </c:pt>
                <c:pt idx="252">
                  <c:v>#N/A</c:v>
                </c:pt>
                <c:pt idx="253">
                  <c:v>-1.29300069920576</c:v>
                </c:pt>
                <c:pt idx="254">
                  <c:v>#N/A</c:v>
                </c:pt>
                <c:pt idx="255">
                  <c:v>-1.14374793637669</c:v>
                </c:pt>
                <c:pt idx="256">
                  <c:v>-1.0687063564225</c:v>
                </c:pt>
                <c:pt idx="257">
                  <c:v>#N/A</c:v>
                </c:pt>
                <c:pt idx="258">
                  <c:v>-0.229022863372174</c:v>
                </c:pt>
                <c:pt idx="259">
                  <c:v>#N/A</c:v>
                </c:pt>
                <c:pt idx="260">
                  <c:v>#N/A</c:v>
                </c:pt>
                <c:pt idx="261">
                  <c:v>-0.165291432258602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-0.110566174112339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-0.0183495473742991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0.667169560364211</c:v>
                </c:pt>
                <c:pt idx="292">
                  <c:v>#N/A</c:v>
                </c:pt>
                <c:pt idx="293">
                  <c:v>0.671420203072009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0.788007166869116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0.281396649862169</c:v>
                </c:pt>
                <c:pt idx="304">
                  <c:v>0.313503543679269</c:v>
                </c:pt>
                <c:pt idx="305">
                  <c:v>#N/A</c:v>
                </c:pt>
                <c:pt idx="306">
                  <c:v>0.957195160403647</c:v>
                </c:pt>
                <c:pt idx="307">
                  <c:v>#N/A</c:v>
                </c:pt>
                <c:pt idx="308">
                  <c:v>0.381805817381323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0.826303188030701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0.777655270429897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1.46532815826959</c:v>
                </c:pt>
                <c:pt idx="348">
                  <c:v>1.56688198240728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1.47135345333511</c:v>
                </c:pt>
                <c:pt idx="353">
                  <c:v>#N/A</c:v>
                </c:pt>
                <c:pt idx="354">
                  <c:v>0.0075098226235793</c:v>
                </c:pt>
                <c:pt idx="355">
                  <c:v>1.79730919209685</c:v>
                </c:pt>
                <c:pt idx="356">
                  <c:v>0.391077683173951</c:v>
                </c:pt>
                <c:pt idx="357">
                  <c:v>1.63881068846801</c:v>
                </c:pt>
                <c:pt idx="358">
                  <c:v>#N/A</c:v>
                </c:pt>
                <c:pt idx="359">
                  <c:v>1.56546134627466</c:v>
                </c:pt>
                <c:pt idx="360">
                  <c:v>1.59529238952228</c:v>
                </c:pt>
                <c:pt idx="361">
                  <c:v>1.27139537211521</c:v>
                </c:pt>
                <c:pt idx="362">
                  <c:v>1.40701976836286</c:v>
                </c:pt>
                <c:pt idx="363">
                  <c:v>1.58125802146043</c:v>
                </c:pt>
                <c:pt idx="364">
                  <c:v>#N/A</c:v>
                </c:pt>
                <c:pt idx="365">
                  <c:v>#N/A</c:v>
                </c:pt>
                <c:pt idx="366">
                  <c:v>1.60960641088236</c:v>
                </c:pt>
                <c:pt idx="367">
                  <c:v>1.70849760573326</c:v>
                </c:pt>
                <c:pt idx="368">
                  <c:v>0.0377494361309022</c:v>
                </c:pt>
                <c:pt idx="369">
                  <c:v>1.77885146575279</c:v>
                </c:pt>
                <c:pt idx="370">
                  <c:v>1.57017559762756</c:v>
                </c:pt>
                <c:pt idx="371">
                  <c:v>1.31626220562793</c:v>
                </c:pt>
                <c:pt idx="372">
                  <c:v>1.45580658853358</c:v>
                </c:pt>
                <c:pt idx="373">
                  <c:v>0.0995670227225108</c:v>
                </c:pt>
                <c:pt idx="374">
                  <c:v>1.49806312185195</c:v>
                </c:pt>
                <c:pt idx="375">
                  <c:v>1.19805865705706</c:v>
                </c:pt>
                <c:pt idx="376">
                  <c:v>1.30759534390584</c:v>
                </c:pt>
                <c:pt idx="377">
                  <c:v>1.69066279427863</c:v>
                </c:pt>
                <c:pt idx="378">
                  <c:v>1.54457757848004</c:v>
                </c:pt>
                <c:pt idx="379">
                  <c:v>0.336164301559482</c:v>
                </c:pt>
                <c:pt idx="380">
                  <c:v>0.471520896108959</c:v>
                </c:pt>
                <c:pt idx="381">
                  <c:v>1.79332636519943</c:v>
                </c:pt>
                <c:pt idx="382">
                  <c:v>1.75802645185042</c:v>
                </c:pt>
                <c:pt idx="383">
                  <c:v>1.11059509973875</c:v>
                </c:pt>
                <c:pt idx="384">
                  <c:v>0.0225410297779568</c:v>
                </c:pt>
                <c:pt idx="385">
                  <c:v>1.03402966062109</c:v>
                </c:pt>
                <c:pt idx="386">
                  <c:v>#N/A</c:v>
                </c:pt>
                <c:pt idx="387">
                  <c:v>1.50301824351548</c:v>
                </c:pt>
                <c:pt idx="388">
                  <c:v>0.529563078231092</c:v>
                </c:pt>
                <c:pt idx="389">
                  <c:v>0.723526086007997</c:v>
                </c:pt>
                <c:pt idx="390">
                  <c:v>1.24444150826477</c:v>
                </c:pt>
                <c:pt idx="391">
                  <c:v>0.711308694800484</c:v>
                </c:pt>
                <c:pt idx="392">
                  <c:v>0.0365824426836081</c:v>
                </c:pt>
                <c:pt idx="393">
                  <c:v>#N/A</c:v>
                </c:pt>
                <c:pt idx="394">
                  <c:v>0.177160217746027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0.324386892857029</c:v>
                </c:pt>
                <c:pt idx="399">
                  <c:v>#N/A</c:v>
                </c:pt>
              </c:numCache>
            </c:numRef>
          </c:xVal>
          <c:yVal>
            <c:numRef>
              <c:f>Misc!$X$2:$X$401</c:f>
              <c:numCache>
                <c:formatCode>General</c:formatCode>
                <c:ptCount val="400"/>
                <c:pt idx="0">
                  <c:v>#N/A</c:v>
                </c:pt>
                <c:pt idx="1">
                  <c:v>-1.48217090036834</c:v>
                </c:pt>
                <c:pt idx="2">
                  <c:v>-1.27995532765317</c:v>
                </c:pt>
                <c:pt idx="3">
                  <c:v>-2.06437997499018</c:v>
                </c:pt>
                <c:pt idx="4">
                  <c:v>#N/A</c:v>
                </c:pt>
                <c:pt idx="5">
                  <c:v>-4.03512400373958</c:v>
                </c:pt>
                <c:pt idx="6">
                  <c:v>#N/A</c:v>
                </c:pt>
                <c:pt idx="7">
                  <c:v>-0.853952855125518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-3.44017637739683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-1.493851166257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-1.81920100352539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-1.63847358417845</c:v>
                </c:pt>
                <c:pt idx="48">
                  <c:v>#N/A</c:v>
                </c:pt>
                <c:pt idx="49">
                  <c:v>-1.20025645190856</c:v>
                </c:pt>
                <c:pt idx="50">
                  <c:v>-0.662747681841342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-0.164789940123032</c:v>
                </c:pt>
                <c:pt idx="55">
                  <c:v>-1.67941724563733</c:v>
                </c:pt>
                <c:pt idx="56">
                  <c:v>-1.52497835390291</c:v>
                </c:pt>
                <c:pt idx="57">
                  <c:v>-1.68684842071463</c:v>
                </c:pt>
                <c:pt idx="58">
                  <c:v>-1.45714301232076</c:v>
                </c:pt>
                <c:pt idx="59">
                  <c:v>-1.77895038317661</c:v>
                </c:pt>
                <c:pt idx="60">
                  <c:v>-0.0348915964756676</c:v>
                </c:pt>
                <c:pt idx="61">
                  <c:v>-1.52257925612782</c:v>
                </c:pt>
                <c:pt idx="62">
                  <c:v>-1.66776383259536</c:v>
                </c:pt>
                <c:pt idx="63">
                  <c:v>-1.34036664540651</c:v>
                </c:pt>
                <c:pt idx="64">
                  <c:v>-1.7131120999797</c:v>
                </c:pt>
                <c:pt idx="65">
                  <c:v>-1.51851548989794</c:v>
                </c:pt>
                <c:pt idx="66">
                  <c:v>-1.13514716617291</c:v>
                </c:pt>
                <c:pt idx="67">
                  <c:v>-0.642637842745769</c:v>
                </c:pt>
                <c:pt idx="68">
                  <c:v>-0.0683366271163025</c:v>
                </c:pt>
                <c:pt idx="69">
                  <c:v>-0.292017073759918</c:v>
                </c:pt>
                <c:pt idx="70">
                  <c:v>-0.141218116077651</c:v>
                </c:pt>
                <c:pt idx="71">
                  <c:v>-1.50670573646801</c:v>
                </c:pt>
                <c:pt idx="72">
                  <c:v>-1.52995706776713</c:v>
                </c:pt>
                <c:pt idx="73">
                  <c:v>-0.794385720379503</c:v>
                </c:pt>
                <c:pt idx="74">
                  <c:v>-1.39958851607886</c:v>
                </c:pt>
                <c:pt idx="75">
                  <c:v>#N/A</c:v>
                </c:pt>
                <c:pt idx="76">
                  <c:v>-1.79730878102003</c:v>
                </c:pt>
                <c:pt idx="77">
                  <c:v>-0.511392884135197</c:v>
                </c:pt>
                <c:pt idx="78">
                  <c:v>-1.12667181744545</c:v>
                </c:pt>
                <c:pt idx="79">
                  <c:v>-0.421185478615747</c:v>
                </c:pt>
                <c:pt idx="80">
                  <c:v>-1.45669049578948</c:v>
                </c:pt>
                <c:pt idx="81">
                  <c:v>-1.3384713171549</c:v>
                </c:pt>
                <c:pt idx="82">
                  <c:v>-0.816479131687253</c:v>
                </c:pt>
                <c:pt idx="83">
                  <c:v>-0.473790481276471</c:v>
                </c:pt>
                <c:pt idx="84">
                  <c:v>-0.639753507030583</c:v>
                </c:pt>
                <c:pt idx="85">
                  <c:v>-0.634286373676876</c:v>
                </c:pt>
                <c:pt idx="86">
                  <c:v>-1.38061641114638</c:v>
                </c:pt>
                <c:pt idx="87">
                  <c:v>-0.257794857700895</c:v>
                </c:pt>
                <c:pt idx="88">
                  <c:v>-0.447701819258182</c:v>
                </c:pt>
                <c:pt idx="89">
                  <c:v>-0.0412904131261224</c:v>
                </c:pt>
                <c:pt idx="90">
                  <c:v>-0.0976752768236261</c:v>
                </c:pt>
                <c:pt idx="91">
                  <c:v>-0.178618154132253</c:v>
                </c:pt>
                <c:pt idx="92">
                  <c:v>-0.567541670968296</c:v>
                </c:pt>
                <c:pt idx="93">
                  <c:v>-0.813740301041872</c:v>
                </c:pt>
                <c:pt idx="94">
                  <c:v>#N/A</c:v>
                </c:pt>
                <c:pt idx="95">
                  <c:v>-0.0725097027945168</c:v>
                </c:pt>
                <c:pt idx="96">
                  <c:v>-0.263437687088446</c:v>
                </c:pt>
                <c:pt idx="97">
                  <c:v>#N/A</c:v>
                </c:pt>
                <c:pt idx="98">
                  <c:v>-0.403305714642633</c:v>
                </c:pt>
                <c:pt idx="99">
                  <c:v>-0.238704899206586</c:v>
                </c:pt>
                <c:pt idx="100">
                  <c:v>-0.0951626956559304</c:v>
                </c:pt>
                <c:pt idx="101">
                  <c:v>-0.798991812624053</c:v>
                </c:pt>
                <c:pt idx="102">
                  <c:v>-0.166006987794491</c:v>
                </c:pt>
                <c:pt idx="103">
                  <c:v>-0.364406026387512</c:v>
                </c:pt>
                <c:pt idx="104">
                  <c:v>-0.386024370190217</c:v>
                </c:pt>
                <c:pt idx="105">
                  <c:v>-0.220189573604671</c:v>
                </c:pt>
                <c:pt idx="106">
                  <c:v>-0.775370338544423</c:v>
                </c:pt>
                <c:pt idx="107">
                  <c:v>-0.122170581689271</c:v>
                </c:pt>
                <c:pt idx="108">
                  <c:v>-0.0842420755716972</c:v>
                </c:pt>
                <c:pt idx="109">
                  <c:v>-0.298099360827213</c:v>
                </c:pt>
                <c:pt idx="110">
                  <c:v>-0.196869701873479</c:v>
                </c:pt>
                <c:pt idx="111">
                  <c:v>-0.75307501733792</c:v>
                </c:pt>
                <c:pt idx="112">
                  <c:v>-1.46831842121527</c:v>
                </c:pt>
                <c:pt idx="113">
                  <c:v>-0.00955610600497617</c:v>
                </c:pt>
                <c:pt idx="114">
                  <c:v>-1.20211121563515</c:v>
                </c:pt>
                <c:pt idx="115">
                  <c:v>#N/A</c:v>
                </c:pt>
                <c:pt idx="116">
                  <c:v>-0.810882919769859</c:v>
                </c:pt>
                <c:pt idx="117">
                  <c:v>-0.0568346353452893</c:v>
                </c:pt>
                <c:pt idx="118">
                  <c:v>-1.67347742477346</c:v>
                </c:pt>
                <c:pt idx="119">
                  <c:v>-1.40460973801992</c:v>
                </c:pt>
                <c:pt idx="120">
                  <c:v>-1.12343152148793</c:v>
                </c:pt>
                <c:pt idx="121">
                  <c:v>-0.40412277909293</c:v>
                </c:pt>
                <c:pt idx="122">
                  <c:v>-1.57164754707955</c:v>
                </c:pt>
                <c:pt idx="123">
                  <c:v>-0.260933943611245</c:v>
                </c:pt>
                <c:pt idx="124">
                  <c:v>-0.000262404061322211</c:v>
                </c:pt>
                <c:pt idx="125">
                  <c:v>-1.44902115056342</c:v>
                </c:pt>
                <c:pt idx="126">
                  <c:v>-0.490044260422151</c:v>
                </c:pt>
                <c:pt idx="127">
                  <c:v>-1.85263114844078</c:v>
                </c:pt>
                <c:pt idx="128">
                  <c:v>-0.541699194525337</c:v>
                </c:pt>
                <c:pt idx="129">
                  <c:v>-1.53914207163129</c:v>
                </c:pt>
                <c:pt idx="130">
                  <c:v>-1.68871376996482</c:v>
                </c:pt>
                <c:pt idx="131">
                  <c:v>-1.48674074469642</c:v>
                </c:pt>
                <c:pt idx="132">
                  <c:v>-0.797674459451679</c:v>
                </c:pt>
                <c:pt idx="133">
                  <c:v>-1.39073588967351</c:v>
                </c:pt>
                <c:pt idx="134">
                  <c:v>-1.14367530523236</c:v>
                </c:pt>
                <c:pt idx="135">
                  <c:v>-1.57393833972103</c:v>
                </c:pt>
                <c:pt idx="136">
                  <c:v>-0.887426686052906</c:v>
                </c:pt>
                <c:pt idx="137">
                  <c:v>-1.21102011349875</c:v>
                </c:pt>
                <c:pt idx="138">
                  <c:v>-0.00858734619944527</c:v>
                </c:pt>
                <c:pt idx="139">
                  <c:v>-1.19452166779175</c:v>
                </c:pt>
                <c:pt idx="140">
                  <c:v>-1.53428360008835</c:v>
                </c:pt>
                <c:pt idx="141">
                  <c:v>-1.5789843302651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-0.586327973188422</c:v>
                </c:pt>
                <c:pt idx="146">
                  <c:v>-0.526306388344561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-0.825136845106399</c:v>
                </c:pt>
                <c:pt idx="151">
                  <c:v>-1.20845749880715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-0.797008734008339</c:v>
                </c:pt>
                <c:pt idx="160">
                  <c:v>#N/A</c:v>
                </c:pt>
                <c:pt idx="161">
                  <c:v>-0.471381742442147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-0.908628545258025</c:v>
                </c:pt>
                <c:pt idx="170">
                  <c:v>#N/A</c:v>
                </c:pt>
                <c:pt idx="171">
                  <c:v>#N/A</c:v>
                </c:pt>
                <c:pt idx="172">
                  <c:v>-1.1311193566029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-0.808464255628898</c:v>
                </c:pt>
                <c:pt idx="191">
                  <c:v>#N/A</c:v>
                </c:pt>
                <c:pt idx="192">
                  <c:v>-3.1660230056578</c:v>
                </c:pt>
                <c:pt idx="193">
                  <c:v>-1.73923341438668</c:v>
                </c:pt>
                <c:pt idx="194">
                  <c:v>-0.303300460386151</c:v>
                </c:pt>
                <c:pt idx="195">
                  <c:v>#N/A</c:v>
                </c:pt>
                <c:pt idx="196">
                  <c:v>-0.448211449787429</c:v>
                </c:pt>
                <c:pt idx="197">
                  <c:v>-0.680222538618363</c:v>
                </c:pt>
                <c:pt idx="198">
                  <c:v>-1.89461587215128</c:v>
                </c:pt>
                <c:pt idx="199">
                  <c:v>-3.09125993895062</c:v>
                </c:pt>
                <c:pt idx="200">
                  <c:v>#N/A</c:v>
                </c:pt>
                <c:pt idx="201">
                  <c:v>-0.248775164564117</c:v>
                </c:pt>
                <c:pt idx="202">
                  <c:v>-1.11264583304324</c:v>
                </c:pt>
                <c:pt idx="203">
                  <c:v>-3.31287148820351</c:v>
                </c:pt>
                <c:pt idx="204">
                  <c:v>#N/A</c:v>
                </c:pt>
                <c:pt idx="205">
                  <c:v>-1.06200551659289</c:v>
                </c:pt>
                <c:pt idx="206">
                  <c:v>#N/A</c:v>
                </c:pt>
                <c:pt idx="207">
                  <c:v>#N/A</c:v>
                </c:pt>
                <c:pt idx="208">
                  <c:v>-2.48635569170641</c:v>
                </c:pt>
                <c:pt idx="209">
                  <c:v>-3.9654609103809</c:v>
                </c:pt>
                <c:pt idx="210">
                  <c:v>-1.30407632699054</c:v>
                </c:pt>
                <c:pt idx="211">
                  <c:v>-2.8070011514664</c:v>
                </c:pt>
                <c:pt idx="212">
                  <c:v>-3.17916298524842</c:v>
                </c:pt>
                <c:pt idx="213">
                  <c:v>-2.34899615736896</c:v>
                </c:pt>
                <c:pt idx="214">
                  <c:v>#N/A</c:v>
                </c:pt>
                <c:pt idx="215">
                  <c:v>#N/A</c:v>
                </c:pt>
                <c:pt idx="216">
                  <c:v>-1.40325114504461</c:v>
                </c:pt>
                <c:pt idx="217">
                  <c:v>-3.22048585075333</c:v>
                </c:pt>
                <c:pt idx="218">
                  <c:v>-3.80050197275106</c:v>
                </c:pt>
                <c:pt idx="219">
                  <c:v>#N/A</c:v>
                </c:pt>
                <c:pt idx="220">
                  <c:v>-3.30857362318069</c:v>
                </c:pt>
                <c:pt idx="221">
                  <c:v>-1.58359846820064</c:v>
                </c:pt>
                <c:pt idx="222">
                  <c:v>-3.47513221937144</c:v>
                </c:pt>
                <c:pt idx="223">
                  <c:v>-2.68758874609767</c:v>
                </c:pt>
                <c:pt idx="224">
                  <c:v>-0.355711875763303</c:v>
                </c:pt>
                <c:pt idx="225">
                  <c:v>-3.74431790262311</c:v>
                </c:pt>
                <c:pt idx="226">
                  <c:v>-3.66810700543299</c:v>
                </c:pt>
                <c:pt idx="227">
                  <c:v>-3.36824403027848</c:v>
                </c:pt>
                <c:pt idx="228">
                  <c:v>-3.76359365880478</c:v>
                </c:pt>
                <c:pt idx="229">
                  <c:v>-3.41537450660689</c:v>
                </c:pt>
                <c:pt idx="230">
                  <c:v>-0.97662341499079</c:v>
                </c:pt>
                <c:pt idx="231">
                  <c:v>-1.29100567668764</c:v>
                </c:pt>
                <c:pt idx="232">
                  <c:v>-1.65608597631043</c:v>
                </c:pt>
                <c:pt idx="233">
                  <c:v>-3.32409572120821</c:v>
                </c:pt>
                <c:pt idx="234">
                  <c:v>-0.496630820961649</c:v>
                </c:pt>
                <c:pt idx="235">
                  <c:v>-3.14165698477746</c:v>
                </c:pt>
                <c:pt idx="236">
                  <c:v>-1.7132219676058</c:v>
                </c:pt>
                <c:pt idx="237">
                  <c:v>-0.305909111021386</c:v>
                </c:pt>
                <c:pt idx="238">
                  <c:v>-0.446777004903825</c:v>
                </c:pt>
                <c:pt idx="239">
                  <c:v>#N/A</c:v>
                </c:pt>
                <c:pt idx="240">
                  <c:v>-1.22812034328813</c:v>
                </c:pt>
                <c:pt idx="241">
                  <c:v>-3.69037211543305</c:v>
                </c:pt>
                <c:pt idx="242">
                  <c:v>-3.47057693621255</c:v>
                </c:pt>
                <c:pt idx="243">
                  <c:v>#N/A</c:v>
                </c:pt>
                <c:pt idx="244">
                  <c:v>-2.0360608550427</c:v>
                </c:pt>
                <c:pt idx="245">
                  <c:v>-0.385511111037629</c:v>
                </c:pt>
                <c:pt idx="246">
                  <c:v>-2.62194406401765</c:v>
                </c:pt>
                <c:pt idx="247">
                  <c:v>#N/A</c:v>
                </c:pt>
                <c:pt idx="248">
                  <c:v>-1.51195709409881</c:v>
                </c:pt>
                <c:pt idx="249">
                  <c:v>#N/A</c:v>
                </c:pt>
                <c:pt idx="250">
                  <c:v>-1.79547235077132</c:v>
                </c:pt>
                <c:pt idx="251">
                  <c:v>#N/A</c:v>
                </c:pt>
                <c:pt idx="252">
                  <c:v>#N/A</c:v>
                </c:pt>
                <c:pt idx="253">
                  <c:v>-1.64931941080934</c:v>
                </c:pt>
                <c:pt idx="254">
                  <c:v>#N/A</c:v>
                </c:pt>
                <c:pt idx="255">
                  <c:v>-1.47251062689445</c:v>
                </c:pt>
                <c:pt idx="256">
                  <c:v>-1.28986402419594</c:v>
                </c:pt>
                <c:pt idx="257">
                  <c:v>#N/A</c:v>
                </c:pt>
                <c:pt idx="258">
                  <c:v>-0.239669870243863</c:v>
                </c:pt>
                <c:pt idx="259">
                  <c:v>#N/A</c:v>
                </c:pt>
                <c:pt idx="260">
                  <c:v>#N/A</c:v>
                </c:pt>
                <c:pt idx="261">
                  <c:v>-0.182942022447497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-0.111868339647406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-8.22267713004852e-5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0.0264445438331939</c:v>
                </c:pt>
                <c:pt idx="292">
                  <c:v>#N/A</c:v>
                </c:pt>
                <c:pt idx="293">
                  <c:v>0.0295005667416645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0.0345145694066337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0.0100877526946082</c:v>
                </c:pt>
                <c:pt idx="304">
                  <c:v>0.0042741919053367</c:v>
                </c:pt>
                <c:pt idx="305">
                  <c:v>#N/A</c:v>
                </c:pt>
                <c:pt idx="306">
                  <c:v>0.0414122283245849</c:v>
                </c:pt>
                <c:pt idx="307">
                  <c:v>#N/A</c:v>
                </c:pt>
                <c:pt idx="308">
                  <c:v>0.00739039595309048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0.0442761984992546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-0.889501085637159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-2.08468516333715</c:v>
                </c:pt>
                <c:pt idx="348">
                  <c:v>-2.38718333739071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-2.25643833404671</c:v>
                </c:pt>
                <c:pt idx="353">
                  <c:v>#N/A</c:v>
                </c:pt>
                <c:pt idx="354">
                  <c:v>-0.00763165462377344</c:v>
                </c:pt>
                <c:pt idx="355">
                  <c:v>-3.09272025538705</c:v>
                </c:pt>
                <c:pt idx="356">
                  <c:v>-0.409952810009991</c:v>
                </c:pt>
                <c:pt idx="357">
                  <c:v>-3.79499252460821</c:v>
                </c:pt>
                <c:pt idx="358">
                  <c:v>#N/A</c:v>
                </c:pt>
                <c:pt idx="359">
                  <c:v>-2.30558736712984</c:v>
                </c:pt>
                <c:pt idx="360">
                  <c:v>-3.03467556495307</c:v>
                </c:pt>
                <c:pt idx="361">
                  <c:v>-1.61502124735283</c:v>
                </c:pt>
                <c:pt idx="362">
                  <c:v>-3.90266393606616</c:v>
                </c:pt>
                <c:pt idx="363">
                  <c:v>-2.90841128871437</c:v>
                </c:pt>
                <c:pt idx="364">
                  <c:v>#N/A</c:v>
                </c:pt>
                <c:pt idx="365">
                  <c:v>#N/A</c:v>
                </c:pt>
                <c:pt idx="366">
                  <c:v>-3.50186706781348</c:v>
                </c:pt>
                <c:pt idx="367">
                  <c:v>-2.9603912891255</c:v>
                </c:pt>
                <c:pt idx="368">
                  <c:v>-0.036009879506721</c:v>
                </c:pt>
                <c:pt idx="369">
                  <c:v>-3.27807629010224</c:v>
                </c:pt>
                <c:pt idx="370">
                  <c:v>-2.34587604901482</c:v>
                </c:pt>
                <c:pt idx="371">
                  <c:v>-3.56919962434888</c:v>
                </c:pt>
                <c:pt idx="372">
                  <c:v>-3.51991587792477</c:v>
                </c:pt>
                <c:pt idx="373">
                  <c:v>-1.23848616343293</c:v>
                </c:pt>
                <c:pt idx="374">
                  <c:v>-3.47814659203703</c:v>
                </c:pt>
                <c:pt idx="375">
                  <c:v>-3.65480563788525</c:v>
                </c:pt>
                <c:pt idx="376">
                  <c:v>-3.82629239495884</c:v>
                </c:pt>
                <c:pt idx="377">
                  <c:v>-3.80826363831204</c:v>
                </c:pt>
                <c:pt idx="378">
                  <c:v>-3.56242007751162</c:v>
                </c:pt>
                <c:pt idx="379">
                  <c:v>-2.44646388765054</c:v>
                </c:pt>
                <c:pt idx="380">
                  <c:v>-2.51865217461471</c:v>
                </c:pt>
                <c:pt idx="381">
                  <c:v>-3.70032291715189</c:v>
                </c:pt>
                <c:pt idx="382">
                  <c:v>-2.98399233761023</c:v>
                </c:pt>
                <c:pt idx="383">
                  <c:v>-3.49686963438131</c:v>
                </c:pt>
                <c:pt idx="384">
                  <c:v>-0.488897726181794</c:v>
                </c:pt>
                <c:pt idx="385">
                  <c:v>-3.76272063670681</c:v>
                </c:pt>
                <c:pt idx="386">
                  <c:v>#N/A</c:v>
                </c:pt>
                <c:pt idx="387">
                  <c:v>-3.694889642885</c:v>
                </c:pt>
                <c:pt idx="388">
                  <c:v>-2.79391432194152</c:v>
                </c:pt>
                <c:pt idx="389">
                  <c:v>-0.853390853301026</c:v>
                </c:pt>
                <c:pt idx="390">
                  <c:v>-3.97467896856256</c:v>
                </c:pt>
                <c:pt idx="391">
                  <c:v>-3.03195393040919</c:v>
                </c:pt>
                <c:pt idx="392">
                  <c:v>-0.72026716561602</c:v>
                </c:pt>
                <c:pt idx="393">
                  <c:v>#N/A</c:v>
                </c:pt>
                <c:pt idx="394">
                  <c:v>-1.53928238607584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-2.11632466325066</c:v>
                </c:pt>
                <c:pt idx="399">
                  <c:v>#N/A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Misc!$Y$2:$Y$401</c:f>
              <c:numCache>
                <c:formatCode>General</c:formatCode>
                <c:ptCount val="400"/>
                <c:pt idx="0">
                  <c:v>1.20444229225431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0.694150378460909</c:v>
                </c:pt>
                <c:pt idx="5">
                  <c:v>#N/A</c:v>
                </c:pt>
                <c:pt idx="6">
                  <c:v>1.53856224988513</c:v>
                </c:pt>
                <c:pt idx="7">
                  <c:v>#N/A</c:v>
                </c:pt>
                <c:pt idx="8">
                  <c:v>0.474591108662159</c:v>
                </c:pt>
                <c:pt idx="9">
                  <c:v>0.16569582775413</c:v>
                </c:pt>
                <c:pt idx="10">
                  <c:v>1.66446248836747</c:v>
                </c:pt>
                <c:pt idx="11">
                  <c:v>#N/A</c:v>
                </c:pt>
                <c:pt idx="12">
                  <c:v>0.26169516271978</c:v>
                </c:pt>
                <c:pt idx="13">
                  <c:v>0.231614896123326</c:v>
                </c:pt>
                <c:pt idx="14">
                  <c:v>1.58013019520123</c:v>
                </c:pt>
                <c:pt idx="15">
                  <c:v>0.00635509949945095</c:v>
                </c:pt>
                <c:pt idx="16">
                  <c:v>0.680610418627664</c:v>
                </c:pt>
                <c:pt idx="17">
                  <c:v>0.121400432003561</c:v>
                </c:pt>
                <c:pt idx="18">
                  <c:v>1.13281261352164</c:v>
                </c:pt>
                <c:pt idx="19">
                  <c:v>1.61505892364597</c:v>
                </c:pt>
                <c:pt idx="20">
                  <c:v>0.166454441389261</c:v>
                </c:pt>
                <c:pt idx="21">
                  <c:v>1.72438241448903</c:v>
                </c:pt>
                <c:pt idx="22">
                  <c:v>1.88667245784007</c:v>
                </c:pt>
                <c:pt idx="23">
                  <c:v>1.72327227347907</c:v>
                </c:pt>
                <c:pt idx="24">
                  <c:v>1.54661331649125</c:v>
                </c:pt>
                <c:pt idx="25">
                  <c:v>0.984590399987696</c:v>
                </c:pt>
                <c:pt idx="26">
                  <c:v>1.45313344979391</c:v>
                </c:pt>
                <c:pt idx="27">
                  <c:v>0.749043388033422</c:v>
                </c:pt>
                <c:pt idx="28">
                  <c:v>1.4504834139835</c:v>
                </c:pt>
                <c:pt idx="29">
                  <c:v>1.6428786464081</c:v>
                </c:pt>
                <c:pt idx="30">
                  <c:v>1.28141487477373</c:v>
                </c:pt>
                <c:pt idx="31">
                  <c:v>1.59574104204182</c:v>
                </c:pt>
                <c:pt idx="32">
                  <c:v>1.46298293757335</c:v>
                </c:pt>
                <c:pt idx="33">
                  <c:v>1.46629048072842</c:v>
                </c:pt>
                <c:pt idx="34">
                  <c:v>1.54348960968905</c:v>
                </c:pt>
                <c:pt idx="35">
                  <c:v>1.57013416429806</c:v>
                </c:pt>
                <c:pt idx="36">
                  <c:v>1.22995403759759</c:v>
                </c:pt>
                <c:pt idx="37">
                  <c:v>1.31142345411606</c:v>
                </c:pt>
                <c:pt idx="38">
                  <c:v>#N/A</c:v>
                </c:pt>
                <c:pt idx="39">
                  <c:v>0.394564752091748</c:v>
                </c:pt>
                <c:pt idx="40">
                  <c:v>1.51715449218369</c:v>
                </c:pt>
                <c:pt idx="41">
                  <c:v>1.69169139036117</c:v>
                </c:pt>
                <c:pt idx="42">
                  <c:v>1.74186685508505</c:v>
                </c:pt>
                <c:pt idx="43">
                  <c:v>#N/A</c:v>
                </c:pt>
                <c:pt idx="44">
                  <c:v>0.752150897716887</c:v>
                </c:pt>
                <c:pt idx="45">
                  <c:v>1.68537303051839</c:v>
                </c:pt>
                <c:pt idx="46">
                  <c:v>0.371160238458855</c:v>
                </c:pt>
                <c:pt idx="47">
                  <c:v>#N/A</c:v>
                </c:pt>
                <c:pt idx="48">
                  <c:v>0.352484079813873</c:v>
                </c:pt>
                <c:pt idx="49">
                  <c:v>#N/A</c:v>
                </c:pt>
                <c:pt idx="50">
                  <c:v>#N/A</c:v>
                </c:pt>
                <c:pt idx="51">
                  <c:v>0.5638074424008</c:v>
                </c:pt>
                <c:pt idx="52">
                  <c:v>1.27093178968114</c:v>
                </c:pt>
                <c:pt idx="53">
                  <c:v>0.535133607431793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0.0346287901545725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-0.214063181764215</c:v>
                </c:pt>
                <c:pt idx="95">
                  <c:v>#N/A</c:v>
                </c:pt>
                <c:pt idx="96">
                  <c:v>#N/A</c:v>
                </c:pt>
                <c:pt idx="97">
                  <c:v>-0.499991013628241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-0.3175660124596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-0.531842726300131</c:v>
                </c:pt>
                <c:pt idx="143">
                  <c:v>-0.345874828927039</c:v>
                </c:pt>
                <c:pt idx="144">
                  <c:v>-0.0983826600790429</c:v>
                </c:pt>
                <c:pt idx="145">
                  <c:v>#N/A</c:v>
                </c:pt>
                <c:pt idx="146">
                  <c:v>#N/A</c:v>
                </c:pt>
                <c:pt idx="147">
                  <c:v>-0.768172853734812</c:v>
                </c:pt>
                <c:pt idx="148">
                  <c:v>-0.0552725703166416</c:v>
                </c:pt>
                <c:pt idx="149">
                  <c:v>-1.25961956325636</c:v>
                </c:pt>
                <c:pt idx="150">
                  <c:v>#N/A</c:v>
                </c:pt>
                <c:pt idx="151">
                  <c:v>#N/A</c:v>
                </c:pt>
                <c:pt idx="152">
                  <c:v>-1.70922457764963</c:v>
                </c:pt>
                <c:pt idx="153">
                  <c:v>-1.08169516913647</c:v>
                </c:pt>
                <c:pt idx="154">
                  <c:v>-1.40307038733236</c:v>
                </c:pt>
                <c:pt idx="155">
                  <c:v>-0.643634518984938</c:v>
                </c:pt>
                <c:pt idx="156">
                  <c:v>-0.632543453714377</c:v>
                </c:pt>
                <c:pt idx="157">
                  <c:v>-0.853713550304598</c:v>
                </c:pt>
                <c:pt idx="158">
                  <c:v>-1.22772525760643</c:v>
                </c:pt>
                <c:pt idx="159">
                  <c:v>#N/A</c:v>
                </c:pt>
                <c:pt idx="160">
                  <c:v>-0.597375125455426</c:v>
                </c:pt>
                <c:pt idx="161">
                  <c:v>#N/A</c:v>
                </c:pt>
                <c:pt idx="162">
                  <c:v>-1.88988467174546</c:v>
                </c:pt>
                <c:pt idx="163">
                  <c:v>-1.23602220160375</c:v>
                </c:pt>
                <c:pt idx="164">
                  <c:v>-1.74861599764983</c:v>
                </c:pt>
                <c:pt idx="165">
                  <c:v>-1.48828262056844</c:v>
                </c:pt>
                <c:pt idx="166">
                  <c:v>-1.27810420551338</c:v>
                </c:pt>
                <c:pt idx="167">
                  <c:v>-1.9933836091919</c:v>
                </c:pt>
                <c:pt idx="168">
                  <c:v>-0.0680758370742393</c:v>
                </c:pt>
                <c:pt idx="169">
                  <c:v>#N/A</c:v>
                </c:pt>
                <c:pt idx="170">
                  <c:v>-1.49733014480147</c:v>
                </c:pt>
                <c:pt idx="171">
                  <c:v>-1.02248496669438</c:v>
                </c:pt>
                <c:pt idx="172">
                  <c:v>#N/A</c:v>
                </c:pt>
                <c:pt idx="173">
                  <c:v>-1.77284296507726</c:v>
                </c:pt>
                <c:pt idx="174">
                  <c:v>-1.4290359870691</c:v>
                </c:pt>
                <c:pt idx="175">
                  <c:v>-1.63191608029572</c:v>
                </c:pt>
                <c:pt idx="176">
                  <c:v>-0.157413452849008</c:v>
                </c:pt>
                <c:pt idx="177">
                  <c:v>-1.69732958872154</c:v>
                </c:pt>
                <c:pt idx="178">
                  <c:v>-0.720691107223537</c:v>
                </c:pt>
                <c:pt idx="179">
                  <c:v>-1.49836618383467</c:v>
                </c:pt>
                <c:pt idx="180">
                  <c:v>-1.53285135456219</c:v>
                </c:pt>
                <c:pt idx="181">
                  <c:v>-0.78307928873756</c:v>
                </c:pt>
                <c:pt idx="182">
                  <c:v>-0.565545944701126</c:v>
                </c:pt>
                <c:pt idx="183">
                  <c:v>-0.00428247557298128</c:v>
                </c:pt>
                <c:pt idx="184">
                  <c:v>-0.954816172255219</c:v>
                </c:pt>
                <c:pt idx="185">
                  <c:v>-1.4302729898765</c:v>
                </c:pt>
                <c:pt idx="186">
                  <c:v>-0.199139038679724</c:v>
                </c:pt>
                <c:pt idx="187">
                  <c:v>-0.393228458297178</c:v>
                </c:pt>
                <c:pt idx="188">
                  <c:v>-0.313917578970431</c:v>
                </c:pt>
                <c:pt idx="189">
                  <c:v>-0.555629382735978</c:v>
                </c:pt>
                <c:pt idx="190">
                  <c:v>#N/A</c:v>
                </c:pt>
                <c:pt idx="191">
                  <c:v>-0.0584257606322271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-1.5266455794283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-1.07049580722295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-0.0427415411276538</c:v>
                </c:pt>
                <c:pt idx="205">
                  <c:v>#N/A</c:v>
                </c:pt>
                <c:pt idx="206">
                  <c:v>-1.35471230396946</c:v>
                </c:pt>
                <c:pt idx="207">
                  <c:v>-0.0964506800536471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-1.13007684447183</c:v>
                </c:pt>
                <c:pt idx="215">
                  <c:v>-0.330143778362864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-0.32416504089757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2.03128628507445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1.52973464284723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1.75371064112955</c:v>
                </c:pt>
                <c:pt idx="248">
                  <c:v>#N/A</c:v>
                </c:pt>
                <c:pt idx="249">
                  <c:v>2.94968569147169</c:v>
                </c:pt>
                <c:pt idx="250">
                  <c:v>#N/A</c:v>
                </c:pt>
                <c:pt idx="251">
                  <c:v>2.41200118230146</c:v>
                </c:pt>
                <c:pt idx="252">
                  <c:v>1.48331333296555</c:v>
                </c:pt>
                <c:pt idx="253">
                  <c:v>#N/A</c:v>
                </c:pt>
                <c:pt idx="254">
                  <c:v>3.02838862090391</c:v>
                </c:pt>
                <c:pt idx="255">
                  <c:v>#N/A</c:v>
                </c:pt>
                <c:pt idx="256">
                  <c:v>#N/A</c:v>
                </c:pt>
                <c:pt idx="257">
                  <c:v>2.70728745518028</c:v>
                </c:pt>
                <c:pt idx="258">
                  <c:v>#N/A</c:v>
                </c:pt>
                <c:pt idx="259">
                  <c:v>0.180385877070923</c:v>
                </c:pt>
                <c:pt idx="260">
                  <c:v>0.787999977285485</c:v>
                </c:pt>
                <c:pt idx="261">
                  <c:v>#N/A</c:v>
                </c:pt>
                <c:pt idx="262">
                  <c:v>3.7397981820942</c:v>
                </c:pt>
                <c:pt idx="263">
                  <c:v>3.48775653284795</c:v>
                </c:pt>
                <c:pt idx="264">
                  <c:v>2.08377776060822</c:v>
                </c:pt>
                <c:pt idx="265">
                  <c:v>2.36553486816998</c:v>
                </c:pt>
                <c:pt idx="266">
                  <c:v>3.47039368503092</c:v>
                </c:pt>
                <c:pt idx="267">
                  <c:v>2.42914859112562</c:v>
                </c:pt>
                <c:pt idx="268">
                  <c:v>3.90210781338067</c:v>
                </c:pt>
                <c:pt idx="269">
                  <c:v>2.03812321628084</c:v>
                </c:pt>
                <c:pt idx="270">
                  <c:v>4.04388428652282</c:v>
                </c:pt>
                <c:pt idx="271">
                  <c:v>3.15341019225759</c:v>
                </c:pt>
                <c:pt idx="272">
                  <c:v>3.09441730750235</c:v>
                </c:pt>
                <c:pt idx="273">
                  <c:v>1.00077505455224</c:v>
                </c:pt>
                <c:pt idx="274">
                  <c:v>3.22109076545968</c:v>
                </c:pt>
                <c:pt idx="275">
                  <c:v>3.03895157434757</c:v>
                </c:pt>
                <c:pt idx="276">
                  <c:v>#N/A</c:v>
                </c:pt>
                <c:pt idx="277">
                  <c:v>1.4533855348719</c:v>
                </c:pt>
                <c:pt idx="278">
                  <c:v>3.42704770080748</c:v>
                </c:pt>
                <c:pt idx="279">
                  <c:v>3.16377424668886</c:v>
                </c:pt>
                <c:pt idx="280">
                  <c:v>3.0643527897583</c:v>
                </c:pt>
                <c:pt idx="281">
                  <c:v>2.97153033955191</c:v>
                </c:pt>
                <c:pt idx="282">
                  <c:v>3.66817241864587</c:v>
                </c:pt>
                <c:pt idx="283">
                  <c:v>1.81576373021855</c:v>
                </c:pt>
                <c:pt idx="284">
                  <c:v>-0.652056092069538</c:v>
                </c:pt>
                <c:pt idx="285">
                  <c:v>2.39565435759382</c:v>
                </c:pt>
                <c:pt idx="286">
                  <c:v>#N/A</c:v>
                </c:pt>
                <c:pt idx="287">
                  <c:v>-1.85426248157046</c:v>
                </c:pt>
                <c:pt idx="288">
                  <c:v>-0.0755084588862854</c:v>
                </c:pt>
                <c:pt idx="289">
                  <c:v>3.68327360434494</c:v>
                </c:pt>
                <c:pt idx="290">
                  <c:v>3.01854545315702</c:v>
                </c:pt>
                <c:pt idx="291">
                  <c:v>#N/A</c:v>
                </c:pt>
                <c:pt idx="292">
                  <c:v>3.21959503832816</c:v>
                </c:pt>
                <c:pt idx="293">
                  <c:v>#N/A</c:v>
                </c:pt>
                <c:pt idx="294">
                  <c:v>3.62660797745159</c:v>
                </c:pt>
                <c:pt idx="295">
                  <c:v>3.41692475157922</c:v>
                </c:pt>
                <c:pt idx="296">
                  <c:v>-0.499555802409182</c:v>
                </c:pt>
                <c:pt idx="297">
                  <c:v>2.82564692440523</c:v>
                </c:pt>
                <c:pt idx="298">
                  <c:v>3.67261725346255</c:v>
                </c:pt>
                <c:pt idx="299">
                  <c:v>#N/A</c:v>
                </c:pt>
                <c:pt idx="300">
                  <c:v>3.86155325152945</c:v>
                </c:pt>
                <c:pt idx="301">
                  <c:v>-0.285587710363126</c:v>
                </c:pt>
                <c:pt idx="302">
                  <c:v>2.28420287474568</c:v>
                </c:pt>
                <c:pt idx="303">
                  <c:v>#N/A</c:v>
                </c:pt>
                <c:pt idx="304">
                  <c:v>#N/A</c:v>
                </c:pt>
                <c:pt idx="305">
                  <c:v>-1.43368357843319</c:v>
                </c:pt>
                <c:pt idx="306">
                  <c:v>#N/A</c:v>
                </c:pt>
                <c:pt idx="307">
                  <c:v>-1.8543689591712</c:v>
                </c:pt>
                <c:pt idx="308">
                  <c:v>#N/A</c:v>
                </c:pt>
                <c:pt idx="309">
                  <c:v>-2.78967629582411</c:v>
                </c:pt>
                <c:pt idx="310">
                  <c:v>-3.28548805664194</c:v>
                </c:pt>
                <c:pt idx="311">
                  <c:v>-2.22349866192159</c:v>
                </c:pt>
                <c:pt idx="312">
                  <c:v>-2.78061591450554</c:v>
                </c:pt>
                <c:pt idx="313">
                  <c:v>#N/A</c:v>
                </c:pt>
                <c:pt idx="314">
                  <c:v>-3.72885114744768</c:v>
                </c:pt>
                <c:pt idx="315">
                  <c:v>-1.23292968350793</c:v>
                </c:pt>
                <c:pt idx="316">
                  <c:v>-0.958935652494232</c:v>
                </c:pt>
                <c:pt idx="317">
                  <c:v>-3.8581106212253</c:v>
                </c:pt>
                <c:pt idx="318">
                  <c:v>-3.5930107438559</c:v>
                </c:pt>
                <c:pt idx="319">
                  <c:v>-3.19689248118452</c:v>
                </c:pt>
                <c:pt idx="320">
                  <c:v>-2.12766839191673</c:v>
                </c:pt>
                <c:pt idx="321">
                  <c:v>-2.96424869661035</c:v>
                </c:pt>
                <c:pt idx="322">
                  <c:v>-3.60274153695078</c:v>
                </c:pt>
                <c:pt idx="323">
                  <c:v>-1.17472895884173</c:v>
                </c:pt>
                <c:pt idx="324">
                  <c:v>-2.58752093891943</c:v>
                </c:pt>
                <c:pt idx="325">
                  <c:v>-3.16293962418058</c:v>
                </c:pt>
                <c:pt idx="326">
                  <c:v>-1.72757866718759</c:v>
                </c:pt>
                <c:pt idx="327">
                  <c:v>-3.45341212709471</c:v>
                </c:pt>
                <c:pt idx="328">
                  <c:v>-2.81273166332287</c:v>
                </c:pt>
                <c:pt idx="329">
                  <c:v>-1.03553264660575</c:v>
                </c:pt>
                <c:pt idx="330">
                  <c:v>-0.315675589769188</c:v>
                </c:pt>
                <c:pt idx="331">
                  <c:v>-3.70141040778558</c:v>
                </c:pt>
                <c:pt idx="332">
                  <c:v>-4.21189811230249</c:v>
                </c:pt>
                <c:pt idx="333">
                  <c:v>-2.46094976928071</c:v>
                </c:pt>
                <c:pt idx="334">
                  <c:v>-3.43569797474823</c:v>
                </c:pt>
                <c:pt idx="335">
                  <c:v>-3.34469057825499</c:v>
                </c:pt>
                <c:pt idx="336">
                  <c:v>-1.38193634626733</c:v>
                </c:pt>
                <c:pt idx="337">
                  <c:v>-3.17949403113004</c:v>
                </c:pt>
                <c:pt idx="338">
                  <c:v>-2.42119633236569</c:v>
                </c:pt>
                <c:pt idx="339">
                  <c:v>-1.33643509020955</c:v>
                </c:pt>
                <c:pt idx="340">
                  <c:v>-3.06299272427516</c:v>
                </c:pt>
                <c:pt idx="341">
                  <c:v>-3.56504553224771</c:v>
                </c:pt>
                <c:pt idx="342">
                  <c:v>-3.34451074530236</c:v>
                </c:pt>
                <c:pt idx="343">
                  <c:v>#N/A</c:v>
                </c:pt>
                <c:pt idx="344">
                  <c:v>-2.98030710433031</c:v>
                </c:pt>
                <c:pt idx="345">
                  <c:v>-3.55225078355202</c:v>
                </c:pt>
                <c:pt idx="346">
                  <c:v>-1.82974404265902</c:v>
                </c:pt>
                <c:pt idx="347">
                  <c:v>#N/A</c:v>
                </c:pt>
                <c:pt idx="348">
                  <c:v>#N/A</c:v>
                </c:pt>
                <c:pt idx="349">
                  <c:v>-2.96543364228287</c:v>
                </c:pt>
                <c:pt idx="350">
                  <c:v>-0.9607558454577</c:v>
                </c:pt>
                <c:pt idx="351">
                  <c:v>-3.37890943477913</c:v>
                </c:pt>
                <c:pt idx="352">
                  <c:v>#N/A</c:v>
                </c:pt>
                <c:pt idx="353">
                  <c:v>-3.02829566312604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-0.884278417586475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-1.72159327356055</c:v>
                </c:pt>
                <c:pt idx="365">
                  <c:v>0.568722722029847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0.146010384902217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0.596719268268771</c:v>
                </c:pt>
                <c:pt idx="394">
                  <c:v>#N/A</c:v>
                </c:pt>
                <c:pt idx="395">
                  <c:v>0.450367941016211</c:v>
                </c:pt>
                <c:pt idx="396">
                  <c:v>0.0375726453489195</c:v>
                </c:pt>
                <c:pt idx="397">
                  <c:v>0.213641163678618</c:v>
                </c:pt>
                <c:pt idx="398">
                  <c:v>#N/A</c:v>
                </c:pt>
                <c:pt idx="399">
                  <c:v>0.730780825000751</c:v>
                </c:pt>
              </c:numCache>
            </c:numRef>
          </c:xVal>
          <c:yVal>
            <c:numRef>
              <c:f>Misc!$Z$2:$Z$401</c:f>
              <c:numCache>
                <c:formatCode>General</c:formatCode>
                <c:ptCount val="400"/>
                <c:pt idx="0">
                  <c:v>3.57611414812884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2.88910877909986</c:v>
                </c:pt>
                <c:pt idx="5">
                  <c:v>#N/A</c:v>
                </c:pt>
                <c:pt idx="6">
                  <c:v>3.24255517875712</c:v>
                </c:pt>
                <c:pt idx="7">
                  <c:v>#N/A</c:v>
                </c:pt>
                <c:pt idx="8">
                  <c:v>2.47793819808313</c:v>
                </c:pt>
                <c:pt idx="9">
                  <c:v>1.81117216245238</c:v>
                </c:pt>
                <c:pt idx="10">
                  <c:v>3.45270042265201</c:v>
                </c:pt>
                <c:pt idx="11">
                  <c:v>#N/A</c:v>
                </c:pt>
                <c:pt idx="12">
                  <c:v>2.10549647202377</c:v>
                </c:pt>
                <c:pt idx="13">
                  <c:v>1.81380501462609</c:v>
                </c:pt>
                <c:pt idx="14">
                  <c:v>3.30267114388237</c:v>
                </c:pt>
                <c:pt idx="15">
                  <c:v>0.418131769061616</c:v>
                </c:pt>
                <c:pt idx="16">
                  <c:v>3.09636433646599</c:v>
                </c:pt>
                <c:pt idx="17">
                  <c:v>1.33096003574915</c:v>
                </c:pt>
                <c:pt idx="18">
                  <c:v>3.78708832955768</c:v>
                </c:pt>
                <c:pt idx="19">
                  <c:v>3.67113005390077</c:v>
                </c:pt>
                <c:pt idx="20">
                  <c:v>1.77614048171035</c:v>
                </c:pt>
                <c:pt idx="21">
                  <c:v>2.76152023394892</c:v>
                </c:pt>
                <c:pt idx="22">
                  <c:v>3.25544107561463</c:v>
                </c:pt>
                <c:pt idx="23">
                  <c:v>3.46859174324164</c:v>
                </c:pt>
                <c:pt idx="24">
                  <c:v>2.48644177266237</c:v>
                </c:pt>
                <c:pt idx="25">
                  <c:v>3.77377130269804</c:v>
                </c:pt>
                <c:pt idx="26">
                  <c:v>3.60609973764406</c:v>
                </c:pt>
                <c:pt idx="27">
                  <c:v>3.11254032051788</c:v>
                </c:pt>
                <c:pt idx="28">
                  <c:v>3.57519058702158</c:v>
                </c:pt>
                <c:pt idx="29">
                  <c:v>2.61610253227666</c:v>
                </c:pt>
                <c:pt idx="30">
                  <c:v>3.71658381790464</c:v>
                </c:pt>
                <c:pt idx="31">
                  <c:v>3.70508842254514</c:v>
                </c:pt>
                <c:pt idx="32">
                  <c:v>3.83692687813098</c:v>
                </c:pt>
                <c:pt idx="33">
                  <c:v>4.03764347048151</c:v>
                </c:pt>
                <c:pt idx="34">
                  <c:v>3.66278003656841</c:v>
                </c:pt>
                <c:pt idx="35">
                  <c:v>2.58286652586799</c:v>
                </c:pt>
                <c:pt idx="36">
                  <c:v>3.46644212676571</c:v>
                </c:pt>
                <c:pt idx="37">
                  <c:v>1.81009585877177</c:v>
                </c:pt>
                <c:pt idx="38">
                  <c:v>#N/A</c:v>
                </c:pt>
                <c:pt idx="39">
                  <c:v>0.415245354029957</c:v>
                </c:pt>
                <c:pt idx="40">
                  <c:v>2.27195929144178</c:v>
                </c:pt>
                <c:pt idx="41">
                  <c:v>3.3695506320864</c:v>
                </c:pt>
                <c:pt idx="42">
                  <c:v>3.12091873948587</c:v>
                </c:pt>
                <c:pt idx="43">
                  <c:v>#N/A</c:v>
                </c:pt>
                <c:pt idx="44">
                  <c:v>0.892965441918617</c:v>
                </c:pt>
                <c:pt idx="45">
                  <c:v>2.58295944194261</c:v>
                </c:pt>
                <c:pt idx="46">
                  <c:v>0.390987436037063</c:v>
                </c:pt>
                <c:pt idx="47">
                  <c:v>#N/A</c:v>
                </c:pt>
                <c:pt idx="48">
                  <c:v>0.358745593850307</c:v>
                </c:pt>
                <c:pt idx="49">
                  <c:v>#N/A</c:v>
                </c:pt>
                <c:pt idx="50">
                  <c:v>#N/A</c:v>
                </c:pt>
                <c:pt idx="51">
                  <c:v>0.631091667038768</c:v>
                </c:pt>
                <c:pt idx="52">
                  <c:v>1.91148705259978</c:v>
                </c:pt>
                <c:pt idx="53">
                  <c:v>0.561807625923045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0.0356093081279514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-0.00263923557822202</c:v>
                </c:pt>
                <c:pt idx="95">
                  <c:v>#N/A</c:v>
                </c:pt>
                <c:pt idx="96">
                  <c:v>#N/A</c:v>
                </c:pt>
                <c:pt idx="97">
                  <c:v>-0.020647822314858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-0.00960546772849924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0.580732218312339</c:v>
                </c:pt>
                <c:pt idx="143">
                  <c:v>0.371643283656051</c:v>
                </c:pt>
                <c:pt idx="144">
                  <c:v>0.0998470126551847</c:v>
                </c:pt>
                <c:pt idx="145">
                  <c:v>#N/A</c:v>
                </c:pt>
                <c:pt idx="146">
                  <c:v>#N/A</c:v>
                </c:pt>
                <c:pt idx="147">
                  <c:v>0.887962668346417</c:v>
                </c:pt>
                <c:pt idx="148">
                  <c:v>0.056468969190544</c:v>
                </c:pt>
                <c:pt idx="149">
                  <c:v>1.5931826184174</c:v>
                </c:pt>
                <c:pt idx="150">
                  <c:v>#N/A</c:v>
                </c:pt>
                <c:pt idx="151">
                  <c:v>#N/A</c:v>
                </c:pt>
                <c:pt idx="152">
                  <c:v>2.78336582247806</c:v>
                </c:pt>
                <c:pt idx="153">
                  <c:v>3.43105606657818</c:v>
                </c:pt>
                <c:pt idx="154">
                  <c:v>1.88901132867463</c:v>
                </c:pt>
                <c:pt idx="155">
                  <c:v>0.717082697908367</c:v>
                </c:pt>
                <c:pt idx="156">
                  <c:v>0.716776954688393</c:v>
                </c:pt>
                <c:pt idx="157">
                  <c:v>1.00558708929703</c:v>
                </c:pt>
                <c:pt idx="158">
                  <c:v>1.578889378166</c:v>
                </c:pt>
                <c:pt idx="159">
                  <c:v>#N/A</c:v>
                </c:pt>
                <c:pt idx="160">
                  <c:v>0.658892564458029</c:v>
                </c:pt>
                <c:pt idx="161">
                  <c:v>#N/A</c:v>
                </c:pt>
                <c:pt idx="162">
                  <c:v>3.06914836864273</c:v>
                </c:pt>
                <c:pt idx="163">
                  <c:v>1.64172116597831</c:v>
                </c:pt>
                <c:pt idx="164">
                  <c:v>3.43138378143643</c:v>
                </c:pt>
                <c:pt idx="165">
                  <c:v>2.22472259773876</c:v>
                </c:pt>
                <c:pt idx="166">
                  <c:v>3.59356304929377</c:v>
                </c:pt>
                <c:pt idx="167">
                  <c:v>3.82338186037744</c:v>
                </c:pt>
                <c:pt idx="168">
                  <c:v>0.978172883296824</c:v>
                </c:pt>
                <c:pt idx="169">
                  <c:v>#N/A</c:v>
                </c:pt>
                <c:pt idx="170">
                  <c:v>2.16232644840574</c:v>
                </c:pt>
                <c:pt idx="171">
                  <c:v>3.55191555794588</c:v>
                </c:pt>
                <c:pt idx="172">
                  <c:v>#N/A</c:v>
                </c:pt>
                <c:pt idx="173">
                  <c:v>3.4139952370163</c:v>
                </c:pt>
                <c:pt idx="174">
                  <c:v>3.33509091887825</c:v>
                </c:pt>
                <c:pt idx="175">
                  <c:v>3.43837534796744</c:v>
                </c:pt>
                <c:pt idx="176">
                  <c:v>1.35204653250209</c:v>
                </c:pt>
                <c:pt idx="177">
                  <c:v>3.7605334677375</c:v>
                </c:pt>
                <c:pt idx="178">
                  <c:v>3.30301664976584</c:v>
                </c:pt>
                <c:pt idx="179">
                  <c:v>3.55267433170277</c:v>
                </c:pt>
                <c:pt idx="180">
                  <c:v>2.3705680786932</c:v>
                </c:pt>
                <c:pt idx="181">
                  <c:v>3.18484539615188</c:v>
                </c:pt>
                <c:pt idx="182">
                  <c:v>2.98100485891162</c:v>
                </c:pt>
                <c:pt idx="183">
                  <c:v>0.310265302085841</c:v>
                </c:pt>
                <c:pt idx="184">
                  <c:v>3.33480740968483</c:v>
                </c:pt>
                <c:pt idx="185">
                  <c:v>3.74789034063284</c:v>
                </c:pt>
                <c:pt idx="186">
                  <c:v>1.75698786069614</c:v>
                </c:pt>
                <c:pt idx="187">
                  <c:v>2.41233914922214</c:v>
                </c:pt>
                <c:pt idx="188">
                  <c:v>2.26160198166927</c:v>
                </c:pt>
                <c:pt idx="189">
                  <c:v>2.84308752935436</c:v>
                </c:pt>
                <c:pt idx="190">
                  <c:v>#N/A</c:v>
                </c:pt>
                <c:pt idx="191">
                  <c:v>0.797601217582119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3.5144892871204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3.68252460958007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0.98306490055283</c:v>
                </c:pt>
                <c:pt idx="205">
                  <c:v>#N/A</c:v>
                </c:pt>
                <c:pt idx="206">
                  <c:v>3.64306307396338</c:v>
                </c:pt>
                <c:pt idx="207">
                  <c:v>1.23598454493883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3.86016045830043</c:v>
                </c:pt>
                <c:pt idx="215">
                  <c:v>2.31046192373612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2.25857585053674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1.45931377697453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1.15856433144198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1.34798304338905</c:v>
                </c:pt>
                <c:pt idx="248">
                  <c:v>#N/A</c:v>
                </c:pt>
                <c:pt idx="249">
                  <c:v>1.73829518104547</c:v>
                </c:pt>
                <c:pt idx="250">
                  <c:v>#N/A</c:v>
                </c:pt>
                <c:pt idx="251">
                  <c:v>1.54317461928581</c:v>
                </c:pt>
                <c:pt idx="252">
                  <c:v>1.10954959738753</c:v>
                </c:pt>
                <c:pt idx="253">
                  <c:v>#N/A</c:v>
                </c:pt>
                <c:pt idx="254">
                  <c:v>1.75797431534157</c:v>
                </c:pt>
                <c:pt idx="255">
                  <c:v>#N/A</c:v>
                </c:pt>
                <c:pt idx="256">
                  <c:v>#N/A</c:v>
                </c:pt>
                <c:pt idx="257">
                  <c:v>1.67620530961302</c:v>
                </c:pt>
                <c:pt idx="258">
                  <c:v>#N/A</c:v>
                </c:pt>
                <c:pt idx="259">
                  <c:v>0.180650988225348</c:v>
                </c:pt>
                <c:pt idx="260">
                  <c:v>0.691778881256235</c:v>
                </c:pt>
                <c:pt idx="261">
                  <c:v>#N/A</c:v>
                </c:pt>
                <c:pt idx="262">
                  <c:v>1.63134903735626</c:v>
                </c:pt>
                <c:pt idx="263">
                  <c:v>1.82884976566203</c:v>
                </c:pt>
                <c:pt idx="264">
                  <c:v>1.43428651255457</c:v>
                </c:pt>
                <c:pt idx="265">
                  <c:v>1.60094812436611</c:v>
                </c:pt>
                <c:pt idx="266">
                  <c:v>1.7523066763473</c:v>
                </c:pt>
                <c:pt idx="267">
                  <c:v>0.464326857035379</c:v>
                </c:pt>
                <c:pt idx="268">
                  <c:v>1.43351616573493</c:v>
                </c:pt>
                <c:pt idx="269">
                  <c:v>1.43138440655653</c:v>
                </c:pt>
                <c:pt idx="270">
                  <c:v>1.42782215410987</c:v>
                </c:pt>
                <c:pt idx="271">
                  <c:v>1.7349267445433</c:v>
                </c:pt>
                <c:pt idx="272">
                  <c:v>1.70395009211026</c:v>
                </c:pt>
                <c:pt idx="273">
                  <c:v>0.074768537006554</c:v>
                </c:pt>
                <c:pt idx="274">
                  <c:v>1.82710034402662</c:v>
                </c:pt>
                <c:pt idx="275">
                  <c:v>1.70923866794272</c:v>
                </c:pt>
                <c:pt idx="276">
                  <c:v>#N/A</c:v>
                </c:pt>
                <c:pt idx="277">
                  <c:v>1.1411218532306</c:v>
                </c:pt>
                <c:pt idx="278">
                  <c:v>0.982679505714347</c:v>
                </c:pt>
                <c:pt idx="279">
                  <c:v>1.69883486495499</c:v>
                </c:pt>
                <c:pt idx="280">
                  <c:v>0.733791652698532</c:v>
                </c:pt>
                <c:pt idx="281">
                  <c:v>1.80316095026673</c:v>
                </c:pt>
                <c:pt idx="282">
                  <c:v>1.81840952810208</c:v>
                </c:pt>
                <c:pt idx="283">
                  <c:v>0.285892702643197</c:v>
                </c:pt>
                <c:pt idx="284">
                  <c:v>0.010938888986192</c:v>
                </c:pt>
                <c:pt idx="285">
                  <c:v>0.340608543844491</c:v>
                </c:pt>
                <c:pt idx="286">
                  <c:v>#N/A</c:v>
                </c:pt>
                <c:pt idx="287">
                  <c:v>0.209582869108033</c:v>
                </c:pt>
                <c:pt idx="288">
                  <c:v>-0.000352827718841082</c:v>
                </c:pt>
                <c:pt idx="289">
                  <c:v>1.47413722127367</c:v>
                </c:pt>
                <c:pt idx="290">
                  <c:v>0.619443662398261</c:v>
                </c:pt>
                <c:pt idx="291">
                  <c:v>#N/A</c:v>
                </c:pt>
                <c:pt idx="292">
                  <c:v>0.763859684312771</c:v>
                </c:pt>
                <c:pt idx="293">
                  <c:v>#N/A</c:v>
                </c:pt>
                <c:pt idx="294">
                  <c:v>1.68281772660055</c:v>
                </c:pt>
                <c:pt idx="295">
                  <c:v>0.940761146982907</c:v>
                </c:pt>
                <c:pt idx="296">
                  <c:v>0.00924913181897155</c:v>
                </c:pt>
                <c:pt idx="297">
                  <c:v>1.61411622918566</c:v>
                </c:pt>
                <c:pt idx="298">
                  <c:v>1.04594113147126</c:v>
                </c:pt>
                <c:pt idx="299">
                  <c:v>#N/A</c:v>
                </c:pt>
                <c:pt idx="300">
                  <c:v>1.49077794319702</c:v>
                </c:pt>
                <c:pt idx="301">
                  <c:v>0.000729051824552411</c:v>
                </c:pt>
                <c:pt idx="302">
                  <c:v>0.352475533758999</c:v>
                </c:pt>
                <c:pt idx="303">
                  <c:v>#N/A</c:v>
                </c:pt>
                <c:pt idx="304">
                  <c:v>#N/A</c:v>
                </c:pt>
                <c:pt idx="305">
                  <c:v>0.131839708231521</c:v>
                </c:pt>
                <c:pt idx="306">
                  <c:v>#N/A</c:v>
                </c:pt>
                <c:pt idx="307">
                  <c:v>0.191933664732223</c:v>
                </c:pt>
                <c:pt idx="308">
                  <c:v>#N/A</c:v>
                </c:pt>
                <c:pt idx="309">
                  <c:v>0.646626878720701</c:v>
                </c:pt>
                <c:pt idx="310">
                  <c:v>1.6730345065124</c:v>
                </c:pt>
                <c:pt idx="311">
                  <c:v>0.421369487498105</c:v>
                </c:pt>
                <c:pt idx="312">
                  <c:v>0.556612528767239</c:v>
                </c:pt>
                <c:pt idx="313">
                  <c:v>#N/A</c:v>
                </c:pt>
                <c:pt idx="314">
                  <c:v>1.29232911835448</c:v>
                </c:pt>
                <c:pt idx="315">
                  <c:v>0.072843000330562</c:v>
                </c:pt>
                <c:pt idx="316">
                  <c:v>0.061971013652499</c:v>
                </c:pt>
                <c:pt idx="317">
                  <c:v>1.42351447943218</c:v>
                </c:pt>
                <c:pt idx="318">
                  <c:v>1.08735727799829</c:v>
                </c:pt>
                <c:pt idx="319">
                  <c:v>1.72484189854934</c:v>
                </c:pt>
                <c:pt idx="320">
                  <c:v>1.38667445291337</c:v>
                </c:pt>
                <c:pt idx="321">
                  <c:v>0.590891086274083</c:v>
                </c:pt>
                <c:pt idx="322">
                  <c:v>1.29900039283833</c:v>
                </c:pt>
                <c:pt idx="323">
                  <c:v>0.965871130117409</c:v>
                </c:pt>
                <c:pt idx="324">
                  <c:v>1.56881568578734</c:v>
                </c:pt>
                <c:pt idx="325">
                  <c:v>1.76930016994883</c:v>
                </c:pt>
                <c:pt idx="326">
                  <c:v>1.29792182512981</c:v>
                </c:pt>
                <c:pt idx="327">
                  <c:v>0.984995599944007</c:v>
                </c:pt>
                <c:pt idx="328">
                  <c:v>1.69277813640608</c:v>
                </c:pt>
                <c:pt idx="329">
                  <c:v>0.893630841099917</c:v>
                </c:pt>
                <c:pt idx="330">
                  <c:v>0.306091085885457</c:v>
                </c:pt>
                <c:pt idx="331">
                  <c:v>1.14596763147663</c:v>
                </c:pt>
                <c:pt idx="332">
                  <c:v>1.9154974806735</c:v>
                </c:pt>
                <c:pt idx="333">
                  <c:v>1.57524026115977</c:v>
                </c:pt>
                <c:pt idx="334">
                  <c:v>1.66266664522586</c:v>
                </c:pt>
                <c:pt idx="335">
                  <c:v>1.59850516038966</c:v>
                </c:pt>
                <c:pt idx="336">
                  <c:v>1.10993370156133</c:v>
                </c:pt>
                <c:pt idx="337">
                  <c:v>1.67500494907096</c:v>
                </c:pt>
                <c:pt idx="338">
                  <c:v>0.52529699199361</c:v>
                </c:pt>
                <c:pt idx="339">
                  <c:v>1.03566638476744</c:v>
                </c:pt>
                <c:pt idx="340">
                  <c:v>1.74435924867028</c:v>
                </c:pt>
                <c:pt idx="341">
                  <c:v>1.81971220550437</c:v>
                </c:pt>
                <c:pt idx="342">
                  <c:v>1.11128726441284</c:v>
                </c:pt>
                <c:pt idx="343">
                  <c:v>#N/A</c:v>
                </c:pt>
                <c:pt idx="344">
                  <c:v>0.666069450503194</c:v>
                </c:pt>
                <c:pt idx="345">
                  <c:v>1.26100476275704</c:v>
                </c:pt>
                <c:pt idx="346">
                  <c:v>1.3665585173805</c:v>
                </c:pt>
                <c:pt idx="347">
                  <c:v>#N/A</c:v>
                </c:pt>
                <c:pt idx="348">
                  <c:v>#N/A</c:v>
                </c:pt>
                <c:pt idx="349">
                  <c:v>1.66924895739351</c:v>
                </c:pt>
                <c:pt idx="350">
                  <c:v>0.849203267907991</c:v>
                </c:pt>
                <c:pt idx="351">
                  <c:v>1.72895893021848</c:v>
                </c:pt>
                <c:pt idx="352">
                  <c:v>#N/A</c:v>
                </c:pt>
                <c:pt idx="353">
                  <c:v>1.69824961714747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0.761286324450261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1.31250839202649</c:v>
                </c:pt>
                <c:pt idx="365">
                  <c:v>2.59847860238576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1.42253749820108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2.87171159735632</c:v>
                </c:pt>
                <c:pt idx="394">
                  <c:v>#N/A</c:v>
                </c:pt>
                <c:pt idx="395">
                  <c:v>2.40812143106713</c:v>
                </c:pt>
                <c:pt idx="396">
                  <c:v>0.891600978829598</c:v>
                </c:pt>
                <c:pt idx="397">
                  <c:v>1.73201591291347</c:v>
                </c:pt>
                <c:pt idx="398">
                  <c:v>#N/A</c:v>
                </c:pt>
                <c:pt idx="399">
                  <c:v>3.06832920818765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08775"/>
        <c:axId val="426562474"/>
      </c:scatterChart>
      <c:valAx>
        <c:axId val="166908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562474"/>
        <c:crosses val="autoZero"/>
        <c:crossBetween val="midCat"/>
      </c:valAx>
      <c:valAx>
        <c:axId val="4265624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6908775"/>
        <c:crosses val="autoZero"/>
        <c:crossBetween val="midCat"/>
      </c:valAx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542a0a1-672f-47aa-8c61-86e7be06320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7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19050" cap="rnd">
        <a:noFill/>
        <a:round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9525">
        <a:solidFill>
          <a:schemeClr val="phClr"/>
        </a:solidFill>
      </a:ln>
      <a:effectLst/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17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19050" cap="rnd">
        <a:noFill/>
        <a:round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9525">
        <a:solidFill>
          <a:schemeClr val="phClr"/>
        </a:solidFill>
      </a:ln>
      <a:effectLst/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7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19050" cap="rnd">
        <a:noFill/>
        <a:round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9525">
        <a:solidFill>
          <a:schemeClr val="phClr"/>
        </a:solidFill>
      </a:ln>
      <a:effectLst/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7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19050" cap="rnd">
        <a:noFill/>
        <a:round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9525">
        <a:solidFill>
          <a:schemeClr val="phClr"/>
        </a:solidFill>
      </a:ln>
      <a:effectLst/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2.png"/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.png"/><Relationship Id="rId8" Type="http://schemas.openxmlformats.org/officeDocument/2006/relationships/image" Target="../media/image11.png"/><Relationship Id="rId7" Type="http://schemas.openxmlformats.org/officeDocument/2006/relationships/image" Target="../media/image10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57150</xdr:colOff>
      <xdr:row>0</xdr:row>
      <xdr:rowOff>635</xdr:rowOff>
    </xdr:from>
    <xdr:to>
      <xdr:col>16</xdr:col>
      <xdr:colOff>171450</xdr:colOff>
      <xdr:row>13</xdr:row>
      <xdr:rowOff>95885</xdr:rowOff>
    </xdr:to>
    <xdr:pic>
      <xdr:nvPicPr>
        <xdr:cNvPr id="3" name="Picture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915275" y="635"/>
          <a:ext cx="3771900" cy="257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29</xdr:row>
      <xdr:rowOff>18415</xdr:rowOff>
    </xdr:from>
    <xdr:to>
      <xdr:col>5</xdr:col>
      <xdr:colOff>436245</xdr:colOff>
      <xdr:row>42</xdr:row>
      <xdr:rowOff>0</xdr:rowOff>
    </xdr:to>
    <xdr:graphicFrame>
      <xdr:nvGraphicFramePr>
        <xdr:cNvPr id="6" name="Chart 5"/>
        <xdr:cNvGraphicFramePr/>
      </xdr:nvGraphicFramePr>
      <xdr:xfrm>
        <a:off x="635" y="5542915"/>
        <a:ext cx="4007485" cy="24580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457200</xdr:colOff>
      <xdr:row>28</xdr:row>
      <xdr:rowOff>152400</xdr:rowOff>
    </xdr:from>
    <xdr:to>
      <xdr:col>8</xdr:col>
      <xdr:colOff>504825</xdr:colOff>
      <xdr:row>41</xdr:row>
      <xdr:rowOff>31750</xdr:rowOff>
    </xdr:to>
    <xdr:pic>
      <xdr:nvPicPr>
        <xdr:cNvPr id="7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29075" y="5486400"/>
          <a:ext cx="3114675" cy="235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29</xdr:row>
      <xdr:rowOff>0</xdr:rowOff>
    </xdr:from>
    <xdr:to>
      <xdr:col>14</xdr:col>
      <xdr:colOff>130175</xdr:colOff>
      <xdr:row>40</xdr:row>
      <xdr:rowOff>123825</xdr:rowOff>
    </xdr:to>
    <xdr:graphicFrame>
      <xdr:nvGraphicFramePr>
        <xdr:cNvPr id="8" name="Chart 7"/>
        <xdr:cNvGraphicFramePr/>
      </xdr:nvGraphicFramePr>
      <xdr:xfrm>
        <a:off x="7248525" y="5524500"/>
        <a:ext cx="3178175" cy="22193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73025</xdr:colOff>
      <xdr:row>1</xdr:row>
      <xdr:rowOff>41275</xdr:rowOff>
    </xdr:from>
    <xdr:to>
      <xdr:col>10</xdr:col>
      <xdr:colOff>98425</xdr:colOff>
      <xdr:row>15</xdr:row>
      <xdr:rowOff>117475</xdr:rowOff>
    </xdr:to>
    <xdr:graphicFrame>
      <xdr:nvGraphicFramePr>
        <xdr:cNvPr id="4" name="Chart 3"/>
        <xdr:cNvGraphicFramePr/>
      </xdr:nvGraphicFramePr>
      <xdr:xfrm>
        <a:off x="2625725" y="231775"/>
        <a:ext cx="59880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533400</xdr:colOff>
      <xdr:row>15</xdr:row>
      <xdr:rowOff>180975</xdr:rowOff>
    </xdr:from>
    <xdr:to>
      <xdr:col>17</xdr:col>
      <xdr:colOff>228600</xdr:colOff>
      <xdr:row>27</xdr:row>
      <xdr:rowOff>9525</xdr:rowOff>
    </xdr:to>
    <xdr:pic>
      <xdr:nvPicPr>
        <xdr:cNvPr id="6" name="Picture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62950" y="3038475"/>
          <a:ext cx="5181600" cy="2114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609600</xdr:colOff>
      <xdr:row>0</xdr:row>
      <xdr:rowOff>635</xdr:rowOff>
    </xdr:from>
    <xdr:to>
      <xdr:col>23</xdr:col>
      <xdr:colOff>590550</xdr:colOff>
      <xdr:row>19</xdr:row>
      <xdr:rowOff>105410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315200" y="635"/>
          <a:ext cx="7296150" cy="372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381000</xdr:colOff>
      <xdr:row>22</xdr:row>
      <xdr:rowOff>76200</xdr:rowOff>
    </xdr:from>
    <xdr:to>
      <xdr:col>4</xdr:col>
      <xdr:colOff>561975</xdr:colOff>
      <xdr:row>30</xdr:row>
      <xdr:rowOff>171450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00" y="4343400"/>
          <a:ext cx="2619375" cy="161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530860</xdr:colOff>
      <xdr:row>26</xdr:row>
      <xdr:rowOff>106680</xdr:rowOff>
    </xdr:from>
    <xdr:to>
      <xdr:col>9</xdr:col>
      <xdr:colOff>387985</xdr:colOff>
      <xdr:row>30</xdr:row>
      <xdr:rowOff>30480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59660" y="5135880"/>
          <a:ext cx="351472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17</xdr:col>
      <xdr:colOff>247650</xdr:colOff>
      <xdr:row>39</xdr:row>
      <xdr:rowOff>161925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575" y="6200775"/>
          <a:ext cx="10582275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152400</xdr:colOff>
      <xdr:row>40</xdr:row>
      <xdr:rowOff>133350</xdr:rowOff>
    </xdr:from>
    <xdr:to>
      <xdr:col>9</xdr:col>
      <xdr:colOff>133350</xdr:colOff>
      <xdr:row>42</xdr:row>
      <xdr:rowOff>85725</xdr:rowOff>
    </xdr:to>
    <xdr:pic>
      <xdr:nvPicPr>
        <xdr:cNvPr id="7" name="Picture 6"/>
        <xdr:cNvPicPr>
          <a:picLocks noChangeAspect="1"/>
        </xdr:cNvPicPr>
      </xdr:nvPicPr>
      <xdr:blipFill>
        <a:blip r:embed="rId4"/>
        <a:srcRect l="39784" t="57792" r="31593" b="19481"/>
        <a:stretch>
          <a:fillRect/>
        </a:stretch>
      </xdr:blipFill>
      <xdr:spPr>
        <a:xfrm>
          <a:off x="2590800" y="7829550"/>
          <a:ext cx="3028950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430530</xdr:colOff>
      <xdr:row>45</xdr:row>
      <xdr:rowOff>131445</xdr:rowOff>
    </xdr:from>
    <xdr:to>
      <xdr:col>13</xdr:col>
      <xdr:colOff>316230</xdr:colOff>
      <xdr:row>62</xdr:row>
      <xdr:rowOff>160020</xdr:rowOff>
    </xdr:to>
    <xdr:pic>
      <xdr:nvPicPr>
        <xdr:cNvPr id="8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49730" y="8780145"/>
          <a:ext cx="6591300" cy="341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61</xdr:row>
      <xdr:rowOff>123825</xdr:rowOff>
    </xdr:from>
    <xdr:to>
      <xdr:col>16</xdr:col>
      <xdr:colOff>600710</xdr:colOff>
      <xdr:row>66</xdr:row>
      <xdr:rowOff>114300</xdr:rowOff>
    </xdr:to>
    <xdr:pic>
      <xdr:nvPicPr>
        <xdr:cNvPr id="9" name="Picture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1972925"/>
          <a:ext cx="10353675" cy="94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219075</xdr:colOff>
      <xdr:row>69</xdr:row>
      <xdr:rowOff>66675</xdr:rowOff>
    </xdr:from>
    <xdr:to>
      <xdr:col>13</xdr:col>
      <xdr:colOff>600075</xdr:colOff>
      <xdr:row>78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19075" y="13439775"/>
          <a:ext cx="830580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557530</xdr:colOff>
      <xdr:row>9</xdr:row>
      <xdr:rowOff>74295</xdr:rowOff>
    </xdr:from>
    <xdr:to>
      <xdr:col>12</xdr:col>
      <xdr:colOff>476250</xdr:colOff>
      <xdr:row>20</xdr:row>
      <xdr:rowOff>87630</xdr:rowOff>
    </xdr:to>
    <xdr:pic>
      <xdr:nvPicPr>
        <xdr:cNvPr id="11" name="Picture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05530" y="1788795"/>
          <a:ext cx="4185920" cy="2108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892810</xdr:colOff>
      <xdr:row>20</xdr:row>
      <xdr:rowOff>163830</xdr:rowOff>
    </xdr:from>
    <xdr:to>
      <xdr:col>20</xdr:col>
      <xdr:colOff>640080</xdr:colOff>
      <xdr:row>52</xdr:row>
      <xdr:rowOff>117475</xdr:rowOff>
    </xdr:to>
    <xdr:grpSp>
      <xdr:nvGrpSpPr>
        <xdr:cNvPr id="12" name="Group 11"/>
        <xdr:cNvGrpSpPr/>
      </xdr:nvGrpSpPr>
      <xdr:grpSpPr>
        <a:xfrm>
          <a:off x="7315200" y="3973830"/>
          <a:ext cx="5486400" cy="6278245"/>
          <a:chOff x="16915" y="7497"/>
          <a:chExt cx="11249" cy="12282"/>
        </a:xfrm>
      </xdr:grpSpPr>
      <xdr:pic>
        <xdr:nvPicPr>
          <xdr:cNvPr id="13" name="Picture 12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6936" y="7979"/>
            <a:ext cx="11228" cy="1180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4" name="Text Box 13"/>
          <xdr:cNvSpPr txBox="1"/>
        </xdr:nvSpPr>
        <xdr:spPr>
          <a:xfrm>
            <a:off x="16915" y="7497"/>
            <a:ext cx="3472" cy="50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en-GB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altLang="en-US" sz="1100"/>
              <a:t>CHAT GPT predicted shapes</a:t>
            </a:r>
            <a:endParaRPr lang="en-GB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330200</xdr:colOff>
      <xdr:row>13</xdr:row>
      <xdr:rowOff>12700</xdr:rowOff>
    </xdr:from>
    <xdr:to>
      <xdr:col>16</xdr:col>
      <xdr:colOff>279400</xdr:colOff>
      <xdr:row>27</xdr:row>
      <xdr:rowOff>88900</xdr:rowOff>
    </xdr:to>
    <xdr:graphicFrame>
      <xdr:nvGraphicFramePr>
        <xdr:cNvPr id="11" name="Chart 10"/>
        <xdr:cNvGraphicFramePr/>
      </xdr:nvGraphicFramePr>
      <xdr:xfrm>
        <a:off x="6350000" y="24892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9"/>
  <sheetViews>
    <sheetView topLeftCell="A13" workbookViewId="0">
      <selection activeCell="L21" sqref="L21"/>
    </sheetView>
  </sheetViews>
  <sheetFormatPr defaultColWidth="9.14285714285714" defaultRowHeight="15"/>
  <cols>
    <col min="3" max="3" width="12.8571428571429"/>
    <col min="4" max="4" width="9.57142857142857"/>
    <col min="5" max="5" width="12.8571428571429"/>
    <col min="7" max="7" width="26.5714285714286"/>
    <col min="8" max="8" width="10.2857142857143"/>
  </cols>
  <sheetData>
    <row r="1" spans="1:10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</row>
    <row r="2" spans="1:10">
      <c r="A2" s="94"/>
      <c r="B2" s="94"/>
      <c r="C2" s="94"/>
      <c r="D2" s="94"/>
      <c r="E2" s="94"/>
      <c r="F2" s="94"/>
      <c r="G2" s="94"/>
      <c r="H2" s="94"/>
      <c r="I2" s="94"/>
      <c r="J2" s="94"/>
    </row>
    <row r="3" spans="1:10">
      <c r="A3" s="94" t="s">
        <v>1</v>
      </c>
      <c r="B3" s="94"/>
      <c r="C3" s="94"/>
      <c r="D3" s="94"/>
      <c r="E3" s="94"/>
      <c r="F3" s="94"/>
      <c r="G3" s="94"/>
      <c r="H3" s="94"/>
      <c r="I3" s="94"/>
      <c r="J3" s="94"/>
    </row>
    <row r="4" spans="1:10">
      <c r="A4" s="94"/>
      <c r="B4" s="94"/>
      <c r="C4" s="94"/>
      <c r="D4" s="94"/>
      <c r="E4" s="94"/>
      <c r="F4" s="94"/>
      <c r="G4" s="94"/>
      <c r="H4" s="94"/>
      <c r="I4" s="94"/>
      <c r="J4" s="94"/>
    </row>
    <row r="5" spans="1:10">
      <c r="A5" s="94"/>
      <c r="B5" s="94"/>
      <c r="C5" s="94"/>
      <c r="D5" s="94"/>
      <c r="E5" s="94"/>
      <c r="F5" s="94"/>
      <c r="G5" s="94"/>
      <c r="H5" s="94"/>
      <c r="I5" s="94"/>
      <c r="J5" s="94"/>
    </row>
    <row r="7" spans="1:10">
      <c r="A7" s="95" t="s">
        <v>2</v>
      </c>
      <c r="B7" s="95"/>
      <c r="C7" s="95"/>
      <c r="D7" s="95"/>
      <c r="E7" s="95"/>
      <c r="F7" s="95"/>
      <c r="G7" s="95"/>
      <c r="H7" s="95"/>
      <c r="I7" s="95"/>
      <c r="J7" s="95"/>
    </row>
    <row r="8" spans="1:10">
      <c r="A8" s="95"/>
      <c r="B8" s="95"/>
      <c r="C8" s="95"/>
      <c r="D8" s="95"/>
      <c r="E8" s="95"/>
      <c r="F8" s="95"/>
      <c r="G8" s="95"/>
      <c r="H8" s="95"/>
      <c r="I8" s="95"/>
      <c r="J8" s="95"/>
    </row>
    <row r="9" spans="1:10">
      <c r="A9" s="95"/>
      <c r="B9" s="95"/>
      <c r="C9" s="95"/>
      <c r="D9" s="95"/>
      <c r="E9" s="95"/>
      <c r="F9" s="95"/>
      <c r="G9" s="95"/>
      <c r="H9" s="95"/>
      <c r="I9" s="95"/>
      <c r="J9" s="95"/>
    </row>
    <row r="11" spans="1:10">
      <c r="A11" s="94" t="s">
        <v>3</v>
      </c>
      <c r="B11" s="94"/>
      <c r="C11" s="94"/>
      <c r="D11" s="94"/>
      <c r="E11" s="94"/>
      <c r="F11" s="94"/>
      <c r="G11" s="94"/>
      <c r="H11" s="94"/>
      <c r="I11" s="94"/>
      <c r="J11" s="94"/>
    </row>
    <row r="12" spans="1:10">
      <c r="A12" s="94"/>
      <c r="B12" s="94"/>
      <c r="C12" s="94"/>
      <c r="D12" s="94"/>
      <c r="E12" s="94"/>
      <c r="F12" s="94"/>
      <c r="G12" s="94"/>
      <c r="H12" s="94"/>
      <c r="I12" s="94"/>
      <c r="J12" s="94"/>
    </row>
    <row r="13" spans="1:10">
      <c r="A13" s="94" t="s">
        <v>4</v>
      </c>
      <c r="B13" s="94"/>
      <c r="C13" s="94"/>
      <c r="D13" s="94"/>
      <c r="E13" s="94"/>
      <c r="F13" s="94"/>
      <c r="G13" s="94"/>
      <c r="H13" s="94"/>
      <c r="I13" s="94"/>
      <c r="J13" s="94"/>
    </row>
    <row r="14" spans="1:10">
      <c r="A14" s="94"/>
      <c r="B14" s="94"/>
      <c r="C14" s="94"/>
      <c r="D14" s="94"/>
      <c r="E14" s="94"/>
      <c r="F14" s="94"/>
      <c r="G14" s="94"/>
      <c r="H14" s="94"/>
      <c r="I14" s="94"/>
      <c r="J14" s="94"/>
    </row>
    <row r="15" spans="1:10">
      <c r="A15" s="94"/>
      <c r="B15" s="94"/>
      <c r="C15" s="94"/>
      <c r="D15" s="94"/>
      <c r="E15" s="94"/>
      <c r="F15" s="94"/>
      <c r="G15" s="94"/>
      <c r="H15" s="94"/>
      <c r="I15" s="94"/>
      <c r="J15" s="94"/>
    </row>
    <row r="16" spans="1:4">
      <c r="A16" t="s">
        <v>5</v>
      </c>
      <c r="C16" t="s">
        <v>6</v>
      </c>
      <c r="D16" t="s">
        <v>7</v>
      </c>
    </row>
    <row r="17" spans="1:7">
      <c r="A17" t="s">
        <v>8</v>
      </c>
      <c r="B17">
        <v>0</v>
      </c>
      <c r="C17" s="40">
        <f>Main_calc!J20</f>
        <v>0.693162166140294</v>
      </c>
      <c r="D17">
        <v>0.693162</v>
      </c>
      <c r="E17">
        <f>D17/C17</f>
        <v>0.999999760315403</v>
      </c>
      <c r="G17" s="1">
        <f>C17/D17</f>
        <v>1.00000023968465</v>
      </c>
    </row>
    <row r="18" spans="2:7">
      <c r="B18">
        <v>1</v>
      </c>
      <c r="C18" s="40">
        <f>Main_calc!AE20</f>
        <v>0.693131293416582</v>
      </c>
      <c r="D18">
        <v>0.693131</v>
      </c>
      <c r="E18" s="79">
        <f>D18/C18</f>
        <v>0.99999957667965</v>
      </c>
      <c r="G18" s="96">
        <f>C18/D18</f>
        <v>1.00000042332053</v>
      </c>
    </row>
    <row r="19" spans="2:8">
      <c r="B19">
        <v>2</v>
      </c>
      <c r="C19" s="40">
        <f>Main_calc!AZ20</f>
        <v>0.693100305243666</v>
      </c>
      <c r="D19" s="40">
        <v>0.6931</v>
      </c>
      <c r="E19" s="40">
        <f>D19/C19</f>
        <v>0.999999559596695</v>
      </c>
      <c r="G19" s="96">
        <f>C19/D19</f>
        <v>1.0000004404035</v>
      </c>
      <c r="H19" s="40"/>
    </row>
    <row r="20" spans="8:8">
      <c r="H20" s="40"/>
    </row>
    <row r="21" spans="1:9">
      <c r="A21" s="94" t="s">
        <v>9</v>
      </c>
      <c r="B21" s="94"/>
      <c r="C21" s="94"/>
      <c r="D21" s="94"/>
      <c r="E21" s="94"/>
      <c r="F21" s="94"/>
      <c r="G21" s="94"/>
      <c r="H21" s="94"/>
      <c r="I21" s="94"/>
    </row>
    <row r="22" spans="1:9">
      <c r="A22" s="94"/>
      <c r="B22" s="94"/>
      <c r="C22" s="94"/>
      <c r="D22" s="94"/>
      <c r="E22" s="94"/>
      <c r="F22" s="94"/>
      <c r="G22" s="94"/>
      <c r="H22" s="94"/>
      <c r="I22" s="94"/>
    </row>
    <row r="23" spans="1:9">
      <c r="A23" s="94"/>
      <c r="B23" s="94"/>
      <c r="C23" s="94"/>
      <c r="D23" s="94"/>
      <c r="E23" s="94"/>
      <c r="F23" s="94"/>
      <c r="G23" s="94"/>
      <c r="H23" s="94"/>
      <c r="I23" s="94"/>
    </row>
    <row r="24" spans="1:10">
      <c r="A24" s="94"/>
      <c r="B24" s="94"/>
      <c r="C24" s="94"/>
      <c r="D24" s="94"/>
      <c r="E24" s="94"/>
      <c r="F24" s="94"/>
      <c r="G24" s="94"/>
      <c r="H24" s="94"/>
      <c r="I24" s="94"/>
      <c r="J24" s="94"/>
    </row>
    <row r="25" spans="1:10">
      <c r="A25" s="94"/>
      <c r="B25" s="94"/>
      <c r="C25" s="94"/>
      <c r="D25" s="94"/>
      <c r="E25" s="94"/>
      <c r="F25" s="94"/>
      <c r="G25" s="94"/>
      <c r="H25" s="94"/>
      <c r="I25" s="94"/>
      <c r="J25" s="94"/>
    </row>
    <row r="26" spans="1:1">
      <c r="A26" t="s">
        <v>10</v>
      </c>
    </row>
    <row r="27" spans="3:7">
      <c r="C27" t="s">
        <v>11</v>
      </c>
      <c r="D27" cm="1">
        <f t="array" ref="D27">SUMPRODUCT(--(Planar_dataset!C2:C401=Planar_dataset!V3:V402))</f>
        <v>185</v>
      </c>
      <c r="F27">
        <f>100/400*D27</f>
        <v>46.25</v>
      </c>
      <c r="G27" t="s">
        <v>12</v>
      </c>
    </row>
    <row r="29" spans="1:10">
      <c r="A29" t="s">
        <v>13</v>
      </c>
      <c r="G29" t="s">
        <v>14</v>
      </c>
      <c r="J29" t="s">
        <v>15</v>
      </c>
    </row>
  </sheetData>
  <mergeCells count="6">
    <mergeCell ref="A1:J2"/>
    <mergeCell ref="A3:J5"/>
    <mergeCell ref="A11:J12"/>
    <mergeCell ref="A13:J14"/>
    <mergeCell ref="A7:J9"/>
    <mergeCell ref="A21:I25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01"/>
  <sheetViews>
    <sheetView zoomScaleSheetLayoutView="60" workbookViewId="0">
      <selection activeCell="F21" sqref="F21"/>
    </sheetView>
  </sheetViews>
  <sheetFormatPr defaultColWidth="10.2857142857143" defaultRowHeight="15"/>
  <cols>
    <col min="1" max="2" width="14"/>
    <col min="6" max="8" width="14.8571428571429"/>
    <col min="9" max="9" width="14"/>
  </cols>
  <sheetData>
    <row r="1" spans="1:20">
      <c r="A1" t="s">
        <v>16</v>
      </c>
      <c r="B1" t="s">
        <v>17</v>
      </c>
      <c r="C1" t="s">
        <v>18</v>
      </c>
      <c r="S1" t="s">
        <v>19</v>
      </c>
      <c r="T1" t="s">
        <v>20</v>
      </c>
    </row>
    <row r="2" spans="1:22">
      <c r="A2" s="1">
        <v>1.20444229225431</v>
      </c>
      <c r="B2" s="1">
        <v>3.57611414812884</v>
      </c>
      <c r="C2">
        <v>0</v>
      </c>
      <c r="T2">
        <f>Main_calc!N33</f>
        <v>1</v>
      </c>
      <c r="U2">
        <f>Main_calc!AI33</f>
        <v>0</v>
      </c>
      <c r="V2">
        <f>Main_calc!BD33</f>
        <v>0</v>
      </c>
    </row>
    <row r="3" spans="1:22">
      <c r="A3" s="1">
        <v>0.158709903982553</v>
      </c>
      <c r="B3">
        <v>-1.48217090036834</v>
      </c>
      <c r="C3">
        <v>0</v>
      </c>
      <c r="T3">
        <f>Main_calc!N34</f>
        <v>0</v>
      </c>
      <c r="U3">
        <f>Main_calc!AI34</f>
        <v>1</v>
      </c>
      <c r="V3">
        <f>Main_calc!BD34</f>
        <v>1</v>
      </c>
    </row>
    <row r="4" spans="1:22">
      <c r="A4" s="1">
        <v>0.0952471960450205</v>
      </c>
      <c r="B4">
        <v>-1.27995532765317</v>
      </c>
      <c r="C4">
        <v>0</v>
      </c>
      <c r="T4">
        <f>Main_calc!N35</f>
        <v>0</v>
      </c>
      <c r="U4">
        <f>Main_calc!AI35</f>
        <v>1</v>
      </c>
      <c r="V4">
        <f>Main_calc!BD35</f>
        <v>1</v>
      </c>
    </row>
    <row r="5" spans="1:22">
      <c r="A5" s="1">
        <v>0.349178474639659</v>
      </c>
      <c r="B5">
        <v>-2.06437997499018</v>
      </c>
      <c r="C5">
        <v>0</v>
      </c>
      <c r="T5">
        <f>Main_calc!N36</f>
        <v>0</v>
      </c>
      <c r="U5">
        <f>Main_calc!AI36</f>
        <v>1</v>
      </c>
      <c r="V5">
        <f>Main_calc!BD36</f>
        <v>1</v>
      </c>
    </row>
    <row r="6" spans="1:22">
      <c r="A6" s="1">
        <v>0.694150378460909</v>
      </c>
      <c r="B6" s="1">
        <v>2.88910877909986</v>
      </c>
      <c r="C6">
        <v>0</v>
      </c>
      <c r="T6">
        <f>Main_calc!N37</f>
        <v>1</v>
      </c>
      <c r="U6">
        <f>Main_calc!AI37</f>
        <v>0</v>
      </c>
      <c r="V6">
        <f>Main_calc!BD37</f>
        <v>0</v>
      </c>
    </row>
    <row r="7" spans="1:22">
      <c r="A7" s="1">
        <v>1.62065037903814</v>
      </c>
      <c r="B7">
        <v>-4.03512400373958</v>
      </c>
      <c r="C7">
        <v>0</v>
      </c>
      <c r="T7">
        <f>Main_calc!N38</f>
        <v>0</v>
      </c>
      <c r="U7">
        <f>Main_calc!AI38</f>
        <v>1</v>
      </c>
      <c r="V7">
        <f>Main_calc!BD38</f>
        <v>1</v>
      </c>
    </row>
    <row r="8" spans="1:22">
      <c r="A8" s="1">
        <v>1.53856224988513</v>
      </c>
      <c r="B8" s="1">
        <v>3.24255517875712</v>
      </c>
      <c r="C8">
        <v>0</v>
      </c>
      <c r="T8">
        <f>Main_calc!N39</f>
        <v>1</v>
      </c>
      <c r="U8">
        <f>Main_calc!AI39</f>
        <v>0</v>
      </c>
      <c r="V8">
        <f>Main_calc!BD39</f>
        <v>0</v>
      </c>
    </row>
    <row r="9" spans="1:22">
      <c r="A9" s="1">
        <v>0.0363085640649736</v>
      </c>
      <c r="B9">
        <v>-0.853952855125518</v>
      </c>
      <c r="C9">
        <v>0</v>
      </c>
      <c r="T9">
        <f>Main_calc!N40</f>
        <v>0</v>
      </c>
      <c r="U9">
        <f>Main_calc!AI40</f>
        <v>1</v>
      </c>
      <c r="V9">
        <f>Main_calc!BD40</f>
        <v>1</v>
      </c>
    </row>
    <row r="10" spans="1:22">
      <c r="A10" s="1">
        <v>0.474591108662159</v>
      </c>
      <c r="B10" s="1">
        <v>2.47793819808313</v>
      </c>
      <c r="C10">
        <v>0</v>
      </c>
      <c r="T10">
        <f>Main_calc!N41</f>
        <v>1</v>
      </c>
      <c r="U10">
        <f>Main_calc!AI41</f>
        <v>0</v>
      </c>
      <c r="V10">
        <f>Main_calc!BD41</f>
        <v>0</v>
      </c>
    </row>
    <row r="11" spans="1:22">
      <c r="A11" s="1">
        <v>0.16569582775413</v>
      </c>
      <c r="B11" s="1">
        <v>1.81117216245238</v>
      </c>
      <c r="C11">
        <v>0</v>
      </c>
      <c r="T11">
        <f>Main_calc!N42</f>
        <v>1</v>
      </c>
      <c r="U11">
        <f>Main_calc!AI42</f>
        <v>0</v>
      </c>
      <c r="V11">
        <f>Main_calc!BD42</f>
        <v>0</v>
      </c>
    </row>
    <row r="12" spans="1:22">
      <c r="A12" s="1">
        <v>1.66446248836747</v>
      </c>
      <c r="B12" s="1">
        <v>3.45270042265201</v>
      </c>
      <c r="C12">
        <v>0</v>
      </c>
      <c r="T12">
        <f>Main_calc!N43</f>
        <v>1</v>
      </c>
      <c r="U12">
        <f>Main_calc!AI43</f>
        <v>0</v>
      </c>
      <c r="V12">
        <f>Main_calc!BD43</f>
        <v>0</v>
      </c>
    </row>
    <row r="13" spans="1:22">
      <c r="A13" s="1">
        <v>0.840285720377345</v>
      </c>
      <c r="B13">
        <v>-3.44017637739683</v>
      </c>
      <c r="C13">
        <v>0</v>
      </c>
      <c r="T13">
        <f>Main_calc!N44</f>
        <v>0</v>
      </c>
      <c r="U13">
        <f>Main_calc!AI44</f>
        <v>1</v>
      </c>
      <c r="V13">
        <f>Main_calc!BD44</f>
        <v>1</v>
      </c>
    </row>
    <row r="14" spans="1:22">
      <c r="A14" s="1">
        <v>0.26169516271978</v>
      </c>
      <c r="B14" s="1">
        <v>2.10549647202377</v>
      </c>
      <c r="C14">
        <v>0</v>
      </c>
      <c r="T14">
        <f>Main_calc!N45</f>
        <v>1</v>
      </c>
      <c r="U14">
        <f>Main_calc!AI45</f>
        <v>0</v>
      </c>
      <c r="V14">
        <f>Main_calc!BD45</f>
        <v>0</v>
      </c>
    </row>
    <row r="15" spans="1:22">
      <c r="A15" s="1">
        <v>0.231614896123326</v>
      </c>
      <c r="B15" s="1">
        <v>1.81380501462609</v>
      </c>
      <c r="C15">
        <v>0</v>
      </c>
      <c r="T15">
        <f>Main_calc!N46</f>
        <v>1</v>
      </c>
      <c r="U15">
        <f>Main_calc!AI46</f>
        <v>0</v>
      </c>
      <c r="V15">
        <f>Main_calc!BD46</f>
        <v>0</v>
      </c>
    </row>
    <row r="16" spans="1:22">
      <c r="A16" s="1">
        <v>1.58013019520123</v>
      </c>
      <c r="B16" s="1">
        <v>3.30267114388237</v>
      </c>
      <c r="C16">
        <v>0</v>
      </c>
      <c r="T16">
        <f>Main_calc!N47</f>
        <v>1</v>
      </c>
      <c r="U16">
        <f>Main_calc!AI47</f>
        <v>0</v>
      </c>
      <c r="V16">
        <f>Main_calc!BD47</f>
        <v>0</v>
      </c>
    </row>
    <row r="17" spans="1:22">
      <c r="A17" s="1">
        <v>0.00635509949945095</v>
      </c>
      <c r="B17" s="1">
        <v>0.418131769061616</v>
      </c>
      <c r="C17">
        <v>0</v>
      </c>
      <c r="E17" t="s">
        <v>21</v>
      </c>
      <c r="T17">
        <f>Main_calc!N48</f>
        <v>1</v>
      </c>
      <c r="U17">
        <f>Main_calc!AI48</f>
        <v>0</v>
      </c>
      <c r="V17">
        <f>Main_calc!BD48</f>
        <v>0</v>
      </c>
    </row>
    <row r="18" spans="1:22">
      <c r="A18" s="1">
        <v>0.680610418627664</v>
      </c>
      <c r="B18" s="1">
        <v>3.09636433646599</v>
      </c>
      <c r="C18">
        <v>0</v>
      </c>
      <c r="E18" t="s">
        <v>22</v>
      </c>
      <c r="T18">
        <f>Main_calc!N49</f>
        <v>1</v>
      </c>
      <c r="U18">
        <f>Main_calc!AI49</f>
        <v>0</v>
      </c>
      <c r="V18">
        <f>Main_calc!BD49</f>
        <v>0</v>
      </c>
    </row>
    <row r="19" spans="1:22">
      <c r="A19" s="1">
        <v>0.121400432003561</v>
      </c>
      <c r="B19" s="1">
        <v>1.33096003574915</v>
      </c>
      <c r="C19">
        <v>0</v>
      </c>
      <c r="F19" s="13" t="s">
        <v>23</v>
      </c>
      <c r="G19" s="14"/>
      <c r="T19">
        <f>Main_calc!N50</f>
        <v>1</v>
      </c>
      <c r="U19">
        <f>Main_calc!AI50</f>
        <v>0</v>
      </c>
      <c r="V19">
        <f>Main_calc!BD50</f>
        <v>0</v>
      </c>
    </row>
    <row r="20" spans="1:22">
      <c r="A20" s="1">
        <v>1.13281261352164</v>
      </c>
      <c r="B20" s="1">
        <v>3.78708832955768</v>
      </c>
      <c r="C20">
        <v>0</v>
      </c>
      <c r="E20" s="15"/>
      <c r="F20" s="53" t="s">
        <v>24</v>
      </c>
      <c r="G20" s="42" t="s">
        <v>25</v>
      </c>
      <c r="H20" s="89" t="s">
        <v>26</v>
      </c>
      <c r="T20">
        <f>Main_calc!N51</f>
        <v>1</v>
      </c>
      <c r="U20">
        <f>Main_calc!AI51</f>
        <v>0</v>
      </c>
      <c r="V20">
        <f>Main_calc!BD51</f>
        <v>0</v>
      </c>
    </row>
    <row r="21" spans="1:22">
      <c r="A21" s="1">
        <v>1.61505892364597</v>
      </c>
      <c r="B21" s="1">
        <v>3.67113005390077</v>
      </c>
      <c r="C21">
        <v>0</v>
      </c>
      <c r="E21" s="19" t="s">
        <v>27</v>
      </c>
      <c r="F21" s="23">
        <v>0.0178862847343031</v>
      </c>
      <c r="G21" s="24">
        <v>0.00436509850511989</v>
      </c>
      <c r="H21" s="90">
        <v>0</v>
      </c>
      <c r="T21">
        <f>Main_calc!N52</f>
        <v>1</v>
      </c>
      <c r="U21">
        <f>Main_calc!AI52</f>
        <v>0</v>
      </c>
      <c r="V21">
        <f>Main_calc!BD52</f>
        <v>0</v>
      </c>
    </row>
    <row r="22" spans="1:22">
      <c r="A22" s="1">
        <v>0.166454441389261</v>
      </c>
      <c r="B22" s="1">
        <v>1.77614048171035</v>
      </c>
      <c r="C22">
        <v>0</v>
      </c>
      <c r="E22" s="19" t="s">
        <v>28</v>
      </c>
      <c r="F22" s="23">
        <v>0.00096497468072009</v>
      </c>
      <c r="G22" s="24">
        <v>-0.0186349270336449</v>
      </c>
      <c r="H22" s="90">
        <v>0</v>
      </c>
      <c r="T22">
        <f>Main_calc!N53</f>
        <v>1</v>
      </c>
      <c r="U22">
        <f>Main_calc!AI53</f>
        <v>0</v>
      </c>
      <c r="V22">
        <f>Main_calc!BD53</f>
        <v>0</v>
      </c>
    </row>
    <row r="23" spans="1:22">
      <c r="A23" s="1">
        <v>1.72438241448903</v>
      </c>
      <c r="B23" s="1">
        <v>2.76152023394892</v>
      </c>
      <c r="C23">
        <v>0</v>
      </c>
      <c r="E23" s="19" t="s">
        <v>29</v>
      </c>
      <c r="F23" s="23">
        <v>-0.00277388202514399</v>
      </c>
      <c r="G23" s="24">
        <v>-0.00354758979268987</v>
      </c>
      <c r="H23" s="90">
        <v>0</v>
      </c>
      <c r="T23">
        <f>Main_calc!N54</f>
        <v>1</v>
      </c>
      <c r="U23">
        <f>Main_calc!AI54</f>
        <v>0</v>
      </c>
      <c r="V23">
        <f>Main_calc!BD54</f>
        <v>0</v>
      </c>
    </row>
    <row r="24" spans="1:22">
      <c r="A24" s="1">
        <v>1.88667245784007</v>
      </c>
      <c r="B24" s="1">
        <v>3.25544107561463</v>
      </c>
      <c r="C24">
        <v>0</v>
      </c>
      <c r="E24" s="19" t="s">
        <v>30</v>
      </c>
      <c r="F24" s="26">
        <v>-0.0008274148148246</v>
      </c>
      <c r="G24" s="27">
        <v>-0.00627000676823847</v>
      </c>
      <c r="H24" s="91">
        <v>0</v>
      </c>
      <c r="T24">
        <f>Main_calc!N55</f>
        <v>1</v>
      </c>
      <c r="U24">
        <f>Main_calc!AI55</f>
        <v>0</v>
      </c>
      <c r="V24">
        <f>Main_calc!BD55</f>
        <v>0</v>
      </c>
    </row>
    <row r="25" spans="1:22">
      <c r="A25" s="1">
        <v>1.72327227347907</v>
      </c>
      <c r="B25" s="1">
        <v>3.46859174324164</v>
      </c>
      <c r="C25">
        <v>0</v>
      </c>
      <c r="T25">
        <f>Main_calc!N56</f>
        <v>1</v>
      </c>
      <c r="U25">
        <f>Main_calc!AI56</f>
        <v>0</v>
      </c>
      <c r="V25">
        <f>Main_calc!BD56</f>
        <v>0</v>
      </c>
    </row>
    <row r="26" spans="1:22">
      <c r="A26" s="1">
        <v>1.54661331649125</v>
      </c>
      <c r="B26" s="1">
        <v>2.48644177266237</v>
      </c>
      <c r="C26">
        <v>0</v>
      </c>
      <c r="E26" t="s">
        <v>31</v>
      </c>
      <c r="T26">
        <f>Main_calc!N57</f>
        <v>1</v>
      </c>
      <c r="U26">
        <f>Main_calc!AI57</f>
        <v>0</v>
      </c>
      <c r="V26">
        <f>Main_calc!BD57</f>
        <v>0</v>
      </c>
    </row>
    <row r="27" spans="1:22">
      <c r="A27" s="1">
        <v>0.984590399987696</v>
      </c>
      <c r="B27" s="1">
        <v>3.77377130269804</v>
      </c>
      <c r="C27">
        <v>0</v>
      </c>
      <c r="F27" s="13" t="s">
        <v>32</v>
      </c>
      <c r="G27" s="14"/>
      <c r="T27">
        <f>Main_calc!N58</f>
        <v>1</v>
      </c>
      <c r="U27">
        <f>Main_calc!AI58</f>
        <v>0</v>
      </c>
      <c r="V27">
        <f>Main_calc!BD58</f>
        <v>0</v>
      </c>
    </row>
    <row r="28" spans="1:22">
      <c r="A28" s="1">
        <v>1.45313344979391</v>
      </c>
      <c r="B28" s="1">
        <v>3.60609973764406</v>
      </c>
      <c r="C28">
        <v>0</v>
      </c>
      <c r="E28" s="29"/>
      <c r="F28" s="42" t="s">
        <v>33</v>
      </c>
      <c r="G28" s="42" t="s">
        <v>34</v>
      </c>
      <c r="H28" s="42" t="s">
        <v>35</v>
      </c>
      <c r="I28" s="42" t="s">
        <v>36</v>
      </c>
      <c r="J28" s="89" t="s">
        <v>37</v>
      </c>
      <c r="T28">
        <f>Main_calc!N59</f>
        <v>1</v>
      </c>
      <c r="U28">
        <f>Main_calc!AI59</f>
        <v>0</v>
      </c>
      <c r="V28">
        <f>Main_calc!BD59</f>
        <v>0</v>
      </c>
    </row>
    <row r="29" spans="1:22">
      <c r="A29" s="1">
        <v>0.749043388033422</v>
      </c>
      <c r="B29" s="1">
        <v>3.11254032051788</v>
      </c>
      <c r="C29">
        <v>0</v>
      </c>
      <c r="E29" s="92" t="s">
        <v>38</v>
      </c>
      <c r="F29" s="82">
        <v>-0.00043818168975928</v>
      </c>
      <c r="G29" s="93">
        <v>-0.00477218030359503</v>
      </c>
      <c r="H29" s="93">
        <v>-0.0131386475336268</v>
      </c>
      <c r="I29" s="93">
        <v>0.00884622380499585</v>
      </c>
      <c r="J29" s="14">
        <v>0</v>
      </c>
      <c r="T29">
        <f>Main_calc!N60</f>
        <v>1</v>
      </c>
      <c r="U29">
        <f>Main_calc!AI60</f>
        <v>0</v>
      </c>
      <c r="V29">
        <f>Main_calc!BD60</f>
        <v>0</v>
      </c>
    </row>
    <row r="30" spans="1:22">
      <c r="A30" s="1">
        <v>1.4504834139835</v>
      </c>
      <c r="B30" s="1">
        <v>3.57519058702158</v>
      </c>
      <c r="C30">
        <v>0</v>
      </c>
      <c r="T30">
        <f>Main_calc!N61</f>
        <v>1</v>
      </c>
      <c r="U30">
        <f>Main_calc!AI61</f>
        <v>0</v>
      </c>
      <c r="V30">
        <f>Main_calc!BD61</f>
        <v>0</v>
      </c>
    </row>
    <row r="31" spans="1:22">
      <c r="A31" s="1">
        <v>1.6428786464081</v>
      </c>
      <c r="B31" s="1">
        <v>2.61610253227666</v>
      </c>
      <c r="C31">
        <v>0</v>
      </c>
      <c r="T31">
        <f>Main_calc!N62</f>
        <v>1</v>
      </c>
      <c r="U31">
        <f>Main_calc!AI62</f>
        <v>0</v>
      </c>
      <c r="V31">
        <f>Main_calc!BD62</f>
        <v>0</v>
      </c>
    </row>
    <row r="32" spans="1:22">
      <c r="A32" s="1">
        <v>1.28141487477373</v>
      </c>
      <c r="B32" s="1">
        <v>3.71658381790464</v>
      </c>
      <c r="C32">
        <v>0</v>
      </c>
      <c r="T32">
        <f>Main_calc!N63</f>
        <v>1</v>
      </c>
      <c r="U32">
        <f>Main_calc!AI63</f>
        <v>0</v>
      </c>
      <c r="V32">
        <f>Main_calc!BD63</f>
        <v>0</v>
      </c>
    </row>
    <row r="33" spans="1:22">
      <c r="A33" s="1">
        <v>1.59574104204182</v>
      </c>
      <c r="B33" s="1">
        <v>3.70508842254514</v>
      </c>
      <c r="C33">
        <v>0</v>
      </c>
      <c r="T33">
        <f>Main_calc!N64</f>
        <v>1</v>
      </c>
      <c r="U33">
        <f>Main_calc!AI64</f>
        <v>0</v>
      </c>
      <c r="V33">
        <f>Main_calc!BD64</f>
        <v>0</v>
      </c>
    </row>
    <row r="34" spans="1:22">
      <c r="A34" s="1">
        <v>1.46298293757335</v>
      </c>
      <c r="B34" s="1">
        <v>3.83692687813098</v>
      </c>
      <c r="C34">
        <v>0</v>
      </c>
      <c r="T34">
        <f>Main_calc!N65</f>
        <v>1</v>
      </c>
      <c r="U34">
        <f>Main_calc!AI65</f>
        <v>0</v>
      </c>
      <c r="V34">
        <f>Main_calc!BD65</f>
        <v>0</v>
      </c>
    </row>
    <row r="35" spans="1:22">
      <c r="A35" s="1">
        <v>1.46629048072842</v>
      </c>
      <c r="B35" s="1">
        <v>4.03764347048151</v>
      </c>
      <c r="C35">
        <v>0</v>
      </c>
      <c r="T35">
        <f>Main_calc!N66</f>
        <v>1</v>
      </c>
      <c r="U35">
        <f>Main_calc!AI66</f>
        <v>0</v>
      </c>
      <c r="V35">
        <f>Main_calc!BD66</f>
        <v>0</v>
      </c>
    </row>
    <row r="36" spans="1:22">
      <c r="A36" s="1">
        <v>1.54348960968905</v>
      </c>
      <c r="B36" s="1">
        <v>3.66278003656841</v>
      </c>
      <c r="C36">
        <v>0</v>
      </c>
      <c r="T36">
        <f>Main_calc!N67</f>
        <v>1</v>
      </c>
      <c r="U36">
        <f>Main_calc!AI67</f>
        <v>0</v>
      </c>
      <c r="V36">
        <f>Main_calc!BD67</f>
        <v>0</v>
      </c>
    </row>
    <row r="37" spans="1:22">
      <c r="A37" s="1">
        <v>1.57013416429806</v>
      </c>
      <c r="B37" s="1">
        <v>2.58286652586799</v>
      </c>
      <c r="C37">
        <v>0</v>
      </c>
      <c r="T37">
        <f>Main_calc!N68</f>
        <v>1</v>
      </c>
      <c r="U37">
        <f>Main_calc!AI68</f>
        <v>0</v>
      </c>
      <c r="V37">
        <f>Main_calc!BD68</f>
        <v>0</v>
      </c>
    </row>
    <row r="38" spans="1:22">
      <c r="A38" s="1">
        <v>1.22995403759759</v>
      </c>
      <c r="B38" s="1">
        <v>3.46644212676571</v>
      </c>
      <c r="C38">
        <v>0</v>
      </c>
      <c r="T38">
        <f>Main_calc!N69</f>
        <v>1</v>
      </c>
      <c r="U38">
        <f>Main_calc!AI69</f>
        <v>0</v>
      </c>
      <c r="V38">
        <f>Main_calc!BD69</f>
        <v>0</v>
      </c>
    </row>
    <row r="39" spans="1:22">
      <c r="A39" s="1">
        <v>1.31142345411606</v>
      </c>
      <c r="B39" s="1">
        <v>1.81009585877177</v>
      </c>
      <c r="C39">
        <v>0</v>
      </c>
      <c r="T39">
        <f>Main_calc!N70</f>
        <v>1</v>
      </c>
      <c r="U39">
        <f>Main_calc!AI70</f>
        <v>0</v>
      </c>
      <c r="V39">
        <f>Main_calc!BD70</f>
        <v>0</v>
      </c>
    </row>
    <row r="40" spans="1:22">
      <c r="A40">
        <v>-1.99364552778448</v>
      </c>
      <c r="B40">
        <v>-1.493851166257</v>
      </c>
      <c r="C40">
        <v>0</v>
      </c>
      <c r="T40">
        <f>Main_calc!N71</f>
        <v>0</v>
      </c>
      <c r="U40">
        <f>Main_calc!AI71</f>
        <v>1</v>
      </c>
      <c r="V40">
        <f>Main_calc!BD71</f>
        <v>1</v>
      </c>
    </row>
    <row r="41" spans="1:22">
      <c r="A41" s="1">
        <v>0.394564752091748</v>
      </c>
      <c r="B41" s="1">
        <v>0.415245354029957</v>
      </c>
      <c r="C41">
        <v>0</v>
      </c>
      <c r="T41">
        <f>Main_calc!N72</f>
        <v>1</v>
      </c>
      <c r="U41">
        <f>Main_calc!AI72</f>
        <v>0</v>
      </c>
      <c r="V41">
        <f>Main_calc!BD72</f>
        <v>0</v>
      </c>
    </row>
    <row r="42" spans="1:22">
      <c r="A42" s="1">
        <v>1.51715449218369</v>
      </c>
      <c r="B42" s="1">
        <v>2.27195929144178</v>
      </c>
      <c r="C42">
        <v>0</v>
      </c>
      <c r="T42">
        <f>Main_calc!N73</f>
        <v>1</v>
      </c>
      <c r="U42">
        <f>Main_calc!AI73</f>
        <v>0</v>
      </c>
      <c r="V42">
        <f>Main_calc!BD73</f>
        <v>0</v>
      </c>
    </row>
    <row r="43" spans="1:22">
      <c r="A43" s="1">
        <v>1.69169139036117</v>
      </c>
      <c r="B43" s="1">
        <v>3.3695506320864</v>
      </c>
      <c r="C43">
        <v>0</v>
      </c>
      <c r="T43">
        <f>Main_calc!N74</f>
        <v>1</v>
      </c>
      <c r="U43">
        <f>Main_calc!AI74</f>
        <v>0</v>
      </c>
      <c r="V43">
        <f>Main_calc!BD74</f>
        <v>0</v>
      </c>
    </row>
    <row r="44" spans="1:22">
      <c r="A44" s="1">
        <v>1.74186685508505</v>
      </c>
      <c r="B44" s="1">
        <v>3.12091873948587</v>
      </c>
      <c r="C44">
        <v>0</v>
      </c>
      <c r="T44">
        <f>Main_calc!N75</f>
        <v>1</v>
      </c>
      <c r="U44">
        <f>Main_calc!AI75</f>
        <v>0</v>
      </c>
      <c r="V44">
        <f>Main_calc!BD75</f>
        <v>0</v>
      </c>
    </row>
    <row r="45" spans="1:22">
      <c r="A45">
        <v>-2.91373381641079</v>
      </c>
      <c r="B45">
        <v>-1.81920100352539</v>
      </c>
      <c r="C45">
        <v>0</v>
      </c>
      <c r="T45">
        <f>Main_calc!N76</f>
        <v>0</v>
      </c>
      <c r="U45">
        <f>Main_calc!AI76</f>
        <v>1</v>
      </c>
      <c r="V45">
        <f>Main_calc!BD76</f>
        <v>1</v>
      </c>
    </row>
    <row r="46" spans="1:22">
      <c r="A46" s="1">
        <v>0.752150897716887</v>
      </c>
      <c r="B46" s="1">
        <v>0.892965441918617</v>
      </c>
      <c r="C46">
        <v>0</v>
      </c>
      <c r="T46">
        <f>Main_calc!N77</f>
        <v>1</v>
      </c>
      <c r="U46">
        <f>Main_calc!AI77</f>
        <v>0</v>
      </c>
      <c r="V46">
        <f>Main_calc!BD77</f>
        <v>0</v>
      </c>
    </row>
    <row r="47" spans="1:22">
      <c r="A47" s="1">
        <v>1.68537303051839</v>
      </c>
      <c r="B47" s="1">
        <v>2.58295944194261</v>
      </c>
      <c r="C47">
        <v>0</v>
      </c>
      <c r="T47">
        <f>Main_calc!N78</f>
        <v>1</v>
      </c>
      <c r="U47">
        <f>Main_calc!AI78</f>
        <v>0</v>
      </c>
      <c r="V47">
        <f>Main_calc!BD78</f>
        <v>0</v>
      </c>
    </row>
    <row r="48" spans="1:22">
      <c r="A48" s="1">
        <v>0.371160238458855</v>
      </c>
      <c r="B48" s="1">
        <v>0.390987436037063</v>
      </c>
      <c r="C48">
        <v>0</v>
      </c>
      <c r="T48">
        <f>Main_calc!N79</f>
        <v>1</v>
      </c>
      <c r="U48">
        <f>Main_calc!AI79</f>
        <v>0</v>
      </c>
      <c r="V48">
        <f>Main_calc!BD79</f>
        <v>0</v>
      </c>
    </row>
    <row r="49" spans="1:22">
      <c r="A49">
        <v>-3.73033884254973</v>
      </c>
      <c r="B49">
        <v>-1.63847358417845</v>
      </c>
      <c r="C49">
        <v>0</v>
      </c>
      <c r="T49">
        <f>Main_calc!N80</f>
        <v>0</v>
      </c>
      <c r="U49">
        <f>Main_calc!AI80</f>
        <v>1</v>
      </c>
      <c r="V49">
        <f>Main_calc!BD80</f>
        <v>1</v>
      </c>
    </row>
    <row r="50" spans="1:22">
      <c r="A50" s="1">
        <v>0.352484079813873</v>
      </c>
      <c r="B50" s="1">
        <v>0.358745593850307</v>
      </c>
      <c r="C50">
        <v>0</v>
      </c>
      <c r="T50">
        <f>Main_calc!N81</f>
        <v>1</v>
      </c>
      <c r="U50">
        <f>Main_calc!AI81</f>
        <v>0</v>
      </c>
      <c r="V50">
        <f>Main_calc!BD81</f>
        <v>0</v>
      </c>
    </row>
    <row r="51" spans="1:22">
      <c r="A51">
        <v>-1.48694205849103</v>
      </c>
      <c r="B51">
        <v>-1.20025645190856</v>
      </c>
      <c r="C51">
        <v>0</v>
      </c>
      <c r="T51">
        <f>Main_calc!N82</f>
        <v>0</v>
      </c>
      <c r="U51">
        <f>Main_calc!AI82</f>
        <v>1</v>
      </c>
      <c r="V51">
        <f>Main_calc!BD82</f>
        <v>1</v>
      </c>
    </row>
    <row r="52" spans="1:22">
      <c r="A52">
        <v>-0.745290415600761</v>
      </c>
      <c r="B52">
        <v>-0.662747681841342</v>
      </c>
      <c r="C52">
        <v>0</v>
      </c>
      <c r="T52">
        <f>Main_calc!N83</f>
        <v>0</v>
      </c>
      <c r="U52">
        <f>Main_calc!AI83</f>
        <v>1</v>
      </c>
      <c r="V52">
        <f>Main_calc!BD83</f>
        <v>1</v>
      </c>
    </row>
    <row r="53" spans="1:22">
      <c r="A53" s="1">
        <v>0.5638074424008</v>
      </c>
      <c r="B53" s="1">
        <v>0.631091667038768</v>
      </c>
      <c r="C53">
        <v>0</v>
      </c>
      <c r="T53">
        <f>Main_calc!N84</f>
        <v>1</v>
      </c>
      <c r="U53">
        <f>Main_calc!AI84</f>
        <v>0</v>
      </c>
      <c r="V53">
        <f>Main_calc!BD84</f>
        <v>0</v>
      </c>
    </row>
    <row r="54" spans="1:22">
      <c r="A54" s="1">
        <v>1.27093178968114</v>
      </c>
      <c r="B54" s="1">
        <v>1.91148705259978</v>
      </c>
      <c r="C54">
        <v>0</v>
      </c>
      <c r="T54">
        <f>Main_calc!N85</f>
        <v>1</v>
      </c>
      <c r="U54">
        <f>Main_calc!AI85</f>
        <v>0</v>
      </c>
      <c r="V54">
        <f>Main_calc!BD85</f>
        <v>0</v>
      </c>
    </row>
    <row r="55" spans="1:22">
      <c r="A55" s="1">
        <v>0.535133607431793</v>
      </c>
      <c r="B55" s="1">
        <v>0.561807625923045</v>
      </c>
      <c r="C55">
        <v>0</v>
      </c>
      <c r="T55">
        <f>Main_calc!N86</f>
        <v>1</v>
      </c>
      <c r="U55">
        <f>Main_calc!AI86</f>
        <v>0</v>
      </c>
      <c r="V55">
        <f>Main_calc!BD86</f>
        <v>0</v>
      </c>
    </row>
    <row r="56" spans="1:22">
      <c r="A56">
        <v>-0.171330374616821</v>
      </c>
      <c r="B56">
        <v>-0.164789940123032</v>
      </c>
      <c r="C56">
        <v>0</v>
      </c>
      <c r="T56">
        <f>Main_calc!N87</f>
        <v>0</v>
      </c>
      <c r="U56">
        <f>Main_calc!AI87</f>
        <v>1</v>
      </c>
      <c r="V56">
        <f>Main_calc!BD87</f>
        <v>1</v>
      </c>
    </row>
    <row r="57" spans="1:22">
      <c r="A57">
        <v>-2.5019729343081</v>
      </c>
      <c r="B57">
        <v>-1.67941724563733</v>
      </c>
      <c r="C57">
        <v>0</v>
      </c>
      <c r="T57">
        <f>Main_calc!N88</f>
        <v>0</v>
      </c>
      <c r="U57">
        <f>Main_calc!AI88</f>
        <v>1</v>
      </c>
      <c r="V57">
        <f>Main_calc!BD88</f>
        <v>1</v>
      </c>
    </row>
    <row r="58" spans="1:22">
      <c r="A58">
        <v>-2.63275448307701</v>
      </c>
      <c r="B58">
        <v>-1.52497835390291</v>
      </c>
      <c r="C58">
        <v>0</v>
      </c>
      <c r="T58">
        <f>Main_calc!N89</f>
        <v>0</v>
      </c>
      <c r="U58">
        <f>Main_calc!AI89</f>
        <v>1</v>
      </c>
      <c r="V58">
        <f>Main_calc!BD89</f>
        <v>1</v>
      </c>
    </row>
    <row r="59" spans="1:22">
      <c r="A59">
        <v>-3.15561549613657</v>
      </c>
      <c r="B59">
        <v>-1.68684842071463</v>
      </c>
      <c r="C59">
        <v>0</v>
      </c>
      <c r="T59">
        <f>Main_calc!N90</f>
        <v>0</v>
      </c>
      <c r="U59">
        <f>Main_calc!AI90</f>
        <v>1</v>
      </c>
      <c r="V59">
        <f>Main_calc!BD90</f>
        <v>1</v>
      </c>
    </row>
    <row r="60" spans="1:22">
      <c r="A60">
        <v>-2.11022490200191</v>
      </c>
      <c r="B60">
        <v>-1.45714301232076</v>
      </c>
      <c r="C60">
        <v>0</v>
      </c>
      <c r="T60">
        <f>Main_calc!N91</f>
        <v>0</v>
      </c>
      <c r="U60">
        <f>Main_calc!AI91</f>
        <v>1</v>
      </c>
      <c r="V60">
        <f>Main_calc!BD91</f>
        <v>1</v>
      </c>
    </row>
    <row r="61" spans="1:22">
      <c r="A61">
        <v>-3.51303562906868</v>
      </c>
      <c r="B61">
        <v>-1.77895038317661</v>
      </c>
      <c r="C61">
        <v>0</v>
      </c>
      <c r="T61">
        <f>Main_calc!N92</f>
        <v>0</v>
      </c>
      <c r="U61">
        <f>Main_calc!AI92</f>
        <v>1</v>
      </c>
      <c r="V61">
        <f>Main_calc!BD92</f>
        <v>1</v>
      </c>
    </row>
    <row r="62" spans="1:22">
      <c r="A62">
        <v>-0.0352018155402368</v>
      </c>
      <c r="B62">
        <v>-0.0348915964756676</v>
      </c>
      <c r="C62">
        <v>0</v>
      </c>
      <c r="T62">
        <f>Main_calc!N93</f>
        <v>0</v>
      </c>
      <c r="U62">
        <f>Main_calc!AI93</f>
        <v>1</v>
      </c>
      <c r="V62">
        <f>Main_calc!BD93</f>
        <v>1</v>
      </c>
    </row>
    <row r="63" spans="1:22">
      <c r="A63">
        <v>-3.99843114181838</v>
      </c>
      <c r="B63">
        <v>-1.52257925612782</v>
      </c>
      <c r="C63">
        <v>0</v>
      </c>
      <c r="T63">
        <f>Main_calc!N94</f>
        <v>0</v>
      </c>
      <c r="U63">
        <f>Main_calc!AI94</f>
        <v>1</v>
      </c>
      <c r="V63">
        <f>Main_calc!BD94</f>
        <v>1</v>
      </c>
    </row>
    <row r="64" spans="1:22">
      <c r="A64">
        <v>-3.08095445057136</v>
      </c>
      <c r="B64">
        <v>-1.66776383259536</v>
      </c>
      <c r="C64">
        <v>0</v>
      </c>
      <c r="T64">
        <f>Main_calc!N95</f>
        <v>0</v>
      </c>
      <c r="U64">
        <f>Main_calc!AI95</f>
        <v>1</v>
      </c>
      <c r="V64">
        <f>Main_calc!BD95</f>
        <v>1</v>
      </c>
    </row>
    <row r="65" spans="1:22">
      <c r="A65">
        <v>-1.79023024239924</v>
      </c>
      <c r="B65">
        <v>-1.34036664540651</v>
      </c>
      <c r="C65">
        <v>0</v>
      </c>
      <c r="T65">
        <f>Main_calc!N96</f>
        <v>0</v>
      </c>
      <c r="U65">
        <f>Main_calc!AI96</f>
        <v>1</v>
      </c>
      <c r="V65">
        <f>Main_calc!BD96</f>
        <v>1</v>
      </c>
    </row>
    <row r="66" spans="1:22">
      <c r="A66">
        <v>-3.37520543959256</v>
      </c>
      <c r="B66">
        <v>-1.7131120999797</v>
      </c>
      <c r="C66">
        <v>0</v>
      </c>
      <c r="T66">
        <f>Main_calc!N97</f>
        <v>0</v>
      </c>
      <c r="U66">
        <f>Main_calc!AI97</f>
        <v>1</v>
      </c>
      <c r="V66">
        <f>Main_calc!BD97</f>
        <v>1</v>
      </c>
    </row>
    <row r="67" spans="1:22">
      <c r="A67">
        <v>-2.38578574713053</v>
      </c>
      <c r="B67">
        <v>-1.51851548989794</v>
      </c>
      <c r="C67">
        <v>0</v>
      </c>
      <c r="T67">
        <f>Main_calc!N98</f>
        <v>0</v>
      </c>
      <c r="U67">
        <f>Main_calc!AI98</f>
        <v>1</v>
      </c>
      <c r="V67">
        <f>Main_calc!BD98</f>
        <v>1</v>
      </c>
    </row>
    <row r="68" spans="1:22">
      <c r="A68">
        <v>-3.54741267468052</v>
      </c>
      <c r="B68">
        <v>-1.13514716617291</v>
      </c>
      <c r="C68">
        <v>0</v>
      </c>
      <c r="T68">
        <f>Main_calc!N99</f>
        <v>0</v>
      </c>
      <c r="U68">
        <f>Main_calc!AI99</f>
        <v>1</v>
      </c>
      <c r="V68">
        <f>Main_calc!BD99</f>
        <v>1</v>
      </c>
    </row>
    <row r="69" spans="1:22">
      <c r="A69">
        <v>-2.92344384284494</v>
      </c>
      <c r="B69">
        <v>-0.642637842745769</v>
      </c>
      <c r="C69">
        <v>0</v>
      </c>
      <c r="T69">
        <f>Main_calc!N100</f>
        <v>0</v>
      </c>
      <c r="U69">
        <f>Main_calc!AI100</f>
        <v>1</v>
      </c>
      <c r="V69">
        <f>Main_calc!BD100</f>
        <v>1</v>
      </c>
    </row>
    <row r="70" spans="1:22">
      <c r="A70">
        <v>-1.01009704503209</v>
      </c>
      <c r="B70">
        <v>-0.0683366271163025</v>
      </c>
      <c r="C70">
        <v>0</v>
      </c>
      <c r="T70">
        <f>Main_calc!N101</f>
        <v>0</v>
      </c>
      <c r="U70">
        <f>Main_calc!AI101</f>
        <v>0</v>
      </c>
      <c r="V70">
        <f>Main_calc!BD101</f>
        <v>1</v>
      </c>
    </row>
    <row r="71" spans="1:22">
      <c r="A71">
        <v>-0.302185837566268</v>
      </c>
      <c r="B71">
        <v>-0.292017073759918</v>
      </c>
      <c r="C71">
        <v>0</v>
      </c>
      <c r="T71">
        <f>Main_calc!N102</f>
        <v>0</v>
      </c>
      <c r="U71">
        <f>Main_calc!AI102</f>
        <v>1</v>
      </c>
      <c r="V71">
        <f>Main_calc!BD102</f>
        <v>1</v>
      </c>
    </row>
    <row r="72" spans="1:22">
      <c r="A72">
        <v>-0.147947198813012</v>
      </c>
      <c r="B72">
        <v>-0.141218116077651</v>
      </c>
      <c r="C72">
        <v>0</v>
      </c>
      <c r="T72">
        <f>Main_calc!N103</f>
        <v>0</v>
      </c>
      <c r="U72">
        <f>Main_calc!AI103</f>
        <v>1</v>
      </c>
      <c r="V72">
        <f>Main_calc!BD103</f>
        <v>1</v>
      </c>
    </row>
    <row r="73" spans="1:22">
      <c r="A73">
        <v>-2.41113497815754</v>
      </c>
      <c r="B73">
        <v>-1.50670573646801</v>
      </c>
      <c r="C73">
        <v>0</v>
      </c>
      <c r="T73">
        <f>Main_calc!N104</f>
        <v>0</v>
      </c>
      <c r="U73">
        <f>Main_calc!AI104</f>
        <v>1</v>
      </c>
      <c r="V73">
        <f>Main_calc!BD104</f>
        <v>1</v>
      </c>
    </row>
    <row r="74" spans="1:22">
      <c r="A74">
        <v>-3.52065970196551</v>
      </c>
      <c r="B74">
        <v>-1.52995706776713</v>
      </c>
      <c r="C74">
        <v>0</v>
      </c>
      <c r="T74">
        <f>Main_calc!N105</f>
        <v>0</v>
      </c>
      <c r="U74">
        <f>Main_calc!AI105</f>
        <v>1</v>
      </c>
      <c r="V74">
        <f>Main_calc!BD105</f>
        <v>1</v>
      </c>
    </row>
    <row r="75" spans="1:22">
      <c r="A75">
        <v>-3.0976248030545</v>
      </c>
      <c r="B75">
        <v>-0.794385720379503</v>
      </c>
      <c r="C75">
        <v>0</v>
      </c>
      <c r="T75">
        <f>Main_calc!N106</f>
        <v>0</v>
      </c>
      <c r="U75">
        <f>Main_calc!AI106</f>
        <v>1</v>
      </c>
      <c r="V75">
        <f>Main_calc!BD106</f>
        <v>1</v>
      </c>
    </row>
    <row r="76" spans="1:22">
      <c r="A76">
        <v>-3.86453573584426</v>
      </c>
      <c r="B76">
        <v>-1.39958851607886</v>
      </c>
      <c r="C76">
        <v>0</v>
      </c>
      <c r="T76">
        <f>Main_calc!N107</f>
        <v>0</v>
      </c>
      <c r="U76">
        <f>Main_calc!AI107</f>
        <v>1</v>
      </c>
      <c r="V76">
        <f>Main_calc!BD107</f>
        <v>1</v>
      </c>
    </row>
    <row r="77" spans="1:22">
      <c r="A77" s="1">
        <v>0.0346287901545725</v>
      </c>
      <c r="B77" s="1">
        <v>0.0356093081279514</v>
      </c>
      <c r="C77">
        <v>0</v>
      </c>
      <c r="T77">
        <f>Main_calc!N108</f>
        <v>1</v>
      </c>
      <c r="U77">
        <f>Main_calc!AI108</f>
        <v>0</v>
      </c>
      <c r="V77">
        <f>Main_calc!BD108</f>
        <v>0</v>
      </c>
    </row>
    <row r="78" spans="1:22">
      <c r="A78">
        <v>-3.81297733180848</v>
      </c>
      <c r="B78">
        <v>-1.79730878102003</v>
      </c>
      <c r="C78">
        <v>0</v>
      </c>
      <c r="T78">
        <f>Main_calc!N109</f>
        <v>0</v>
      </c>
      <c r="U78">
        <f>Main_calc!AI109</f>
        <v>1</v>
      </c>
      <c r="V78">
        <f>Main_calc!BD109</f>
        <v>1</v>
      </c>
    </row>
    <row r="79" spans="1:22">
      <c r="A79">
        <v>-2.54941164349808</v>
      </c>
      <c r="B79">
        <v>-0.511392884135197</v>
      </c>
      <c r="C79">
        <v>0</v>
      </c>
      <c r="T79">
        <f>Main_calc!N110</f>
        <v>0</v>
      </c>
      <c r="U79">
        <f>Main_calc!AI110</f>
        <v>1</v>
      </c>
      <c r="V79">
        <f>Main_calc!BD110</f>
        <v>1</v>
      </c>
    </row>
    <row r="80" spans="1:22">
      <c r="A80">
        <v>-3.61833546484694</v>
      </c>
      <c r="B80">
        <v>-1.12667181744545</v>
      </c>
      <c r="C80">
        <v>0</v>
      </c>
      <c r="T80">
        <f>Main_calc!N111</f>
        <v>0</v>
      </c>
      <c r="U80">
        <f>Main_calc!AI111</f>
        <v>1</v>
      </c>
      <c r="V80">
        <f>Main_calc!BD111</f>
        <v>1</v>
      </c>
    </row>
    <row r="81" spans="1:22">
      <c r="A81">
        <v>-2.31720967849803</v>
      </c>
      <c r="B81">
        <v>-0.421185478615747</v>
      </c>
      <c r="C81">
        <v>0</v>
      </c>
      <c r="T81">
        <f>Main_calc!N112</f>
        <v>0</v>
      </c>
      <c r="U81">
        <f>Main_calc!AI112</f>
        <v>0</v>
      </c>
      <c r="V81">
        <f>Main_calc!BD112</f>
        <v>1</v>
      </c>
    </row>
    <row r="82" spans="1:22">
      <c r="A82">
        <v>-3.85843301222356</v>
      </c>
      <c r="B82">
        <v>-1.45669049578948</v>
      </c>
      <c r="C82">
        <v>0</v>
      </c>
      <c r="T82">
        <f>Main_calc!N113</f>
        <v>0</v>
      </c>
      <c r="U82">
        <f>Main_calc!AI113</f>
        <v>1</v>
      </c>
      <c r="V82">
        <f>Main_calc!BD113</f>
        <v>1</v>
      </c>
    </row>
    <row r="83" spans="1:22">
      <c r="A83">
        <v>-3.7718252826082</v>
      </c>
      <c r="B83">
        <v>-1.3384713171549</v>
      </c>
      <c r="C83">
        <v>0</v>
      </c>
      <c r="T83">
        <f>Main_calc!N114</f>
        <v>0</v>
      </c>
      <c r="U83">
        <f>Main_calc!AI114</f>
        <v>1</v>
      </c>
      <c r="V83">
        <f>Main_calc!BD114</f>
        <v>1</v>
      </c>
    </row>
    <row r="84" spans="1:22">
      <c r="A84">
        <v>-3.22643424331939</v>
      </c>
      <c r="B84">
        <v>-0.816479131687253</v>
      </c>
      <c r="C84">
        <v>0</v>
      </c>
      <c r="T84">
        <f>Main_calc!N115</f>
        <v>0</v>
      </c>
      <c r="U84">
        <f>Main_calc!AI115</f>
        <v>1</v>
      </c>
      <c r="V84">
        <f>Main_calc!BD115</f>
        <v>1</v>
      </c>
    </row>
    <row r="85" spans="1:22">
      <c r="A85">
        <v>-2.49748107037413</v>
      </c>
      <c r="B85">
        <v>-0.473790481276471</v>
      </c>
      <c r="C85">
        <v>0</v>
      </c>
      <c r="T85">
        <f>Main_calc!N116</f>
        <v>0</v>
      </c>
      <c r="U85">
        <f>Main_calc!AI116</f>
        <v>0</v>
      </c>
      <c r="V85">
        <f>Main_calc!BD116</f>
        <v>1</v>
      </c>
    </row>
    <row r="86" spans="1:22">
      <c r="A86">
        <v>-2.94157976387335</v>
      </c>
      <c r="B86">
        <v>-0.639753507030583</v>
      </c>
      <c r="C86">
        <v>0</v>
      </c>
      <c r="T86">
        <f>Main_calc!N117</f>
        <v>0</v>
      </c>
      <c r="U86">
        <f>Main_calc!AI117</f>
        <v>1</v>
      </c>
      <c r="V86">
        <f>Main_calc!BD117</f>
        <v>1</v>
      </c>
    </row>
    <row r="87" spans="1:22">
      <c r="A87">
        <v>-2.91391858691088</v>
      </c>
      <c r="B87">
        <v>-0.634286373676876</v>
      </c>
      <c r="C87">
        <v>0</v>
      </c>
      <c r="T87">
        <f>Main_calc!N118</f>
        <v>0</v>
      </c>
      <c r="U87">
        <f>Main_calc!AI118</f>
        <v>1</v>
      </c>
      <c r="V87">
        <f>Main_calc!BD118</f>
        <v>1</v>
      </c>
    </row>
    <row r="88" spans="1:22">
      <c r="A88">
        <v>-3.7062396434892</v>
      </c>
      <c r="B88">
        <v>-1.38061641114638</v>
      </c>
      <c r="C88">
        <v>0</v>
      </c>
      <c r="T88">
        <f>Main_calc!N119</f>
        <v>0</v>
      </c>
      <c r="U88">
        <f>Main_calc!AI119</f>
        <v>1</v>
      </c>
      <c r="V88">
        <f>Main_calc!BD119</f>
        <v>1</v>
      </c>
    </row>
    <row r="89" spans="1:22">
      <c r="A89">
        <v>-1.95265709354551</v>
      </c>
      <c r="B89">
        <v>-0.257794857700895</v>
      </c>
      <c r="C89">
        <v>0</v>
      </c>
      <c r="T89">
        <f>Main_calc!N120</f>
        <v>0</v>
      </c>
      <c r="U89">
        <f>Main_calc!AI120</f>
        <v>0</v>
      </c>
      <c r="V89">
        <f>Main_calc!BD120</f>
        <v>1</v>
      </c>
    </row>
    <row r="90" spans="1:22">
      <c r="A90">
        <v>-2.66020433938843</v>
      </c>
      <c r="B90">
        <v>-0.447701819258182</v>
      </c>
      <c r="C90">
        <v>0</v>
      </c>
      <c r="T90">
        <f>Main_calc!N121</f>
        <v>0</v>
      </c>
      <c r="U90">
        <f>Main_calc!AI121</f>
        <v>0</v>
      </c>
      <c r="V90">
        <f>Main_calc!BD121</f>
        <v>1</v>
      </c>
    </row>
    <row r="91" spans="1:22">
      <c r="A91" s="1">
        <v>0.817304141138508</v>
      </c>
      <c r="B91">
        <v>-0.0412904131261224</v>
      </c>
      <c r="C91">
        <v>0</v>
      </c>
      <c r="T91">
        <f>Main_calc!N122</f>
        <v>1</v>
      </c>
      <c r="U91">
        <f>Main_calc!AI122</f>
        <v>1</v>
      </c>
      <c r="V91">
        <f>Main_calc!BD122</f>
        <v>1</v>
      </c>
    </row>
    <row r="92" spans="1:22">
      <c r="A92" s="1">
        <v>1.21768511762674</v>
      </c>
      <c r="B92">
        <v>-0.0976752768236261</v>
      </c>
      <c r="C92">
        <v>0</v>
      </c>
      <c r="T92">
        <f>Main_calc!N123</f>
        <v>1</v>
      </c>
      <c r="U92">
        <f>Main_calc!AI123</f>
        <v>1</v>
      </c>
      <c r="V92">
        <f>Main_calc!BD123</f>
        <v>1</v>
      </c>
    </row>
    <row r="93" spans="1:22">
      <c r="A93">
        <v>-1.66246174540948</v>
      </c>
      <c r="B93">
        <v>-0.178618154132253</v>
      </c>
      <c r="C93">
        <v>0</v>
      </c>
      <c r="T93">
        <f>Main_calc!N124</f>
        <v>0</v>
      </c>
      <c r="U93">
        <f>Main_calc!AI124</f>
        <v>0</v>
      </c>
      <c r="V93">
        <f>Main_calc!BD124</f>
        <v>1</v>
      </c>
    </row>
    <row r="94" spans="1:22">
      <c r="A94">
        <v>-2.75111410813863</v>
      </c>
      <c r="B94">
        <v>-0.567541670968296</v>
      </c>
      <c r="C94">
        <v>0</v>
      </c>
      <c r="T94">
        <f>Main_calc!N125</f>
        <v>0</v>
      </c>
      <c r="U94">
        <f>Main_calc!AI125</f>
        <v>1</v>
      </c>
      <c r="V94">
        <f>Main_calc!BD125</f>
        <v>1</v>
      </c>
    </row>
    <row r="95" spans="1:22">
      <c r="A95">
        <v>-3.3187370052714</v>
      </c>
      <c r="B95">
        <v>-0.813740301041872</v>
      </c>
      <c r="C95">
        <v>0</v>
      </c>
      <c r="T95">
        <f>Main_calc!N126</f>
        <v>0</v>
      </c>
      <c r="U95">
        <f>Main_calc!AI126</f>
        <v>1</v>
      </c>
      <c r="V95">
        <f>Main_calc!BD126</f>
        <v>1</v>
      </c>
    </row>
    <row r="96" spans="1:22">
      <c r="A96">
        <v>-0.214063181764215</v>
      </c>
      <c r="B96">
        <v>-0.00263923557822202</v>
      </c>
      <c r="C96">
        <v>0</v>
      </c>
      <c r="T96">
        <f>Main_calc!N127</f>
        <v>0</v>
      </c>
      <c r="U96">
        <f>Main_calc!AI127</f>
        <v>0</v>
      </c>
      <c r="V96">
        <f>Main_calc!BD127</f>
        <v>0</v>
      </c>
    </row>
    <row r="97" spans="1:22">
      <c r="A97">
        <v>-1.09902221958978</v>
      </c>
      <c r="B97">
        <v>-0.0725097027945168</v>
      </c>
      <c r="C97">
        <v>0</v>
      </c>
      <c r="T97">
        <f>Main_calc!N128</f>
        <v>0</v>
      </c>
      <c r="U97">
        <f>Main_calc!AI128</f>
        <v>0</v>
      </c>
      <c r="V97">
        <f>Main_calc!BD128</f>
        <v>1</v>
      </c>
    </row>
    <row r="98" spans="1:22">
      <c r="A98">
        <v>-1.94767785410784</v>
      </c>
      <c r="B98">
        <v>-0.263437687088446</v>
      </c>
      <c r="C98">
        <v>0</v>
      </c>
      <c r="T98">
        <f>Main_calc!N129</f>
        <v>0</v>
      </c>
      <c r="U98">
        <f>Main_calc!AI129</f>
        <v>0</v>
      </c>
      <c r="V98">
        <f>Main_calc!BD129</f>
        <v>1</v>
      </c>
    </row>
    <row r="99" spans="1:22">
      <c r="A99">
        <v>-0.499991013628241</v>
      </c>
      <c r="B99">
        <v>-0.020647822314858</v>
      </c>
      <c r="C99">
        <v>0</v>
      </c>
      <c r="T99">
        <f>Main_calc!N130</f>
        <v>0</v>
      </c>
      <c r="U99">
        <f>Main_calc!AI130</f>
        <v>0</v>
      </c>
      <c r="V99">
        <f>Main_calc!BD130</f>
        <v>0</v>
      </c>
    </row>
    <row r="100" spans="1:22">
      <c r="A100">
        <v>-2.52618506879869</v>
      </c>
      <c r="B100">
        <v>-0.403305714642633</v>
      </c>
      <c r="C100">
        <v>0</v>
      </c>
      <c r="T100">
        <f>Main_calc!N131</f>
        <v>0</v>
      </c>
      <c r="U100">
        <f>Main_calc!AI131</f>
        <v>0</v>
      </c>
      <c r="V100">
        <f>Main_calc!BD131</f>
        <v>1</v>
      </c>
    </row>
    <row r="101" spans="1:22">
      <c r="A101" s="1">
        <v>1.96360772777726</v>
      </c>
      <c r="B101">
        <v>-0.238704899206586</v>
      </c>
      <c r="C101">
        <v>0</v>
      </c>
      <c r="T101">
        <f>Main_calc!N132</f>
        <v>1</v>
      </c>
      <c r="U101">
        <f>Main_calc!AI132</f>
        <v>1</v>
      </c>
      <c r="V101">
        <f>Main_calc!BD132</f>
        <v>1</v>
      </c>
    </row>
    <row r="102" spans="1:22">
      <c r="A102">
        <v>-1.02715842858873</v>
      </c>
      <c r="B102">
        <v>-0.0951626956559304</v>
      </c>
      <c r="C102">
        <v>0</v>
      </c>
      <c r="T102">
        <f>Main_calc!N133</f>
        <v>0</v>
      </c>
      <c r="U102">
        <f>Main_calc!AI133</f>
        <v>0</v>
      </c>
      <c r="V102">
        <f>Main_calc!BD133</f>
        <v>1</v>
      </c>
    </row>
    <row r="103" spans="1:22">
      <c r="A103" s="1">
        <v>3.03248340794889</v>
      </c>
      <c r="B103">
        <v>-0.798991812624053</v>
      </c>
      <c r="C103">
        <v>0</v>
      </c>
      <c r="T103">
        <f>Main_calc!N134</f>
        <v>0</v>
      </c>
      <c r="U103">
        <f>Main_calc!AI134</f>
        <v>1</v>
      </c>
      <c r="V103">
        <f>Main_calc!BD134</f>
        <v>1</v>
      </c>
    </row>
    <row r="104" spans="1:22">
      <c r="A104" s="1">
        <v>1.51559026908439</v>
      </c>
      <c r="B104">
        <v>-0.166006987794491</v>
      </c>
      <c r="C104">
        <v>0</v>
      </c>
      <c r="T104">
        <f>Main_calc!N135</f>
        <v>1</v>
      </c>
      <c r="U104">
        <f>Main_calc!AI135</f>
        <v>1</v>
      </c>
      <c r="V104">
        <f>Main_calc!BD135</f>
        <v>1</v>
      </c>
    </row>
    <row r="105" spans="1:22">
      <c r="A105" s="1">
        <v>2.21864282846411</v>
      </c>
      <c r="B105">
        <v>-0.364406026387512</v>
      </c>
      <c r="C105">
        <v>0</v>
      </c>
      <c r="T105">
        <f>Main_calc!N136</f>
        <v>1</v>
      </c>
      <c r="U105">
        <f>Main_calc!AI136</f>
        <v>1</v>
      </c>
      <c r="V105">
        <f>Main_calc!BD136</f>
        <v>1</v>
      </c>
    </row>
    <row r="106" spans="1:22">
      <c r="A106">
        <v>-2.40385821013847</v>
      </c>
      <c r="B106">
        <v>-0.386024370190217</v>
      </c>
      <c r="C106">
        <v>0</v>
      </c>
      <c r="T106">
        <f>Main_calc!N137</f>
        <v>0</v>
      </c>
      <c r="U106">
        <f>Main_calc!AI137</f>
        <v>0</v>
      </c>
      <c r="V106">
        <f>Main_calc!BD137</f>
        <v>1</v>
      </c>
    </row>
    <row r="107" spans="1:22">
      <c r="A107" s="1">
        <v>2.00630520800945</v>
      </c>
      <c r="B107">
        <v>-0.220189573604671</v>
      </c>
      <c r="C107">
        <v>0</v>
      </c>
      <c r="T107">
        <f>Main_calc!N138</f>
        <v>1</v>
      </c>
      <c r="U107">
        <f>Main_calc!AI138</f>
        <v>1</v>
      </c>
      <c r="V107">
        <f>Main_calc!BD138</f>
        <v>1</v>
      </c>
    </row>
    <row r="108" spans="1:22">
      <c r="A108" s="1">
        <v>3.17911628257576</v>
      </c>
      <c r="B108">
        <v>-0.775370338544423</v>
      </c>
      <c r="C108">
        <v>0</v>
      </c>
      <c r="T108">
        <f>Main_calc!N139</f>
        <v>0</v>
      </c>
      <c r="U108">
        <f>Main_calc!AI139</f>
        <v>1</v>
      </c>
      <c r="V108">
        <f>Main_calc!BD139</f>
        <v>1</v>
      </c>
    </row>
    <row r="109" spans="1:22">
      <c r="A109">
        <v>-1.45188351081127</v>
      </c>
      <c r="B109">
        <v>-0.122170581689271</v>
      </c>
      <c r="C109">
        <v>0</v>
      </c>
      <c r="T109">
        <f>Main_calc!N140</f>
        <v>0</v>
      </c>
      <c r="U109">
        <f>Main_calc!AI140</f>
        <v>0</v>
      </c>
      <c r="V109">
        <f>Main_calc!BD140</f>
        <v>1</v>
      </c>
    </row>
    <row r="110" spans="1:22">
      <c r="A110" s="1">
        <v>1.21496393046182</v>
      </c>
      <c r="B110">
        <v>-0.0842420755716972</v>
      </c>
      <c r="C110">
        <v>0</v>
      </c>
      <c r="T110">
        <f>Main_calc!N141</f>
        <v>1</v>
      </c>
      <c r="U110">
        <f>Main_calc!AI141</f>
        <v>1</v>
      </c>
      <c r="V110">
        <f>Main_calc!BD141</f>
        <v>1</v>
      </c>
    </row>
    <row r="111" spans="1:22">
      <c r="A111" s="1">
        <v>2.04613300536966</v>
      </c>
      <c r="B111">
        <v>-0.298099360827213</v>
      </c>
      <c r="C111">
        <v>0</v>
      </c>
      <c r="T111">
        <f>Main_calc!N142</f>
        <v>1</v>
      </c>
      <c r="U111">
        <f>Main_calc!AI142</f>
        <v>1</v>
      </c>
      <c r="V111">
        <f>Main_calc!BD142</f>
        <v>1</v>
      </c>
    </row>
    <row r="112" spans="1:22">
      <c r="A112">
        <v>-1.6218261398374</v>
      </c>
      <c r="B112">
        <v>-0.196869701873479</v>
      </c>
      <c r="C112">
        <v>0</v>
      </c>
      <c r="T112">
        <f>Main_calc!N143</f>
        <v>0</v>
      </c>
      <c r="U112">
        <f>Main_calc!AI143</f>
        <v>0</v>
      </c>
      <c r="V112">
        <f>Main_calc!BD143</f>
        <v>1</v>
      </c>
    </row>
    <row r="113" spans="1:22">
      <c r="A113" s="1">
        <v>3.17993199838879</v>
      </c>
      <c r="B113">
        <v>-0.75307501733792</v>
      </c>
      <c r="C113">
        <v>0</v>
      </c>
      <c r="T113">
        <f>Main_calc!N144</f>
        <v>0</v>
      </c>
      <c r="U113">
        <f>Main_calc!AI144</f>
        <v>1</v>
      </c>
      <c r="V113">
        <f>Main_calc!BD144</f>
        <v>1</v>
      </c>
    </row>
    <row r="114" spans="1:22">
      <c r="A114" s="1">
        <v>3.9679918757244</v>
      </c>
      <c r="B114">
        <v>-1.46831842121527</v>
      </c>
      <c r="C114">
        <v>0</v>
      </c>
      <c r="T114">
        <f>Main_calc!N145</f>
        <v>0</v>
      </c>
      <c r="U114">
        <f>Main_calc!AI145</f>
        <v>1</v>
      </c>
      <c r="V114">
        <f>Main_calc!BD145</f>
        <v>1</v>
      </c>
    </row>
    <row r="115" spans="1:22">
      <c r="A115" s="1">
        <v>0.329897727985084</v>
      </c>
      <c r="B115">
        <v>-0.00955610600497617</v>
      </c>
      <c r="C115">
        <v>0</v>
      </c>
      <c r="T115">
        <f>Main_calc!N146</f>
        <v>1</v>
      </c>
      <c r="U115">
        <f>Main_calc!AI146</f>
        <v>1</v>
      </c>
      <c r="V115">
        <f>Main_calc!BD146</f>
        <v>1</v>
      </c>
    </row>
    <row r="116" spans="1:22">
      <c r="A116" s="1">
        <v>4.07816587564461</v>
      </c>
      <c r="B116">
        <v>-1.20211121563515</v>
      </c>
      <c r="C116">
        <v>0</v>
      </c>
      <c r="T116">
        <f>Main_calc!N147</f>
        <v>0</v>
      </c>
      <c r="U116">
        <f>Main_calc!AI147</f>
        <v>1</v>
      </c>
      <c r="V116">
        <f>Main_calc!BD147</f>
        <v>1</v>
      </c>
    </row>
    <row r="117" spans="1:22">
      <c r="A117">
        <v>-0.3175660124596</v>
      </c>
      <c r="B117">
        <v>-0.00960546772849924</v>
      </c>
      <c r="C117">
        <v>0</v>
      </c>
      <c r="T117">
        <f>Main_calc!N148</f>
        <v>0</v>
      </c>
      <c r="U117">
        <f>Main_calc!AI148</f>
        <v>0</v>
      </c>
      <c r="V117">
        <f>Main_calc!BD148</f>
        <v>0</v>
      </c>
    </row>
    <row r="118" spans="1:22">
      <c r="A118" s="1">
        <v>3.31129112974337</v>
      </c>
      <c r="B118">
        <v>-0.810882919769859</v>
      </c>
      <c r="C118">
        <v>0</v>
      </c>
      <c r="T118">
        <f>Main_calc!N149</f>
        <v>0</v>
      </c>
      <c r="U118">
        <f>Main_calc!AI149</f>
        <v>1</v>
      </c>
      <c r="V118">
        <f>Main_calc!BD149</f>
        <v>1</v>
      </c>
    </row>
    <row r="119" spans="1:22">
      <c r="A119">
        <v>-0.95280938579073</v>
      </c>
      <c r="B119">
        <v>-0.0568346353452893</v>
      </c>
      <c r="C119">
        <v>0</v>
      </c>
      <c r="T119">
        <f>Main_calc!N150</f>
        <v>0</v>
      </c>
      <c r="U119">
        <f>Main_calc!AI150</f>
        <v>0</v>
      </c>
      <c r="V119">
        <f>Main_calc!BD150</f>
        <v>1</v>
      </c>
    </row>
    <row r="120" spans="1:22">
      <c r="A120" s="1">
        <v>3.03768998385259</v>
      </c>
      <c r="B120">
        <v>-1.67347742477346</v>
      </c>
      <c r="C120">
        <v>0</v>
      </c>
      <c r="T120">
        <f>Main_calc!N151</f>
        <v>0</v>
      </c>
      <c r="U120">
        <f>Main_calc!AI151</f>
        <v>1</v>
      </c>
      <c r="V120">
        <f>Main_calc!BD151</f>
        <v>1</v>
      </c>
    </row>
    <row r="121" spans="1:22">
      <c r="A121" s="1">
        <v>3.55052991565923</v>
      </c>
      <c r="B121">
        <v>-1.40460973801992</v>
      </c>
      <c r="C121">
        <v>0</v>
      </c>
      <c r="T121">
        <f>Main_calc!N152</f>
        <v>0</v>
      </c>
      <c r="U121">
        <f>Main_calc!AI152</f>
        <v>1</v>
      </c>
      <c r="V121">
        <f>Main_calc!BD152</f>
        <v>1</v>
      </c>
    </row>
    <row r="122" spans="1:22">
      <c r="A122" s="1">
        <v>3.55990774781066</v>
      </c>
      <c r="B122">
        <v>-1.12343152148793</v>
      </c>
      <c r="C122">
        <v>0</v>
      </c>
      <c r="T122">
        <f>Main_calc!N153</f>
        <v>0</v>
      </c>
      <c r="U122">
        <f>Main_calc!AI153</f>
        <v>1</v>
      </c>
      <c r="V122">
        <f>Main_calc!BD153</f>
        <v>1</v>
      </c>
    </row>
    <row r="123" spans="1:22">
      <c r="A123" s="1">
        <v>2.33663284705661</v>
      </c>
      <c r="B123">
        <v>-0.40412277909293</v>
      </c>
      <c r="C123">
        <v>0</v>
      </c>
      <c r="T123">
        <f>Main_calc!N154</f>
        <v>1</v>
      </c>
      <c r="U123">
        <f>Main_calc!AI154</f>
        <v>1</v>
      </c>
      <c r="V123">
        <f>Main_calc!BD154</f>
        <v>1</v>
      </c>
    </row>
    <row r="124" spans="1:22">
      <c r="A124" s="1">
        <v>2.3135243335135</v>
      </c>
      <c r="B124">
        <v>-1.57164754707955</v>
      </c>
      <c r="C124">
        <v>0</v>
      </c>
      <c r="T124">
        <f>Main_calc!N155</f>
        <v>0</v>
      </c>
      <c r="U124">
        <f>Main_calc!AI155</f>
        <v>1</v>
      </c>
      <c r="V124">
        <f>Main_calc!BD155</f>
        <v>1</v>
      </c>
    </row>
    <row r="125" spans="1:22">
      <c r="A125" s="1">
        <v>0.27949521235848</v>
      </c>
      <c r="B125">
        <v>-0.260933943611245</v>
      </c>
      <c r="C125">
        <v>0</v>
      </c>
      <c r="T125">
        <f>Main_calc!N156</f>
        <v>0</v>
      </c>
      <c r="U125">
        <f>Main_calc!AI156</f>
        <v>1</v>
      </c>
      <c r="V125">
        <f>Main_calc!BD156</f>
        <v>1</v>
      </c>
    </row>
    <row r="126" spans="1:22">
      <c r="A126" s="1">
        <v>0.151862546643419</v>
      </c>
      <c r="B126">
        <v>-0.000262404061322211</v>
      </c>
      <c r="C126">
        <v>0</v>
      </c>
      <c r="T126">
        <f>Main_calc!N157</f>
        <v>1</v>
      </c>
      <c r="U126">
        <f>Main_calc!AI157</f>
        <v>1</v>
      </c>
      <c r="V126">
        <f>Main_calc!BD157</f>
        <v>1</v>
      </c>
    </row>
    <row r="127" spans="1:22">
      <c r="A127" s="1">
        <v>1.96155941018625</v>
      </c>
      <c r="B127">
        <v>-1.44902115056342</v>
      </c>
      <c r="C127">
        <v>0</v>
      </c>
      <c r="T127">
        <f>Main_calc!N158</f>
        <v>0</v>
      </c>
      <c r="U127">
        <f>Main_calc!AI158</f>
        <v>1</v>
      </c>
      <c r="V127">
        <f>Main_calc!BD158</f>
        <v>1</v>
      </c>
    </row>
    <row r="128" spans="1:22">
      <c r="A128" s="1">
        <v>0.547353260154379</v>
      </c>
      <c r="B128">
        <v>-0.490044260422151</v>
      </c>
      <c r="C128">
        <v>0</v>
      </c>
      <c r="T128">
        <f>Main_calc!N159</f>
        <v>0</v>
      </c>
      <c r="U128">
        <f>Main_calc!AI159</f>
        <v>1</v>
      </c>
      <c r="V128">
        <f>Main_calc!BD159</f>
        <v>1</v>
      </c>
    </row>
    <row r="129" spans="1:22">
      <c r="A129" s="1">
        <v>3.49044034427921</v>
      </c>
      <c r="B129">
        <v>-1.85263114844078</v>
      </c>
      <c r="C129">
        <v>0</v>
      </c>
      <c r="T129">
        <f>Main_calc!N160</f>
        <v>0</v>
      </c>
      <c r="U129">
        <f>Main_calc!AI160</f>
        <v>1</v>
      </c>
      <c r="V129">
        <f>Main_calc!BD160</f>
        <v>1</v>
      </c>
    </row>
    <row r="130" spans="1:22">
      <c r="A130" s="1">
        <v>2.72566041897307</v>
      </c>
      <c r="B130">
        <v>-0.541699194525337</v>
      </c>
      <c r="C130">
        <v>0</v>
      </c>
      <c r="T130">
        <f>Main_calc!N161</f>
        <v>1</v>
      </c>
      <c r="U130">
        <f>Main_calc!AI161</f>
        <v>1</v>
      </c>
      <c r="V130">
        <f>Main_calc!BD161</f>
        <v>1</v>
      </c>
    </row>
    <row r="131" spans="1:22">
      <c r="A131" s="1">
        <v>2.13606507522216</v>
      </c>
      <c r="B131">
        <v>-1.53914207163129</v>
      </c>
      <c r="C131">
        <v>0</v>
      </c>
      <c r="T131">
        <f>Main_calc!N162</f>
        <v>0</v>
      </c>
      <c r="U131">
        <f>Main_calc!AI162</f>
        <v>1</v>
      </c>
      <c r="V131">
        <f>Main_calc!BD162</f>
        <v>1</v>
      </c>
    </row>
    <row r="132" spans="1:22">
      <c r="A132" s="1">
        <v>3.67042247697409</v>
      </c>
      <c r="B132">
        <v>-1.68871376996482</v>
      </c>
      <c r="C132">
        <v>0</v>
      </c>
      <c r="T132">
        <f>Main_calc!N163</f>
        <v>0</v>
      </c>
      <c r="U132">
        <f>Main_calc!AI163</f>
        <v>1</v>
      </c>
      <c r="V132">
        <f>Main_calc!BD163</f>
        <v>1</v>
      </c>
    </row>
    <row r="133" spans="1:22">
      <c r="A133" s="1">
        <v>3.92260947403588</v>
      </c>
      <c r="B133">
        <v>-1.48674074469642</v>
      </c>
      <c r="C133">
        <v>0</v>
      </c>
      <c r="T133">
        <f>Main_calc!N164</f>
        <v>0</v>
      </c>
      <c r="U133">
        <f>Main_calc!AI164</f>
        <v>1</v>
      </c>
      <c r="V133">
        <f>Main_calc!BD164</f>
        <v>1</v>
      </c>
    </row>
    <row r="134" spans="1:22">
      <c r="A134" s="1">
        <v>3.08862030812036</v>
      </c>
      <c r="B134">
        <v>-0.797674459451679</v>
      </c>
      <c r="C134">
        <v>0</v>
      </c>
      <c r="T134">
        <f>Main_calc!N165</f>
        <v>0</v>
      </c>
      <c r="U134">
        <f>Main_calc!AI165</f>
        <v>1</v>
      </c>
      <c r="V134">
        <f>Main_calc!BD165</f>
        <v>1</v>
      </c>
    </row>
    <row r="135" spans="1:22">
      <c r="A135" s="1">
        <v>1.92948433073308</v>
      </c>
      <c r="B135">
        <v>-1.39073588967351</v>
      </c>
      <c r="C135">
        <v>0</v>
      </c>
      <c r="T135">
        <f>Main_calc!N166</f>
        <v>0</v>
      </c>
      <c r="U135">
        <f>Main_calc!AI166</f>
        <v>1</v>
      </c>
      <c r="V135">
        <f>Main_calc!BD166</f>
        <v>1</v>
      </c>
    </row>
    <row r="136" spans="1:22">
      <c r="A136" s="1">
        <v>1.38946994980023</v>
      </c>
      <c r="B136">
        <v>-1.14367530523236</v>
      </c>
      <c r="C136">
        <v>0</v>
      </c>
      <c r="T136">
        <f>Main_calc!N167</f>
        <v>0</v>
      </c>
      <c r="U136">
        <f>Main_calc!AI167</f>
        <v>1</v>
      </c>
      <c r="V136">
        <f>Main_calc!BD167</f>
        <v>1</v>
      </c>
    </row>
    <row r="137" spans="1:22">
      <c r="A137" s="1">
        <v>3.51428218117474</v>
      </c>
      <c r="B137">
        <v>-1.57393833972103</v>
      </c>
      <c r="C137">
        <v>0</v>
      </c>
      <c r="T137">
        <f>Main_calc!N168</f>
        <v>0</v>
      </c>
      <c r="U137">
        <f>Main_calc!AI168</f>
        <v>1</v>
      </c>
      <c r="V137">
        <f>Main_calc!BD168</f>
        <v>1</v>
      </c>
    </row>
    <row r="138" spans="1:22">
      <c r="A138" s="1">
        <v>1.13035696163437</v>
      </c>
      <c r="B138">
        <v>-0.887426686052906</v>
      </c>
      <c r="C138">
        <v>0</v>
      </c>
      <c r="T138">
        <f>Main_calc!N169</f>
        <v>0</v>
      </c>
      <c r="U138">
        <f>Main_calc!AI169</f>
        <v>1</v>
      </c>
      <c r="V138">
        <f>Main_calc!BD169</f>
        <v>1</v>
      </c>
    </row>
    <row r="139" spans="1:22">
      <c r="A139" s="1">
        <v>3.33545460211764</v>
      </c>
      <c r="B139">
        <v>-1.21102011349875</v>
      </c>
      <c r="C139">
        <v>0</v>
      </c>
      <c r="T139">
        <f>Main_calc!N170</f>
        <v>0</v>
      </c>
      <c r="U139">
        <f>Main_calc!AI170</f>
        <v>1</v>
      </c>
      <c r="V139">
        <f>Main_calc!BD170</f>
        <v>1</v>
      </c>
    </row>
    <row r="140" spans="1:22">
      <c r="A140" s="1">
        <v>0.00915905230274186</v>
      </c>
      <c r="B140">
        <v>-0.00858734619944527</v>
      </c>
      <c r="C140">
        <v>0</v>
      </c>
      <c r="T140">
        <f>Main_calc!N171</f>
        <v>0</v>
      </c>
      <c r="U140">
        <f>Main_calc!AI171</f>
        <v>0</v>
      </c>
      <c r="V140">
        <f>Main_calc!BD171</f>
        <v>1</v>
      </c>
    </row>
    <row r="141" spans="1:22">
      <c r="A141" s="1">
        <v>1.68097253671382</v>
      </c>
      <c r="B141">
        <v>-1.19452166779175</v>
      </c>
      <c r="C141">
        <v>0</v>
      </c>
      <c r="T141">
        <f>Main_calc!N172</f>
        <v>0</v>
      </c>
      <c r="U141">
        <f>Main_calc!AI172</f>
        <v>1</v>
      </c>
      <c r="V141">
        <f>Main_calc!BD172</f>
        <v>1</v>
      </c>
    </row>
    <row r="142" spans="1:22">
      <c r="A142" s="1">
        <v>2.3071097052983</v>
      </c>
      <c r="B142">
        <v>-1.53428360008835</v>
      </c>
      <c r="C142">
        <v>0</v>
      </c>
      <c r="T142">
        <f>Main_calc!N173</f>
        <v>0</v>
      </c>
      <c r="U142">
        <f>Main_calc!AI173</f>
        <v>1</v>
      </c>
      <c r="V142">
        <f>Main_calc!BD173</f>
        <v>1</v>
      </c>
    </row>
    <row r="143" spans="1:22">
      <c r="A143" s="1">
        <v>2.2140483172035</v>
      </c>
      <c r="B143">
        <v>-1.5789843302651</v>
      </c>
      <c r="C143">
        <v>0</v>
      </c>
      <c r="T143">
        <f>Main_calc!N174</f>
        <v>0</v>
      </c>
      <c r="U143">
        <f>Main_calc!AI174</f>
        <v>1</v>
      </c>
      <c r="V143">
        <f>Main_calc!BD174</f>
        <v>1</v>
      </c>
    </row>
    <row r="144" spans="1:22">
      <c r="A144">
        <v>-0.531842726300131</v>
      </c>
      <c r="B144" s="1">
        <v>0.580732218312339</v>
      </c>
      <c r="C144">
        <v>0</v>
      </c>
      <c r="T144">
        <f>Main_calc!N175</f>
        <v>1</v>
      </c>
      <c r="U144">
        <f>Main_calc!AI175</f>
        <v>0</v>
      </c>
      <c r="V144">
        <f>Main_calc!BD175</f>
        <v>0</v>
      </c>
    </row>
    <row r="145" spans="1:22">
      <c r="A145">
        <v>-0.345874828927039</v>
      </c>
      <c r="B145" s="1">
        <v>0.371643283656051</v>
      </c>
      <c r="C145">
        <v>0</v>
      </c>
      <c r="T145">
        <f>Main_calc!N176</f>
        <v>1</v>
      </c>
      <c r="U145">
        <f>Main_calc!AI176</f>
        <v>0</v>
      </c>
      <c r="V145">
        <f>Main_calc!BD176</f>
        <v>0</v>
      </c>
    </row>
    <row r="146" spans="1:22">
      <c r="A146">
        <v>-0.0983826600790429</v>
      </c>
      <c r="B146" s="1">
        <v>0.0998470126551847</v>
      </c>
      <c r="C146">
        <v>0</v>
      </c>
      <c r="T146">
        <f>Main_calc!N177</f>
        <v>1</v>
      </c>
      <c r="U146">
        <f>Main_calc!AI177</f>
        <v>0</v>
      </c>
      <c r="V146">
        <f>Main_calc!BD177</f>
        <v>0</v>
      </c>
    </row>
    <row r="147" spans="1:22">
      <c r="A147" s="1">
        <v>0.655029427910839</v>
      </c>
      <c r="B147">
        <v>-0.586327973188422</v>
      </c>
      <c r="C147">
        <v>0</v>
      </c>
      <c r="T147">
        <f>Main_calc!N178</f>
        <v>0</v>
      </c>
      <c r="U147">
        <f>Main_calc!AI178</f>
        <v>1</v>
      </c>
      <c r="V147">
        <f>Main_calc!BD178</f>
        <v>1</v>
      </c>
    </row>
    <row r="148" spans="1:22">
      <c r="A148" s="1">
        <v>0.583612433256496</v>
      </c>
      <c r="B148">
        <v>-0.526306388344561</v>
      </c>
      <c r="C148">
        <v>0</v>
      </c>
      <c r="T148">
        <f>Main_calc!N179</f>
        <v>0</v>
      </c>
      <c r="U148">
        <f>Main_calc!AI179</f>
        <v>1</v>
      </c>
      <c r="V148">
        <f>Main_calc!BD179</f>
        <v>1</v>
      </c>
    </row>
    <row r="149" spans="1:22">
      <c r="A149">
        <v>-0.768172853734812</v>
      </c>
      <c r="B149" s="1">
        <v>0.887962668346417</v>
      </c>
      <c r="C149">
        <v>0</v>
      </c>
      <c r="T149">
        <f>Main_calc!N180</f>
        <v>1</v>
      </c>
      <c r="U149">
        <f>Main_calc!AI180</f>
        <v>0</v>
      </c>
      <c r="V149">
        <f>Main_calc!BD180</f>
        <v>0</v>
      </c>
    </row>
    <row r="150" spans="1:22">
      <c r="A150">
        <v>-0.0552725703166416</v>
      </c>
      <c r="B150" s="1">
        <v>0.056468969190544</v>
      </c>
      <c r="C150">
        <v>0</v>
      </c>
      <c r="T150">
        <f>Main_calc!N181</f>
        <v>1</v>
      </c>
      <c r="U150">
        <f>Main_calc!AI181</f>
        <v>0</v>
      </c>
      <c r="V150">
        <f>Main_calc!BD181</f>
        <v>0</v>
      </c>
    </row>
    <row r="151" spans="1:22">
      <c r="A151">
        <v>-1.25961956325636</v>
      </c>
      <c r="B151" s="1">
        <v>1.5931826184174</v>
      </c>
      <c r="C151">
        <v>0</v>
      </c>
      <c r="T151">
        <f>Main_calc!N182</f>
        <v>1</v>
      </c>
      <c r="U151">
        <f>Main_calc!AI182</f>
        <v>0</v>
      </c>
      <c r="V151">
        <f>Main_calc!BD182</f>
        <v>0</v>
      </c>
    </row>
    <row r="152" spans="1:22">
      <c r="A152" s="1">
        <v>0.942805935954027</v>
      </c>
      <c r="B152">
        <v>-0.825136845106399</v>
      </c>
      <c r="C152">
        <v>0</v>
      </c>
      <c r="T152">
        <f>Main_calc!N183</f>
        <v>0</v>
      </c>
      <c r="U152">
        <f>Main_calc!AI183</f>
        <v>1</v>
      </c>
      <c r="V152">
        <f>Main_calc!BD183</f>
        <v>1</v>
      </c>
    </row>
    <row r="153" spans="1:22">
      <c r="A153" s="1">
        <v>3.77681530692978</v>
      </c>
      <c r="B153">
        <v>-1.20845749880715</v>
      </c>
      <c r="C153">
        <v>0</v>
      </c>
      <c r="T153">
        <f>Main_calc!N184</f>
        <v>0</v>
      </c>
      <c r="U153">
        <f>Main_calc!AI184</f>
        <v>1</v>
      </c>
      <c r="V153">
        <f>Main_calc!BD184</f>
        <v>1</v>
      </c>
    </row>
    <row r="154" spans="1:22">
      <c r="A154">
        <v>-1.70922457764963</v>
      </c>
      <c r="B154" s="1">
        <v>2.78336582247806</v>
      </c>
      <c r="C154">
        <v>0</v>
      </c>
      <c r="T154">
        <f>Main_calc!N185</f>
        <v>1</v>
      </c>
      <c r="U154">
        <f>Main_calc!AI185</f>
        <v>0</v>
      </c>
      <c r="V154">
        <f>Main_calc!BD185</f>
        <v>0</v>
      </c>
    </row>
    <row r="155" spans="1:22">
      <c r="A155">
        <v>-1.08169516913647</v>
      </c>
      <c r="B155" s="1">
        <v>3.43105606657818</v>
      </c>
      <c r="C155">
        <v>0</v>
      </c>
      <c r="T155">
        <f>Main_calc!N186</f>
        <v>1</v>
      </c>
      <c r="U155">
        <f>Main_calc!AI186</f>
        <v>0</v>
      </c>
      <c r="V155">
        <f>Main_calc!BD186</f>
        <v>0</v>
      </c>
    </row>
    <row r="156" spans="1:22">
      <c r="A156">
        <v>-1.40307038733236</v>
      </c>
      <c r="B156" s="1">
        <v>1.88901132867463</v>
      </c>
      <c r="C156">
        <v>0</v>
      </c>
      <c r="T156">
        <f>Main_calc!N187</f>
        <v>1</v>
      </c>
      <c r="U156">
        <f>Main_calc!AI187</f>
        <v>0</v>
      </c>
      <c r="V156">
        <f>Main_calc!BD187</f>
        <v>0</v>
      </c>
    </row>
    <row r="157" spans="1:22">
      <c r="A157">
        <v>-0.643634518984938</v>
      </c>
      <c r="B157" s="1">
        <v>0.717082697908367</v>
      </c>
      <c r="C157">
        <v>0</v>
      </c>
      <c r="T157">
        <f>Main_calc!N188</f>
        <v>1</v>
      </c>
      <c r="U157">
        <f>Main_calc!AI188</f>
        <v>0</v>
      </c>
      <c r="V157">
        <f>Main_calc!BD188</f>
        <v>0</v>
      </c>
    </row>
    <row r="158" spans="1:22">
      <c r="A158">
        <v>-0.632543453714377</v>
      </c>
      <c r="B158" s="1">
        <v>0.716776954688393</v>
      </c>
      <c r="C158">
        <v>0</v>
      </c>
      <c r="T158">
        <f>Main_calc!N189</f>
        <v>1</v>
      </c>
      <c r="U158">
        <f>Main_calc!AI189</f>
        <v>0</v>
      </c>
      <c r="V158">
        <f>Main_calc!BD189</f>
        <v>0</v>
      </c>
    </row>
    <row r="159" spans="1:22">
      <c r="A159">
        <v>-0.853713550304598</v>
      </c>
      <c r="B159" s="1">
        <v>1.00558708929703</v>
      </c>
      <c r="C159">
        <v>0</v>
      </c>
      <c r="T159">
        <f>Main_calc!N190</f>
        <v>1</v>
      </c>
      <c r="U159">
        <f>Main_calc!AI190</f>
        <v>0</v>
      </c>
      <c r="V159">
        <f>Main_calc!BD190</f>
        <v>0</v>
      </c>
    </row>
    <row r="160" spans="1:22">
      <c r="A160">
        <v>-1.22772525760643</v>
      </c>
      <c r="B160" s="1">
        <v>1.578889378166</v>
      </c>
      <c r="C160">
        <v>0</v>
      </c>
      <c r="T160">
        <f>Main_calc!N191</f>
        <v>1</v>
      </c>
      <c r="U160">
        <f>Main_calc!AI191</f>
        <v>0</v>
      </c>
      <c r="V160">
        <f>Main_calc!BD191</f>
        <v>0</v>
      </c>
    </row>
    <row r="161" spans="1:22">
      <c r="A161" s="1">
        <v>0.950740230555994</v>
      </c>
      <c r="B161">
        <v>-0.797008734008339</v>
      </c>
      <c r="C161">
        <v>0</v>
      </c>
      <c r="T161">
        <f>Main_calc!N192</f>
        <v>0</v>
      </c>
      <c r="U161">
        <f>Main_calc!AI192</f>
        <v>1</v>
      </c>
      <c r="V161">
        <f>Main_calc!BD192</f>
        <v>1</v>
      </c>
    </row>
    <row r="162" spans="1:22">
      <c r="A162">
        <v>-0.597375125455426</v>
      </c>
      <c r="B162" s="1">
        <v>0.658892564458029</v>
      </c>
      <c r="C162">
        <v>0</v>
      </c>
      <c r="T162">
        <f>Main_calc!N193</f>
        <v>1</v>
      </c>
      <c r="U162">
        <f>Main_calc!AI193</f>
        <v>0</v>
      </c>
      <c r="V162">
        <f>Main_calc!BD193</f>
        <v>0</v>
      </c>
    </row>
    <row r="163" spans="1:22">
      <c r="A163" s="1">
        <v>0.501933176032993</v>
      </c>
      <c r="B163">
        <v>-0.471381742442147</v>
      </c>
      <c r="C163">
        <v>0</v>
      </c>
      <c r="T163">
        <f>Main_calc!N194</f>
        <v>0</v>
      </c>
      <c r="U163">
        <f>Main_calc!AI194</f>
        <v>1</v>
      </c>
      <c r="V163">
        <f>Main_calc!BD194</f>
        <v>1</v>
      </c>
    </row>
    <row r="164" spans="1:22">
      <c r="A164">
        <v>-1.88988467174546</v>
      </c>
      <c r="B164" s="1">
        <v>3.06914836864273</v>
      </c>
      <c r="C164">
        <v>0</v>
      </c>
      <c r="T164">
        <f>Main_calc!N195</f>
        <v>1</v>
      </c>
      <c r="U164">
        <f>Main_calc!AI195</f>
        <v>0</v>
      </c>
      <c r="V164">
        <f>Main_calc!BD195</f>
        <v>0</v>
      </c>
    </row>
    <row r="165" spans="1:22">
      <c r="A165">
        <v>-1.23602220160375</v>
      </c>
      <c r="B165" s="1">
        <v>1.64172116597831</v>
      </c>
      <c r="C165">
        <v>0</v>
      </c>
      <c r="T165">
        <f>Main_calc!N196</f>
        <v>1</v>
      </c>
      <c r="U165">
        <f>Main_calc!AI196</f>
        <v>0</v>
      </c>
      <c r="V165">
        <f>Main_calc!BD196</f>
        <v>0</v>
      </c>
    </row>
    <row r="166" spans="1:22">
      <c r="A166">
        <v>-1.74861599764983</v>
      </c>
      <c r="B166" s="1">
        <v>3.43138378143643</v>
      </c>
      <c r="C166">
        <v>0</v>
      </c>
      <c r="T166">
        <f>Main_calc!N197</f>
        <v>1</v>
      </c>
      <c r="U166">
        <f>Main_calc!AI197</f>
        <v>0</v>
      </c>
      <c r="V166">
        <f>Main_calc!BD197</f>
        <v>0</v>
      </c>
    </row>
    <row r="167" spans="1:22">
      <c r="A167">
        <v>-1.48828262056844</v>
      </c>
      <c r="B167" s="1">
        <v>2.22472259773876</v>
      </c>
      <c r="C167">
        <v>0</v>
      </c>
      <c r="T167">
        <f>Main_calc!N198</f>
        <v>1</v>
      </c>
      <c r="U167">
        <f>Main_calc!AI198</f>
        <v>0</v>
      </c>
      <c r="V167">
        <f>Main_calc!BD198</f>
        <v>0</v>
      </c>
    </row>
    <row r="168" spans="1:22">
      <c r="A168">
        <v>-1.27810420551338</v>
      </c>
      <c r="B168" s="1">
        <v>3.59356304929377</v>
      </c>
      <c r="C168">
        <v>0</v>
      </c>
      <c r="T168">
        <f>Main_calc!N199</f>
        <v>1</v>
      </c>
      <c r="U168">
        <f>Main_calc!AI199</f>
        <v>0</v>
      </c>
      <c r="V168">
        <f>Main_calc!BD199</f>
        <v>0</v>
      </c>
    </row>
    <row r="169" spans="1:22">
      <c r="A169">
        <v>-1.9933836091919</v>
      </c>
      <c r="B169" s="1">
        <v>3.82338186037744</v>
      </c>
      <c r="C169">
        <v>0</v>
      </c>
      <c r="T169">
        <f>Main_calc!N200</f>
        <v>1</v>
      </c>
      <c r="U169">
        <f>Main_calc!AI200</f>
        <v>0</v>
      </c>
      <c r="V169">
        <f>Main_calc!BD200</f>
        <v>0</v>
      </c>
    </row>
    <row r="170" spans="1:22">
      <c r="A170">
        <v>-0.0680758370742393</v>
      </c>
      <c r="B170" s="1">
        <v>0.978172883296824</v>
      </c>
      <c r="C170">
        <v>0</v>
      </c>
      <c r="T170">
        <f>Main_calc!N201</f>
        <v>1</v>
      </c>
      <c r="U170">
        <f>Main_calc!AI201</f>
        <v>0</v>
      </c>
      <c r="V170">
        <f>Main_calc!BD201</f>
        <v>0</v>
      </c>
    </row>
    <row r="171" spans="1:22">
      <c r="A171" s="1">
        <v>1.07968240916261</v>
      </c>
      <c r="B171">
        <v>-0.908628545258025</v>
      </c>
      <c r="C171">
        <v>0</v>
      </c>
      <c r="T171">
        <f>Main_calc!N202</f>
        <v>0</v>
      </c>
      <c r="U171">
        <f>Main_calc!AI202</f>
        <v>1</v>
      </c>
      <c r="V171">
        <f>Main_calc!BD202</f>
        <v>1</v>
      </c>
    </row>
    <row r="172" spans="1:22">
      <c r="A172">
        <v>-1.49733014480147</v>
      </c>
      <c r="B172" s="1">
        <v>2.16232644840574</v>
      </c>
      <c r="C172">
        <v>0</v>
      </c>
      <c r="T172">
        <f>Main_calc!N203</f>
        <v>1</v>
      </c>
      <c r="U172">
        <f>Main_calc!AI203</f>
        <v>0</v>
      </c>
      <c r="V172">
        <f>Main_calc!BD203</f>
        <v>0</v>
      </c>
    </row>
    <row r="173" spans="1:22">
      <c r="A173">
        <v>-1.02248496669438</v>
      </c>
      <c r="B173" s="1">
        <v>3.55191555794588</v>
      </c>
      <c r="C173">
        <v>0</v>
      </c>
      <c r="T173">
        <f>Main_calc!N204</f>
        <v>1</v>
      </c>
      <c r="U173">
        <f>Main_calc!AI204</f>
        <v>0</v>
      </c>
      <c r="V173">
        <f>Main_calc!BD204</f>
        <v>0</v>
      </c>
    </row>
    <row r="174" spans="1:22">
      <c r="A174">
        <v>-0.0688068626510152</v>
      </c>
      <c r="B174">
        <v>-1.1311193566029</v>
      </c>
      <c r="C174">
        <v>0</v>
      </c>
      <c r="T174">
        <f>Main_calc!N205</f>
        <v>0</v>
      </c>
      <c r="U174">
        <f>Main_calc!AI205</f>
        <v>1</v>
      </c>
      <c r="V174">
        <f>Main_calc!BD205</f>
        <v>1</v>
      </c>
    </row>
    <row r="175" spans="1:22">
      <c r="A175">
        <v>-1.77284296507726</v>
      </c>
      <c r="B175" s="1">
        <v>3.4139952370163</v>
      </c>
      <c r="C175">
        <v>0</v>
      </c>
      <c r="T175">
        <f>Main_calc!N206</f>
        <v>1</v>
      </c>
      <c r="U175">
        <f>Main_calc!AI206</f>
        <v>0</v>
      </c>
      <c r="V175">
        <f>Main_calc!BD206</f>
        <v>0</v>
      </c>
    </row>
    <row r="176" spans="1:22">
      <c r="A176">
        <v>-1.4290359870691</v>
      </c>
      <c r="B176" s="1">
        <v>3.33509091887825</v>
      </c>
      <c r="C176">
        <v>0</v>
      </c>
      <c r="T176">
        <f>Main_calc!N207</f>
        <v>1</v>
      </c>
      <c r="U176">
        <f>Main_calc!AI207</f>
        <v>0</v>
      </c>
      <c r="V176">
        <f>Main_calc!BD207</f>
        <v>0</v>
      </c>
    </row>
    <row r="177" spans="1:22">
      <c r="A177">
        <v>-1.63191608029572</v>
      </c>
      <c r="B177" s="1">
        <v>3.43837534796744</v>
      </c>
      <c r="C177">
        <v>0</v>
      </c>
      <c r="T177">
        <f>Main_calc!N208</f>
        <v>1</v>
      </c>
      <c r="U177">
        <f>Main_calc!AI208</f>
        <v>0</v>
      </c>
      <c r="V177">
        <f>Main_calc!BD208</f>
        <v>0</v>
      </c>
    </row>
    <row r="178" spans="1:22">
      <c r="A178">
        <v>-0.157413452849008</v>
      </c>
      <c r="B178" s="1">
        <v>1.35204653250209</v>
      </c>
      <c r="C178">
        <v>0</v>
      </c>
      <c r="T178">
        <f>Main_calc!N209</f>
        <v>1</v>
      </c>
      <c r="U178">
        <f>Main_calc!AI209</f>
        <v>0</v>
      </c>
      <c r="V178">
        <f>Main_calc!BD209</f>
        <v>0</v>
      </c>
    </row>
    <row r="179" spans="1:22">
      <c r="A179">
        <v>-1.69732958872154</v>
      </c>
      <c r="B179" s="1">
        <v>3.7605334677375</v>
      </c>
      <c r="C179">
        <v>0</v>
      </c>
      <c r="T179">
        <f>Main_calc!N210</f>
        <v>1</v>
      </c>
      <c r="U179">
        <f>Main_calc!AI210</f>
        <v>0</v>
      </c>
      <c r="V179">
        <f>Main_calc!BD210</f>
        <v>0</v>
      </c>
    </row>
    <row r="180" spans="1:22">
      <c r="A180">
        <v>-0.720691107223537</v>
      </c>
      <c r="B180" s="1">
        <v>3.30301664976584</v>
      </c>
      <c r="C180">
        <v>0</v>
      </c>
      <c r="T180">
        <f>Main_calc!N211</f>
        <v>1</v>
      </c>
      <c r="U180">
        <f>Main_calc!AI211</f>
        <v>0</v>
      </c>
      <c r="V180">
        <f>Main_calc!BD211</f>
        <v>0</v>
      </c>
    </row>
    <row r="181" spans="1:22">
      <c r="A181">
        <v>-1.49836618383467</v>
      </c>
      <c r="B181" s="1">
        <v>3.55267433170277</v>
      </c>
      <c r="C181">
        <v>0</v>
      </c>
      <c r="T181">
        <f>Main_calc!N212</f>
        <v>1</v>
      </c>
      <c r="U181">
        <f>Main_calc!AI212</f>
        <v>0</v>
      </c>
      <c r="V181">
        <f>Main_calc!BD212</f>
        <v>0</v>
      </c>
    </row>
    <row r="182" spans="1:22">
      <c r="A182">
        <v>-1.53285135456219</v>
      </c>
      <c r="B182" s="1">
        <v>2.3705680786932</v>
      </c>
      <c r="C182">
        <v>0</v>
      </c>
      <c r="T182">
        <f>Main_calc!N213</f>
        <v>1</v>
      </c>
      <c r="U182">
        <f>Main_calc!AI213</f>
        <v>0</v>
      </c>
      <c r="V182">
        <f>Main_calc!BD213</f>
        <v>0</v>
      </c>
    </row>
    <row r="183" spans="1:22">
      <c r="A183">
        <v>-0.78307928873756</v>
      </c>
      <c r="B183" s="1">
        <v>3.18484539615188</v>
      </c>
      <c r="C183">
        <v>0</v>
      </c>
      <c r="T183">
        <f>Main_calc!N214</f>
        <v>1</v>
      </c>
      <c r="U183">
        <f>Main_calc!AI214</f>
        <v>0</v>
      </c>
      <c r="V183">
        <f>Main_calc!BD214</f>
        <v>0</v>
      </c>
    </row>
    <row r="184" spans="1:22">
      <c r="A184">
        <v>-0.565545944701126</v>
      </c>
      <c r="B184" s="1">
        <v>2.98100485891162</v>
      </c>
      <c r="C184">
        <v>0</v>
      </c>
      <c r="T184">
        <f>Main_calc!N215</f>
        <v>1</v>
      </c>
      <c r="U184">
        <f>Main_calc!AI215</f>
        <v>0</v>
      </c>
      <c r="V184">
        <f>Main_calc!BD215</f>
        <v>0</v>
      </c>
    </row>
    <row r="185" spans="1:22">
      <c r="A185">
        <v>-0.00428247557298128</v>
      </c>
      <c r="B185" s="1">
        <v>0.310265302085841</v>
      </c>
      <c r="C185">
        <v>0</v>
      </c>
      <c r="T185">
        <f>Main_calc!N216</f>
        <v>1</v>
      </c>
      <c r="U185">
        <f>Main_calc!AI216</f>
        <v>0</v>
      </c>
      <c r="V185">
        <f>Main_calc!BD216</f>
        <v>0</v>
      </c>
    </row>
    <row r="186" spans="1:22">
      <c r="A186">
        <v>-0.954816172255219</v>
      </c>
      <c r="B186" s="1">
        <v>3.33480740968483</v>
      </c>
      <c r="C186">
        <v>0</v>
      </c>
      <c r="T186">
        <f>Main_calc!N217</f>
        <v>1</v>
      </c>
      <c r="U186">
        <f>Main_calc!AI217</f>
        <v>0</v>
      </c>
      <c r="V186">
        <f>Main_calc!BD217</f>
        <v>0</v>
      </c>
    </row>
    <row r="187" spans="1:22">
      <c r="A187">
        <v>-1.4302729898765</v>
      </c>
      <c r="B187" s="1">
        <v>3.74789034063284</v>
      </c>
      <c r="C187">
        <v>0</v>
      </c>
      <c r="T187">
        <f>Main_calc!N218</f>
        <v>1</v>
      </c>
      <c r="U187">
        <f>Main_calc!AI218</f>
        <v>0</v>
      </c>
      <c r="V187">
        <f>Main_calc!BD218</f>
        <v>0</v>
      </c>
    </row>
    <row r="188" spans="1:22">
      <c r="A188">
        <v>-0.199139038679724</v>
      </c>
      <c r="B188" s="1">
        <v>1.75698786069614</v>
      </c>
      <c r="C188">
        <v>0</v>
      </c>
      <c r="T188">
        <f>Main_calc!N219</f>
        <v>1</v>
      </c>
      <c r="U188">
        <f>Main_calc!AI219</f>
        <v>0</v>
      </c>
      <c r="V188">
        <f>Main_calc!BD219</f>
        <v>0</v>
      </c>
    </row>
    <row r="189" spans="1:22">
      <c r="A189">
        <v>-0.393228458297178</v>
      </c>
      <c r="B189" s="1">
        <v>2.41233914922214</v>
      </c>
      <c r="C189">
        <v>0</v>
      </c>
      <c r="T189">
        <f>Main_calc!N220</f>
        <v>1</v>
      </c>
      <c r="U189">
        <f>Main_calc!AI220</f>
        <v>0</v>
      </c>
      <c r="V189">
        <f>Main_calc!BD220</f>
        <v>0</v>
      </c>
    </row>
    <row r="190" spans="1:22">
      <c r="A190">
        <v>-0.313917578970431</v>
      </c>
      <c r="B190" s="1">
        <v>2.26160198166927</v>
      </c>
      <c r="C190">
        <v>0</v>
      </c>
      <c r="T190">
        <f>Main_calc!N221</f>
        <v>1</v>
      </c>
      <c r="U190">
        <f>Main_calc!AI221</f>
        <v>0</v>
      </c>
      <c r="V190">
        <f>Main_calc!BD221</f>
        <v>0</v>
      </c>
    </row>
    <row r="191" spans="1:22">
      <c r="A191">
        <v>-0.555629382735978</v>
      </c>
      <c r="B191" s="1">
        <v>2.84308752935436</v>
      </c>
      <c r="C191">
        <v>0</v>
      </c>
      <c r="T191">
        <f>Main_calc!N222</f>
        <v>1</v>
      </c>
      <c r="U191">
        <f>Main_calc!AI222</f>
        <v>0</v>
      </c>
      <c r="V191">
        <f>Main_calc!BD222</f>
        <v>0</v>
      </c>
    </row>
    <row r="192" spans="1:22">
      <c r="A192">
        <v>-0.0561729204316233</v>
      </c>
      <c r="B192">
        <v>-0.808464255628898</v>
      </c>
      <c r="C192">
        <v>0</v>
      </c>
      <c r="T192">
        <f>Main_calc!N223</f>
        <v>0</v>
      </c>
      <c r="U192">
        <f>Main_calc!AI223</f>
        <v>1</v>
      </c>
      <c r="V192">
        <f>Main_calc!BD223</f>
        <v>1</v>
      </c>
    </row>
    <row r="193" spans="1:22">
      <c r="A193">
        <v>-0.0584257606322271</v>
      </c>
      <c r="B193" s="1">
        <v>0.797601217582119</v>
      </c>
      <c r="C193">
        <v>0</v>
      </c>
      <c r="T193">
        <f>Main_calc!N224</f>
        <v>1</v>
      </c>
      <c r="U193">
        <f>Main_calc!AI224</f>
        <v>0</v>
      </c>
      <c r="V193">
        <f>Main_calc!BD224</f>
        <v>0</v>
      </c>
    </row>
    <row r="194" spans="1:22">
      <c r="A194">
        <v>-0.807036999743523</v>
      </c>
      <c r="B194">
        <v>-3.1660230056578</v>
      </c>
      <c r="C194">
        <v>0</v>
      </c>
      <c r="T194">
        <f>Main_calc!N225</f>
        <v>0</v>
      </c>
      <c r="U194">
        <f>Main_calc!AI225</f>
        <v>1</v>
      </c>
      <c r="V194">
        <f>Main_calc!BD225</f>
        <v>1</v>
      </c>
    </row>
    <row r="195" spans="1:22">
      <c r="A195">
        <v>-0.186016878522522</v>
      </c>
      <c r="B195">
        <v>-1.73923341438668</v>
      </c>
      <c r="C195">
        <v>0</v>
      </c>
      <c r="T195">
        <f>Main_calc!N226</f>
        <v>0</v>
      </c>
      <c r="U195">
        <f>Main_calc!AI226</f>
        <v>1</v>
      </c>
      <c r="V195">
        <f>Main_calc!BD226</f>
        <v>1</v>
      </c>
    </row>
    <row r="196" spans="1:22">
      <c r="A196">
        <v>-0.00965590226474059</v>
      </c>
      <c r="B196">
        <v>-0.303300460386151</v>
      </c>
      <c r="C196">
        <v>0</v>
      </c>
      <c r="T196">
        <f>Main_calc!N227</f>
        <v>0</v>
      </c>
      <c r="U196">
        <f>Main_calc!AI227</f>
        <v>1</v>
      </c>
      <c r="V196">
        <f>Main_calc!BD227</f>
        <v>1</v>
      </c>
    </row>
    <row r="197" spans="1:22">
      <c r="A197">
        <v>-1.5266455794283</v>
      </c>
      <c r="B197" s="1">
        <v>3.5144892871204</v>
      </c>
      <c r="C197">
        <v>0</v>
      </c>
      <c r="T197">
        <f>Main_calc!N228</f>
        <v>1</v>
      </c>
      <c r="U197">
        <f>Main_calc!AI228</f>
        <v>0</v>
      </c>
      <c r="V197">
        <f>Main_calc!BD228</f>
        <v>0</v>
      </c>
    </row>
    <row r="198" spans="1:22">
      <c r="A198">
        <v>-0.0232543322870442</v>
      </c>
      <c r="B198">
        <v>-0.448211449787429</v>
      </c>
      <c r="C198">
        <v>0</v>
      </c>
      <c r="T198">
        <f>Main_calc!N229</f>
        <v>0</v>
      </c>
      <c r="U198">
        <f>Main_calc!AI229</f>
        <v>1</v>
      </c>
      <c r="V198">
        <f>Main_calc!BD229</f>
        <v>1</v>
      </c>
    </row>
    <row r="199" spans="1:22">
      <c r="A199">
        <v>-0.0211665123674633</v>
      </c>
      <c r="B199">
        <v>-0.680222538618363</v>
      </c>
      <c r="C199">
        <v>0</v>
      </c>
      <c r="T199">
        <f>Main_calc!N230</f>
        <v>0</v>
      </c>
      <c r="U199">
        <f>Main_calc!AI230</f>
        <v>1</v>
      </c>
      <c r="V199">
        <f>Main_calc!BD230</f>
        <v>1</v>
      </c>
    </row>
    <row r="200" spans="1:22">
      <c r="A200">
        <v>-0.237912886998552</v>
      </c>
      <c r="B200">
        <v>-1.89461587215128</v>
      </c>
      <c r="C200">
        <v>0</v>
      </c>
      <c r="T200">
        <f>Main_calc!N231</f>
        <v>0</v>
      </c>
      <c r="U200">
        <f>Main_calc!AI231</f>
        <v>1</v>
      </c>
      <c r="V200">
        <f>Main_calc!BD231</f>
        <v>1</v>
      </c>
    </row>
    <row r="201" spans="1:22">
      <c r="A201">
        <v>-0.585846410135845</v>
      </c>
      <c r="B201">
        <v>-3.09125993895062</v>
      </c>
      <c r="C201">
        <v>0</v>
      </c>
      <c r="T201">
        <f>Main_calc!N232</f>
        <v>0</v>
      </c>
      <c r="U201">
        <f>Main_calc!AI232</f>
        <v>1</v>
      </c>
      <c r="V201">
        <f>Main_calc!BD232</f>
        <v>1</v>
      </c>
    </row>
    <row r="202" spans="1:22">
      <c r="A202">
        <v>-1.07049580722295</v>
      </c>
      <c r="B202" s="1">
        <v>3.68252460958007</v>
      </c>
      <c r="C202">
        <v>1</v>
      </c>
      <c r="T202">
        <f>Main_calc!N233</f>
        <v>1</v>
      </c>
      <c r="U202">
        <f>Main_calc!AI233</f>
        <v>0</v>
      </c>
      <c r="V202">
        <f>Main_calc!BD233</f>
        <v>0</v>
      </c>
    </row>
    <row r="203" spans="1:22">
      <c r="A203">
        <v>-0.00232905993702409</v>
      </c>
      <c r="B203">
        <v>-0.248775164564117</v>
      </c>
      <c r="C203">
        <v>1</v>
      </c>
      <c r="T203">
        <f>Main_calc!N234</f>
        <v>0</v>
      </c>
      <c r="U203">
        <f>Main_calc!AI234</f>
        <v>1</v>
      </c>
      <c r="V203">
        <f>Main_calc!BD234</f>
        <v>1</v>
      </c>
    </row>
    <row r="204" spans="1:22">
      <c r="A204">
        <v>-0.0927980849018453</v>
      </c>
      <c r="B204">
        <v>-1.11264583304324</v>
      </c>
      <c r="C204">
        <v>1</v>
      </c>
      <c r="T204">
        <f>Main_calc!N235</f>
        <v>0</v>
      </c>
      <c r="U204">
        <f>Main_calc!AI235</f>
        <v>1</v>
      </c>
      <c r="V204">
        <f>Main_calc!BD235</f>
        <v>1</v>
      </c>
    </row>
    <row r="205" spans="1:22">
      <c r="A205">
        <v>-0.924081181293043</v>
      </c>
      <c r="B205">
        <v>-3.31287148820351</v>
      </c>
      <c r="C205">
        <v>1</v>
      </c>
      <c r="T205">
        <f>Main_calc!N236</f>
        <v>0</v>
      </c>
      <c r="U205">
        <f>Main_calc!AI236</f>
        <v>1</v>
      </c>
      <c r="V205">
        <f>Main_calc!BD236</f>
        <v>1</v>
      </c>
    </row>
    <row r="206" spans="1:22">
      <c r="A206">
        <v>-0.0427415411276538</v>
      </c>
      <c r="B206" s="1">
        <v>0.98306490055283</v>
      </c>
      <c r="C206">
        <v>1</v>
      </c>
      <c r="T206">
        <f>Main_calc!N237</f>
        <v>1</v>
      </c>
      <c r="U206">
        <f>Main_calc!AI237</f>
        <v>0</v>
      </c>
      <c r="V206">
        <f>Main_calc!BD237</f>
        <v>0</v>
      </c>
    </row>
    <row r="207" spans="1:22">
      <c r="A207">
        <v>-0.0788306155852185</v>
      </c>
      <c r="B207">
        <v>-1.06200551659289</v>
      </c>
      <c r="C207">
        <v>1</v>
      </c>
      <c r="T207">
        <f>Main_calc!N238</f>
        <v>0</v>
      </c>
      <c r="U207">
        <f>Main_calc!AI238</f>
        <v>1</v>
      </c>
      <c r="V207">
        <f>Main_calc!BD238</f>
        <v>1</v>
      </c>
    </row>
    <row r="208" spans="1:22">
      <c r="A208">
        <v>-1.35471230396946</v>
      </c>
      <c r="B208" s="1">
        <v>3.64306307396338</v>
      </c>
      <c r="C208">
        <v>1</v>
      </c>
      <c r="T208">
        <f>Main_calc!N239</f>
        <v>1</v>
      </c>
      <c r="U208">
        <f>Main_calc!AI239</f>
        <v>0</v>
      </c>
      <c r="V208">
        <f>Main_calc!BD239</f>
        <v>0</v>
      </c>
    </row>
    <row r="209" spans="1:22">
      <c r="A209">
        <v>-0.0964506800536471</v>
      </c>
      <c r="B209" s="1">
        <v>1.23598454493883</v>
      </c>
      <c r="C209">
        <v>1</v>
      </c>
      <c r="T209">
        <f>Main_calc!N240</f>
        <v>1</v>
      </c>
      <c r="U209">
        <f>Main_calc!AI240</f>
        <v>0</v>
      </c>
      <c r="V209">
        <f>Main_calc!BD240</f>
        <v>0</v>
      </c>
    </row>
    <row r="210" spans="1:22">
      <c r="A210">
        <v>-0.488903965490349</v>
      </c>
      <c r="B210">
        <v>-2.48635569170641</v>
      </c>
      <c r="C210">
        <v>1</v>
      </c>
      <c r="T210">
        <f>Main_calc!N241</f>
        <v>0</v>
      </c>
      <c r="U210">
        <f>Main_calc!AI241</f>
        <v>1</v>
      </c>
      <c r="V210">
        <f>Main_calc!BD241</f>
        <v>1</v>
      </c>
    </row>
    <row r="211" spans="1:22">
      <c r="A211">
        <v>-1.40428144728163</v>
      </c>
      <c r="B211">
        <v>-3.9654609103809</v>
      </c>
      <c r="C211">
        <v>1</v>
      </c>
      <c r="T211">
        <f>Main_calc!N242</f>
        <v>0</v>
      </c>
      <c r="U211">
        <f>Main_calc!AI242</f>
        <v>1</v>
      </c>
      <c r="V211">
        <f>Main_calc!BD242</f>
        <v>1</v>
      </c>
    </row>
    <row r="212" spans="1:22">
      <c r="A212">
        <v>-0.103032194056001</v>
      </c>
      <c r="B212">
        <v>-1.30407632699054</v>
      </c>
      <c r="C212">
        <v>1</v>
      </c>
      <c r="T212">
        <f>Main_calc!N243</f>
        <v>0</v>
      </c>
      <c r="U212">
        <f>Main_calc!AI243</f>
        <v>1</v>
      </c>
      <c r="V212">
        <f>Main_calc!BD243</f>
        <v>1</v>
      </c>
    </row>
    <row r="213" spans="1:22">
      <c r="A213">
        <v>-1.76823043340512</v>
      </c>
      <c r="B213">
        <v>-2.8070011514664</v>
      </c>
      <c r="C213">
        <v>1</v>
      </c>
      <c r="T213">
        <f>Main_calc!N244</f>
        <v>0</v>
      </c>
      <c r="U213">
        <f>Main_calc!AI244</f>
        <v>1</v>
      </c>
      <c r="V213">
        <f>Main_calc!BD244</f>
        <v>1</v>
      </c>
    </row>
    <row r="214" spans="1:22">
      <c r="A214">
        <v>-1.81435330626152</v>
      </c>
      <c r="B214">
        <v>-3.17916298524842</v>
      </c>
      <c r="C214">
        <v>1</v>
      </c>
      <c r="T214">
        <f>Main_calc!N245</f>
        <v>0</v>
      </c>
      <c r="U214">
        <f>Main_calc!AI245</f>
        <v>1</v>
      </c>
      <c r="V214">
        <f>Main_calc!BD245</f>
        <v>1</v>
      </c>
    </row>
    <row r="215" spans="1:22">
      <c r="A215">
        <v>-0.403453231271305</v>
      </c>
      <c r="B215">
        <v>-2.34899615736896</v>
      </c>
      <c r="C215">
        <v>1</v>
      </c>
      <c r="T215">
        <f>Main_calc!N246</f>
        <v>0</v>
      </c>
      <c r="U215">
        <f>Main_calc!AI246</f>
        <v>1</v>
      </c>
      <c r="V215">
        <f>Main_calc!BD246</f>
        <v>1</v>
      </c>
    </row>
    <row r="216" spans="1:22">
      <c r="A216">
        <v>-1.13007684447183</v>
      </c>
      <c r="B216" s="1">
        <v>3.86016045830043</v>
      </c>
      <c r="C216">
        <v>1</v>
      </c>
      <c r="T216">
        <f>Main_calc!N247</f>
        <v>1</v>
      </c>
      <c r="U216">
        <f>Main_calc!AI247</f>
        <v>0</v>
      </c>
      <c r="V216">
        <f>Main_calc!BD247</f>
        <v>0</v>
      </c>
    </row>
    <row r="217" spans="1:22">
      <c r="A217">
        <v>-0.330143778362864</v>
      </c>
      <c r="B217" s="1">
        <v>2.31046192373612</v>
      </c>
      <c r="C217">
        <v>1</v>
      </c>
      <c r="T217">
        <f>Main_calc!N248</f>
        <v>1</v>
      </c>
      <c r="U217">
        <f>Main_calc!AI248</f>
        <v>0</v>
      </c>
      <c r="V217">
        <f>Main_calc!BD248</f>
        <v>0</v>
      </c>
    </row>
    <row r="218" spans="1:22">
      <c r="A218">
        <v>-0.103592947679364</v>
      </c>
      <c r="B218">
        <v>-1.40325114504461</v>
      </c>
      <c r="C218">
        <v>1</v>
      </c>
      <c r="T218">
        <f>Main_calc!N249</f>
        <v>0</v>
      </c>
      <c r="U218">
        <f>Main_calc!AI249</f>
        <v>1</v>
      </c>
      <c r="V218">
        <f>Main_calc!BD249</f>
        <v>1</v>
      </c>
    </row>
    <row r="219" spans="1:22">
      <c r="A219">
        <v>-1.62823989738401</v>
      </c>
      <c r="B219">
        <v>-3.22048585075333</v>
      </c>
      <c r="C219">
        <v>1</v>
      </c>
      <c r="T219">
        <f>Main_calc!N250</f>
        <v>0</v>
      </c>
      <c r="U219">
        <f>Main_calc!AI250</f>
        <v>1</v>
      </c>
      <c r="V219">
        <f>Main_calc!BD250</f>
        <v>1</v>
      </c>
    </row>
    <row r="220" spans="1:22">
      <c r="A220">
        <v>-1.27072988018683</v>
      </c>
      <c r="B220">
        <v>-3.80050197275106</v>
      </c>
      <c r="C220">
        <v>1</v>
      </c>
      <c r="T220">
        <f>Main_calc!N251</f>
        <v>0</v>
      </c>
      <c r="U220">
        <f>Main_calc!AI251</f>
        <v>1</v>
      </c>
      <c r="V220">
        <f>Main_calc!BD251</f>
        <v>1</v>
      </c>
    </row>
    <row r="221" spans="1:22">
      <c r="A221">
        <v>-0.32416504089757</v>
      </c>
      <c r="B221" s="1">
        <v>2.25857585053674</v>
      </c>
      <c r="C221">
        <v>1</v>
      </c>
      <c r="T221">
        <f>Main_calc!N252</f>
        <v>1</v>
      </c>
      <c r="U221">
        <f>Main_calc!AI252</f>
        <v>0</v>
      </c>
      <c r="V221">
        <f>Main_calc!BD252</f>
        <v>0</v>
      </c>
    </row>
    <row r="222" spans="1:22">
      <c r="A222">
        <v>-0.831515612875759</v>
      </c>
      <c r="B222">
        <v>-3.30857362318069</v>
      </c>
      <c r="C222">
        <v>1</v>
      </c>
      <c r="T222">
        <f>Main_calc!N253</f>
        <v>0</v>
      </c>
      <c r="U222">
        <f>Main_calc!AI253</f>
        <v>1</v>
      </c>
      <c r="V222">
        <f>Main_calc!BD253</f>
        <v>1</v>
      </c>
    </row>
    <row r="223" spans="1:22">
      <c r="A223">
        <v>-1.15541549593479</v>
      </c>
      <c r="B223">
        <v>-1.58359846820064</v>
      </c>
      <c r="C223">
        <v>1</v>
      </c>
      <c r="T223">
        <f>Main_calc!N254</f>
        <v>0</v>
      </c>
      <c r="U223">
        <f>Main_calc!AI254</f>
        <v>1</v>
      </c>
      <c r="V223">
        <f>Main_calc!BD254</f>
        <v>1</v>
      </c>
    </row>
    <row r="224" spans="1:22">
      <c r="A224">
        <v>-0.881319473732966</v>
      </c>
      <c r="B224">
        <v>-3.47513221937144</v>
      </c>
      <c r="C224">
        <v>1</v>
      </c>
      <c r="T224">
        <f>Main_calc!N255</f>
        <v>0</v>
      </c>
      <c r="U224">
        <f>Main_calc!AI255</f>
        <v>1</v>
      </c>
      <c r="V224">
        <f>Main_calc!BD255</f>
        <v>1</v>
      </c>
    </row>
    <row r="225" spans="1:22">
      <c r="A225">
        <v>-0.514135966924</v>
      </c>
      <c r="B225">
        <v>-2.68758874609767</v>
      </c>
      <c r="C225">
        <v>1</v>
      </c>
      <c r="T225">
        <f>Main_calc!N256</f>
        <v>0</v>
      </c>
      <c r="U225">
        <f>Main_calc!AI256</f>
        <v>1</v>
      </c>
      <c r="V225">
        <f>Main_calc!BD256</f>
        <v>1</v>
      </c>
    </row>
    <row r="226" spans="1:22">
      <c r="A226">
        <v>-0.341907952728723</v>
      </c>
      <c r="B226">
        <v>-0.355711875763303</v>
      </c>
      <c r="C226">
        <v>1</v>
      </c>
      <c r="T226">
        <f>Main_calc!N257</f>
        <v>0</v>
      </c>
      <c r="U226">
        <f>Main_calc!AI257</f>
        <v>1</v>
      </c>
      <c r="V226">
        <f>Main_calc!BD257</f>
        <v>1</v>
      </c>
    </row>
    <row r="227" spans="1:22">
      <c r="A227">
        <v>-1.50008473522659</v>
      </c>
      <c r="B227">
        <v>-3.74431790262311</v>
      </c>
      <c r="C227">
        <v>1</v>
      </c>
      <c r="T227">
        <f>Main_calc!N258</f>
        <v>0</v>
      </c>
      <c r="U227">
        <f>Main_calc!AI258</f>
        <v>1</v>
      </c>
      <c r="V227">
        <f>Main_calc!BD258</f>
        <v>1</v>
      </c>
    </row>
    <row r="228" spans="1:22">
      <c r="A228">
        <v>-1.09546543447337</v>
      </c>
      <c r="B228">
        <v>-3.66810700543299</v>
      </c>
      <c r="C228">
        <v>1</v>
      </c>
      <c r="T228">
        <f>Main_calc!N259</f>
        <v>0</v>
      </c>
      <c r="U228">
        <f>Main_calc!AI259</f>
        <v>1</v>
      </c>
      <c r="V228">
        <f>Main_calc!BD259</f>
        <v>1</v>
      </c>
    </row>
    <row r="229" spans="1:22">
      <c r="A229">
        <v>-1.71840631541328</v>
      </c>
      <c r="B229">
        <v>-3.36824403027848</v>
      </c>
      <c r="C229">
        <v>1</v>
      </c>
      <c r="T229">
        <f>Main_calc!N260</f>
        <v>0</v>
      </c>
      <c r="U229">
        <f>Main_calc!AI260</f>
        <v>1</v>
      </c>
      <c r="V229">
        <f>Main_calc!BD260</f>
        <v>1</v>
      </c>
    </row>
    <row r="230" spans="1:22">
      <c r="A230">
        <v>-1.68448953477691</v>
      </c>
      <c r="B230">
        <v>-3.76359365880478</v>
      </c>
      <c r="C230">
        <v>1</v>
      </c>
      <c r="T230">
        <f>Main_calc!N261</f>
        <v>0</v>
      </c>
      <c r="U230">
        <f>Main_calc!AI261</f>
        <v>1</v>
      </c>
      <c r="V230">
        <f>Main_calc!BD261</f>
        <v>1</v>
      </c>
    </row>
    <row r="231" spans="1:22">
      <c r="A231">
        <v>-1.23608462118048</v>
      </c>
      <c r="B231">
        <v>-3.41537450660689</v>
      </c>
      <c r="C231">
        <v>1</v>
      </c>
      <c r="T231">
        <f>Main_calc!N262</f>
        <v>0</v>
      </c>
      <c r="U231">
        <f>Main_calc!AI262</f>
        <v>1</v>
      </c>
      <c r="V231">
        <f>Main_calc!BD262</f>
        <v>1</v>
      </c>
    </row>
    <row r="232" spans="1:22">
      <c r="A232">
        <v>-0.806782295404124</v>
      </c>
      <c r="B232">
        <v>-0.97662341499079</v>
      </c>
      <c r="C232">
        <v>1</v>
      </c>
      <c r="T232">
        <f>Main_calc!N263</f>
        <v>0</v>
      </c>
      <c r="U232">
        <f>Main_calc!AI263</f>
        <v>1</v>
      </c>
      <c r="V232">
        <f>Main_calc!BD263</f>
        <v>1</v>
      </c>
    </row>
    <row r="233" spans="1:22">
      <c r="A233">
        <v>-1.06026702721261</v>
      </c>
      <c r="B233">
        <v>-1.29100567668764</v>
      </c>
      <c r="C233">
        <v>1</v>
      </c>
      <c r="T233">
        <f>Main_calc!N264</f>
        <v>0</v>
      </c>
      <c r="U233">
        <f>Main_calc!AI264</f>
        <v>1</v>
      </c>
      <c r="V233">
        <f>Main_calc!BD264</f>
        <v>1</v>
      </c>
    </row>
    <row r="234" spans="1:22">
      <c r="A234">
        <v>-1.25449645547852</v>
      </c>
      <c r="B234">
        <v>-1.65608597631043</v>
      </c>
      <c r="C234">
        <v>1</v>
      </c>
      <c r="T234">
        <f>Main_calc!N265</f>
        <v>0</v>
      </c>
      <c r="U234">
        <f>Main_calc!AI265</f>
        <v>1</v>
      </c>
      <c r="V234">
        <f>Main_calc!BD265</f>
        <v>1</v>
      </c>
    </row>
    <row r="235" spans="1:22">
      <c r="A235">
        <v>-1.71040125264119</v>
      </c>
      <c r="B235">
        <v>-3.32409572120821</v>
      </c>
      <c r="C235">
        <v>1</v>
      </c>
      <c r="T235">
        <f>Main_calc!N266</f>
        <v>0</v>
      </c>
      <c r="U235">
        <f>Main_calc!AI266</f>
        <v>1</v>
      </c>
      <c r="V235">
        <f>Main_calc!BD266</f>
        <v>1</v>
      </c>
    </row>
    <row r="236" spans="1:22">
      <c r="A236">
        <v>-0.454245597588865</v>
      </c>
      <c r="B236">
        <v>-0.496630820961649</v>
      </c>
      <c r="C236">
        <v>1</v>
      </c>
      <c r="T236">
        <f>Main_calc!N267</f>
        <v>0</v>
      </c>
      <c r="U236">
        <f>Main_calc!AI267</f>
        <v>1</v>
      </c>
      <c r="V236">
        <f>Main_calc!BD267</f>
        <v>1</v>
      </c>
    </row>
    <row r="237" spans="1:22">
      <c r="A237">
        <v>-1.78717498913455</v>
      </c>
      <c r="B237">
        <v>-3.14165698477746</v>
      </c>
      <c r="C237">
        <v>1</v>
      </c>
      <c r="T237">
        <f>Main_calc!N268</f>
        <v>0</v>
      </c>
      <c r="U237">
        <f>Main_calc!AI268</f>
        <v>1</v>
      </c>
      <c r="V237">
        <f>Main_calc!BD268</f>
        <v>1</v>
      </c>
    </row>
    <row r="238" spans="1:22">
      <c r="A238">
        <v>-1.26536724596796</v>
      </c>
      <c r="B238">
        <v>-1.7132219676058</v>
      </c>
      <c r="C238">
        <v>1</v>
      </c>
      <c r="T238">
        <f>Main_calc!N269</f>
        <v>0</v>
      </c>
      <c r="U238">
        <f>Main_calc!AI269</f>
        <v>1</v>
      </c>
      <c r="V238">
        <f>Main_calc!BD269</f>
        <v>1</v>
      </c>
    </row>
    <row r="239" spans="1:22">
      <c r="A239">
        <v>-0.293821146084773</v>
      </c>
      <c r="B239">
        <v>-0.305909111021386</v>
      </c>
      <c r="C239">
        <v>1</v>
      </c>
      <c r="T239">
        <f>Main_calc!N270</f>
        <v>0</v>
      </c>
      <c r="U239">
        <f>Main_calc!AI270</f>
        <v>1</v>
      </c>
      <c r="V239">
        <f>Main_calc!BD270</f>
        <v>1</v>
      </c>
    </row>
    <row r="240" spans="1:22">
      <c r="A240">
        <v>-0.404645730453615</v>
      </c>
      <c r="B240">
        <v>-0.446777004903825</v>
      </c>
      <c r="C240">
        <v>1</v>
      </c>
      <c r="T240">
        <f>Main_calc!N271</f>
        <v>0</v>
      </c>
      <c r="U240">
        <f>Main_calc!AI271</f>
        <v>1</v>
      </c>
      <c r="V240">
        <f>Main_calc!BD271</f>
        <v>1</v>
      </c>
    </row>
    <row r="241" spans="1:22">
      <c r="A241" s="1">
        <v>2.03128628507445</v>
      </c>
      <c r="B241" s="1">
        <v>1.45931377697453</v>
      </c>
      <c r="C241">
        <v>1</v>
      </c>
      <c r="T241">
        <f>Main_calc!N272</f>
        <v>1</v>
      </c>
      <c r="U241">
        <f>Main_calc!AI272</f>
        <v>0</v>
      </c>
      <c r="V241">
        <f>Main_calc!BD272</f>
        <v>0</v>
      </c>
    </row>
    <row r="242" spans="1:22">
      <c r="A242">
        <v>-1.02564464605994</v>
      </c>
      <c r="B242">
        <v>-1.22812034328813</v>
      </c>
      <c r="C242">
        <v>1</v>
      </c>
      <c r="T242">
        <f>Main_calc!N273</f>
        <v>0</v>
      </c>
      <c r="U242">
        <f>Main_calc!AI273</f>
        <v>1</v>
      </c>
      <c r="V242">
        <f>Main_calc!BD273</f>
        <v>1</v>
      </c>
    </row>
    <row r="243" spans="1:22">
      <c r="A243">
        <v>-1.07882286976303</v>
      </c>
      <c r="B243">
        <v>-3.69037211543305</v>
      </c>
      <c r="C243">
        <v>1</v>
      </c>
      <c r="T243">
        <f>Main_calc!N274</f>
        <v>0</v>
      </c>
      <c r="U243">
        <f>Main_calc!AI274</f>
        <v>1</v>
      </c>
      <c r="V243">
        <f>Main_calc!BD274</f>
        <v>1</v>
      </c>
    </row>
    <row r="244" spans="1:22">
      <c r="A244">
        <v>-1.48728331385022</v>
      </c>
      <c r="B244">
        <v>-3.47057693621255</v>
      </c>
      <c r="C244">
        <v>1</v>
      </c>
      <c r="T244">
        <f>Main_calc!N275</f>
        <v>0</v>
      </c>
      <c r="U244">
        <f>Main_calc!AI275</f>
        <v>1</v>
      </c>
      <c r="V244">
        <f>Main_calc!BD275</f>
        <v>1</v>
      </c>
    </row>
    <row r="245" spans="1:22">
      <c r="A245" s="1">
        <v>1.52973464284723</v>
      </c>
      <c r="B245" s="1">
        <v>1.15856433144198</v>
      </c>
      <c r="C245">
        <v>1</v>
      </c>
      <c r="T245">
        <f>Main_calc!N276</f>
        <v>1</v>
      </c>
      <c r="U245">
        <f>Main_calc!AI276</f>
        <v>0</v>
      </c>
      <c r="V245">
        <f>Main_calc!BD276</f>
        <v>0</v>
      </c>
    </row>
    <row r="246" spans="1:22">
      <c r="A246">
        <v>-1.39893030032008</v>
      </c>
      <c r="B246">
        <v>-2.0360608550427</v>
      </c>
      <c r="C246">
        <v>1</v>
      </c>
      <c r="T246">
        <f>Main_calc!N277</f>
        <v>0</v>
      </c>
      <c r="U246">
        <f>Main_calc!AI277</f>
        <v>1</v>
      </c>
      <c r="V246">
        <f>Main_calc!BD277</f>
        <v>1</v>
      </c>
    </row>
    <row r="247" spans="1:22">
      <c r="A247">
        <v>-0.367322611467012</v>
      </c>
      <c r="B247">
        <v>-0.385511111037629</v>
      </c>
      <c r="C247">
        <v>1</v>
      </c>
      <c r="T247">
        <f>Main_calc!N278</f>
        <v>0</v>
      </c>
      <c r="U247">
        <f>Main_calc!AI278</f>
        <v>1</v>
      </c>
      <c r="V247">
        <f>Main_calc!BD278</f>
        <v>1</v>
      </c>
    </row>
    <row r="248" spans="1:22">
      <c r="A248">
        <v>-1.53385549145202</v>
      </c>
      <c r="B248">
        <v>-2.62194406401765</v>
      </c>
      <c r="C248">
        <v>1</v>
      </c>
      <c r="T248">
        <f>Main_calc!N279</f>
        <v>0</v>
      </c>
      <c r="U248">
        <f>Main_calc!AI279</f>
        <v>1</v>
      </c>
      <c r="V248">
        <f>Main_calc!BD279</f>
        <v>1</v>
      </c>
    </row>
    <row r="249" spans="1:22">
      <c r="A249" s="1">
        <v>1.75371064112955</v>
      </c>
      <c r="B249" s="1">
        <v>1.34798304338905</v>
      </c>
      <c r="C249">
        <v>1</v>
      </c>
      <c r="T249">
        <f>Main_calc!N280</f>
        <v>1</v>
      </c>
      <c r="U249">
        <f>Main_calc!AI280</f>
        <v>0</v>
      </c>
      <c r="V249">
        <f>Main_calc!BD280</f>
        <v>0</v>
      </c>
    </row>
    <row r="250" spans="1:22">
      <c r="A250">
        <v>-1.15897743257729</v>
      </c>
      <c r="B250">
        <v>-1.51195709409881</v>
      </c>
      <c r="C250">
        <v>1</v>
      </c>
      <c r="T250">
        <f>Main_calc!N281</f>
        <v>0</v>
      </c>
      <c r="U250">
        <f>Main_calc!AI281</f>
        <v>1</v>
      </c>
      <c r="V250">
        <f>Main_calc!BD281</f>
        <v>1</v>
      </c>
    </row>
    <row r="251" spans="1:22">
      <c r="A251" s="1">
        <v>2.94968569147169</v>
      </c>
      <c r="B251" s="1">
        <v>1.73829518104547</v>
      </c>
      <c r="C251">
        <v>1</v>
      </c>
      <c r="T251">
        <f>Main_calc!N282</f>
        <v>1</v>
      </c>
      <c r="U251">
        <f>Main_calc!AI282</f>
        <v>0</v>
      </c>
      <c r="V251">
        <f>Main_calc!BD282</f>
        <v>0</v>
      </c>
    </row>
    <row r="252" spans="1:22">
      <c r="A252">
        <v>-1.38165997156149</v>
      </c>
      <c r="B252">
        <v>-1.79547235077132</v>
      </c>
      <c r="C252">
        <v>1</v>
      </c>
      <c r="T252">
        <f>Main_calc!N283</f>
        <v>0</v>
      </c>
      <c r="U252">
        <f>Main_calc!AI283</f>
        <v>1</v>
      </c>
      <c r="V252">
        <f>Main_calc!BD283</f>
        <v>1</v>
      </c>
    </row>
    <row r="253" spans="1:22">
      <c r="A253" s="1">
        <v>2.41200118230146</v>
      </c>
      <c r="B253" s="1">
        <v>1.54317461928581</v>
      </c>
      <c r="C253">
        <v>1</v>
      </c>
      <c r="T253">
        <f>Main_calc!N284</f>
        <v>1</v>
      </c>
      <c r="U253">
        <f>Main_calc!AI284</f>
        <v>0</v>
      </c>
      <c r="V253">
        <f>Main_calc!BD284</f>
        <v>0</v>
      </c>
    </row>
    <row r="254" spans="1:22">
      <c r="A254" s="1">
        <v>1.48331333296555</v>
      </c>
      <c r="B254" s="1">
        <v>1.10954959738753</v>
      </c>
      <c r="C254">
        <v>1</v>
      </c>
      <c r="T254">
        <f>Main_calc!N285</f>
        <v>1</v>
      </c>
      <c r="U254">
        <f>Main_calc!AI285</f>
        <v>0</v>
      </c>
      <c r="V254">
        <f>Main_calc!BD285</f>
        <v>0</v>
      </c>
    </row>
    <row r="255" spans="1:22">
      <c r="A255">
        <v>-1.29300069920576</v>
      </c>
      <c r="B255">
        <v>-1.64931941080934</v>
      </c>
      <c r="C255">
        <v>1</v>
      </c>
      <c r="T255">
        <f>Main_calc!N286</f>
        <v>0</v>
      </c>
      <c r="U255">
        <f>Main_calc!AI286</f>
        <v>1</v>
      </c>
      <c r="V255">
        <f>Main_calc!BD286</f>
        <v>1</v>
      </c>
    </row>
    <row r="256" spans="1:22">
      <c r="A256" s="1">
        <v>3.02838862090391</v>
      </c>
      <c r="B256" s="1">
        <v>1.75797431534157</v>
      </c>
      <c r="C256">
        <v>1</v>
      </c>
      <c r="T256">
        <f>Main_calc!N287</f>
        <v>1</v>
      </c>
      <c r="U256">
        <f>Main_calc!AI287</f>
        <v>0</v>
      </c>
      <c r="V256">
        <f>Main_calc!BD287</f>
        <v>0</v>
      </c>
    </row>
    <row r="257" spans="1:22">
      <c r="A257">
        <v>-1.14374793637669</v>
      </c>
      <c r="B257">
        <v>-1.47251062689445</v>
      </c>
      <c r="C257">
        <v>1</v>
      </c>
      <c r="T257">
        <f>Main_calc!N288</f>
        <v>0</v>
      </c>
      <c r="U257">
        <f>Main_calc!AI288</f>
        <v>1</v>
      </c>
      <c r="V257">
        <f>Main_calc!BD288</f>
        <v>1</v>
      </c>
    </row>
    <row r="258" spans="1:22">
      <c r="A258">
        <v>-1.0687063564225</v>
      </c>
      <c r="B258">
        <v>-1.28986402419594</v>
      </c>
      <c r="C258">
        <v>1</v>
      </c>
      <c r="T258">
        <f>Main_calc!N289</f>
        <v>0</v>
      </c>
      <c r="U258">
        <f>Main_calc!AI289</f>
        <v>1</v>
      </c>
      <c r="V258">
        <f>Main_calc!BD289</f>
        <v>1</v>
      </c>
    </row>
    <row r="259" spans="1:22">
      <c r="A259" s="1">
        <v>2.70728745518028</v>
      </c>
      <c r="B259" s="1">
        <v>1.67620530961302</v>
      </c>
      <c r="C259">
        <v>1</v>
      </c>
      <c r="T259">
        <f>Main_calc!N290</f>
        <v>1</v>
      </c>
      <c r="U259">
        <f>Main_calc!AI290</f>
        <v>0</v>
      </c>
      <c r="V259">
        <f>Main_calc!BD290</f>
        <v>0</v>
      </c>
    </row>
    <row r="260" spans="1:22">
      <c r="A260">
        <v>-0.229022863372174</v>
      </c>
      <c r="B260">
        <v>-0.239669870243863</v>
      </c>
      <c r="C260">
        <v>1</v>
      </c>
      <c r="T260">
        <f>Main_calc!N291</f>
        <v>0</v>
      </c>
      <c r="U260">
        <f>Main_calc!AI291</f>
        <v>1</v>
      </c>
      <c r="V260">
        <f>Main_calc!BD291</f>
        <v>1</v>
      </c>
    </row>
    <row r="261" spans="1:22">
      <c r="A261" s="1">
        <v>0.180385877070923</v>
      </c>
      <c r="B261" s="1">
        <v>0.180650988225348</v>
      </c>
      <c r="C261">
        <v>1</v>
      </c>
      <c r="T261">
        <f>Main_calc!N292</f>
        <v>1</v>
      </c>
      <c r="U261">
        <f>Main_calc!AI292</f>
        <v>0</v>
      </c>
      <c r="V261">
        <f>Main_calc!BD292</f>
        <v>0</v>
      </c>
    </row>
    <row r="262" spans="1:22">
      <c r="A262" s="1">
        <v>0.787999977285485</v>
      </c>
      <c r="B262" s="1">
        <v>0.691778881256235</v>
      </c>
      <c r="C262">
        <v>1</v>
      </c>
      <c r="T262">
        <f>Main_calc!N293</f>
        <v>1</v>
      </c>
      <c r="U262">
        <f>Main_calc!AI293</f>
        <v>0</v>
      </c>
      <c r="V262">
        <f>Main_calc!BD293</f>
        <v>0</v>
      </c>
    </row>
    <row r="263" spans="1:22">
      <c r="A263">
        <v>-0.165291432258602</v>
      </c>
      <c r="B263">
        <v>-0.182942022447497</v>
      </c>
      <c r="C263">
        <v>1</v>
      </c>
      <c r="T263">
        <f>Main_calc!N294</f>
        <v>0</v>
      </c>
      <c r="U263">
        <f>Main_calc!AI294</f>
        <v>1</v>
      </c>
      <c r="V263">
        <f>Main_calc!BD294</f>
        <v>1</v>
      </c>
    </row>
    <row r="264" spans="1:22">
      <c r="A264" s="1">
        <v>3.7397981820942</v>
      </c>
      <c r="B264" s="1">
        <v>1.63134903735626</v>
      </c>
      <c r="C264">
        <v>1</v>
      </c>
      <c r="T264">
        <f>Main_calc!N295</f>
        <v>1</v>
      </c>
      <c r="U264">
        <f>Main_calc!AI295</f>
        <v>0</v>
      </c>
      <c r="V264">
        <f>Main_calc!BD295</f>
        <v>0</v>
      </c>
    </row>
    <row r="265" spans="1:22">
      <c r="A265" s="1">
        <v>3.48775653284795</v>
      </c>
      <c r="B265" s="1">
        <v>1.82884976566203</v>
      </c>
      <c r="C265">
        <v>1</v>
      </c>
      <c r="T265">
        <f>Main_calc!N296</f>
        <v>1</v>
      </c>
      <c r="U265">
        <f>Main_calc!AI296</f>
        <v>0</v>
      </c>
      <c r="V265">
        <f>Main_calc!BD296</f>
        <v>0</v>
      </c>
    </row>
    <row r="266" spans="1:22">
      <c r="A266" s="1">
        <v>2.08377776060822</v>
      </c>
      <c r="B266" s="1">
        <v>1.43428651255457</v>
      </c>
      <c r="C266">
        <v>1</v>
      </c>
      <c r="T266">
        <f>Main_calc!N297</f>
        <v>1</v>
      </c>
      <c r="U266">
        <f>Main_calc!AI297</f>
        <v>0</v>
      </c>
      <c r="V266">
        <f>Main_calc!BD297</f>
        <v>0</v>
      </c>
    </row>
    <row r="267" spans="1:22">
      <c r="A267" s="1">
        <v>2.36553486816998</v>
      </c>
      <c r="B267" s="1">
        <v>1.60094812436611</v>
      </c>
      <c r="C267">
        <v>1</v>
      </c>
      <c r="T267">
        <f>Main_calc!N298</f>
        <v>1</v>
      </c>
      <c r="U267">
        <f>Main_calc!AI298</f>
        <v>0</v>
      </c>
      <c r="V267">
        <f>Main_calc!BD298</f>
        <v>0</v>
      </c>
    </row>
    <row r="268" spans="1:22">
      <c r="A268" s="1">
        <v>3.47039368503092</v>
      </c>
      <c r="B268" s="1">
        <v>1.7523066763473</v>
      </c>
      <c r="C268">
        <v>1</v>
      </c>
      <c r="T268">
        <f>Main_calc!N299</f>
        <v>1</v>
      </c>
      <c r="U268">
        <f>Main_calc!AI299</f>
        <v>0</v>
      </c>
      <c r="V268">
        <f>Main_calc!BD299</f>
        <v>0</v>
      </c>
    </row>
    <row r="269" spans="1:22">
      <c r="A269" s="1">
        <v>2.42914859112562</v>
      </c>
      <c r="B269" s="1">
        <v>0.464326857035379</v>
      </c>
      <c r="C269">
        <v>1</v>
      </c>
      <c r="T269">
        <f>Main_calc!N300</f>
        <v>1</v>
      </c>
      <c r="U269">
        <f>Main_calc!AI300</f>
        <v>0</v>
      </c>
      <c r="V269">
        <f>Main_calc!BD300</f>
        <v>0</v>
      </c>
    </row>
    <row r="270" spans="1:22">
      <c r="A270" s="1">
        <v>3.90210781338067</v>
      </c>
      <c r="B270" s="1">
        <v>1.43351616573493</v>
      </c>
      <c r="C270">
        <v>1</v>
      </c>
      <c r="T270">
        <f>Main_calc!N301</f>
        <v>1</v>
      </c>
      <c r="U270">
        <f>Main_calc!AI301</f>
        <v>0</v>
      </c>
      <c r="V270">
        <f>Main_calc!BD301</f>
        <v>0</v>
      </c>
    </row>
    <row r="271" spans="1:22">
      <c r="A271" s="1">
        <v>2.03812321628084</v>
      </c>
      <c r="B271" s="1">
        <v>1.43138440655653</v>
      </c>
      <c r="C271">
        <v>1</v>
      </c>
      <c r="T271">
        <f>Main_calc!N302</f>
        <v>1</v>
      </c>
      <c r="U271">
        <f>Main_calc!AI302</f>
        <v>0</v>
      </c>
      <c r="V271">
        <f>Main_calc!BD302</f>
        <v>0</v>
      </c>
    </row>
    <row r="272" spans="1:22">
      <c r="A272" s="1">
        <v>4.04388428652282</v>
      </c>
      <c r="B272" s="1">
        <v>1.42782215410987</v>
      </c>
      <c r="C272">
        <v>1</v>
      </c>
      <c r="T272">
        <f>Main_calc!N303</f>
        <v>1</v>
      </c>
      <c r="U272">
        <f>Main_calc!AI303</f>
        <v>0</v>
      </c>
      <c r="V272">
        <f>Main_calc!BD303</f>
        <v>0</v>
      </c>
    </row>
    <row r="273" spans="1:22">
      <c r="A273" s="1">
        <v>3.15341019225759</v>
      </c>
      <c r="B273" s="1">
        <v>1.7349267445433</v>
      </c>
      <c r="C273">
        <v>1</v>
      </c>
      <c r="T273">
        <f>Main_calc!N304</f>
        <v>1</v>
      </c>
      <c r="U273">
        <f>Main_calc!AI304</f>
        <v>0</v>
      </c>
      <c r="V273">
        <f>Main_calc!BD304</f>
        <v>0</v>
      </c>
    </row>
    <row r="274" spans="1:22">
      <c r="A274" s="1">
        <v>3.09441730750235</v>
      </c>
      <c r="B274" s="1">
        <v>1.70395009211026</v>
      </c>
      <c r="C274">
        <v>1</v>
      </c>
      <c r="T274">
        <f>Main_calc!N305</f>
        <v>1</v>
      </c>
      <c r="U274">
        <f>Main_calc!AI305</f>
        <v>0</v>
      </c>
      <c r="V274">
        <f>Main_calc!BD305</f>
        <v>0</v>
      </c>
    </row>
    <row r="275" spans="1:22">
      <c r="A275" s="1">
        <v>1.00077505455224</v>
      </c>
      <c r="B275" s="1">
        <v>0.074768537006554</v>
      </c>
      <c r="C275">
        <v>1</v>
      </c>
      <c r="T275">
        <f>Main_calc!N306</f>
        <v>1</v>
      </c>
      <c r="U275">
        <f>Main_calc!AI306</f>
        <v>1</v>
      </c>
      <c r="V275">
        <f>Main_calc!BD306</f>
        <v>0</v>
      </c>
    </row>
    <row r="276" spans="1:22">
      <c r="A276" s="1">
        <v>3.22109076545968</v>
      </c>
      <c r="B276" s="1">
        <v>1.82710034402662</v>
      </c>
      <c r="C276">
        <v>1</v>
      </c>
      <c r="T276">
        <f>Main_calc!N307</f>
        <v>1</v>
      </c>
      <c r="U276">
        <f>Main_calc!AI307</f>
        <v>0</v>
      </c>
      <c r="V276">
        <f>Main_calc!BD307</f>
        <v>0</v>
      </c>
    </row>
    <row r="277" spans="1:22">
      <c r="A277" s="1">
        <v>3.03895157434757</v>
      </c>
      <c r="B277" s="1">
        <v>1.70923866794272</v>
      </c>
      <c r="C277">
        <v>1</v>
      </c>
      <c r="T277">
        <f>Main_calc!N308</f>
        <v>1</v>
      </c>
      <c r="U277">
        <f>Main_calc!AI308</f>
        <v>0</v>
      </c>
      <c r="V277">
        <f>Main_calc!BD308</f>
        <v>0</v>
      </c>
    </row>
    <row r="278" spans="1:22">
      <c r="A278">
        <v>-0.110566174112339</v>
      </c>
      <c r="B278">
        <v>-0.111868339647406</v>
      </c>
      <c r="C278">
        <v>1</v>
      </c>
      <c r="T278">
        <f>Main_calc!N309</f>
        <v>0</v>
      </c>
      <c r="U278">
        <f>Main_calc!AI309</f>
        <v>1</v>
      </c>
      <c r="V278">
        <f>Main_calc!BD309</f>
        <v>1</v>
      </c>
    </row>
    <row r="279" spans="1:22">
      <c r="A279" s="1">
        <v>1.4533855348719</v>
      </c>
      <c r="B279" s="1">
        <v>1.1411218532306</v>
      </c>
      <c r="C279">
        <v>1</v>
      </c>
      <c r="T279">
        <f>Main_calc!N310</f>
        <v>1</v>
      </c>
      <c r="U279">
        <f>Main_calc!AI310</f>
        <v>0</v>
      </c>
      <c r="V279">
        <f>Main_calc!BD310</f>
        <v>0</v>
      </c>
    </row>
    <row r="280" spans="1:22">
      <c r="A280" s="1">
        <v>3.42704770080748</v>
      </c>
      <c r="B280" s="1">
        <v>0.982679505714347</v>
      </c>
      <c r="C280">
        <v>1</v>
      </c>
      <c r="T280">
        <f>Main_calc!N311</f>
        <v>1</v>
      </c>
      <c r="U280">
        <f>Main_calc!AI311</f>
        <v>0</v>
      </c>
      <c r="V280">
        <f>Main_calc!BD311</f>
        <v>0</v>
      </c>
    </row>
    <row r="281" spans="1:22">
      <c r="A281" s="1">
        <v>3.16377424668886</v>
      </c>
      <c r="B281" s="1">
        <v>1.69883486495499</v>
      </c>
      <c r="C281">
        <v>1</v>
      </c>
      <c r="T281">
        <f>Main_calc!N312</f>
        <v>1</v>
      </c>
      <c r="U281">
        <f>Main_calc!AI312</f>
        <v>0</v>
      </c>
      <c r="V281">
        <f>Main_calc!BD312</f>
        <v>0</v>
      </c>
    </row>
    <row r="282" spans="1:22">
      <c r="A282" s="1">
        <v>3.0643527897583</v>
      </c>
      <c r="B282" s="1">
        <v>0.733791652698532</v>
      </c>
      <c r="C282">
        <v>1</v>
      </c>
      <c r="T282">
        <f>Main_calc!N313</f>
        <v>1</v>
      </c>
      <c r="U282">
        <f>Main_calc!AI313</f>
        <v>0</v>
      </c>
      <c r="V282">
        <f>Main_calc!BD313</f>
        <v>0</v>
      </c>
    </row>
    <row r="283" spans="1:22">
      <c r="A283" s="1">
        <v>2.97153033955191</v>
      </c>
      <c r="B283" s="1">
        <v>1.80316095026673</v>
      </c>
      <c r="C283">
        <v>1</v>
      </c>
      <c r="T283">
        <f>Main_calc!N314</f>
        <v>1</v>
      </c>
      <c r="U283">
        <f>Main_calc!AI314</f>
        <v>0</v>
      </c>
      <c r="V283">
        <f>Main_calc!BD314</f>
        <v>0</v>
      </c>
    </row>
    <row r="284" spans="1:22">
      <c r="A284" s="1">
        <v>3.66817241864587</v>
      </c>
      <c r="B284" s="1">
        <v>1.81840952810208</v>
      </c>
      <c r="C284">
        <v>1</v>
      </c>
      <c r="T284">
        <f>Main_calc!N315</f>
        <v>1</v>
      </c>
      <c r="U284">
        <f>Main_calc!AI315</f>
        <v>0</v>
      </c>
      <c r="V284">
        <f>Main_calc!BD315</f>
        <v>0</v>
      </c>
    </row>
    <row r="285" spans="1:22">
      <c r="A285" s="1">
        <v>1.81576373021855</v>
      </c>
      <c r="B285" s="1">
        <v>0.285892702643197</v>
      </c>
      <c r="C285">
        <v>1</v>
      </c>
      <c r="T285">
        <f>Main_calc!N316</f>
        <v>1</v>
      </c>
      <c r="U285">
        <f>Main_calc!AI316</f>
        <v>1</v>
      </c>
      <c r="V285">
        <f>Main_calc!BD316</f>
        <v>0</v>
      </c>
    </row>
    <row r="286" spans="1:22">
      <c r="A286">
        <v>-0.652056092069538</v>
      </c>
      <c r="B286" s="1">
        <v>0.010938888986192</v>
      </c>
      <c r="C286">
        <v>1</v>
      </c>
      <c r="T286">
        <f>Main_calc!N317</f>
        <v>0</v>
      </c>
      <c r="U286">
        <f>Main_calc!AI317</f>
        <v>0</v>
      </c>
      <c r="V286">
        <f>Main_calc!BD317</f>
        <v>0</v>
      </c>
    </row>
    <row r="287" spans="1:22">
      <c r="A287" s="1">
        <v>2.39565435759382</v>
      </c>
      <c r="B287" s="1">
        <v>0.340608543844491</v>
      </c>
      <c r="C287">
        <v>1</v>
      </c>
      <c r="T287">
        <f>Main_calc!N318</f>
        <v>1</v>
      </c>
      <c r="U287">
        <f>Main_calc!AI318</f>
        <v>1</v>
      </c>
      <c r="V287">
        <f>Main_calc!BD318</f>
        <v>0</v>
      </c>
    </row>
    <row r="288" spans="1:22">
      <c r="A288">
        <v>-0.0183495473742991</v>
      </c>
      <c r="B288" s="3">
        <v>-8.22267713004852e-5</v>
      </c>
      <c r="C288">
        <v>1</v>
      </c>
      <c r="T288">
        <f>Main_calc!N319</f>
        <v>0</v>
      </c>
      <c r="U288">
        <f>Main_calc!AI319</f>
        <v>0</v>
      </c>
      <c r="V288">
        <f>Main_calc!BD319</f>
        <v>1</v>
      </c>
    </row>
    <row r="289" spans="1:22">
      <c r="A289">
        <v>-1.85426248157046</v>
      </c>
      <c r="B289" s="1">
        <v>0.209582869108033</v>
      </c>
      <c r="C289">
        <v>1</v>
      </c>
      <c r="T289">
        <f>Main_calc!N320</f>
        <v>0</v>
      </c>
      <c r="U289">
        <f>Main_calc!AI320</f>
        <v>0</v>
      </c>
      <c r="V289">
        <f>Main_calc!BD320</f>
        <v>0</v>
      </c>
    </row>
    <row r="290" spans="1:22">
      <c r="A290">
        <v>-0.0755084588862854</v>
      </c>
      <c r="B290">
        <v>-0.000352827718841082</v>
      </c>
      <c r="C290">
        <v>1</v>
      </c>
      <c r="T290">
        <f>Main_calc!N321</f>
        <v>0</v>
      </c>
      <c r="U290">
        <f>Main_calc!AI321</f>
        <v>0</v>
      </c>
      <c r="V290">
        <f>Main_calc!BD321</f>
        <v>0</v>
      </c>
    </row>
    <row r="291" spans="1:22">
      <c r="A291" s="1">
        <v>3.68327360434494</v>
      </c>
      <c r="B291" s="1">
        <v>1.47413722127367</v>
      </c>
      <c r="C291">
        <v>1</v>
      </c>
      <c r="T291">
        <f>Main_calc!N322</f>
        <v>1</v>
      </c>
      <c r="U291">
        <f>Main_calc!AI322</f>
        <v>0</v>
      </c>
      <c r="V291">
        <f>Main_calc!BD322</f>
        <v>0</v>
      </c>
    </row>
    <row r="292" spans="1:22">
      <c r="A292" s="1">
        <v>3.01854545315702</v>
      </c>
      <c r="B292" s="1">
        <v>0.619443662398261</v>
      </c>
      <c r="C292">
        <v>1</v>
      </c>
      <c r="T292">
        <f>Main_calc!N323</f>
        <v>1</v>
      </c>
      <c r="U292">
        <f>Main_calc!AI323</f>
        <v>0</v>
      </c>
      <c r="V292">
        <f>Main_calc!BD323</f>
        <v>0</v>
      </c>
    </row>
    <row r="293" spans="1:22">
      <c r="A293" s="1">
        <v>0.667169560364211</v>
      </c>
      <c r="B293" s="1">
        <v>0.0264445438331939</v>
      </c>
      <c r="C293">
        <v>1</v>
      </c>
      <c r="T293">
        <f>Main_calc!N324</f>
        <v>1</v>
      </c>
      <c r="U293">
        <f>Main_calc!AI324</f>
        <v>1</v>
      </c>
      <c r="V293">
        <f>Main_calc!BD324</f>
        <v>1</v>
      </c>
    </row>
    <row r="294" spans="1:22">
      <c r="A294" s="1">
        <v>3.21959503832816</v>
      </c>
      <c r="B294" s="1">
        <v>0.763859684312771</v>
      </c>
      <c r="C294">
        <v>1</v>
      </c>
      <c r="T294">
        <f>Main_calc!N325</f>
        <v>1</v>
      </c>
      <c r="U294">
        <f>Main_calc!AI325</f>
        <v>0</v>
      </c>
      <c r="V294">
        <f>Main_calc!BD325</f>
        <v>0</v>
      </c>
    </row>
    <row r="295" spans="1:22">
      <c r="A295" s="1">
        <v>0.671420203072009</v>
      </c>
      <c r="B295" s="1">
        <v>0.0295005667416645</v>
      </c>
      <c r="C295">
        <v>1</v>
      </c>
      <c r="T295">
        <f>Main_calc!N326</f>
        <v>1</v>
      </c>
      <c r="U295">
        <f>Main_calc!AI326</f>
        <v>1</v>
      </c>
      <c r="V295">
        <f>Main_calc!BD326</f>
        <v>1</v>
      </c>
    </row>
    <row r="296" spans="1:22">
      <c r="A296" s="1">
        <v>3.62660797745159</v>
      </c>
      <c r="B296" s="1">
        <v>1.68281772660055</v>
      </c>
      <c r="C296">
        <v>1</v>
      </c>
      <c r="T296">
        <f>Main_calc!N327</f>
        <v>1</v>
      </c>
      <c r="U296">
        <f>Main_calc!AI327</f>
        <v>0</v>
      </c>
      <c r="V296">
        <f>Main_calc!BD327</f>
        <v>0</v>
      </c>
    </row>
    <row r="297" spans="1:22">
      <c r="A297" s="1">
        <v>3.41692475157922</v>
      </c>
      <c r="B297" s="1">
        <v>0.940761146982907</v>
      </c>
      <c r="C297">
        <v>1</v>
      </c>
      <c r="T297">
        <f>Main_calc!N328</f>
        <v>1</v>
      </c>
      <c r="U297">
        <f>Main_calc!AI328</f>
        <v>0</v>
      </c>
      <c r="V297">
        <f>Main_calc!BD328</f>
        <v>0</v>
      </c>
    </row>
    <row r="298" spans="1:22">
      <c r="A298">
        <v>-0.499555802409182</v>
      </c>
      <c r="B298" s="1">
        <v>0.00924913181897155</v>
      </c>
      <c r="C298">
        <v>1</v>
      </c>
      <c r="T298">
        <f>Main_calc!N329</f>
        <v>0</v>
      </c>
      <c r="U298">
        <f>Main_calc!AI329</f>
        <v>0</v>
      </c>
      <c r="V298">
        <f>Main_calc!BD329</f>
        <v>0</v>
      </c>
    </row>
    <row r="299" spans="1:22">
      <c r="A299" s="1">
        <v>2.82564692440523</v>
      </c>
      <c r="B299" s="1">
        <v>1.61411622918566</v>
      </c>
      <c r="C299">
        <v>1</v>
      </c>
      <c r="T299">
        <f>Main_calc!N330</f>
        <v>1</v>
      </c>
      <c r="U299">
        <f>Main_calc!AI330</f>
        <v>0</v>
      </c>
      <c r="V299">
        <f>Main_calc!BD330</f>
        <v>0</v>
      </c>
    </row>
    <row r="300" spans="1:22">
      <c r="A300" s="1">
        <v>3.67261725346255</v>
      </c>
      <c r="B300" s="1">
        <v>1.04594113147126</v>
      </c>
      <c r="C300">
        <v>1</v>
      </c>
      <c r="T300">
        <f>Main_calc!N331</f>
        <v>1</v>
      </c>
      <c r="U300">
        <f>Main_calc!AI331</f>
        <v>0</v>
      </c>
      <c r="V300">
        <f>Main_calc!BD331</f>
        <v>0</v>
      </c>
    </row>
    <row r="301" spans="1:22">
      <c r="A301" s="1">
        <v>0.788007166869116</v>
      </c>
      <c r="B301" s="1">
        <v>0.0345145694066337</v>
      </c>
      <c r="C301">
        <v>1</v>
      </c>
      <c r="T301">
        <f>Main_calc!N332</f>
        <v>1</v>
      </c>
      <c r="U301">
        <f>Main_calc!AI332</f>
        <v>1</v>
      </c>
      <c r="V301">
        <f>Main_calc!BD332</f>
        <v>1</v>
      </c>
    </row>
    <row r="302" spans="1:22">
      <c r="A302" s="1">
        <v>3.86155325152945</v>
      </c>
      <c r="B302" s="1">
        <v>1.49077794319702</v>
      </c>
      <c r="C302">
        <v>1</v>
      </c>
      <c r="T302">
        <f>Main_calc!N333</f>
        <v>1</v>
      </c>
      <c r="U302">
        <f>Main_calc!AI333</f>
        <v>0</v>
      </c>
      <c r="V302">
        <f>Main_calc!BD333</f>
        <v>0</v>
      </c>
    </row>
    <row r="303" spans="1:22">
      <c r="A303">
        <v>-0.285587710363126</v>
      </c>
      <c r="B303" s="1">
        <v>0.000729051824552411</v>
      </c>
      <c r="C303">
        <v>1</v>
      </c>
      <c r="T303">
        <f>Main_calc!N334</f>
        <v>0</v>
      </c>
      <c r="U303">
        <f>Main_calc!AI334</f>
        <v>0</v>
      </c>
      <c r="V303">
        <f>Main_calc!BD334</f>
        <v>0</v>
      </c>
    </row>
    <row r="304" spans="1:22">
      <c r="A304" s="1">
        <v>2.28420287474568</v>
      </c>
      <c r="B304" s="1">
        <v>0.352475533758999</v>
      </c>
      <c r="C304">
        <v>1</v>
      </c>
      <c r="T304">
        <f>Main_calc!N335</f>
        <v>1</v>
      </c>
      <c r="U304">
        <f>Main_calc!AI335</f>
        <v>1</v>
      </c>
      <c r="V304">
        <f>Main_calc!BD335</f>
        <v>0</v>
      </c>
    </row>
    <row r="305" spans="1:22">
      <c r="A305" s="1">
        <v>0.281396649862169</v>
      </c>
      <c r="B305" s="1">
        <v>0.0100877526946082</v>
      </c>
      <c r="C305">
        <v>1</v>
      </c>
      <c r="T305">
        <f>Main_calc!N336</f>
        <v>1</v>
      </c>
      <c r="U305">
        <f>Main_calc!AI336</f>
        <v>1</v>
      </c>
      <c r="V305">
        <f>Main_calc!BD336</f>
        <v>1</v>
      </c>
    </row>
    <row r="306" spans="1:22">
      <c r="A306" s="1">
        <v>0.313503543679269</v>
      </c>
      <c r="B306" s="1">
        <v>0.0042741919053367</v>
      </c>
      <c r="C306">
        <v>1</v>
      </c>
      <c r="T306">
        <f>Main_calc!N337</f>
        <v>1</v>
      </c>
      <c r="U306">
        <f>Main_calc!AI337</f>
        <v>1</v>
      </c>
      <c r="V306">
        <f>Main_calc!BD337</f>
        <v>1</v>
      </c>
    </row>
    <row r="307" spans="1:22">
      <c r="A307">
        <v>-1.43368357843319</v>
      </c>
      <c r="B307" s="1">
        <v>0.131839708231521</v>
      </c>
      <c r="C307">
        <v>1</v>
      </c>
      <c r="T307">
        <f>Main_calc!N338</f>
        <v>0</v>
      </c>
      <c r="U307">
        <f>Main_calc!AI338</f>
        <v>0</v>
      </c>
      <c r="V307">
        <f>Main_calc!BD338</f>
        <v>0</v>
      </c>
    </row>
    <row r="308" spans="1:22">
      <c r="A308" s="1">
        <v>0.957195160403647</v>
      </c>
      <c r="B308" s="1">
        <v>0.0414122283245849</v>
      </c>
      <c r="C308">
        <v>1</v>
      </c>
      <c r="T308">
        <f>Main_calc!N339</f>
        <v>1</v>
      </c>
      <c r="U308">
        <f>Main_calc!AI339</f>
        <v>1</v>
      </c>
      <c r="V308">
        <f>Main_calc!BD339</f>
        <v>1</v>
      </c>
    </row>
    <row r="309" spans="1:22">
      <c r="A309">
        <v>-1.8543689591712</v>
      </c>
      <c r="B309" s="1">
        <v>0.191933664732223</v>
      </c>
      <c r="C309">
        <v>1</v>
      </c>
      <c r="T309">
        <f>Main_calc!N340</f>
        <v>0</v>
      </c>
      <c r="U309">
        <f>Main_calc!AI340</f>
        <v>0</v>
      </c>
      <c r="V309">
        <f>Main_calc!BD340</f>
        <v>0</v>
      </c>
    </row>
    <row r="310" spans="1:22">
      <c r="A310" s="1">
        <v>0.381805817381323</v>
      </c>
      <c r="B310" s="1">
        <v>0.00739039595309048</v>
      </c>
      <c r="C310">
        <v>1</v>
      </c>
      <c r="T310">
        <f>Main_calc!N341</f>
        <v>1</v>
      </c>
      <c r="U310">
        <f>Main_calc!AI341</f>
        <v>1</v>
      </c>
      <c r="V310">
        <f>Main_calc!BD341</f>
        <v>1</v>
      </c>
    </row>
    <row r="311" spans="1:22">
      <c r="A311">
        <v>-2.78967629582411</v>
      </c>
      <c r="B311" s="1">
        <v>0.646626878720701</v>
      </c>
      <c r="C311">
        <v>1</v>
      </c>
      <c r="T311">
        <f>Main_calc!N342</f>
        <v>1</v>
      </c>
      <c r="U311">
        <f>Main_calc!AI342</f>
        <v>0</v>
      </c>
      <c r="V311">
        <f>Main_calc!BD342</f>
        <v>0</v>
      </c>
    </row>
    <row r="312" spans="1:22">
      <c r="A312">
        <v>-3.28548805664194</v>
      </c>
      <c r="B312" s="1">
        <v>1.6730345065124</v>
      </c>
      <c r="C312">
        <v>1</v>
      </c>
      <c r="T312">
        <f>Main_calc!N343</f>
        <v>1</v>
      </c>
      <c r="U312">
        <f>Main_calc!AI343</f>
        <v>0</v>
      </c>
      <c r="V312">
        <f>Main_calc!BD343</f>
        <v>0</v>
      </c>
    </row>
    <row r="313" spans="1:22">
      <c r="A313">
        <v>-2.22349866192159</v>
      </c>
      <c r="B313" s="1">
        <v>0.421369487498105</v>
      </c>
      <c r="C313">
        <v>1</v>
      </c>
      <c r="T313">
        <f>Main_calc!N344</f>
        <v>0</v>
      </c>
      <c r="U313">
        <f>Main_calc!AI344</f>
        <v>0</v>
      </c>
      <c r="V313">
        <f>Main_calc!BD344</f>
        <v>0</v>
      </c>
    </row>
    <row r="314" spans="1:22">
      <c r="A314">
        <v>-2.78061591450554</v>
      </c>
      <c r="B314" s="1">
        <v>0.556612528767239</v>
      </c>
      <c r="C314">
        <v>1</v>
      </c>
      <c r="T314">
        <f>Main_calc!N345</f>
        <v>0</v>
      </c>
      <c r="U314">
        <f>Main_calc!AI345</f>
        <v>0</v>
      </c>
      <c r="V314">
        <f>Main_calc!BD345</f>
        <v>0</v>
      </c>
    </row>
    <row r="315" spans="1:22">
      <c r="A315" s="1">
        <v>0.826303188030701</v>
      </c>
      <c r="B315" s="1">
        <v>0.0442761984992546</v>
      </c>
      <c r="C315">
        <v>1</v>
      </c>
      <c r="T315">
        <f>Main_calc!N346</f>
        <v>1</v>
      </c>
      <c r="U315">
        <f>Main_calc!AI346</f>
        <v>1</v>
      </c>
      <c r="V315">
        <f>Main_calc!BD346</f>
        <v>1</v>
      </c>
    </row>
    <row r="316" spans="1:22">
      <c r="A316">
        <v>-3.72885114744768</v>
      </c>
      <c r="B316" s="1">
        <v>1.29232911835448</v>
      </c>
      <c r="C316">
        <v>1</v>
      </c>
      <c r="T316">
        <f>Main_calc!N347</f>
        <v>1</v>
      </c>
      <c r="U316">
        <f>Main_calc!AI347</f>
        <v>0</v>
      </c>
      <c r="V316">
        <f>Main_calc!BD347</f>
        <v>0</v>
      </c>
    </row>
    <row r="317" spans="1:22">
      <c r="A317">
        <v>-1.23292968350793</v>
      </c>
      <c r="B317" s="1">
        <v>0.072843000330562</v>
      </c>
      <c r="C317">
        <v>1</v>
      </c>
      <c r="T317">
        <f>Main_calc!N348</f>
        <v>0</v>
      </c>
      <c r="U317">
        <f>Main_calc!AI348</f>
        <v>0</v>
      </c>
      <c r="V317">
        <f>Main_calc!BD348</f>
        <v>0</v>
      </c>
    </row>
    <row r="318" spans="1:22">
      <c r="A318">
        <v>-0.958935652494232</v>
      </c>
      <c r="B318" s="1">
        <v>0.061971013652499</v>
      </c>
      <c r="C318">
        <v>1</v>
      </c>
      <c r="T318">
        <f>Main_calc!N349</f>
        <v>0</v>
      </c>
      <c r="U318">
        <f>Main_calc!AI349</f>
        <v>0</v>
      </c>
      <c r="V318">
        <f>Main_calc!BD349</f>
        <v>0</v>
      </c>
    </row>
    <row r="319" spans="1:22">
      <c r="A319">
        <v>-3.8581106212253</v>
      </c>
      <c r="B319" s="1">
        <v>1.42351447943218</v>
      </c>
      <c r="C319">
        <v>1</v>
      </c>
      <c r="T319">
        <f>Main_calc!N350</f>
        <v>1</v>
      </c>
      <c r="U319">
        <f>Main_calc!AI350</f>
        <v>0</v>
      </c>
      <c r="V319">
        <f>Main_calc!BD350</f>
        <v>0</v>
      </c>
    </row>
    <row r="320" spans="1:22">
      <c r="A320">
        <v>-3.5930107438559</v>
      </c>
      <c r="B320" s="1">
        <v>1.08735727799829</v>
      </c>
      <c r="C320">
        <v>1</v>
      </c>
      <c r="T320">
        <f>Main_calc!N351</f>
        <v>1</v>
      </c>
      <c r="U320">
        <f>Main_calc!AI351</f>
        <v>0</v>
      </c>
      <c r="V320">
        <f>Main_calc!BD351</f>
        <v>0</v>
      </c>
    </row>
    <row r="321" spans="1:22">
      <c r="A321">
        <v>-3.19689248118452</v>
      </c>
      <c r="B321" s="1">
        <v>1.72484189854934</v>
      </c>
      <c r="C321">
        <v>1</v>
      </c>
      <c r="T321">
        <f>Main_calc!N352</f>
        <v>1</v>
      </c>
      <c r="U321">
        <f>Main_calc!AI352</f>
        <v>0</v>
      </c>
      <c r="V321">
        <f>Main_calc!BD352</f>
        <v>0</v>
      </c>
    </row>
    <row r="322" spans="1:22">
      <c r="A322">
        <v>-2.12766839191673</v>
      </c>
      <c r="B322" s="1">
        <v>1.38667445291337</v>
      </c>
      <c r="C322">
        <v>1</v>
      </c>
      <c r="T322">
        <f>Main_calc!N353</f>
        <v>1</v>
      </c>
      <c r="U322">
        <f>Main_calc!AI353</f>
        <v>0</v>
      </c>
      <c r="V322">
        <f>Main_calc!BD353</f>
        <v>0</v>
      </c>
    </row>
    <row r="323" spans="1:22">
      <c r="A323">
        <v>-2.96424869661035</v>
      </c>
      <c r="B323" s="1">
        <v>0.590891086274083</v>
      </c>
      <c r="C323">
        <v>1</v>
      </c>
      <c r="T323">
        <f>Main_calc!N354</f>
        <v>0</v>
      </c>
      <c r="U323">
        <f>Main_calc!AI354</f>
        <v>0</v>
      </c>
      <c r="V323">
        <f>Main_calc!BD354</f>
        <v>0</v>
      </c>
    </row>
    <row r="324" spans="1:22">
      <c r="A324">
        <v>-3.60274153695078</v>
      </c>
      <c r="B324" s="1">
        <v>1.29900039283833</v>
      </c>
      <c r="C324">
        <v>1</v>
      </c>
      <c r="T324">
        <f>Main_calc!N355</f>
        <v>1</v>
      </c>
      <c r="U324">
        <f>Main_calc!AI355</f>
        <v>0</v>
      </c>
      <c r="V324">
        <f>Main_calc!BD355</f>
        <v>0</v>
      </c>
    </row>
    <row r="325" spans="1:22">
      <c r="A325">
        <v>-1.17472895884173</v>
      </c>
      <c r="B325" s="1">
        <v>0.965871130117409</v>
      </c>
      <c r="C325">
        <v>1</v>
      </c>
      <c r="T325">
        <f>Main_calc!N356</f>
        <v>1</v>
      </c>
      <c r="U325">
        <f>Main_calc!AI356</f>
        <v>0</v>
      </c>
      <c r="V325">
        <f>Main_calc!BD356</f>
        <v>0</v>
      </c>
    </row>
    <row r="326" spans="1:22">
      <c r="A326">
        <v>-2.58752093891943</v>
      </c>
      <c r="B326" s="1">
        <v>1.56881568578734</v>
      </c>
      <c r="C326">
        <v>1</v>
      </c>
      <c r="T326">
        <f>Main_calc!N357</f>
        <v>1</v>
      </c>
      <c r="U326">
        <f>Main_calc!AI357</f>
        <v>0</v>
      </c>
      <c r="V326">
        <f>Main_calc!BD357</f>
        <v>0</v>
      </c>
    </row>
    <row r="327" spans="1:22">
      <c r="A327">
        <v>-3.16293962418058</v>
      </c>
      <c r="B327" s="1">
        <v>1.76930016994883</v>
      </c>
      <c r="C327">
        <v>1</v>
      </c>
      <c r="T327">
        <f>Main_calc!N358</f>
        <v>1</v>
      </c>
      <c r="U327">
        <f>Main_calc!AI358</f>
        <v>0</v>
      </c>
      <c r="V327">
        <f>Main_calc!BD358</f>
        <v>0</v>
      </c>
    </row>
    <row r="328" spans="1:22">
      <c r="A328">
        <v>-1.72757866718759</v>
      </c>
      <c r="B328" s="1">
        <v>1.29792182512981</v>
      </c>
      <c r="C328">
        <v>1</v>
      </c>
      <c r="T328">
        <f>Main_calc!N359</f>
        <v>1</v>
      </c>
      <c r="U328">
        <f>Main_calc!AI359</f>
        <v>0</v>
      </c>
      <c r="V328">
        <f>Main_calc!BD359</f>
        <v>0</v>
      </c>
    </row>
    <row r="329" spans="1:22">
      <c r="A329">
        <v>-3.45341212709471</v>
      </c>
      <c r="B329" s="1">
        <v>0.984995599944007</v>
      </c>
      <c r="C329">
        <v>1</v>
      </c>
      <c r="T329">
        <f>Main_calc!N360</f>
        <v>1</v>
      </c>
      <c r="U329">
        <f>Main_calc!AI360</f>
        <v>0</v>
      </c>
      <c r="V329">
        <f>Main_calc!BD360</f>
        <v>0</v>
      </c>
    </row>
    <row r="330" spans="1:22">
      <c r="A330">
        <v>-2.81273166332287</v>
      </c>
      <c r="B330" s="1">
        <v>1.69277813640608</v>
      </c>
      <c r="C330">
        <v>1</v>
      </c>
      <c r="T330">
        <f>Main_calc!N361</f>
        <v>1</v>
      </c>
      <c r="U330">
        <f>Main_calc!AI361</f>
        <v>0</v>
      </c>
      <c r="V330">
        <f>Main_calc!BD361</f>
        <v>0</v>
      </c>
    </row>
    <row r="331" spans="1:22">
      <c r="A331">
        <v>-1.03553264660575</v>
      </c>
      <c r="B331" s="1">
        <v>0.893630841099917</v>
      </c>
      <c r="C331">
        <v>1</v>
      </c>
      <c r="T331">
        <f>Main_calc!N362</f>
        <v>1</v>
      </c>
      <c r="U331">
        <f>Main_calc!AI362</f>
        <v>0</v>
      </c>
      <c r="V331">
        <f>Main_calc!BD362</f>
        <v>0</v>
      </c>
    </row>
    <row r="332" spans="1:22">
      <c r="A332">
        <v>-0.315675589769188</v>
      </c>
      <c r="B332" s="1">
        <v>0.306091085885457</v>
      </c>
      <c r="C332">
        <v>1</v>
      </c>
      <c r="T332">
        <f>Main_calc!N363</f>
        <v>1</v>
      </c>
      <c r="U332">
        <f>Main_calc!AI363</f>
        <v>0</v>
      </c>
      <c r="V332">
        <f>Main_calc!BD363</f>
        <v>0</v>
      </c>
    </row>
    <row r="333" spans="1:22">
      <c r="A333">
        <v>-3.70141040778558</v>
      </c>
      <c r="B333" s="1">
        <v>1.14596763147663</v>
      </c>
      <c r="C333">
        <v>1</v>
      </c>
      <c r="T333">
        <f>Main_calc!N364</f>
        <v>1</v>
      </c>
      <c r="U333">
        <f>Main_calc!AI364</f>
        <v>0</v>
      </c>
      <c r="V333">
        <f>Main_calc!BD364</f>
        <v>0</v>
      </c>
    </row>
    <row r="334" spans="1:22">
      <c r="A334">
        <v>-4.21189811230249</v>
      </c>
      <c r="B334" s="1">
        <v>1.9154974806735</v>
      </c>
      <c r="C334">
        <v>1</v>
      </c>
      <c r="T334">
        <f>Main_calc!N365</f>
        <v>1</v>
      </c>
      <c r="U334">
        <f>Main_calc!AI365</f>
        <v>0</v>
      </c>
      <c r="V334">
        <f>Main_calc!BD365</f>
        <v>0</v>
      </c>
    </row>
    <row r="335" spans="1:22">
      <c r="A335">
        <v>-2.46094976928071</v>
      </c>
      <c r="B335" s="1">
        <v>1.57524026115977</v>
      </c>
      <c r="C335">
        <v>1</v>
      </c>
      <c r="T335">
        <f>Main_calc!N366</f>
        <v>1</v>
      </c>
      <c r="U335">
        <f>Main_calc!AI366</f>
        <v>0</v>
      </c>
      <c r="V335">
        <f>Main_calc!BD366</f>
        <v>0</v>
      </c>
    </row>
    <row r="336" spans="1:22">
      <c r="A336">
        <v>-3.43569797474823</v>
      </c>
      <c r="B336" s="1">
        <v>1.66266664522586</v>
      </c>
      <c r="C336">
        <v>1</v>
      </c>
      <c r="T336">
        <f>Main_calc!N367</f>
        <v>1</v>
      </c>
      <c r="U336">
        <f>Main_calc!AI367</f>
        <v>0</v>
      </c>
      <c r="V336">
        <f>Main_calc!BD367</f>
        <v>0</v>
      </c>
    </row>
    <row r="337" spans="1:22">
      <c r="A337">
        <v>-3.34469057825499</v>
      </c>
      <c r="B337" s="1">
        <v>1.59850516038966</v>
      </c>
      <c r="C337">
        <v>1</v>
      </c>
      <c r="T337">
        <f>Main_calc!N368</f>
        <v>1</v>
      </c>
      <c r="U337">
        <f>Main_calc!AI368</f>
        <v>0</v>
      </c>
      <c r="V337">
        <f>Main_calc!BD368</f>
        <v>0</v>
      </c>
    </row>
    <row r="338" spans="1:22">
      <c r="A338">
        <v>-1.38193634626733</v>
      </c>
      <c r="B338" s="1">
        <v>1.10993370156133</v>
      </c>
      <c r="C338">
        <v>1</v>
      </c>
      <c r="T338">
        <f>Main_calc!N369</f>
        <v>1</v>
      </c>
      <c r="U338">
        <f>Main_calc!AI369</f>
        <v>0</v>
      </c>
      <c r="V338">
        <f>Main_calc!BD369</f>
        <v>0</v>
      </c>
    </row>
    <row r="339" spans="1:22">
      <c r="A339">
        <v>-3.17949403113004</v>
      </c>
      <c r="B339" s="1">
        <v>1.67500494907096</v>
      </c>
      <c r="C339">
        <v>1</v>
      </c>
      <c r="T339">
        <f>Main_calc!N370</f>
        <v>1</v>
      </c>
      <c r="U339">
        <f>Main_calc!AI370</f>
        <v>0</v>
      </c>
      <c r="V339">
        <f>Main_calc!BD370</f>
        <v>0</v>
      </c>
    </row>
    <row r="340" spans="1:22">
      <c r="A340">
        <v>-2.42119633236569</v>
      </c>
      <c r="B340" s="1">
        <v>0.52529699199361</v>
      </c>
      <c r="C340">
        <v>1</v>
      </c>
      <c r="T340">
        <f>Main_calc!N371</f>
        <v>1</v>
      </c>
      <c r="U340">
        <f>Main_calc!AI371</f>
        <v>0</v>
      </c>
      <c r="V340">
        <f>Main_calc!BD371</f>
        <v>0</v>
      </c>
    </row>
    <row r="341" spans="1:22">
      <c r="A341">
        <v>-1.33643509020955</v>
      </c>
      <c r="B341" s="1">
        <v>1.03566638476744</v>
      </c>
      <c r="C341">
        <v>1</v>
      </c>
      <c r="T341">
        <f>Main_calc!N372</f>
        <v>1</v>
      </c>
      <c r="U341">
        <f>Main_calc!AI372</f>
        <v>0</v>
      </c>
      <c r="V341">
        <f>Main_calc!BD372</f>
        <v>0</v>
      </c>
    </row>
    <row r="342" spans="1:22">
      <c r="A342">
        <v>-3.06299272427516</v>
      </c>
      <c r="B342" s="1">
        <v>1.74435924867028</v>
      </c>
      <c r="C342">
        <v>1</v>
      </c>
      <c r="T342">
        <f>Main_calc!N373</f>
        <v>1</v>
      </c>
      <c r="U342">
        <f>Main_calc!AI373</f>
        <v>0</v>
      </c>
      <c r="V342">
        <f>Main_calc!BD373</f>
        <v>0</v>
      </c>
    </row>
    <row r="343" spans="1:22">
      <c r="A343">
        <v>-3.56504553224771</v>
      </c>
      <c r="B343" s="1">
        <v>1.81971220550437</v>
      </c>
      <c r="C343">
        <v>1</v>
      </c>
      <c r="T343">
        <f>Main_calc!N374</f>
        <v>1</v>
      </c>
      <c r="U343">
        <f>Main_calc!AI374</f>
        <v>0</v>
      </c>
      <c r="V343">
        <f>Main_calc!BD374</f>
        <v>0</v>
      </c>
    </row>
    <row r="344" spans="1:22">
      <c r="A344">
        <v>-3.34451074530236</v>
      </c>
      <c r="B344" s="1">
        <v>1.11128726441284</v>
      </c>
      <c r="C344">
        <v>1</v>
      </c>
      <c r="T344">
        <f>Main_calc!N375</f>
        <v>1</v>
      </c>
      <c r="U344">
        <f>Main_calc!AI375</f>
        <v>0</v>
      </c>
      <c r="V344">
        <f>Main_calc!BD375</f>
        <v>0</v>
      </c>
    </row>
    <row r="345" spans="1:22">
      <c r="A345" s="1">
        <v>0.777655270429897</v>
      </c>
      <c r="B345">
        <v>-0.889501085637159</v>
      </c>
      <c r="C345">
        <v>1</v>
      </c>
      <c r="T345">
        <f>Main_calc!N376</f>
        <v>0</v>
      </c>
      <c r="U345">
        <f>Main_calc!AI376</f>
        <v>1</v>
      </c>
      <c r="V345">
        <f>Main_calc!BD376</f>
        <v>1</v>
      </c>
    </row>
    <row r="346" spans="1:22">
      <c r="A346">
        <v>-2.98030710433031</v>
      </c>
      <c r="B346" s="1">
        <v>0.666069450503194</v>
      </c>
      <c r="C346">
        <v>1</v>
      </c>
      <c r="T346">
        <f>Main_calc!N377</f>
        <v>1</v>
      </c>
      <c r="U346">
        <f>Main_calc!AI377</f>
        <v>0</v>
      </c>
      <c r="V346">
        <f>Main_calc!BD377</f>
        <v>0</v>
      </c>
    </row>
    <row r="347" spans="1:22">
      <c r="A347">
        <v>-3.55225078355202</v>
      </c>
      <c r="B347" s="1">
        <v>1.26100476275704</v>
      </c>
      <c r="C347">
        <v>1</v>
      </c>
      <c r="T347">
        <f>Main_calc!N378</f>
        <v>1</v>
      </c>
      <c r="U347">
        <f>Main_calc!AI378</f>
        <v>0</v>
      </c>
      <c r="V347">
        <f>Main_calc!BD378</f>
        <v>0</v>
      </c>
    </row>
    <row r="348" spans="1:22">
      <c r="A348">
        <v>-1.82974404265902</v>
      </c>
      <c r="B348" s="1">
        <v>1.3665585173805</v>
      </c>
      <c r="C348">
        <v>1</v>
      </c>
      <c r="T348">
        <f>Main_calc!N379</f>
        <v>1</v>
      </c>
      <c r="U348">
        <f>Main_calc!AI379</f>
        <v>0</v>
      </c>
      <c r="V348">
        <f>Main_calc!BD379</f>
        <v>0</v>
      </c>
    </row>
    <row r="349" spans="1:22">
      <c r="A349" s="1">
        <v>1.46532815826959</v>
      </c>
      <c r="B349">
        <v>-2.08468516333715</v>
      </c>
      <c r="C349">
        <v>1</v>
      </c>
      <c r="T349">
        <f>Main_calc!N380</f>
        <v>0</v>
      </c>
      <c r="U349">
        <f>Main_calc!AI380</f>
        <v>1</v>
      </c>
      <c r="V349">
        <f>Main_calc!BD380</f>
        <v>1</v>
      </c>
    </row>
    <row r="350" spans="1:22">
      <c r="A350" s="1">
        <v>1.56688198240728</v>
      </c>
      <c r="B350">
        <v>-2.38718333739071</v>
      </c>
      <c r="C350">
        <v>1</v>
      </c>
      <c r="T350">
        <f>Main_calc!N381</f>
        <v>0</v>
      </c>
      <c r="U350">
        <f>Main_calc!AI381</f>
        <v>1</v>
      </c>
      <c r="V350">
        <f>Main_calc!BD381</f>
        <v>1</v>
      </c>
    </row>
    <row r="351" spans="1:22">
      <c r="A351">
        <v>-2.96543364228287</v>
      </c>
      <c r="B351" s="1">
        <v>1.66924895739351</v>
      </c>
      <c r="C351">
        <v>1</v>
      </c>
      <c r="T351">
        <f>Main_calc!N382</f>
        <v>1</v>
      </c>
      <c r="U351">
        <f>Main_calc!AI382</f>
        <v>0</v>
      </c>
      <c r="V351">
        <f>Main_calc!BD382</f>
        <v>0</v>
      </c>
    </row>
    <row r="352" spans="1:22">
      <c r="A352">
        <v>-0.9607558454577</v>
      </c>
      <c r="B352" s="1">
        <v>0.849203267907991</v>
      </c>
      <c r="C352">
        <v>1</v>
      </c>
      <c r="T352">
        <f>Main_calc!N383</f>
        <v>1</v>
      </c>
      <c r="U352">
        <f>Main_calc!AI383</f>
        <v>0</v>
      </c>
      <c r="V352">
        <f>Main_calc!BD383</f>
        <v>0</v>
      </c>
    </row>
    <row r="353" spans="1:22">
      <c r="A353">
        <v>-3.37890943477913</v>
      </c>
      <c r="B353" s="1">
        <v>1.72895893021848</v>
      </c>
      <c r="C353">
        <v>1</v>
      </c>
      <c r="T353">
        <f>Main_calc!N384</f>
        <v>1</v>
      </c>
      <c r="U353">
        <f>Main_calc!AI384</f>
        <v>0</v>
      </c>
      <c r="V353">
        <f>Main_calc!BD384</f>
        <v>0</v>
      </c>
    </row>
    <row r="354" spans="1:22">
      <c r="A354" s="1">
        <v>1.47135345333511</v>
      </c>
      <c r="B354">
        <v>-2.25643833404671</v>
      </c>
      <c r="C354">
        <v>1</v>
      </c>
      <c r="T354">
        <f>Main_calc!N385</f>
        <v>0</v>
      </c>
      <c r="U354">
        <f>Main_calc!AI385</f>
        <v>1</v>
      </c>
      <c r="V354">
        <f>Main_calc!BD385</f>
        <v>1</v>
      </c>
    </row>
    <row r="355" spans="1:22">
      <c r="A355">
        <v>-3.02829566312604</v>
      </c>
      <c r="B355" s="1">
        <v>1.69824961714747</v>
      </c>
      <c r="C355">
        <v>1</v>
      </c>
      <c r="T355">
        <f>Main_calc!N386</f>
        <v>1</v>
      </c>
      <c r="U355">
        <f>Main_calc!AI386</f>
        <v>0</v>
      </c>
      <c r="V355">
        <f>Main_calc!BD386</f>
        <v>0</v>
      </c>
    </row>
    <row r="356" spans="1:22">
      <c r="A356" s="1">
        <v>0.0075098226235793</v>
      </c>
      <c r="B356">
        <v>-0.00763165462377344</v>
      </c>
      <c r="C356">
        <v>1</v>
      </c>
      <c r="T356">
        <f>Main_calc!N387</f>
        <v>0</v>
      </c>
      <c r="U356">
        <f>Main_calc!AI387</f>
        <v>0</v>
      </c>
      <c r="V356">
        <f>Main_calc!BD387</f>
        <v>1</v>
      </c>
    </row>
    <row r="357" spans="1:22">
      <c r="A357" s="1">
        <v>1.79730919209685</v>
      </c>
      <c r="B357">
        <v>-3.09272025538705</v>
      </c>
      <c r="C357">
        <v>1</v>
      </c>
      <c r="T357">
        <f>Main_calc!N388</f>
        <v>0</v>
      </c>
      <c r="U357">
        <f>Main_calc!AI388</f>
        <v>1</v>
      </c>
      <c r="V357">
        <f>Main_calc!BD388</f>
        <v>1</v>
      </c>
    </row>
    <row r="358" spans="1:22">
      <c r="A358" s="1">
        <v>0.391077683173951</v>
      </c>
      <c r="B358">
        <v>-0.409952810009991</v>
      </c>
      <c r="C358">
        <v>1</v>
      </c>
      <c r="T358">
        <f>Main_calc!N389</f>
        <v>0</v>
      </c>
      <c r="U358">
        <f>Main_calc!AI389</f>
        <v>1</v>
      </c>
      <c r="V358">
        <f>Main_calc!BD389</f>
        <v>1</v>
      </c>
    </row>
    <row r="359" spans="1:22">
      <c r="A359" s="1">
        <v>1.63881068846801</v>
      </c>
      <c r="B359">
        <v>-3.79499252460821</v>
      </c>
      <c r="C359">
        <v>1</v>
      </c>
      <c r="T359">
        <f>Main_calc!N390</f>
        <v>0</v>
      </c>
      <c r="U359">
        <f>Main_calc!AI390</f>
        <v>1</v>
      </c>
      <c r="V359">
        <f>Main_calc!BD390</f>
        <v>1</v>
      </c>
    </row>
    <row r="360" spans="1:22">
      <c r="A360">
        <v>-0.884278417586475</v>
      </c>
      <c r="B360" s="1">
        <v>0.761286324450261</v>
      </c>
      <c r="C360">
        <v>1</v>
      </c>
      <c r="T360">
        <f>Main_calc!N391</f>
        <v>1</v>
      </c>
      <c r="U360">
        <f>Main_calc!AI391</f>
        <v>0</v>
      </c>
      <c r="V360">
        <f>Main_calc!BD391</f>
        <v>0</v>
      </c>
    </row>
    <row r="361" spans="1:22">
      <c r="A361" s="1">
        <v>1.56546134627466</v>
      </c>
      <c r="B361">
        <v>-2.30558736712984</v>
      </c>
      <c r="C361">
        <v>1</v>
      </c>
      <c r="T361">
        <f>Main_calc!N392</f>
        <v>0</v>
      </c>
      <c r="U361">
        <f>Main_calc!AI392</f>
        <v>1</v>
      </c>
      <c r="V361">
        <f>Main_calc!BD392</f>
        <v>1</v>
      </c>
    </row>
    <row r="362" spans="1:22">
      <c r="A362" s="1">
        <v>1.59529238952228</v>
      </c>
      <c r="B362">
        <v>-3.03467556495307</v>
      </c>
      <c r="C362">
        <v>1</v>
      </c>
      <c r="T362">
        <f>Main_calc!N393</f>
        <v>0</v>
      </c>
      <c r="U362">
        <f>Main_calc!AI393</f>
        <v>1</v>
      </c>
      <c r="V362">
        <f>Main_calc!BD393</f>
        <v>1</v>
      </c>
    </row>
    <row r="363" spans="1:22">
      <c r="A363" s="1">
        <v>1.27139537211521</v>
      </c>
      <c r="B363">
        <v>-1.61502124735283</v>
      </c>
      <c r="C363">
        <v>1</v>
      </c>
      <c r="T363">
        <f>Main_calc!N394</f>
        <v>0</v>
      </c>
      <c r="U363">
        <f>Main_calc!AI394</f>
        <v>1</v>
      </c>
      <c r="V363">
        <f>Main_calc!BD394</f>
        <v>1</v>
      </c>
    </row>
    <row r="364" spans="1:22">
      <c r="A364" s="1">
        <v>1.40701976836286</v>
      </c>
      <c r="B364">
        <v>-3.90266393606616</v>
      </c>
      <c r="C364">
        <v>1</v>
      </c>
      <c r="T364">
        <f>Main_calc!N395</f>
        <v>0</v>
      </c>
      <c r="U364">
        <f>Main_calc!AI395</f>
        <v>1</v>
      </c>
      <c r="V364">
        <f>Main_calc!BD395</f>
        <v>1</v>
      </c>
    </row>
    <row r="365" spans="1:22">
      <c r="A365" s="1">
        <v>1.58125802146043</v>
      </c>
      <c r="B365">
        <v>-2.90841128871437</v>
      </c>
      <c r="C365">
        <v>1</v>
      </c>
      <c r="T365">
        <f>Main_calc!N396</f>
        <v>0</v>
      </c>
      <c r="U365">
        <f>Main_calc!AI396</f>
        <v>1</v>
      </c>
      <c r="V365">
        <f>Main_calc!BD396</f>
        <v>1</v>
      </c>
    </row>
    <row r="366" spans="1:22">
      <c r="A366">
        <v>-1.72159327356055</v>
      </c>
      <c r="B366" s="1">
        <v>1.31250839202649</v>
      </c>
      <c r="C366">
        <v>1</v>
      </c>
      <c r="T366">
        <f>Main_calc!N397</f>
        <v>1</v>
      </c>
      <c r="U366">
        <f>Main_calc!AI397</f>
        <v>0</v>
      </c>
      <c r="V366">
        <f>Main_calc!BD397</f>
        <v>0</v>
      </c>
    </row>
    <row r="367" spans="1:22">
      <c r="A367" s="1">
        <v>0.568722722029847</v>
      </c>
      <c r="B367" s="1">
        <v>2.59847860238576</v>
      </c>
      <c r="C367">
        <v>1</v>
      </c>
      <c r="T367">
        <f>Main_calc!N398</f>
        <v>1</v>
      </c>
      <c r="U367">
        <f>Main_calc!AI398</f>
        <v>0</v>
      </c>
      <c r="V367">
        <f>Main_calc!BD398</f>
        <v>0</v>
      </c>
    </row>
    <row r="368" spans="1:22">
      <c r="A368" s="1">
        <v>1.60960641088236</v>
      </c>
      <c r="B368">
        <v>-3.50186706781348</v>
      </c>
      <c r="C368">
        <v>1</v>
      </c>
      <c r="T368">
        <f>Main_calc!N399</f>
        <v>0</v>
      </c>
      <c r="U368">
        <f>Main_calc!AI399</f>
        <v>1</v>
      </c>
      <c r="V368">
        <f>Main_calc!BD399</f>
        <v>1</v>
      </c>
    </row>
    <row r="369" spans="1:22">
      <c r="A369" s="1">
        <v>1.70849760573326</v>
      </c>
      <c r="B369">
        <v>-2.9603912891255</v>
      </c>
      <c r="C369">
        <v>1</v>
      </c>
      <c r="T369">
        <f>Main_calc!N400</f>
        <v>0</v>
      </c>
      <c r="U369">
        <f>Main_calc!AI400</f>
        <v>1</v>
      </c>
      <c r="V369">
        <f>Main_calc!BD400</f>
        <v>1</v>
      </c>
    </row>
    <row r="370" spans="1:22">
      <c r="A370" s="1">
        <v>0.0377494361309022</v>
      </c>
      <c r="B370">
        <v>-0.036009879506721</v>
      </c>
      <c r="C370">
        <v>1</v>
      </c>
      <c r="T370">
        <f>Main_calc!N401</f>
        <v>0</v>
      </c>
      <c r="U370">
        <f>Main_calc!AI401</f>
        <v>1</v>
      </c>
      <c r="V370">
        <f>Main_calc!BD401</f>
        <v>1</v>
      </c>
    </row>
    <row r="371" spans="1:22">
      <c r="A371" s="1">
        <v>1.77885146575279</v>
      </c>
      <c r="B371">
        <v>-3.27807629010224</v>
      </c>
      <c r="C371">
        <v>1</v>
      </c>
      <c r="T371">
        <f>Main_calc!N402</f>
        <v>0</v>
      </c>
      <c r="U371">
        <f>Main_calc!AI402</f>
        <v>1</v>
      </c>
      <c r="V371">
        <f>Main_calc!BD402</f>
        <v>1</v>
      </c>
    </row>
    <row r="372" spans="1:22">
      <c r="A372" s="1">
        <v>1.57017559762756</v>
      </c>
      <c r="B372">
        <v>-2.34587604901482</v>
      </c>
      <c r="C372">
        <v>1</v>
      </c>
      <c r="T372">
        <f>Main_calc!N403</f>
        <v>0</v>
      </c>
      <c r="U372">
        <f>Main_calc!AI403</f>
        <v>1</v>
      </c>
      <c r="V372">
        <f>Main_calc!BD403</f>
        <v>1</v>
      </c>
    </row>
    <row r="373" spans="1:22">
      <c r="A373" s="1">
        <v>1.31626220562793</v>
      </c>
      <c r="B373">
        <v>-3.56919962434888</v>
      </c>
      <c r="C373">
        <v>1</v>
      </c>
      <c r="T373">
        <f>Main_calc!N404</f>
        <v>0</v>
      </c>
      <c r="U373">
        <f>Main_calc!AI404</f>
        <v>1</v>
      </c>
      <c r="V373">
        <f>Main_calc!BD404</f>
        <v>1</v>
      </c>
    </row>
    <row r="374" spans="1:22">
      <c r="A374" s="1">
        <v>1.45580658853358</v>
      </c>
      <c r="B374">
        <v>-3.51991587792477</v>
      </c>
      <c r="C374">
        <v>1</v>
      </c>
      <c r="T374">
        <f>Main_calc!N405</f>
        <v>0</v>
      </c>
      <c r="U374">
        <f>Main_calc!AI405</f>
        <v>1</v>
      </c>
      <c r="V374">
        <f>Main_calc!BD405</f>
        <v>1</v>
      </c>
    </row>
    <row r="375" spans="1:22">
      <c r="A375" s="1">
        <v>0.0995670227225108</v>
      </c>
      <c r="B375">
        <v>-1.23848616343293</v>
      </c>
      <c r="C375">
        <v>1</v>
      </c>
      <c r="T375">
        <f>Main_calc!N406</f>
        <v>0</v>
      </c>
      <c r="U375">
        <f>Main_calc!AI406</f>
        <v>1</v>
      </c>
      <c r="V375">
        <f>Main_calc!BD406</f>
        <v>1</v>
      </c>
    </row>
    <row r="376" spans="1:22">
      <c r="A376" s="1">
        <v>1.49806312185195</v>
      </c>
      <c r="B376">
        <v>-3.47814659203703</v>
      </c>
      <c r="C376">
        <v>1</v>
      </c>
      <c r="T376">
        <f>Main_calc!N407</f>
        <v>0</v>
      </c>
      <c r="U376">
        <f>Main_calc!AI407</f>
        <v>1</v>
      </c>
      <c r="V376">
        <f>Main_calc!BD407</f>
        <v>1</v>
      </c>
    </row>
    <row r="377" spans="1:22">
      <c r="A377" s="1">
        <v>1.19805865705706</v>
      </c>
      <c r="B377">
        <v>-3.65480563788525</v>
      </c>
      <c r="C377">
        <v>1</v>
      </c>
      <c r="T377">
        <f>Main_calc!N408</f>
        <v>0</v>
      </c>
      <c r="U377">
        <f>Main_calc!AI408</f>
        <v>1</v>
      </c>
      <c r="V377">
        <f>Main_calc!BD408</f>
        <v>1</v>
      </c>
    </row>
    <row r="378" spans="1:22">
      <c r="A378" s="1">
        <v>1.30759534390584</v>
      </c>
      <c r="B378">
        <v>-3.82629239495884</v>
      </c>
      <c r="C378">
        <v>1</v>
      </c>
      <c r="T378">
        <f>Main_calc!N409</f>
        <v>0</v>
      </c>
      <c r="U378">
        <f>Main_calc!AI409</f>
        <v>1</v>
      </c>
      <c r="V378">
        <f>Main_calc!BD409</f>
        <v>1</v>
      </c>
    </row>
    <row r="379" spans="1:22">
      <c r="A379" s="1">
        <v>1.69066279427863</v>
      </c>
      <c r="B379">
        <v>-3.80826363831204</v>
      </c>
      <c r="C379">
        <v>1</v>
      </c>
      <c r="T379">
        <f>Main_calc!N410</f>
        <v>0</v>
      </c>
      <c r="U379">
        <f>Main_calc!AI410</f>
        <v>1</v>
      </c>
      <c r="V379">
        <f>Main_calc!BD410</f>
        <v>1</v>
      </c>
    </row>
    <row r="380" spans="1:22">
      <c r="A380" s="1">
        <v>1.54457757848004</v>
      </c>
      <c r="B380">
        <v>-3.56242007751162</v>
      </c>
      <c r="C380">
        <v>1</v>
      </c>
      <c r="T380">
        <f>Main_calc!N411</f>
        <v>0</v>
      </c>
      <c r="U380">
        <f>Main_calc!AI411</f>
        <v>1</v>
      </c>
      <c r="V380">
        <f>Main_calc!BD411</f>
        <v>1</v>
      </c>
    </row>
    <row r="381" spans="1:22">
      <c r="A381" s="1">
        <v>0.336164301559482</v>
      </c>
      <c r="B381">
        <v>-2.44646388765054</v>
      </c>
      <c r="C381">
        <v>1</v>
      </c>
      <c r="T381">
        <f>Main_calc!N412</f>
        <v>0</v>
      </c>
      <c r="U381">
        <f>Main_calc!AI412</f>
        <v>1</v>
      </c>
      <c r="V381">
        <f>Main_calc!BD412</f>
        <v>1</v>
      </c>
    </row>
    <row r="382" spans="1:22">
      <c r="A382" s="1">
        <v>0.471520896108959</v>
      </c>
      <c r="B382">
        <v>-2.51865217461471</v>
      </c>
      <c r="C382">
        <v>1</v>
      </c>
      <c r="T382">
        <f>Main_calc!N413</f>
        <v>0</v>
      </c>
      <c r="U382">
        <f>Main_calc!AI413</f>
        <v>1</v>
      </c>
      <c r="V382">
        <f>Main_calc!BD413</f>
        <v>1</v>
      </c>
    </row>
    <row r="383" spans="1:22">
      <c r="A383" s="1">
        <v>1.79332636519943</v>
      </c>
      <c r="B383">
        <v>-3.70032291715189</v>
      </c>
      <c r="C383">
        <v>1</v>
      </c>
      <c r="T383">
        <f>Main_calc!N414</f>
        <v>0</v>
      </c>
      <c r="U383">
        <f>Main_calc!AI414</f>
        <v>1</v>
      </c>
      <c r="V383">
        <f>Main_calc!BD414</f>
        <v>1</v>
      </c>
    </row>
    <row r="384" spans="1:22">
      <c r="A384" s="1">
        <v>1.75802645185042</v>
      </c>
      <c r="B384">
        <v>-2.98399233761023</v>
      </c>
      <c r="C384">
        <v>1</v>
      </c>
      <c r="T384">
        <f>Main_calc!N415</f>
        <v>0</v>
      </c>
      <c r="U384">
        <f>Main_calc!AI415</f>
        <v>1</v>
      </c>
      <c r="V384">
        <f>Main_calc!BD415</f>
        <v>1</v>
      </c>
    </row>
    <row r="385" spans="1:22">
      <c r="A385" s="1">
        <v>1.11059509973875</v>
      </c>
      <c r="B385">
        <v>-3.49686963438131</v>
      </c>
      <c r="C385">
        <v>1</v>
      </c>
      <c r="T385">
        <f>Main_calc!N416</f>
        <v>0</v>
      </c>
      <c r="U385">
        <f>Main_calc!AI416</f>
        <v>1</v>
      </c>
      <c r="V385">
        <f>Main_calc!BD416</f>
        <v>1</v>
      </c>
    </row>
    <row r="386" spans="1:22">
      <c r="A386" s="1">
        <v>0.0225410297779568</v>
      </c>
      <c r="B386">
        <v>-0.488897726181794</v>
      </c>
      <c r="C386">
        <v>1</v>
      </c>
      <c r="T386">
        <f>Main_calc!N417</f>
        <v>0</v>
      </c>
      <c r="U386">
        <f>Main_calc!AI417</f>
        <v>1</v>
      </c>
      <c r="V386">
        <f>Main_calc!BD417</f>
        <v>1</v>
      </c>
    </row>
    <row r="387" spans="1:22">
      <c r="A387" s="1">
        <v>1.03402966062109</v>
      </c>
      <c r="B387">
        <v>-3.76272063670681</v>
      </c>
      <c r="C387">
        <v>1</v>
      </c>
      <c r="T387">
        <f>Main_calc!N418</f>
        <v>0</v>
      </c>
      <c r="U387">
        <f>Main_calc!AI418</f>
        <v>1</v>
      </c>
      <c r="V387">
        <f>Main_calc!BD418</f>
        <v>1</v>
      </c>
    </row>
    <row r="388" spans="1:22">
      <c r="A388" s="1">
        <v>0.146010384902217</v>
      </c>
      <c r="B388" s="1">
        <v>1.42253749820108</v>
      </c>
      <c r="C388">
        <v>1</v>
      </c>
      <c r="T388">
        <f>Main_calc!N419</f>
        <v>1</v>
      </c>
      <c r="U388">
        <f>Main_calc!AI419</f>
        <v>0</v>
      </c>
      <c r="V388">
        <f>Main_calc!BD419</f>
        <v>0</v>
      </c>
    </row>
    <row r="389" spans="1:22">
      <c r="A389" s="1">
        <v>1.50301824351548</v>
      </c>
      <c r="B389">
        <v>-3.694889642885</v>
      </c>
      <c r="C389">
        <v>1</v>
      </c>
      <c r="T389">
        <f>Main_calc!N420</f>
        <v>0</v>
      </c>
      <c r="U389">
        <f>Main_calc!AI420</f>
        <v>1</v>
      </c>
      <c r="V389">
        <f>Main_calc!BD420</f>
        <v>1</v>
      </c>
    </row>
    <row r="390" spans="1:22">
      <c r="A390" s="1">
        <v>0.529563078231092</v>
      </c>
      <c r="B390">
        <v>-2.79391432194152</v>
      </c>
      <c r="C390">
        <v>1</v>
      </c>
      <c r="T390">
        <f>Main_calc!N421</f>
        <v>0</v>
      </c>
      <c r="U390">
        <f>Main_calc!AI421</f>
        <v>1</v>
      </c>
      <c r="V390">
        <f>Main_calc!BD421</f>
        <v>1</v>
      </c>
    </row>
    <row r="391" spans="1:22">
      <c r="A391" s="1">
        <v>0.723526086007997</v>
      </c>
      <c r="B391">
        <v>-0.853390853301026</v>
      </c>
      <c r="C391">
        <v>1</v>
      </c>
      <c r="T391">
        <f>Main_calc!N422</f>
        <v>0</v>
      </c>
      <c r="U391">
        <f>Main_calc!AI422</f>
        <v>1</v>
      </c>
      <c r="V391">
        <f>Main_calc!BD422</f>
        <v>1</v>
      </c>
    </row>
    <row r="392" spans="1:22">
      <c r="A392" s="1">
        <v>1.24444150826477</v>
      </c>
      <c r="B392">
        <v>-3.97467896856256</v>
      </c>
      <c r="C392">
        <v>1</v>
      </c>
      <c r="T392">
        <f>Main_calc!N423</f>
        <v>0</v>
      </c>
      <c r="U392">
        <f>Main_calc!AI423</f>
        <v>1</v>
      </c>
      <c r="V392">
        <f>Main_calc!BD423</f>
        <v>1</v>
      </c>
    </row>
    <row r="393" spans="1:22">
      <c r="A393" s="1">
        <v>0.711308694800484</v>
      </c>
      <c r="B393">
        <v>-3.03195393040919</v>
      </c>
      <c r="C393">
        <v>1</v>
      </c>
      <c r="T393">
        <f>Main_calc!N424</f>
        <v>0</v>
      </c>
      <c r="U393">
        <f>Main_calc!AI424</f>
        <v>1</v>
      </c>
      <c r="V393">
        <f>Main_calc!BD424</f>
        <v>1</v>
      </c>
    </row>
    <row r="394" spans="1:22">
      <c r="A394" s="1">
        <v>0.0365824426836081</v>
      </c>
      <c r="B394">
        <v>-0.72026716561602</v>
      </c>
      <c r="C394">
        <v>1</v>
      </c>
      <c r="T394">
        <f>Main_calc!N425</f>
        <v>0</v>
      </c>
      <c r="U394">
        <f>Main_calc!AI425</f>
        <v>1</v>
      </c>
      <c r="V394">
        <f>Main_calc!BD425</f>
        <v>1</v>
      </c>
    </row>
    <row r="395" spans="1:22">
      <c r="A395" s="1">
        <v>0.596719268268771</v>
      </c>
      <c r="B395" s="1">
        <v>2.87171159735632</v>
      </c>
      <c r="C395">
        <v>1</v>
      </c>
      <c r="T395">
        <f>Main_calc!N426</f>
        <v>1</v>
      </c>
      <c r="U395">
        <f>Main_calc!AI426</f>
        <v>0</v>
      </c>
      <c r="V395">
        <f>Main_calc!BD426</f>
        <v>0</v>
      </c>
    </row>
    <row r="396" spans="1:22">
      <c r="A396" s="1">
        <v>0.177160217746027</v>
      </c>
      <c r="B396">
        <v>-1.53928238607584</v>
      </c>
      <c r="C396">
        <v>1</v>
      </c>
      <c r="T396">
        <f>Main_calc!N427</f>
        <v>0</v>
      </c>
      <c r="U396">
        <f>Main_calc!AI427</f>
        <v>1</v>
      </c>
      <c r="V396">
        <f>Main_calc!BD427</f>
        <v>1</v>
      </c>
    </row>
    <row r="397" spans="1:22">
      <c r="A397" s="1">
        <v>0.450367941016211</v>
      </c>
      <c r="B397" s="1">
        <v>2.40812143106713</v>
      </c>
      <c r="C397">
        <v>1</v>
      </c>
      <c r="T397">
        <f>Main_calc!N428</f>
        <v>1</v>
      </c>
      <c r="U397">
        <f>Main_calc!AI428</f>
        <v>0</v>
      </c>
      <c r="V397">
        <f>Main_calc!BD428</f>
        <v>0</v>
      </c>
    </row>
    <row r="398" spans="1:22">
      <c r="A398" s="1">
        <v>0.0375726453489195</v>
      </c>
      <c r="B398" s="1">
        <v>0.891600978829598</v>
      </c>
      <c r="C398">
        <v>1</v>
      </c>
      <c r="T398">
        <f>Main_calc!N429</f>
        <v>1</v>
      </c>
      <c r="U398">
        <f>Main_calc!AI429</f>
        <v>0</v>
      </c>
      <c r="V398">
        <f>Main_calc!BD429</f>
        <v>0</v>
      </c>
    </row>
    <row r="399" spans="1:22">
      <c r="A399" s="1">
        <v>0.213641163678618</v>
      </c>
      <c r="B399" s="1">
        <v>1.73201591291347</v>
      </c>
      <c r="C399">
        <v>1</v>
      </c>
      <c r="T399">
        <f>Main_calc!N430</f>
        <v>1</v>
      </c>
      <c r="U399">
        <f>Main_calc!AI430</f>
        <v>0</v>
      </c>
      <c r="V399">
        <f>Main_calc!BD430</f>
        <v>0</v>
      </c>
    </row>
    <row r="400" spans="1:22">
      <c r="A400" s="1">
        <v>0.324386892857029</v>
      </c>
      <c r="B400">
        <v>-2.11632466325066</v>
      </c>
      <c r="C400">
        <v>1</v>
      </c>
      <c r="T400">
        <f>Main_calc!N431</f>
        <v>0</v>
      </c>
      <c r="U400">
        <f>Main_calc!AI431</f>
        <v>1</v>
      </c>
      <c r="V400">
        <f>Main_calc!BD431</f>
        <v>1</v>
      </c>
    </row>
    <row r="401" spans="1:22">
      <c r="A401" s="1">
        <v>0.730780825000751</v>
      </c>
      <c r="B401" s="1">
        <v>3.06832920818765</v>
      </c>
      <c r="C401">
        <v>1</v>
      </c>
      <c r="T401">
        <f>Main_calc!N432</f>
        <v>1</v>
      </c>
      <c r="U401">
        <f>Main_calc!AI432</f>
        <v>0</v>
      </c>
      <c r="V401">
        <f>Main_calc!BD432</f>
        <v>0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N433"/>
  <sheetViews>
    <sheetView tabSelected="1" zoomScale="85" zoomScaleNormal="85" workbookViewId="0">
      <selection activeCell="H33" sqref="H33"/>
    </sheetView>
  </sheetViews>
  <sheetFormatPr defaultColWidth="9.14285714285714" defaultRowHeight="15"/>
  <cols>
    <col min="1" max="1" width="14"/>
    <col min="2" max="3" width="14.8571428571429"/>
    <col min="4" max="4" width="29.6952380952381" customWidth="1"/>
    <col min="5" max="5" width="14"/>
    <col min="6" max="6" width="15.1428571428571"/>
    <col min="7" max="9" width="14"/>
    <col min="10" max="12" width="14.8571428571429"/>
    <col min="13" max="13" width="20.7142857142857"/>
    <col min="14" max="14" width="15.1428571428571"/>
    <col min="15" max="15" width="14.8571428571429"/>
    <col min="16" max="16" width="12.1428571428571" customWidth="1"/>
    <col min="17" max="17" width="20.8666666666667" customWidth="1"/>
    <col min="18" max="20" width="12.1428571428571" customWidth="1"/>
    <col min="21" max="21" width="12.2857142857143" customWidth="1"/>
    <col min="22" max="22" width="26.7238095238095" customWidth="1"/>
    <col min="23" max="23" width="12.2857142857143" customWidth="1"/>
    <col min="24" max="24" width="17.4285714285714"/>
    <col min="25" max="25" width="14.8571428571429"/>
    <col min="26" max="28" width="19.2857142857143"/>
    <col min="29" max="29" width="25" customWidth="1"/>
    <col min="30" max="32" width="20.4285714285714" customWidth="1"/>
    <col min="33" max="33" width="15.4571428571429" customWidth="1"/>
    <col min="34" max="36" width="13.1047619047619" customWidth="1"/>
    <col min="37" max="37" width="13.7142857142857"/>
    <col min="38" max="38" width="14.8571428571429"/>
    <col min="39" max="39" width="15.1428571428571"/>
    <col min="40" max="40" width="15.8571428571429"/>
    <col min="41" max="41" width="12.5714285714286"/>
    <col min="42" max="44" width="13.7142857142857"/>
    <col min="45" max="45" width="12.8571428571429"/>
    <col min="46" max="46" width="13.7142857142857"/>
    <col min="47" max="47" width="10.2857142857143"/>
    <col min="48" max="48" width="9.57142857142857"/>
    <col min="49" max="49" width="10.2857142857143"/>
    <col min="50" max="50" width="9.57142857142857"/>
    <col min="55" max="58" width="14.2857142857143" customWidth="1"/>
    <col min="62" max="62" width="11.7142857142857"/>
    <col min="63" max="64" width="12.5714285714286"/>
    <col min="65" max="65" width="21.8571428571429"/>
    <col min="66" max="66" width="18.5714285714286"/>
  </cols>
  <sheetData>
    <row r="2" spans="20:22">
      <c r="T2" s="97" t="s">
        <v>39</v>
      </c>
      <c r="U2" s="97" t="s">
        <v>40</v>
      </c>
      <c r="V2" s="97" t="s">
        <v>41</v>
      </c>
    </row>
    <row r="3" spans="20:62">
      <c r="T3" s="97" t="s">
        <v>42</v>
      </c>
      <c r="U3">
        <v>-0.0175139330840645</v>
      </c>
      <c r="V3" s="62">
        <v>1.5622185495473e-7</v>
      </c>
      <c r="X3" s="10"/>
      <c r="AB3" s="80">
        <f>Z28*AC33+AD33*AA28+AE33*AB28+AF33*AC28</f>
        <v>-0.000264754917978765</v>
      </c>
      <c r="AC3" s="80">
        <f>AB3+AD28</f>
        <v>-0.00026614454854374</v>
      </c>
      <c r="BJ3" s="62">
        <v>0.0178064307148987</v>
      </c>
    </row>
    <row r="4" spans="20:24">
      <c r="T4">
        <v>-0.00312891572461224</v>
      </c>
      <c r="U4">
        <v>-0.0004413315799558</v>
      </c>
      <c r="V4" s="62">
        <v>9.33529550461997e-9</v>
      </c>
      <c r="X4" s="8"/>
    </row>
    <row r="5" spans="20:33">
      <c r="T5">
        <v>-0.00058822899785574</v>
      </c>
      <c r="U5">
        <v>-0.00836028462695444</v>
      </c>
      <c r="V5" s="3">
        <v>-2.91487824803926e-8</v>
      </c>
      <c r="X5" s="40"/>
      <c r="AG5" s="40"/>
    </row>
    <row r="6" spans="24:64">
      <c r="X6" s="10"/>
      <c r="AG6" s="40"/>
      <c r="BK6" s="62">
        <v>-0.013681234423025</v>
      </c>
      <c r="BL6" s="62">
        <v>-9.38331931088498e-8</v>
      </c>
    </row>
    <row r="7" spans="15:24">
      <c r="O7" s="8"/>
      <c r="T7">
        <v>-0.00098916716779303</v>
      </c>
      <c r="U7">
        <v>-0.00034924540492941</v>
      </c>
      <c r="V7">
        <v>-0.0123748278792016</v>
      </c>
      <c r="W7" s="97" t="s">
        <v>43</v>
      </c>
      <c r="X7" s="3">
        <v>-1.38963056515706e-6</v>
      </c>
    </row>
    <row r="8" spans="15:66">
      <c r="O8" s="10"/>
      <c r="BM8" s="8">
        <v>0.0148023050394166</v>
      </c>
      <c r="BN8" s="62">
        <v>5.64232610270209e-6</v>
      </c>
    </row>
    <row r="9" spans="20:27">
      <c r="T9" s="61">
        <f>T2/T21</f>
        <v>1</v>
      </c>
      <c r="U9" s="61">
        <f>U2/U21</f>
        <v>1</v>
      </c>
      <c r="V9" s="61">
        <f>V2/V21</f>
        <v>0.999999999980674</v>
      </c>
      <c r="Y9" s="10"/>
      <c r="Z9" s="8"/>
      <c r="AA9" s="9"/>
    </row>
    <row r="10" spans="20:62">
      <c r="T10" s="61">
        <f t="shared" ref="T10:T15" si="0">T3/T22</f>
        <v>0.999999999999994</v>
      </c>
      <c r="U10" s="61">
        <f t="shared" ref="U10:U15" si="1">U3/U22</f>
        <v>1</v>
      </c>
      <c r="V10" s="61">
        <f t="shared" ref="V10:V15" si="2">V3/V22</f>
        <v>1.00000000000874</v>
      </c>
      <c r="Y10" s="10"/>
      <c r="Z10" s="8"/>
      <c r="AA10" s="9"/>
      <c r="AJ10" s="44"/>
      <c r="BJ10" s="61">
        <f>BJ3/BJ21</f>
        <v>1</v>
      </c>
    </row>
    <row r="11" spans="20:48">
      <c r="T11" s="61">
        <f t="shared" si="0"/>
        <v>1</v>
      </c>
      <c r="U11" s="61">
        <f t="shared" si="1"/>
        <v>0.999999999999974</v>
      </c>
      <c r="V11" s="61">
        <f t="shared" si="2"/>
        <v>1.00000000003122</v>
      </c>
      <c r="X11" s="10"/>
      <c r="Y11" s="98" t="s">
        <v>44</v>
      </c>
      <c r="Z11" s="8">
        <v>-0.0616251903447178</v>
      </c>
      <c r="AA11" s="8">
        <v>-0.00534684119942304</v>
      </c>
      <c r="AB11" s="8">
        <v>-0.0306058491681661</v>
      </c>
      <c r="AC11" s="98" t="s">
        <v>45</v>
      </c>
      <c r="AD11">
        <v>-0.0615472980753464</v>
      </c>
      <c r="AE11">
        <v>-0.00534679024690678</v>
      </c>
      <c r="AF11">
        <v>-0.030596296397477</v>
      </c>
      <c r="AG11" s="48">
        <v>-0.00026614454854392</v>
      </c>
      <c r="AU11" s="8"/>
      <c r="AV11" s="9"/>
    </row>
    <row r="12" spans="20:48">
      <c r="T12" s="61">
        <f t="shared" si="0"/>
        <v>1</v>
      </c>
      <c r="U12" s="61">
        <f t="shared" si="1"/>
        <v>1</v>
      </c>
      <c r="V12" s="61">
        <f t="shared" si="2"/>
        <v>1.00000000008239</v>
      </c>
      <c r="X12" s="10"/>
      <c r="Y12" s="40">
        <f>Y11/Y33</f>
        <v>1.00000000000001</v>
      </c>
      <c r="Z12" s="40">
        <f t="shared" ref="Z12:AF12" si="3">Z11/Z33</f>
        <v>1</v>
      </c>
      <c r="AA12" s="40">
        <f t="shared" si="3"/>
        <v>0.999999999999999</v>
      </c>
      <c r="AB12" s="40">
        <f t="shared" si="3"/>
        <v>0.999999999999999</v>
      </c>
      <c r="AC12" s="40">
        <f ca="1" t="shared" si="3"/>
        <v>1.00000000000001</v>
      </c>
      <c r="AD12" s="40">
        <f ca="1" t="shared" si="3"/>
        <v>1</v>
      </c>
      <c r="AE12" s="40">
        <f ca="1" t="shared" si="3"/>
        <v>1</v>
      </c>
      <c r="AF12" s="40">
        <f ca="1" t="shared" si="3"/>
        <v>1</v>
      </c>
      <c r="AG12" s="10">
        <f>AG33/AG11</f>
        <v>0.999999999999324</v>
      </c>
      <c r="AN12" s="8"/>
      <c r="AO12" s="61"/>
      <c r="AU12" s="8"/>
      <c r="AV12" s="9"/>
    </row>
    <row r="13" spans="6:44">
      <c r="F13" s="8"/>
      <c r="G13" s="9"/>
      <c r="T13" s="61"/>
      <c r="U13" s="61"/>
      <c r="V13" s="61"/>
      <c r="AA13" s="9"/>
      <c r="AC13" s="40"/>
      <c r="AD13" s="40"/>
      <c r="AN13" s="8">
        <v>0.0178481774450024</v>
      </c>
      <c r="AO13" s="61">
        <f>AO21/AN13</f>
        <v>0.999999999999999</v>
      </c>
      <c r="AQ13" s="97" t="s">
        <v>46</v>
      </c>
      <c r="AR13" s="61">
        <f>AQ13/AQ21</f>
        <v>1.00000000000172</v>
      </c>
    </row>
    <row r="14" spans="6:64">
      <c r="F14" s="8"/>
      <c r="G14" s="10"/>
      <c r="T14" s="61">
        <f>T7/T28</f>
        <v>1</v>
      </c>
      <c r="U14" s="61">
        <f>U7/U28</f>
        <v>0.999999999999982</v>
      </c>
      <c r="V14" s="61">
        <f>V7/V28</f>
        <v>0.999999999999999</v>
      </c>
      <c r="W14" s="61">
        <f>W7/W28</f>
        <v>0.999999999999999</v>
      </c>
      <c r="X14" s="63">
        <f>X28/X7</f>
        <v>0.999999999868897</v>
      </c>
      <c r="AC14" s="8"/>
      <c r="AD14" s="62"/>
      <c r="AN14" s="8">
        <v>0.0008261735508432</v>
      </c>
      <c r="AO14" s="61">
        <f>AO22/AN14</f>
        <v>1.00000000000006</v>
      </c>
      <c r="BK14" s="61">
        <f>BK6/BK24</f>
        <v>0.999999999999999</v>
      </c>
      <c r="BL14" s="61">
        <f>BL24/BL6</f>
        <v>0.999999999974488</v>
      </c>
    </row>
    <row r="15" spans="20:66">
      <c r="T15" s="61"/>
      <c r="U15" s="61"/>
      <c r="V15" s="61"/>
      <c r="X15" s="8"/>
      <c r="AN15" s="8">
        <v>-0.00346367135516197</v>
      </c>
      <c r="AO15" s="61">
        <f>AO23/AN15</f>
        <v>0.999999999999998</v>
      </c>
      <c r="BM15" s="63">
        <f>BM8/BM28</f>
        <v>0.999999999999998</v>
      </c>
      <c r="BN15" s="80">
        <f>BN8/BN28</f>
        <v>0.999999999987543</v>
      </c>
    </row>
    <row r="16" ht="21" spans="4:47">
      <c r="D16" s="5" t="s">
        <v>47</v>
      </c>
      <c r="E16" s="5">
        <v>0</v>
      </c>
      <c r="W16" s="62"/>
      <c r="X16" s="40"/>
      <c r="Y16" s="5" t="s">
        <v>47</v>
      </c>
      <c r="Z16" s="5">
        <f>E16+1</f>
        <v>1</v>
      </c>
      <c r="AN16" s="8">
        <v>-0.00030950562774049</v>
      </c>
      <c r="AO16" s="61">
        <f>AN16/AO24</f>
        <v>0.999999999999996</v>
      </c>
      <c r="AQ16" s="3">
        <v>-5.0739304180869e-8</v>
      </c>
      <c r="AR16" s="61">
        <f>AQ16/AQ24</f>
        <v>1.00000000008292</v>
      </c>
      <c r="AT16" s="5" t="s">
        <v>47</v>
      </c>
      <c r="AU16" s="5">
        <f>Z16+1</f>
        <v>2</v>
      </c>
    </row>
    <row r="17" spans="4:61">
      <c r="D17" s="11" t="s">
        <v>48</v>
      </c>
      <c r="I17" s="11" t="s">
        <v>49</v>
      </c>
      <c r="L17" s="11" t="s">
        <v>50</v>
      </c>
      <c r="S17" s="11" t="s">
        <v>51</v>
      </c>
      <c r="Y17" s="11" t="s">
        <v>48</v>
      </c>
      <c r="AD17" s="11" t="s">
        <v>49</v>
      </c>
      <c r="AG17" s="11" t="s">
        <v>50</v>
      </c>
      <c r="AN17" s="11" t="s">
        <v>51</v>
      </c>
      <c r="AT17" s="11" t="s">
        <v>48</v>
      </c>
      <c r="AY17" s="11" t="s">
        <v>49</v>
      </c>
      <c r="BB17" s="11" t="s">
        <v>50</v>
      </c>
      <c r="BI17" s="11" t="s">
        <v>51</v>
      </c>
    </row>
    <row r="18" spans="9:61">
      <c r="I18" t="s">
        <v>52</v>
      </c>
      <c r="J18" s="1">
        <f>SUM(O33:O432)</f>
        <v>-277.264866456118</v>
      </c>
      <c r="L18" t="s">
        <v>53</v>
      </c>
      <c r="M18" s="4" t="s">
        <v>54</v>
      </c>
      <c r="N18" s="40">
        <f>SUM(P33:P432)</f>
        <v>0.000463210188324958</v>
      </c>
      <c r="O18" s="4"/>
      <c r="P18" s="4"/>
      <c r="Q18" s="4"/>
      <c r="S18" t="s">
        <v>55</v>
      </c>
      <c r="W18" s="61"/>
      <c r="AD18" t="s">
        <v>52</v>
      </c>
      <c r="AE18" s="10">
        <f>SUM(AJ33:AJ432)</f>
        <v>-277.252517366633</v>
      </c>
      <c r="AG18" t="s">
        <v>53</v>
      </c>
      <c r="AH18" s="4" t="s">
        <v>54</v>
      </c>
      <c r="AI18" s="40">
        <f>SUM(AK33:AK432)</f>
        <v>-0.000744279972499151</v>
      </c>
      <c r="AJ18" s="4"/>
      <c r="AK18" s="4"/>
      <c r="AL18" s="4"/>
      <c r="AN18" t="s">
        <v>55</v>
      </c>
      <c r="AY18" t="s">
        <v>52</v>
      </c>
      <c r="AZ18" s="1">
        <f>SUM(BE33:BE432)</f>
        <v>-277.240122097466</v>
      </c>
      <c r="BB18" t="s">
        <v>53</v>
      </c>
      <c r="BC18" s="4" t="s">
        <v>54</v>
      </c>
      <c r="BD18" s="40">
        <f>SUM(BF33:BF432)</f>
        <v>-0.0015997055834166</v>
      </c>
      <c r="BE18" s="4"/>
      <c r="BF18" s="4"/>
      <c r="BG18" s="4"/>
      <c r="BI18" t="s">
        <v>55</v>
      </c>
    </row>
    <row r="19" spans="1:63">
      <c r="A19" t="s">
        <v>56</v>
      </c>
      <c r="B19" s="12">
        <v>1.2</v>
      </c>
      <c r="E19" s="13" t="s">
        <v>23</v>
      </c>
      <c r="F19" s="14"/>
      <c r="I19" t="s">
        <v>57</v>
      </c>
      <c r="J19" s="12">
        <v>400</v>
      </c>
      <c r="L19" t="s">
        <v>53</v>
      </c>
      <c r="M19" s="4" t="s">
        <v>58</v>
      </c>
      <c r="N19" s="40">
        <f>SUM(U33:U432)</f>
        <v>-1.70400030944336e-6</v>
      </c>
      <c r="O19" s="40">
        <f>SUM(V33:V432)</f>
        <v>-5.20739516511218e-5</v>
      </c>
      <c r="P19" s="40">
        <f>SUM(W33:W432)</f>
        <v>-3.11176516810951e-6</v>
      </c>
      <c r="Q19" s="40">
        <f>SUM(X33:X432)</f>
        <v>9.71626082599698e-6</v>
      </c>
      <c r="T19" s="13" t="s">
        <v>23</v>
      </c>
      <c r="U19" s="14"/>
      <c r="Z19" s="13" t="s">
        <v>23</v>
      </c>
      <c r="AA19" s="14"/>
      <c r="AD19" t="s">
        <v>57</v>
      </c>
      <c r="AE19" s="12">
        <v>400</v>
      </c>
      <c r="AG19" t="s">
        <v>53</v>
      </c>
      <c r="AH19" s="4" t="s">
        <v>58</v>
      </c>
      <c r="AI19" s="40">
        <f t="shared" ref="AI19:AL19" si="4">SUM(AP33:AP432)</f>
        <v>-2.5283547487612e-6</v>
      </c>
      <c r="AJ19" s="40">
        <f t="shared" si="4"/>
        <v>-2.92980977285818e-6</v>
      </c>
      <c r="AK19" s="40">
        <f t="shared" si="4"/>
        <v>7.05430567019428e-6</v>
      </c>
      <c r="AL19" s="40">
        <f t="shared" si="4"/>
        <v>7.19684056622351e-6</v>
      </c>
      <c r="AO19" s="13" t="s">
        <v>23</v>
      </c>
      <c r="AP19" s="14"/>
      <c r="AU19" s="13" t="s">
        <v>23</v>
      </c>
      <c r="AV19" s="14"/>
      <c r="AY19" t="s">
        <v>57</v>
      </c>
      <c r="AZ19" s="12">
        <v>400</v>
      </c>
      <c r="BB19" t="s">
        <v>53</v>
      </c>
      <c r="BC19" s="4" t="s">
        <v>58</v>
      </c>
      <c r="BD19" s="40">
        <f t="shared" ref="BD19:BG19" si="5">SUM(BK33:BK432)</f>
        <v>-2.21407532358694e-6</v>
      </c>
      <c r="BE19" s="40">
        <f t="shared" si="5"/>
        <v>2.83061678295273e-5</v>
      </c>
      <c r="BF19" s="40">
        <f t="shared" si="5"/>
        <v>5.25321321283734e-6</v>
      </c>
      <c r="BG19" s="40">
        <f t="shared" si="5"/>
        <v>1.43646296432648e-5</v>
      </c>
      <c r="BJ19" s="13" t="s">
        <v>23</v>
      </c>
      <c r="BK19" s="14"/>
    </row>
    <row r="20" spans="4:64">
      <c r="D20" s="15"/>
      <c r="E20" s="16" t="s">
        <v>24</v>
      </c>
      <c r="F20" s="17" t="s">
        <v>25</v>
      </c>
      <c r="G20" s="18" t="s">
        <v>26</v>
      </c>
      <c r="I20" t="s">
        <v>59</v>
      </c>
      <c r="J20">
        <f>-1/J19*J18</f>
        <v>0.693162166140294</v>
      </c>
      <c r="S20" s="15"/>
      <c r="T20" s="16" t="s">
        <v>24</v>
      </c>
      <c r="U20" s="17" t="s">
        <v>25</v>
      </c>
      <c r="V20" s="18" t="s">
        <v>26</v>
      </c>
      <c r="Y20" s="15"/>
      <c r="Z20" s="16" t="s">
        <v>24</v>
      </c>
      <c r="AA20" s="17" t="s">
        <v>25</v>
      </c>
      <c r="AB20" s="18" t="s">
        <v>26</v>
      </c>
      <c r="AD20" t="s">
        <v>59</v>
      </c>
      <c r="AE20">
        <f>-1/AE19*AE18</f>
        <v>0.693131293416582</v>
      </c>
      <c r="AN20" s="15"/>
      <c r="AO20" s="16" t="s">
        <v>24</v>
      </c>
      <c r="AP20" s="17" t="s">
        <v>25</v>
      </c>
      <c r="AQ20" s="18" t="s">
        <v>26</v>
      </c>
      <c r="AT20" s="15"/>
      <c r="AU20" s="16" t="s">
        <v>24</v>
      </c>
      <c r="AV20" s="17" t="s">
        <v>25</v>
      </c>
      <c r="AW20" s="18" t="s">
        <v>26</v>
      </c>
      <c r="AY20" t="s">
        <v>59</v>
      </c>
      <c r="AZ20">
        <f>-1/AZ19*AZ18</f>
        <v>0.693100305243666</v>
      </c>
      <c r="BI20" s="15"/>
      <c r="BJ20" s="16" t="s">
        <v>24</v>
      </c>
      <c r="BK20" s="17" t="s">
        <v>25</v>
      </c>
      <c r="BL20" s="18" t="s">
        <v>26</v>
      </c>
    </row>
    <row r="21" spans="4:64">
      <c r="D21" s="19" t="s">
        <v>27</v>
      </c>
      <c r="E21" s="20">
        <f>Planar_dataset!F21</f>
        <v>0.0178862847343031</v>
      </c>
      <c r="F21" s="21">
        <f>Planar_dataset!G21</f>
        <v>0.00436509850511989</v>
      </c>
      <c r="G21" s="22">
        <f>Planar_dataset!H21</f>
        <v>0</v>
      </c>
      <c r="L21" s="15"/>
      <c r="M21" s="41" t="s">
        <v>60</v>
      </c>
      <c r="N21" s="42"/>
      <c r="O21" s="43" t="s">
        <v>61</v>
      </c>
      <c r="S21" s="19" t="s">
        <v>27</v>
      </c>
      <c r="T21" s="64">
        <f>E21-$B$19*M22</f>
        <v>0.0178745863312336</v>
      </c>
      <c r="U21" s="65">
        <f>F21-$B$19*N22</f>
        <v>0.00446887838959946</v>
      </c>
      <c r="V21" s="66">
        <f>G21-$B$19*O22</f>
        <v>5.11200092833007e-9</v>
      </c>
      <c r="X21" s="8"/>
      <c r="Y21" s="19" t="s">
        <v>27</v>
      </c>
      <c r="Z21" s="20">
        <f>T21</f>
        <v>0.0178745863312336</v>
      </c>
      <c r="AA21" s="20">
        <f>U21</f>
        <v>0.00446887838959946</v>
      </c>
      <c r="AB21" s="20">
        <f>V21</f>
        <v>5.11200092833007e-9</v>
      </c>
      <c r="AG21" s="15"/>
      <c r="AH21" s="41" t="s">
        <v>60</v>
      </c>
      <c r="AI21" s="42"/>
      <c r="AJ21" s="43" t="s">
        <v>61</v>
      </c>
      <c r="AN21" s="19" t="s">
        <v>27</v>
      </c>
      <c r="AO21" s="64">
        <f>Z21-$B$19*AH22</f>
        <v>0.0178481774450024</v>
      </c>
      <c r="AP21" s="65">
        <f>AA21-$B$19*AI22</f>
        <v>0.00470296301636475</v>
      </c>
      <c r="AQ21" s="66">
        <f>AB21-$B$19*AJ22</f>
        <v>1.26970651746137e-8</v>
      </c>
      <c r="AT21" s="19" t="s">
        <v>27</v>
      </c>
      <c r="AU21" s="20">
        <f t="shared" ref="AU21:AW21" si="6">AO21</f>
        <v>0.0178481774450024</v>
      </c>
      <c r="AV21" s="21">
        <f t="shared" si="6"/>
        <v>0.00470296301636475</v>
      </c>
      <c r="AW21" s="22">
        <f t="shared" si="6"/>
        <v>1.26970651746137e-8</v>
      </c>
      <c r="BB21" s="15"/>
      <c r="BC21" s="41" t="s">
        <v>60</v>
      </c>
      <c r="BD21" s="42"/>
      <c r="BE21" s="43" t="s">
        <v>61</v>
      </c>
      <c r="BI21" s="19" t="s">
        <v>27</v>
      </c>
      <c r="BJ21" s="64">
        <f>AU21-$B$19*BC22</f>
        <v>0.0178064307148986</v>
      </c>
      <c r="BK21" s="65">
        <f>AV21-$B$19*BD22</f>
        <v>0.005072790098137</v>
      </c>
      <c r="BL21" s="66">
        <f>AW21-$B$19*BE22</f>
        <v>1.93392911453745e-8</v>
      </c>
    </row>
    <row r="22" spans="4:64">
      <c r="D22" s="19" t="s">
        <v>28</v>
      </c>
      <c r="E22" s="23">
        <f>Planar_dataset!F22</f>
        <v>0.00096497468072009</v>
      </c>
      <c r="F22" s="24">
        <f>Planar_dataset!G22</f>
        <v>-0.0186349270336449</v>
      </c>
      <c r="G22" s="25">
        <f>Planar_dataset!H22</f>
        <v>0</v>
      </c>
      <c r="L22" s="19" t="s">
        <v>27</v>
      </c>
      <c r="M22" s="44" cm="1">
        <f t="array" ref="M22:N25">MMULT(TRANSPOSE(U33:X432),$A$33:$B$432)/J19</f>
        <v>9.74866922459716e-6</v>
      </c>
      <c r="N22" s="45">
        <v>-8.64832370663082e-5</v>
      </c>
      <c r="O22" s="46">
        <f>1/$J$19*N19</f>
        <v>-4.26000077360839e-9</v>
      </c>
      <c r="S22" s="19" t="s">
        <v>28</v>
      </c>
      <c r="T22" s="67">
        <f>E22-$B$19*M23</f>
        <v>0.000835637648399335</v>
      </c>
      <c r="U22" s="68">
        <f>F22-$B$19*N23</f>
        <v>-0.0175139330840645</v>
      </c>
      <c r="V22" s="69">
        <f>G22-$B$19*O23</f>
        <v>1.56221854953365e-7</v>
      </c>
      <c r="W22" s="61"/>
      <c r="Y22" s="19" t="s">
        <v>28</v>
      </c>
      <c r="Z22" s="20">
        <f>T22</f>
        <v>0.000835637648399335</v>
      </c>
      <c r="AA22" s="20">
        <f>U22</f>
        <v>-0.0175139330840645</v>
      </c>
      <c r="AB22" s="20">
        <f>V22</f>
        <v>1.56221854953365e-7</v>
      </c>
      <c r="AG22" s="19" t="s">
        <v>27</v>
      </c>
      <c r="AH22" s="44" cm="1">
        <f t="array" ref="AH22:AI25">MMULT(TRANSPOSE(AP33:AS432),$A$33:$B$432)/AE19</f>
        <v>2.20074051926611e-5</v>
      </c>
      <c r="AI22" s="45">
        <v>-0.000195070522304409</v>
      </c>
      <c r="AJ22" s="46">
        <f>1/$J$19*AI19</f>
        <v>-6.32088687190299e-9</v>
      </c>
      <c r="AN22" s="19" t="s">
        <v>28</v>
      </c>
      <c r="AO22" s="67">
        <f>Z22-$B$19*AH23</f>
        <v>0.000826173550843247</v>
      </c>
      <c r="AP22" s="68">
        <f>AA22-$B$19*AI23</f>
        <v>-0.0174318970945334</v>
      </c>
      <c r="AQ22" s="69">
        <f>AB22-$B$19*AJ23</f>
        <v>1.6501128427194e-7</v>
      </c>
      <c r="AT22" s="19" t="s">
        <v>28</v>
      </c>
      <c r="AU22" s="23">
        <f t="shared" ref="AU22:AW22" si="7">AO22</f>
        <v>0.000826173550843247</v>
      </c>
      <c r="AV22" s="24">
        <f t="shared" si="7"/>
        <v>-0.0174318970945334</v>
      </c>
      <c r="AW22" s="25">
        <f t="shared" si="7"/>
        <v>1.6501128427194e-7</v>
      </c>
      <c r="BB22" s="19" t="s">
        <v>27</v>
      </c>
      <c r="BC22" s="44" cm="1">
        <f t="array" ref="BC22:BD25">MMULT(TRANSPOSE(BK33:BN432),A33:B432)/AZ19</f>
        <v>3.47889417531422e-5</v>
      </c>
      <c r="BD22" s="45">
        <v>-0.000308189234810209</v>
      </c>
      <c r="BE22" s="46">
        <f>1/$J$19*BD19</f>
        <v>-5.53518830896736e-9</v>
      </c>
      <c r="BI22" s="19" t="s">
        <v>28</v>
      </c>
      <c r="BJ22" s="67">
        <f>AU22-$B$19*BC23</f>
        <v>0.000929254457676709</v>
      </c>
      <c r="BK22" s="68">
        <f>AV22-$B$19*BD23</f>
        <v>-0.0183246364587902</v>
      </c>
      <c r="BL22" s="69">
        <f>AW22-$B$19*BE23</f>
        <v>8.0092780783358e-8</v>
      </c>
    </row>
    <row r="23" spans="4:64">
      <c r="D23" s="19" t="s">
        <v>29</v>
      </c>
      <c r="E23" s="23">
        <f>Planar_dataset!F23</f>
        <v>-0.00277388202514399</v>
      </c>
      <c r="F23" s="24">
        <f>Planar_dataset!G23</f>
        <v>-0.00354758979268987</v>
      </c>
      <c r="G23" s="25">
        <f>Planar_dataset!H23</f>
        <v>0</v>
      </c>
      <c r="L23" s="19" t="s">
        <v>28</v>
      </c>
      <c r="M23" s="47">
        <v>0.000107780860267295</v>
      </c>
      <c r="N23" s="48">
        <v>-0.000934161624650337</v>
      </c>
      <c r="O23" s="49">
        <f>1/$J$19*O19</f>
        <v>-1.30184879127804e-7</v>
      </c>
      <c r="S23" s="19" t="s">
        <v>29</v>
      </c>
      <c r="T23" s="67">
        <f>E23-$B$19*M24</f>
        <v>-0.00312891572461224</v>
      </c>
      <c r="U23" s="68">
        <f>F23-$B$19*N24</f>
        <v>-0.000441331579955811</v>
      </c>
      <c r="V23" s="69">
        <f>G23-$B$19*O24</f>
        <v>9.33529550432854e-9</v>
      </c>
      <c r="X23" s="9"/>
      <c r="Y23" s="19" t="s">
        <v>29</v>
      </c>
      <c r="Z23" s="20">
        <f>T23</f>
        <v>-0.00312891572461224</v>
      </c>
      <c r="AA23" s="20">
        <f>U23</f>
        <v>-0.000441331579955811</v>
      </c>
      <c r="AB23" s="20">
        <f>V23</f>
        <v>9.33529550432854e-9</v>
      </c>
      <c r="AG23" s="19" t="s">
        <v>28</v>
      </c>
      <c r="AH23" s="47">
        <v>7.88674796340681e-6</v>
      </c>
      <c r="AI23" s="48">
        <v>-6.83633246092683e-5</v>
      </c>
      <c r="AJ23" s="49">
        <f>1/$J$19*AJ19</f>
        <v>-7.32452443214546e-9</v>
      </c>
      <c r="AN23" s="19" t="s">
        <v>29</v>
      </c>
      <c r="AO23" s="67">
        <f>Z23-$B$19*AH24</f>
        <v>-0.00346367135516196</v>
      </c>
      <c r="AP23" s="68">
        <f>AA23-$B$19*AI24</f>
        <v>0.00248272822135735</v>
      </c>
      <c r="AQ23" s="69">
        <f>AB23-$B$19*AJ24</f>
        <v>-1.18276215062543e-8</v>
      </c>
      <c r="AT23" s="19" t="s">
        <v>29</v>
      </c>
      <c r="AU23" s="23">
        <f t="shared" ref="AU23:AW23" si="8">AO23</f>
        <v>-0.00346367135516196</v>
      </c>
      <c r="AV23" s="24">
        <f t="shared" si="8"/>
        <v>0.00248272822135735</v>
      </c>
      <c r="AW23" s="25">
        <f t="shared" si="8"/>
        <v>-1.18276215062543e-8</v>
      </c>
      <c r="BB23" s="19" t="s">
        <v>28</v>
      </c>
      <c r="BC23" s="47">
        <v>-8.59007556945516e-5</v>
      </c>
      <c r="BD23" s="48">
        <v>0.000743949470214006</v>
      </c>
      <c r="BE23" s="49">
        <f>1/$J$19*BE19</f>
        <v>7.07654195738182e-8</v>
      </c>
      <c r="BI23" s="19" t="s">
        <v>29</v>
      </c>
      <c r="BJ23" s="67">
        <f>AU23-$B$19*BC24</f>
        <v>-0.00379828814142049</v>
      </c>
      <c r="BK23" s="68">
        <f>AV23-$B$19*BD24</f>
        <v>0.00539950873013738</v>
      </c>
      <c r="BL23" s="69">
        <f>AW23-$B$19*BE24</f>
        <v>-2.75872611447663e-8</v>
      </c>
    </row>
    <row r="24" spans="4:64">
      <c r="D24" s="19" t="s">
        <v>30</v>
      </c>
      <c r="E24" s="26">
        <f>Planar_dataset!F24</f>
        <v>-0.0008274148148246</v>
      </c>
      <c r="F24" s="27">
        <f>Planar_dataset!G24</f>
        <v>-0.00627000676823847</v>
      </c>
      <c r="G24" s="28">
        <f>Planar_dataset!H24</f>
        <v>0</v>
      </c>
      <c r="J24" s="48"/>
      <c r="L24" s="19" t="s">
        <v>29</v>
      </c>
      <c r="M24" s="47">
        <v>0.000295861416223542</v>
      </c>
      <c r="N24" s="48">
        <v>-0.00258854851061172</v>
      </c>
      <c r="O24" s="49">
        <f>1/$J$19*P19</f>
        <v>-7.77941292027379e-9</v>
      </c>
      <c r="S24" s="19" t="s">
        <v>30</v>
      </c>
      <c r="T24" s="70">
        <f>E24-$B$19*M25</f>
        <v>-0.00058822899785574</v>
      </c>
      <c r="U24" s="71">
        <f>F24-$B$19*N25</f>
        <v>-0.00836028462695444</v>
      </c>
      <c r="V24" s="72">
        <f>G24-$B$19*O25</f>
        <v>-2.91487824779909e-8</v>
      </c>
      <c r="X24" s="8"/>
      <c r="Y24" s="19" t="s">
        <v>30</v>
      </c>
      <c r="Z24" s="20">
        <f>T24</f>
        <v>-0.00058822899785574</v>
      </c>
      <c r="AA24" s="20">
        <f>U24</f>
        <v>-0.00836028462695444</v>
      </c>
      <c r="AB24" s="20">
        <f>V24</f>
        <v>-2.91487824779909e-8</v>
      </c>
      <c r="AG24" s="19" t="s">
        <v>29</v>
      </c>
      <c r="AH24" s="47">
        <v>0.000278963025458103</v>
      </c>
      <c r="AI24" s="48">
        <v>-0.0024367165010943</v>
      </c>
      <c r="AJ24" s="49">
        <f>1/$J$19*AK19</f>
        <v>1.76357641754857e-8</v>
      </c>
      <c r="AN24" s="19" t="s">
        <v>30</v>
      </c>
      <c r="AO24" s="70">
        <f>Z24-$B$19*AH25</f>
        <v>-0.000309505627740491</v>
      </c>
      <c r="AP24" s="71">
        <f>AA24-$B$19*AI25</f>
        <v>-0.0107921423821001</v>
      </c>
      <c r="AQ24" s="72">
        <f>AB24-$B$19*AJ25</f>
        <v>-5.07393041766615e-8</v>
      </c>
      <c r="AT24" s="19" t="s">
        <v>30</v>
      </c>
      <c r="AU24" s="26">
        <f t="shared" ref="AU24:AW24" si="9">AO24</f>
        <v>-0.000309505627740491</v>
      </c>
      <c r="AV24" s="27">
        <f t="shared" si="9"/>
        <v>-0.0107921423821001</v>
      </c>
      <c r="AW24" s="28">
        <f t="shared" si="9"/>
        <v>-5.07393041766615e-8</v>
      </c>
      <c r="BB24" s="19" t="s">
        <v>29</v>
      </c>
      <c r="BC24" s="47">
        <v>0.000278847321882107</v>
      </c>
      <c r="BD24" s="48">
        <v>-0.00243065042398336</v>
      </c>
      <c r="BE24" s="49">
        <f>1/$J$19*BF19</f>
        <v>1.31330330320934e-8</v>
      </c>
      <c r="BI24" s="19" t="s">
        <v>30</v>
      </c>
      <c r="BJ24" s="70">
        <f>AU24-$B$19*BC25</f>
        <v>2.22854947931638e-5</v>
      </c>
      <c r="BK24" s="71">
        <f>AV24-$B$19*BD25</f>
        <v>-0.013681234423025</v>
      </c>
      <c r="BL24" s="72">
        <f>AW24-$B$19*BE25</f>
        <v>-9.38331931064559e-8</v>
      </c>
    </row>
    <row r="25" spans="4:61">
      <c r="D25" t="s">
        <v>31</v>
      </c>
      <c r="L25" s="19" t="s">
        <v>30</v>
      </c>
      <c r="M25" s="50">
        <v>-0.000199321514140717</v>
      </c>
      <c r="N25" s="51">
        <v>0.00174189821559664</v>
      </c>
      <c r="O25" s="52">
        <f>1/$J$19*Q19</f>
        <v>2.42906520649924e-8</v>
      </c>
      <c r="S25" t="s">
        <v>31</v>
      </c>
      <c r="X25" s="9"/>
      <c r="Y25" t="s">
        <v>31</v>
      </c>
      <c r="AG25" s="19" t="s">
        <v>30</v>
      </c>
      <c r="AH25" s="50">
        <v>-0.00023226947509604</v>
      </c>
      <c r="AI25" s="51">
        <v>0.00202654812928807</v>
      </c>
      <c r="AJ25" s="52">
        <f>1/$J$19*AL19</f>
        <v>1.79921014155588e-8</v>
      </c>
      <c r="AN25" t="s">
        <v>31</v>
      </c>
      <c r="AT25" t="s">
        <v>31</v>
      </c>
      <c r="BB25" s="19" t="s">
        <v>30</v>
      </c>
      <c r="BC25" s="50">
        <v>-0.000276492602111379</v>
      </c>
      <c r="BD25" s="51">
        <v>0.00240757670077073</v>
      </c>
      <c r="BE25" s="52">
        <f>1/$J$19*BG19</f>
        <v>3.59115741081621e-8</v>
      </c>
      <c r="BI25" t="s">
        <v>31</v>
      </c>
    </row>
    <row r="26" spans="5:63">
      <c r="E26" s="13" t="s">
        <v>32</v>
      </c>
      <c r="F26" s="14"/>
      <c r="K26" s="48"/>
      <c r="T26" s="13" t="s">
        <v>32</v>
      </c>
      <c r="U26" s="14"/>
      <c r="Z26" s="13" t="s">
        <v>32</v>
      </c>
      <c r="AA26" s="14"/>
      <c r="AO26" s="13" t="s">
        <v>32</v>
      </c>
      <c r="AP26" s="14"/>
      <c r="AU26" s="13" t="s">
        <v>32</v>
      </c>
      <c r="AV26" s="14"/>
      <c r="BJ26" s="13" t="s">
        <v>32</v>
      </c>
      <c r="BK26" s="14"/>
    </row>
    <row r="27" spans="4:66">
      <c r="D27" s="29"/>
      <c r="E27" s="17" t="s">
        <v>33</v>
      </c>
      <c r="F27" s="17" t="s">
        <v>34</v>
      </c>
      <c r="G27" s="17" t="s">
        <v>35</v>
      </c>
      <c r="H27" s="17" t="s">
        <v>36</v>
      </c>
      <c r="I27" s="18" t="s">
        <v>37</v>
      </c>
      <c r="L27" s="29"/>
      <c r="M27" s="53" t="s">
        <v>62</v>
      </c>
      <c r="N27" s="42"/>
      <c r="O27" s="42"/>
      <c r="P27" s="42"/>
      <c r="Q27" s="73" t="s">
        <v>63</v>
      </c>
      <c r="S27" s="29"/>
      <c r="T27" s="17" t="s">
        <v>33</v>
      </c>
      <c r="U27" s="17" t="s">
        <v>34</v>
      </c>
      <c r="V27" s="17" t="s">
        <v>35</v>
      </c>
      <c r="W27" s="17" t="s">
        <v>36</v>
      </c>
      <c r="X27" s="18" t="s">
        <v>37</v>
      </c>
      <c r="Y27" s="29"/>
      <c r="Z27" s="17" t="s">
        <v>33</v>
      </c>
      <c r="AA27" s="17" t="s">
        <v>34</v>
      </c>
      <c r="AB27" s="17" t="s">
        <v>35</v>
      </c>
      <c r="AC27" s="17" t="s">
        <v>36</v>
      </c>
      <c r="AD27" s="18" t="s">
        <v>37</v>
      </c>
      <c r="AG27" s="29"/>
      <c r="AH27" s="53" t="s">
        <v>62</v>
      </c>
      <c r="AI27" s="42"/>
      <c r="AJ27" s="42"/>
      <c r="AK27" s="42"/>
      <c r="AL27" s="73" t="s">
        <v>63</v>
      </c>
      <c r="AN27" s="29"/>
      <c r="AO27" s="17" t="s">
        <v>33</v>
      </c>
      <c r="AP27" s="17" t="s">
        <v>34</v>
      </c>
      <c r="AQ27" s="17" t="s">
        <v>35</v>
      </c>
      <c r="AR27" s="17" t="s">
        <v>36</v>
      </c>
      <c r="AS27" s="18" t="s">
        <v>37</v>
      </c>
      <c r="AT27" s="29"/>
      <c r="AU27" s="17" t="s">
        <v>33</v>
      </c>
      <c r="AV27" s="17" t="s">
        <v>34</v>
      </c>
      <c r="AW27" s="17" t="s">
        <v>35</v>
      </c>
      <c r="AX27" s="17" t="s">
        <v>36</v>
      </c>
      <c r="AY27" s="18" t="s">
        <v>37</v>
      </c>
      <c r="BB27" s="29"/>
      <c r="BC27" s="53" t="s">
        <v>62</v>
      </c>
      <c r="BD27" s="42"/>
      <c r="BE27" s="42"/>
      <c r="BF27" s="42"/>
      <c r="BG27" s="73" t="s">
        <v>63</v>
      </c>
      <c r="BI27" s="29"/>
      <c r="BJ27" s="17" t="s">
        <v>33</v>
      </c>
      <c r="BK27" s="17" t="s">
        <v>34</v>
      </c>
      <c r="BL27" s="17" t="s">
        <v>35</v>
      </c>
      <c r="BM27" s="17" t="s">
        <v>36</v>
      </c>
      <c r="BN27" s="18" t="s">
        <v>37</v>
      </c>
    </row>
    <row r="28" spans="4:66">
      <c r="D28" s="30" t="s">
        <v>38</v>
      </c>
      <c r="E28" s="31">
        <f>Planar_dataset!F29</f>
        <v>-0.00043818168975928</v>
      </c>
      <c r="F28" s="32">
        <f>Planar_dataset!G29</f>
        <v>-0.00477218030359503</v>
      </c>
      <c r="G28" s="32">
        <f>Planar_dataset!H29</f>
        <v>-0.0131386475336268</v>
      </c>
      <c r="H28" s="32">
        <f>Planar_dataset!I29</f>
        <v>0.00884622380499585</v>
      </c>
      <c r="I28" s="54">
        <f>Planar_dataset!J29</f>
        <v>0</v>
      </c>
      <c r="L28" s="30" t="s">
        <v>38</v>
      </c>
      <c r="M28" s="55" cm="1">
        <f t="array" ref="M28:P28">MMULT(TRANSPOSE(P33:P432),H33:K432)/$J$19</f>
        <v>0.000459154565028124</v>
      </c>
      <c r="N28" s="56">
        <v>-0.00368577908222135</v>
      </c>
      <c r="O28" s="56">
        <v>-0.00063651637868766</v>
      </c>
      <c r="P28" s="56">
        <v>-0.00121658388573147</v>
      </c>
      <c r="Q28" s="74">
        <f>1/J19*N18</f>
        <v>1.1580254708124e-6</v>
      </c>
      <c r="S28" s="30" t="s">
        <v>64</v>
      </c>
      <c r="T28" s="75">
        <f>E28-M$28*$B$19</f>
        <v>-0.000989167167793029</v>
      </c>
      <c r="U28" s="76">
        <f>F28-N$28*$B$19</f>
        <v>-0.000349245404929416</v>
      </c>
      <c r="V28" s="76">
        <f>G28-O$28*$B$19</f>
        <v>-0.0123748278792016</v>
      </c>
      <c r="W28" s="76">
        <f>H28-P$28*$B$19</f>
        <v>0.0103061244678736</v>
      </c>
      <c r="X28" s="77">
        <f>I28-Q$28*$B$19</f>
        <v>-1.38963056497488e-6</v>
      </c>
      <c r="Y28" s="30" t="s">
        <v>38</v>
      </c>
      <c r="Z28" s="81">
        <f>T28</f>
        <v>-0.000989167167793029</v>
      </c>
      <c r="AA28" s="81">
        <f>U28</f>
        <v>-0.000349245404929416</v>
      </c>
      <c r="AB28" s="81">
        <f>V28</f>
        <v>-0.0123748278792016</v>
      </c>
      <c r="AC28" s="81">
        <f>W28</f>
        <v>0.0103061244678736</v>
      </c>
      <c r="AD28" s="82">
        <f>X28</f>
        <v>-1.38963056497488e-6</v>
      </c>
      <c r="AG28" s="30" t="s">
        <v>38</v>
      </c>
      <c r="AH28" s="84" cm="1">
        <f t="array" ref="AH28:AK28">MMULT(TRANSPOSE(AK33:AK432),AC33:AF432)/$J$19</f>
        <v>0.000479109260776493</v>
      </c>
      <c r="AI28" s="85">
        <v>-0.00346057801836196</v>
      </c>
      <c r="AJ28" s="85">
        <v>-1.63505126540483e-5</v>
      </c>
      <c r="AK28" s="85">
        <v>-0.0016321296758608</v>
      </c>
      <c r="AL28" s="86">
        <f>1/AE19*AI18</f>
        <v>-1.86069993124788e-6</v>
      </c>
      <c r="AN28" s="30" t="s">
        <v>64</v>
      </c>
      <c r="AO28" s="75">
        <f>Z28-AH$28*$B$19</f>
        <v>-0.00156409828072482</v>
      </c>
      <c r="AP28" s="76">
        <f>AA28-AI$28*$B$19</f>
        <v>0.00380344821710494</v>
      </c>
      <c r="AQ28" s="76">
        <f>AB28-AJ$28*$B$19</f>
        <v>-0.0123552072640168</v>
      </c>
      <c r="AR28" s="76">
        <f>AC28-AK$28*$B$19</f>
        <v>0.0122646800789066</v>
      </c>
      <c r="AS28" s="87">
        <f>AD28-AL$28*$B$19</f>
        <v>8.43209352522578e-7</v>
      </c>
      <c r="AT28" s="30" t="s">
        <v>38</v>
      </c>
      <c r="AU28" s="31">
        <f t="shared" ref="AU28:AY28" si="10">AO28</f>
        <v>-0.00156409828072482</v>
      </c>
      <c r="AV28" s="32">
        <f t="shared" si="10"/>
        <v>0.00380344821710494</v>
      </c>
      <c r="AW28" s="32">
        <f t="shared" si="10"/>
        <v>-0.0123552072640168</v>
      </c>
      <c r="AX28" s="32">
        <f t="shared" si="10"/>
        <v>0.0122646800789066</v>
      </c>
      <c r="AY28" s="54">
        <f t="shared" si="10"/>
        <v>8.43209352522578e-7</v>
      </c>
      <c r="BB28" s="30" t="s">
        <v>38</v>
      </c>
      <c r="BC28" s="84" cm="1">
        <f t="array" ref="BC28:BF28">MMULT(TRANSPOSE(BF33:BF432),AX33:BA432)/$J$19</f>
        <v>0.000525057311517674</v>
      </c>
      <c r="BD28" s="85">
        <v>-0.00344155135910621</v>
      </c>
      <c r="BE28" s="85">
        <v>0.000566578235017142</v>
      </c>
      <c r="BF28" s="85">
        <v>-0.00211468746709171</v>
      </c>
      <c r="BG28" s="88">
        <f>1/AZ19*BD18</f>
        <v>-3.9992639585415e-6</v>
      </c>
      <c r="BI28" s="30" t="s">
        <v>64</v>
      </c>
      <c r="BJ28" s="75">
        <f>AU28-BC$28*$B$19</f>
        <v>-0.00219416705454603</v>
      </c>
      <c r="BK28" s="76">
        <f>AV28-BD$28*$B$19</f>
        <v>0.0079333098480324</v>
      </c>
      <c r="BL28" s="76">
        <f>AW28-BE$28*$B$19</f>
        <v>-0.0130351011460373</v>
      </c>
      <c r="BM28" s="76">
        <f>AX28-BF$28*$B$19</f>
        <v>0.0148023050394166</v>
      </c>
      <c r="BN28" s="87">
        <f>AY28-BG$28*$B$19</f>
        <v>5.64232610277238e-6</v>
      </c>
    </row>
    <row r="29" spans="1:66">
      <c r="A29" s="33" t="s">
        <v>65</v>
      </c>
      <c r="B29" s="33"/>
      <c r="C29" s="34" t="s">
        <v>19</v>
      </c>
      <c r="D29" s="35" t="s">
        <v>66</v>
      </c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57" t="s">
        <v>50</v>
      </c>
      <c r="Q29" s="57"/>
      <c r="R29" s="57"/>
      <c r="S29" s="57"/>
      <c r="T29" s="57"/>
      <c r="U29" s="57"/>
      <c r="V29" s="57"/>
      <c r="W29" s="57"/>
      <c r="X29" s="57"/>
      <c r="Y29" s="35" t="s">
        <v>66</v>
      </c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57" t="s">
        <v>50</v>
      </c>
      <c r="AL29" s="57"/>
      <c r="AM29" s="57"/>
      <c r="AN29" s="57"/>
      <c r="AO29" s="57"/>
      <c r="AP29" s="57"/>
      <c r="AQ29" s="57"/>
      <c r="AR29" s="57"/>
      <c r="AS29" s="57"/>
      <c r="AT29" s="35" t="s">
        <v>66</v>
      </c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57" t="s">
        <v>50</v>
      </c>
      <c r="BG29" s="57"/>
      <c r="BH29" s="57"/>
      <c r="BI29" s="57"/>
      <c r="BJ29" s="57"/>
      <c r="BK29" s="57"/>
      <c r="BL29" s="57"/>
      <c r="BM29" s="57"/>
      <c r="BN29" s="57"/>
    </row>
    <row r="30" spans="4:57">
      <c r="D30" s="36" t="s">
        <v>67</v>
      </c>
      <c r="E30" s="37"/>
      <c r="F30" s="37"/>
      <c r="G30" s="38"/>
      <c r="H30" s="36" t="s">
        <v>68</v>
      </c>
      <c r="I30" s="37"/>
      <c r="J30" s="37"/>
      <c r="K30" s="38"/>
      <c r="L30" s="58" t="s">
        <v>69</v>
      </c>
      <c r="M30" s="58" t="s">
        <v>70</v>
      </c>
      <c r="O30" t="s">
        <v>71</v>
      </c>
      <c r="Y30" s="36" t="s">
        <v>67</v>
      </c>
      <c r="Z30" s="37"/>
      <c r="AA30" s="37"/>
      <c r="AB30" s="38"/>
      <c r="AC30" s="36" t="s">
        <v>68</v>
      </c>
      <c r="AD30" s="37"/>
      <c r="AE30" s="37"/>
      <c r="AF30" s="38"/>
      <c r="AG30" s="58" t="s">
        <v>69</v>
      </c>
      <c r="AH30" s="58" t="s">
        <v>70</v>
      </c>
      <c r="AJ30" t="s">
        <v>71</v>
      </c>
      <c r="AT30" s="36" t="s">
        <v>67</v>
      </c>
      <c r="AU30" s="37"/>
      <c r="AV30" s="37"/>
      <c r="AW30" s="38"/>
      <c r="AX30" s="36" t="s">
        <v>68</v>
      </c>
      <c r="AY30" s="37"/>
      <c r="AZ30" s="37"/>
      <c r="BA30" s="38"/>
      <c r="BB30" s="58" t="s">
        <v>69</v>
      </c>
      <c r="BC30" s="58" t="s">
        <v>70</v>
      </c>
      <c r="BE30" t="s">
        <v>71</v>
      </c>
    </row>
    <row r="31" spans="4:63">
      <c r="D31" s="39" t="s">
        <v>72</v>
      </c>
      <c r="E31" s="39"/>
      <c r="F31" s="39"/>
      <c r="G31" s="39"/>
      <c r="H31" s="39" t="s">
        <v>73</v>
      </c>
      <c r="I31" s="39"/>
      <c r="J31" s="39"/>
      <c r="K31" s="39"/>
      <c r="L31" s="59" t="s">
        <v>74</v>
      </c>
      <c r="M31" s="59" t="s">
        <v>73</v>
      </c>
      <c r="N31" s="59"/>
      <c r="O31" s="59"/>
      <c r="Q31" s="78" t="s">
        <v>75</v>
      </c>
      <c r="U31" t="s">
        <v>76</v>
      </c>
      <c r="Y31" s="39" t="s">
        <v>72</v>
      </c>
      <c r="Z31" s="39"/>
      <c r="AA31" s="39"/>
      <c r="AB31" s="39"/>
      <c r="AC31" s="39" t="s">
        <v>73</v>
      </c>
      <c r="AD31" s="39"/>
      <c r="AE31" s="39"/>
      <c r="AF31" s="39"/>
      <c r="AG31" s="59" t="s">
        <v>74</v>
      </c>
      <c r="AH31" s="59" t="s">
        <v>73</v>
      </c>
      <c r="AI31" s="59"/>
      <c r="AJ31" s="59"/>
      <c r="AL31" s="78" t="s">
        <v>75</v>
      </c>
      <c r="AP31" t="s">
        <v>76</v>
      </c>
      <c r="AT31" s="39" t="s">
        <v>72</v>
      </c>
      <c r="AU31" s="39"/>
      <c r="AV31" s="39"/>
      <c r="AW31" s="39"/>
      <c r="AX31" s="39" t="s">
        <v>73</v>
      </c>
      <c r="AY31" s="39"/>
      <c r="AZ31" s="39"/>
      <c r="BA31" s="39"/>
      <c r="BB31" s="59" t="s">
        <v>74</v>
      </c>
      <c r="BC31" s="59" t="s">
        <v>73</v>
      </c>
      <c r="BD31" s="59"/>
      <c r="BE31" s="59"/>
      <c r="BG31" s="78" t="s">
        <v>75</v>
      </c>
      <c r="BK31" t="s">
        <v>76</v>
      </c>
    </row>
    <row r="32" spans="1:63">
      <c r="A32" t="s">
        <v>77</v>
      </c>
      <c r="B32" t="s">
        <v>78</v>
      </c>
      <c r="C32" t="str">
        <f>Planar_dataset!C1</f>
        <v>Y</v>
      </c>
      <c r="D32" t="s">
        <v>79</v>
      </c>
      <c r="E32" t="s">
        <v>80</v>
      </c>
      <c r="F32" t="s">
        <v>81</v>
      </c>
      <c r="G32" t="s">
        <v>82</v>
      </c>
      <c r="H32" t="s">
        <v>83</v>
      </c>
      <c r="I32" t="s">
        <v>84</v>
      </c>
      <c r="J32" t="s">
        <v>85</v>
      </c>
      <c r="K32" t="s">
        <v>86</v>
      </c>
      <c r="L32" t="s">
        <v>87</v>
      </c>
      <c r="M32" t="s">
        <v>88</v>
      </c>
      <c r="N32" t="s">
        <v>89</v>
      </c>
      <c r="O32" s="60" t="s">
        <v>90</v>
      </c>
      <c r="P32" t="s">
        <v>91</v>
      </c>
      <c r="Q32" t="s">
        <v>92</v>
      </c>
      <c r="R32" t="s">
        <v>92</v>
      </c>
      <c r="S32" t="s">
        <v>92</v>
      </c>
      <c r="T32" t="s">
        <v>92</v>
      </c>
      <c r="U32" t="s">
        <v>93</v>
      </c>
      <c r="Y32" t="s">
        <v>79</v>
      </c>
      <c r="Z32" t="s">
        <v>80</v>
      </c>
      <c r="AA32" t="s">
        <v>81</v>
      </c>
      <c r="AB32" t="s">
        <v>82</v>
      </c>
      <c r="AC32" t="s">
        <v>83</v>
      </c>
      <c r="AD32" t="s">
        <v>84</v>
      </c>
      <c r="AE32" t="s">
        <v>85</v>
      </c>
      <c r="AF32" t="s">
        <v>86</v>
      </c>
      <c r="AG32" t="s">
        <v>87</v>
      </c>
      <c r="AH32" t="s">
        <v>88</v>
      </c>
      <c r="AI32" t="s">
        <v>89</v>
      </c>
      <c r="AJ32" s="60" t="s">
        <v>90</v>
      </c>
      <c r="AK32" t="s">
        <v>91</v>
      </c>
      <c r="AL32" t="s">
        <v>92</v>
      </c>
      <c r="AM32" t="s">
        <v>92</v>
      </c>
      <c r="AN32" t="s">
        <v>92</v>
      </c>
      <c r="AO32" t="s">
        <v>92</v>
      </c>
      <c r="AP32" t="s">
        <v>93</v>
      </c>
      <c r="AT32" t="s">
        <v>79</v>
      </c>
      <c r="AU32" t="s">
        <v>80</v>
      </c>
      <c r="AV32" t="s">
        <v>81</v>
      </c>
      <c r="AW32" t="s">
        <v>82</v>
      </c>
      <c r="AX32" t="s">
        <v>83</v>
      </c>
      <c r="AY32" t="s">
        <v>84</v>
      </c>
      <c r="AZ32" t="s">
        <v>85</v>
      </c>
      <c r="BA32" t="s">
        <v>86</v>
      </c>
      <c r="BB32" t="s">
        <v>87</v>
      </c>
      <c r="BC32" t="s">
        <v>88</v>
      </c>
      <c r="BD32" t="s">
        <v>89</v>
      </c>
      <c r="BE32" s="60" t="s">
        <v>90</v>
      </c>
      <c r="BF32" t="s">
        <v>91</v>
      </c>
      <c r="BG32" t="s">
        <v>92</v>
      </c>
      <c r="BH32" t="s">
        <v>92</v>
      </c>
      <c r="BI32" t="s">
        <v>92</v>
      </c>
      <c r="BJ32" t="s">
        <v>92</v>
      </c>
      <c r="BK32" t="s">
        <v>93</v>
      </c>
    </row>
    <row r="33" spans="1:66">
      <c r="A33" s="4">
        <f>Planar_dataset!A2</f>
        <v>1.20444229225431</v>
      </c>
      <c r="B33" s="10">
        <f>Planar_dataset!B2</f>
        <v>3.57611414812884</v>
      </c>
      <c r="C33">
        <f>Planar_dataset!C2</f>
        <v>0</v>
      </c>
      <c r="D33" s="40" cm="1">
        <f t="array" ref="D33">SUMPRODUCT($A33:$B33,$E$21:$F$21)+$G$21</f>
        <v>0.0371530883074326</v>
      </c>
      <c r="E33" s="40" cm="1">
        <f t="array" ref="E33">SUMPRODUCT($A33:$B33,$E$22:$F$22)+$G$22</f>
        <v>-0.0654783698979522</v>
      </c>
      <c r="F33" s="40" cm="1">
        <f t="array" ref="F33">SUMPRODUCT($A33:$B33,$E$23:$F$23)+$G$23</f>
        <v>-0.0160275668742032</v>
      </c>
      <c r="G33" s="40" cm="1">
        <f t="array" ref="G33">SUMPRODUCT($A33:$B33,$E$24:$F$24)+$G$24</f>
        <v>-0.0234188333089737</v>
      </c>
      <c r="H33" s="40">
        <f>TANH(D33)</f>
        <v>0.0371360029613318</v>
      </c>
      <c r="I33" s="10">
        <f>TANH(E33)</f>
        <v>-0.0653849524121363</v>
      </c>
      <c r="J33" s="10">
        <f>TANH(F33)</f>
        <v>-0.0160261946125882</v>
      </c>
      <c r="K33" s="10">
        <f>TANH(G33)</f>
        <v>-0.0234145529593115</v>
      </c>
      <c r="L33" s="10" cm="1">
        <f t="array" ref="L33">SUMPRODUCT(H33:K33,$E$28:$H$28)+$I$28</f>
        <v>0.000299188612072301</v>
      </c>
      <c r="M33" s="10">
        <f>1/(1+EXP(-L33))</f>
        <v>0.50007479715246</v>
      </c>
      <c r="N33">
        <f>IF(M33&gt;0.5,1,0)</f>
        <v>1</v>
      </c>
      <c r="O33" s="4">
        <f>$C33*LN(M33)+(1-$C33)*LN(1-M33)</f>
        <v>-0.69329678605521</v>
      </c>
      <c r="P33" s="61">
        <f>M33-$C33</f>
        <v>0.50007479715246</v>
      </c>
      <c r="Q33" s="79">
        <f>1-H33^2</f>
        <v>0.998620917284056</v>
      </c>
      <c r="R33" s="79">
        <f>1-I33^2</f>
        <v>0.995724807998063</v>
      </c>
      <c r="S33" s="79">
        <f>1-J33^2</f>
        <v>0.999743161086239</v>
      </c>
      <c r="T33" s="79">
        <f>1-K33^2</f>
        <v>0.999451758709716</v>
      </c>
      <c r="U33" s="61">
        <f>$E$28*P33*Q33</f>
        <v>-0.000218821430025818</v>
      </c>
      <c r="V33" s="61">
        <f>$F$28*P33*R33</f>
        <v>-0.00237624457775185</v>
      </c>
      <c r="W33" s="61">
        <f>$G$28*P33*S33</f>
        <v>-0.0065686189898515</v>
      </c>
      <c r="X33" s="61">
        <f>$H$28*P33*T33</f>
        <v>0.00442134827951596</v>
      </c>
      <c r="Y33" s="40" cm="1">
        <f t="array" ref="Y33">SUMPRODUCT($A33:$B33,$Z21:$AA21)+$AB$21</f>
        <v>0.0375101320812033</v>
      </c>
      <c r="Z33" s="40" cm="1">
        <f t="array" ref="Z33">SUMPRODUCT($A33:$B33,$Z$22:$AA$22)+$AB$22</f>
        <v>-0.0616251903447178</v>
      </c>
      <c r="AA33" s="40" cm="1">
        <f t="array" ref="AA33">SUMPRODUCT($A33:$B33,$Z$23:$AA$23)+$AB$23</f>
        <v>-0.00534684119942305</v>
      </c>
      <c r="AB33" s="40" cm="1">
        <f t="array" ref="AB33">SUMPRODUCT($A33:$B33,$Z$24:$AA$24)+$AB$24</f>
        <v>-0.0306058491681661</v>
      </c>
      <c r="AC33" s="83">
        <f t="shared" ref="AC33:AF33" si="11">TANH(Y33)</f>
        <v>0.0374925495995388</v>
      </c>
      <c r="AD33" s="83">
        <f t="shared" si="11"/>
        <v>-0.0615472980753463</v>
      </c>
      <c r="AE33" s="83">
        <f t="shared" si="11"/>
        <v>-0.00534679024690678</v>
      </c>
      <c r="AF33" s="83">
        <f t="shared" si="11"/>
        <v>-0.030596296397477</v>
      </c>
      <c r="AG33" s="61" cm="1">
        <f t="array" ref="AG33">SUMPRODUCT(AC33:AF33,$Z$28:$AC$28)+$AD$28</f>
        <v>-0.00026614454854374</v>
      </c>
      <c r="AH33" s="10">
        <f t="shared" ref="AH33:AH96" si="12">1/(1+EXP(-AG33))</f>
        <v>0.499933463863257</v>
      </c>
      <c r="AI33">
        <f t="shared" ref="AI33:AI96" si="13">IF(AH33&gt;0.5,1,0)</f>
        <v>0</v>
      </c>
      <c r="AJ33" s="4">
        <f t="shared" ref="AJ33:AJ96" si="14">$C33*LN(AH33)+(1-$C33)*LN(1-AH33)</f>
        <v>-0.693014117139789</v>
      </c>
      <c r="AK33" s="61">
        <f t="shared" ref="AK33:AK96" si="15">AH33-$C33</f>
        <v>0.499933463863257</v>
      </c>
      <c r="AL33" s="79">
        <f t="shared" ref="AL33:AO33" si="16">1-AC33^2</f>
        <v>0.998594308724526</v>
      </c>
      <c r="AM33" s="79">
        <f t="shared" si="16"/>
        <v>0.996211930099624</v>
      </c>
      <c r="AN33" s="79">
        <f t="shared" si="16"/>
        <v>0.999971411834056</v>
      </c>
      <c r="AO33" s="79">
        <f t="shared" si="16"/>
        <v>0.999063866646758</v>
      </c>
      <c r="AP33" s="61">
        <f>$Z$28*AK33*AL33</f>
        <v>-0.00049382262922178</v>
      </c>
      <c r="AQ33" s="61">
        <f>$AA$28*AK33*AM33</f>
        <v>-0.000173938070046607</v>
      </c>
      <c r="AR33" s="61">
        <f>$AB$28*AK33*AN33</f>
        <v>-0.00618641370308312</v>
      </c>
      <c r="AS33" s="61">
        <f>$AC$28*AK33*AO33</f>
        <v>0.00514755319273585</v>
      </c>
      <c r="AT33" s="40" cm="1">
        <f t="array" ref="AT33">SUMPRODUCT($A33:$B33,$AO$21:$AP$21)+$AQ$21</f>
        <v>0.0383154450324342</v>
      </c>
      <c r="AU33" s="40" cm="1">
        <f t="array" ref="AU33">SUMPRODUCT($A33:$B33,$AO$22:$AP$22)+$AQ$22</f>
        <v>-0.061343210451825</v>
      </c>
      <c r="AV33" s="40" cm="1">
        <f t="array" ref="AV33">SUMPRODUCT($A33:$B33,$AO$23:$AP$23)+$AQ$23</f>
        <v>0.00470671542410638</v>
      </c>
      <c r="AW33" s="40" cm="1">
        <f t="array" ref="AW33">SUMPRODUCT($A33:$B33,$AO$24:$AP$24)+$AQ$24</f>
        <v>-0.0389667654682947</v>
      </c>
      <c r="AX33" s="40">
        <f>TANH(AT33)</f>
        <v>0.0382967060754545</v>
      </c>
      <c r="AY33" s="10">
        <f t="shared" ref="AX33:BA33" si="17">TANH(AU33)</f>
        <v>-0.061266381474108</v>
      </c>
      <c r="AZ33" s="10">
        <f t="shared" si="17"/>
        <v>0.00470668066819192</v>
      </c>
      <c r="BA33" s="10">
        <f t="shared" si="17"/>
        <v>-0.0389470549463184</v>
      </c>
      <c r="BB33" s="10" cm="1">
        <f t="array" ref="BB33">SUMPRODUCT(AX33:BA33,$AU$28:$AX$28)+$AY$28</f>
        <v>-0.00082790529627693</v>
      </c>
      <c r="BC33" s="10">
        <f t="shared" ref="BC33:BC96" si="18">1/(1+EXP(-BB33))</f>
        <v>0.499793023687753</v>
      </c>
      <c r="BD33">
        <f t="shared" ref="BD33:BD96" si="19">IF(BC33&gt;0.5,1,0)</f>
        <v>0</v>
      </c>
      <c r="BE33" s="4">
        <f t="shared" ref="BE33:BE96" si="20">$C33*LN(BC33)+(1-$C33)*LN(1-BC33)</f>
        <v>-0.692733313590202</v>
      </c>
      <c r="BF33" s="61">
        <f t="shared" ref="BF33:BF96" si="21">BC33-$C33</f>
        <v>0.499793023687753</v>
      </c>
      <c r="BG33" s="79">
        <f t="shared" ref="BG33:BJ33" si="22">1-AX33^2</f>
        <v>0.99853336230377</v>
      </c>
      <c r="BH33" s="79">
        <f t="shared" si="22"/>
        <v>0.996246430501069</v>
      </c>
      <c r="BI33" s="79">
        <f t="shared" si="22"/>
        <v>0.999977847157088</v>
      </c>
      <c r="BJ33" s="79">
        <f t="shared" si="22"/>
        <v>0.998483126911008</v>
      </c>
      <c r="BK33" s="61">
        <f>$AU$28*BF33*BG33</f>
        <v>-0.000780578901115234</v>
      </c>
      <c r="BL33" s="61">
        <f>$AV$28*BF33*BH33</f>
        <v>0.00189380158615624</v>
      </c>
      <c r="BM33" s="61">
        <f>$AW$28*BF33*BI33</f>
        <v>-0.00617490960193902</v>
      </c>
      <c r="BN33" s="61">
        <f>$AX$28*BF33*BJ33</f>
        <v>0.00612050341020096</v>
      </c>
    </row>
    <row r="34" spans="1:66">
      <c r="A34" s="4">
        <f>Planar_dataset!A3</f>
        <v>0.158709903982553</v>
      </c>
      <c r="B34" s="4">
        <f>Planar_dataset!B3</f>
        <v>-1.48217090036834</v>
      </c>
      <c r="C34">
        <f>Planar_dataset!C3</f>
        <v>0</v>
      </c>
      <c r="D34" s="40" cm="1">
        <f t="array" ref="D34">SUMPRODUCT($A34:$B34,$E$21:$F$21)+$G$21</f>
        <v>-0.00363109144874419</v>
      </c>
      <c r="E34" s="40" cm="1">
        <f t="array" ref="E34">SUMPRODUCT($A34:$B34,$E$22:$F$22)+$G$22</f>
        <v>0.0277732976186785</v>
      </c>
      <c r="F34" s="40" cm="1">
        <f t="array" ref="F34">SUMPRODUCT($A34:$B34,$E$23:$F$23)+$G$23</f>
        <v>0.00481789180729915</v>
      </c>
      <c r="G34" s="40" cm="1">
        <f t="array" ref="G34">SUMPRODUCT($A34:$B34,$E$24:$F$24)+$G$24</f>
        <v>0.00916190265118105</v>
      </c>
      <c r="H34" s="10">
        <f t="shared" ref="H34:H97" si="23">TANH(D34)</f>
        <v>-0.00363107549039312</v>
      </c>
      <c r="I34" s="10">
        <f t="shared" ref="I34:I97" si="24">TANH(E34)</f>
        <v>0.0277661587874888</v>
      </c>
      <c r="J34" s="10">
        <f t="shared" ref="J34:J97" si="25">TANH(F34)</f>
        <v>0.00481785452987955</v>
      </c>
      <c r="K34" s="10">
        <f t="shared" ref="K34:K97" si="26">TANH(G34)</f>
        <v>0.00916164630834647</v>
      </c>
      <c r="L34" s="10" cm="1">
        <f t="array" ref="L34">SUMPRODUCT(H34:K34,$E$28:$H$28)+$I$28</f>
        <v>-0.00011316816414865</v>
      </c>
      <c r="M34" s="10">
        <f t="shared" ref="M34:M97" si="27">1/(1+EXP(-L34))</f>
        <v>0.499971707958993</v>
      </c>
      <c r="N34">
        <f t="shared" ref="N34:N97" si="28">IF(M34&gt;0.5,1,0)</f>
        <v>0</v>
      </c>
      <c r="O34" s="4">
        <f t="shared" ref="O34:O97" si="29">$C34*LN(M34)+(1-$C34)*LN(1-M34)</f>
        <v>-0.69309059807875</v>
      </c>
      <c r="P34" s="61">
        <f t="shared" ref="P34:P97" si="30">M34-$C34</f>
        <v>0.499971707958993</v>
      </c>
      <c r="Q34" s="4">
        <f t="shared" ref="Q34:Q97" si="31">1-H34^2</f>
        <v>0.999986815290783</v>
      </c>
      <c r="R34" s="4">
        <f t="shared" ref="R34:R97" si="32">1-I34^2</f>
        <v>0.999229040426188</v>
      </c>
      <c r="S34" s="4">
        <f t="shared" ref="S34:S97" si="33">1-J34^2</f>
        <v>0.999976788277729</v>
      </c>
      <c r="T34" s="4">
        <f t="shared" ref="T34:T97" si="34">1-K34^2</f>
        <v>0.999916064236921</v>
      </c>
      <c r="U34" s="61">
        <f t="shared" ref="U34:U97" si="35">$E$28*P34*Q34</f>
        <v>-0.000219075559339675</v>
      </c>
      <c r="V34" s="61">
        <f t="shared" ref="V34:V97" si="36">$F$28*P34*R34</f>
        <v>-0.00238411566212106</v>
      </c>
      <c r="W34" s="61">
        <f t="shared" ref="W34:W97" si="37">$G$28*P34*S34</f>
        <v>-0.00656879957096806</v>
      </c>
      <c r="X34" s="61">
        <f t="shared" ref="X34:X97" si="38">$H$28*P34*T34</f>
        <v>0.00442249038850581</v>
      </c>
      <c r="Y34" s="40" cm="1">
        <f t="array" ref="Y34">SUMPRODUCT($A34:$B34,$Z$21:$AA$21)+$AB$21</f>
        <v>-0.00378676251399038</v>
      </c>
      <c r="Z34" s="40" cm="1">
        <f t="array" ref="Z34">SUMPRODUCT($A34:$B34,$Z$22:$AA$22)+$AB$22</f>
        <v>0.0260914221609953</v>
      </c>
      <c r="AA34" s="40" cm="1">
        <f t="array" ref="AA34">SUMPRODUCT($A34:$B34,$Z$23:$AA$23)+$AB$23</f>
        <v>0.000157548246296883</v>
      </c>
      <c r="AB34" s="40" cm="1">
        <f t="array" ref="AB34">SUMPRODUCT($A34:$B34,$Z$24:$AA$24)+$AB$24</f>
        <v>0.0122979836763167</v>
      </c>
      <c r="AC34" s="10">
        <f t="shared" ref="AC34:AF34" si="39">TANH(Y34)</f>
        <v>-0.00378674441391173</v>
      </c>
      <c r="AD34" s="10">
        <f t="shared" si="39"/>
        <v>0.0260855030871726</v>
      </c>
      <c r="AE34" s="10">
        <f t="shared" si="39"/>
        <v>0.000157548244993357</v>
      </c>
      <c r="AF34" s="10">
        <f t="shared" si="39"/>
        <v>0.0122973637298207</v>
      </c>
      <c r="AG34" s="61" cm="1">
        <f t="array" ref="AG34">SUMPRODUCT(AC34:AF34,$Z$28:$AC$28)+$AD$28</f>
        <v>0.000118034379405407</v>
      </c>
      <c r="AH34" s="10">
        <f t="shared" si="12"/>
        <v>0.500029508594817</v>
      </c>
      <c r="AI34">
        <f t="shared" si="13"/>
        <v>1</v>
      </c>
      <c r="AJ34" s="4">
        <f t="shared" si="14"/>
        <v>-0.693206199491162</v>
      </c>
      <c r="AK34" s="61">
        <f t="shared" si="15"/>
        <v>0.500029508594817</v>
      </c>
      <c r="AL34" s="4">
        <f t="shared" ref="AL34:AO34" si="40">1-AC34^2</f>
        <v>0.999985660566744</v>
      </c>
      <c r="AM34" s="4">
        <f t="shared" si="40"/>
        <v>0.999319546528689</v>
      </c>
      <c r="AN34" s="4">
        <f t="shared" si="40"/>
        <v>0.999999975178551</v>
      </c>
      <c r="AO34" s="4">
        <f t="shared" si="40"/>
        <v>0.999848774845296</v>
      </c>
      <c r="AP34" s="61">
        <f t="shared" ref="AP34:AP97" si="41">$Z$28*AK34*AL34</f>
        <v>-0.000494605680362832</v>
      </c>
      <c r="AQ34" s="61">
        <f t="shared" ref="AQ34:AQ97" si="42">$AA$28*AK34*AM34</f>
        <v>-0.000174514178569215</v>
      </c>
      <c r="AR34" s="61">
        <f t="shared" ref="AR34:AR97" si="43">$AB$28*AK34*AN34</f>
        <v>-0.00618777894979298</v>
      </c>
      <c r="AS34" s="61">
        <f t="shared" ref="AS34:AS97" si="44">$AC$28*AK34*AO34</f>
        <v>0.00515258703456386</v>
      </c>
      <c r="AT34" s="40" cm="1">
        <f t="array" ref="AT34">SUMPRODUCT($A34:$B34,$AO$21:$AP$21)+$AQ$21</f>
        <v>-0.00413789970273927</v>
      </c>
      <c r="AU34" s="40" cm="1">
        <f t="array" ref="AU34">SUMPRODUCT($A34:$B34,$AO$22:$AP$22)+$AQ$22</f>
        <v>0.0259683375479443</v>
      </c>
      <c r="AV34" s="40" cm="1">
        <f t="array" ref="AV34">SUMPRODUCT($A34:$B34,$AO$23:$AP$23)+$AQ$23</f>
        <v>-0.00422955829904549</v>
      </c>
      <c r="AW34" s="40" cm="1">
        <f t="array" ref="AW34">SUMPRODUCT($A34:$B34,$AO$24:$AP$24)+$AQ$24</f>
        <v>0.0159466270436157</v>
      </c>
      <c r="AX34" s="10">
        <f t="shared" ref="AX34:BA34" si="45">TANH(AT34)</f>
        <v>-0.00413787608623302</v>
      </c>
      <c r="AY34" s="10">
        <f t="shared" si="45"/>
        <v>0.0259625018331718</v>
      </c>
      <c r="AZ34" s="10">
        <f t="shared" si="45"/>
        <v>-0.00422953307813945</v>
      </c>
      <c r="BA34" s="10">
        <f t="shared" si="45"/>
        <v>0.0159452754657108</v>
      </c>
      <c r="BB34" s="10" cm="1">
        <f t="array" ref="BB34">SUMPRODUCT(AX34:BA34,$AU$28:$AX$28)+$AY$28</f>
        <v>0.000353882745701221</v>
      </c>
      <c r="BC34" s="10">
        <f t="shared" si="18"/>
        <v>0.500088470685502</v>
      </c>
      <c r="BD34">
        <f t="shared" si="19"/>
        <v>1</v>
      </c>
      <c r="BE34" s="4">
        <f t="shared" si="20"/>
        <v>-0.69332413758692</v>
      </c>
      <c r="BF34" s="61">
        <f t="shared" si="21"/>
        <v>0.500088470685502</v>
      </c>
      <c r="BG34" s="4">
        <f t="shared" ref="BG34:BJ34" si="46">1-AX34^2</f>
        <v>0.999982877981495</v>
      </c>
      <c r="BH34" s="4">
        <f t="shared" si="46"/>
        <v>0.999325948498563</v>
      </c>
      <c r="BI34" s="4">
        <f t="shared" si="46"/>
        <v>0.999982111049941</v>
      </c>
      <c r="BJ34" s="4">
        <f t="shared" si="46"/>
        <v>0.999745748190323</v>
      </c>
      <c r="BK34" s="61">
        <f t="shared" ref="BK34:BK97" si="47">$AU$28*BF34*BG34</f>
        <v>-0.000782174124580354</v>
      </c>
      <c r="BL34" s="61">
        <f t="shared" ref="BL34:BL97" si="48">$AV$28*BF34*BH34</f>
        <v>0.00190077851541876</v>
      </c>
      <c r="BM34" s="61">
        <f t="shared" ref="BM34:BM97" si="49">$AW$28*BF34*BI34</f>
        <v>-0.00617858617526774</v>
      </c>
      <c r="BN34" s="61">
        <f t="shared" ref="BN34:BN97" si="50">$AX$28*BF34*BJ34</f>
        <v>0.00613186566967509</v>
      </c>
    </row>
    <row r="35" spans="1:66">
      <c r="A35" s="4">
        <f>Planar_dataset!A4</f>
        <v>0.0952471960450205</v>
      </c>
      <c r="B35" s="4">
        <f>Planar_dataset!B4</f>
        <v>-1.27995532765317</v>
      </c>
      <c r="C35">
        <f>Planar_dataset!C4</f>
        <v>0</v>
      </c>
      <c r="D35" s="40" cm="1">
        <f t="array" ref="D35">SUMPRODUCT($A35:$B35,$E$21:$F$21)+$G$21</f>
        <v>-0.00388351261875387</v>
      </c>
      <c r="E35" s="40" cm="1">
        <f t="array" ref="E35">SUMPRODUCT($A35:$B35,$E$22:$F$22)+$G$22</f>
        <v>0.0239437852697349</v>
      </c>
      <c r="F35" s="40" cm="1">
        <f t="array" ref="F35">SUMPRODUCT($A35:$B35,$E$23:$F$23)+$G$23</f>
        <v>0.00427655197042676</v>
      </c>
      <c r="G35" s="40" cm="1">
        <f t="array" ref="G35">SUMPRODUCT($A35:$B35,$E$24:$F$24)+$G$24</f>
        <v>0.00794651962635011</v>
      </c>
      <c r="H35" s="10">
        <f t="shared" si="23"/>
        <v>-0.00388349309558606</v>
      </c>
      <c r="I35" s="10">
        <f t="shared" si="24"/>
        <v>0.0239392106227005</v>
      </c>
      <c r="J35" s="10">
        <f t="shared" si="25"/>
        <v>0.00427652589947833</v>
      </c>
      <c r="K35" s="10">
        <f t="shared" si="26"/>
        <v>0.00794635236382201</v>
      </c>
      <c r="L35" s="10" cm="1">
        <f t="array" ref="L35">SUMPRODUCT(H35:K35,$E$28:$H$28)+$I$28</f>
        <v>-9.84331088684167e-5</v>
      </c>
      <c r="M35" s="10">
        <f t="shared" si="27"/>
        <v>0.499975391722803</v>
      </c>
      <c r="N35">
        <f t="shared" si="28"/>
        <v>0</v>
      </c>
      <c r="O35" s="4">
        <f t="shared" si="29"/>
        <v>-0.693097965216646</v>
      </c>
      <c r="P35" s="61">
        <f t="shared" si="30"/>
        <v>0.499975391722803</v>
      </c>
      <c r="Q35" s="4">
        <f t="shared" si="31"/>
        <v>0.999984918481376</v>
      </c>
      <c r="R35" s="4">
        <f t="shared" si="32"/>
        <v>0.999426914194762</v>
      </c>
      <c r="S35" s="4">
        <f t="shared" si="33"/>
        <v>0.999981711326231</v>
      </c>
      <c r="T35" s="4">
        <f t="shared" si="34"/>
        <v>0.99993685548411</v>
      </c>
      <c r="U35" s="61">
        <f t="shared" si="35"/>
        <v>-0.000219076757923121</v>
      </c>
      <c r="V35" s="61">
        <f t="shared" si="36"/>
        <v>-0.00238460534956616</v>
      </c>
      <c r="W35" s="61">
        <f t="shared" si="37"/>
        <v>-0.00656888030902673</v>
      </c>
      <c r="X35" s="61">
        <f t="shared" si="38"/>
        <v>0.00442261493065652</v>
      </c>
      <c r="Y35" s="40" cm="1">
        <f t="array" ref="Y35">SUMPRODUCT($A35:$B35,$Z$21:$AA$21)+$AB$21</f>
        <v>-0.00401745536288637</v>
      </c>
      <c r="Z35" s="40" cm="1">
        <f t="array" ref="Z35">SUMPRODUCT($A35:$B35,$Z$22:$AA$22)+$AB$22</f>
        <v>0.0224968003238841</v>
      </c>
      <c r="AA35" s="40" cm="1">
        <f t="array" ref="AA35">SUMPRODUCT($A35:$B35,$Z$23:$AA$23)+$AB$23</f>
        <v>0.000266873592891047</v>
      </c>
      <c r="AB35" s="40" cm="1">
        <f t="array" ref="AB35">SUMPRODUCT($A35:$B35,$Z$24:$AA$24)+$AB$24</f>
        <v>0.0106447345375066</v>
      </c>
      <c r="AC35" s="10">
        <f t="shared" ref="AC35:AF35" si="51">TANH(Y35)</f>
        <v>-0.00401743374918624</v>
      </c>
      <c r="AD35" s="10">
        <f t="shared" si="51"/>
        <v>0.0224930058366531</v>
      </c>
      <c r="AE35" s="10">
        <f t="shared" si="51"/>
        <v>0.000266873586555333</v>
      </c>
      <c r="AF35" s="10">
        <f t="shared" si="51"/>
        <v>0.0106443325027802</v>
      </c>
      <c r="AG35" s="61" cm="1">
        <f t="array" ref="AG35">SUMPRODUCT(AC35:AF35,$Z$28:$AC$28)+$AD$28</f>
        <v>0.00010112800501896</v>
      </c>
      <c r="AH35" s="10">
        <f t="shared" si="12"/>
        <v>0.500025282001233</v>
      </c>
      <c r="AI35">
        <f t="shared" si="13"/>
        <v>1</v>
      </c>
      <c r="AJ35" s="4">
        <f t="shared" si="14"/>
        <v>-0.693197745840814</v>
      </c>
      <c r="AK35" s="61">
        <f t="shared" si="15"/>
        <v>0.500025282001233</v>
      </c>
      <c r="AL35" s="4">
        <f t="shared" ref="AL35:AO35" si="52">1-AC35^2</f>
        <v>0.999983860226071</v>
      </c>
      <c r="AM35" s="4">
        <f t="shared" si="52"/>
        <v>0.999494064688432</v>
      </c>
      <c r="AN35" s="4">
        <f t="shared" si="52"/>
        <v>0.999999928778489</v>
      </c>
      <c r="AO35" s="4">
        <f t="shared" si="52"/>
        <v>0.99988669818557</v>
      </c>
      <c r="AP35" s="61">
        <f t="shared" si="41"/>
        <v>-0.000494600609151212</v>
      </c>
      <c r="AQ35" s="61">
        <f t="shared" si="42"/>
        <v>-0.00017454317982887</v>
      </c>
      <c r="AR35" s="61">
        <f t="shared" si="43"/>
        <v>-0.00618772635931525</v>
      </c>
      <c r="AS35" s="61">
        <f t="shared" si="44"/>
        <v>0.00515273891256548</v>
      </c>
      <c r="AT35" s="40" cm="1">
        <f t="array" ref="AT35">SUMPRODUCT($A35:$B35,$AO$21:$AP$21)+$AQ$21</f>
        <v>-0.00431958101533626</v>
      </c>
      <c r="AU35" s="40" cm="1">
        <f t="array" ref="AU35">SUMPRODUCT($A35:$B35,$AO$22:$AP$22)+$AQ$22</f>
        <v>0.0223909052826985</v>
      </c>
      <c r="AV35" s="40" cm="1">
        <f t="array" ref="AV35">SUMPRODUCT($A35:$B35,$AO$23:$AP$23)+$AQ$23</f>
        <v>-0.00350769802626335</v>
      </c>
      <c r="AW35" s="40" cm="1">
        <f t="array" ref="AW35">SUMPRODUCT($A35:$B35,$AO$24:$AP$24)+$AQ$24</f>
        <v>0.013783929856254</v>
      </c>
      <c r="AX35" s="10">
        <f t="shared" ref="AX35:BA35" si="53">TANH(AT35)</f>
        <v>-0.00431955414949927</v>
      </c>
      <c r="AY35" s="10">
        <f t="shared" si="53"/>
        <v>0.0223871641197996</v>
      </c>
      <c r="AZ35" s="10">
        <f t="shared" si="53"/>
        <v>-0.00350768364015911</v>
      </c>
      <c r="BA35" s="10">
        <f t="shared" si="53"/>
        <v>0.013783056955429</v>
      </c>
      <c r="BB35" s="10" cm="1">
        <f t="array" ref="BB35">SUMPRODUCT(AX35:BA35,$AU$28:$AX$28)+$AY$28</f>
        <v>0.000305130778487191</v>
      </c>
      <c r="BC35" s="10">
        <f t="shared" si="18"/>
        <v>0.50007628269403</v>
      </c>
      <c r="BD35">
        <f t="shared" si="19"/>
        <v>1</v>
      </c>
      <c r="BE35" s="4">
        <f t="shared" si="20"/>
        <v>-0.693299757587288</v>
      </c>
      <c r="BF35" s="61">
        <f t="shared" si="21"/>
        <v>0.50007628269403</v>
      </c>
      <c r="BG35" s="4">
        <f t="shared" ref="BG35:BJ35" si="54">1-AX35^2</f>
        <v>0.99998134145195</v>
      </c>
      <c r="BH35" s="4">
        <f t="shared" si="54"/>
        <v>0.999498814882673</v>
      </c>
      <c r="BI35" s="4">
        <f t="shared" si="54"/>
        <v>0.999987696155481</v>
      </c>
      <c r="BJ35" s="4">
        <f t="shared" si="54"/>
        <v>0.999810027340963</v>
      </c>
      <c r="BK35" s="61">
        <f t="shared" si="47"/>
        <v>-0.000782153859865309</v>
      </c>
      <c r="BL35" s="61">
        <f t="shared" si="48"/>
        <v>0.00190106098459612</v>
      </c>
      <c r="BM35" s="61">
        <f t="shared" si="49"/>
        <v>-0.00617847010063295</v>
      </c>
      <c r="BN35" s="61">
        <f t="shared" si="50"/>
        <v>0.00613211046761255</v>
      </c>
    </row>
    <row r="36" spans="1:66">
      <c r="A36" s="4">
        <f>Planar_dataset!A5</f>
        <v>0.349178474639659</v>
      </c>
      <c r="B36" s="4">
        <f>Planar_dataset!B5</f>
        <v>-2.06437997499018</v>
      </c>
      <c r="C36">
        <f>Planar_dataset!C5</f>
        <v>0</v>
      </c>
      <c r="D36" s="40" cm="1">
        <f t="array" ref="D36">SUMPRODUCT($A36:$B36,$E$21:$F$21)+$G$21</f>
        <v>-0.00276571632233449</v>
      </c>
      <c r="E36" s="40" cm="1">
        <f t="array" ref="E36">SUMPRODUCT($A36:$B36,$E$22:$F$22)+$G$22</f>
        <v>0.0388065185907394</v>
      </c>
      <c r="F36" s="40" cm="1">
        <f t="array" ref="F36">SUMPRODUCT($A36:$B36,$E$23:$F$23)+$G$23</f>
        <v>0.00635499343313839</v>
      </c>
      <c r="G36" s="40" cm="1">
        <f t="array" ref="G36">SUMPRODUCT($A36:$B36,$E$24:$F$24)+$G$24</f>
        <v>0.0126547609724697</v>
      </c>
      <c r="H36" s="10">
        <f t="shared" si="23"/>
        <v>-0.00276570927052916</v>
      </c>
      <c r="I36" s="10">
        <f t="shared" si="24"/>
        <v>0.0387870501456958</v>
      </c>
      <c r="J36" s="10">
        <f t="shared" si="25"/>
        <v>0.00635490788372263</v>
      </c>
      <c r="K36" s="10">
        <f t="shared" si="26"/>
        <v>0.0126540854920479</v>
      </c>
      <c r="L36" s="10" cm="1">
        <f t="array" ref="L36">SUMPRODUCT(H36:K36,$E$28:$H$28)+$I$28</f>
        <v>-0.00015544093606099</v>
      </c>
      <c r="M36" s="10">
        <f t="shared" si="27"/>
        <v>0.499961139766063</v>
      </c>
      <c r="N36">
        <f t="shared" si="28"/>
        <v>0</v>
      </c>
      <c r="O36" s="4">
        <f t="shared" si="29"/>
        <v>-0.693069463112151</v>
      </c>
      <c r="P36" s="61">
        <f t="shared" si="30"/>
        <v>0.499961139766063</v>
      </c>
      <c r="Q36" s="4">
        <f t="shared" si="31"/>
        <v>0.999992350852231</v>
      </c>
      <c r="R36" s="4">
        <f t="shared" si="32"/>
        <v>0.998495564740995</v>
      </c>
      <c r="S36" s="4">
        <f t="shared" si="33"/>
        <v>0.999959615145789</v>
      </c>
      <c r="T36" s="4">
        <f t="shared" si="34"/>
        <v>0.99983987412036</v>
      </c>
      <c r="U36" s="61">
        <f t="shared" si="35"/>
        <v>-0.00021907214130867</v>
      </c>
      <c r="V36" s="61">
        <f t="shared" si="36"/>
        <v>-0.00238231526459357</v>
      </c>
      <c r="W36" s="61">
        <f t="shared" si="37"/>
        <v>-0.00656854791533338</v>
      </c>
      <c r="X36" s="61">
        <f t="shared" si="38"/>
        <v>0.00442205993653315</v>
      </c>
      <c r="Y36" s="40" cm="1">
        <f t="array" ref="Y36">SUMPRODUCT($A36:$B36,$Z$21:$AA$21)+$AB$21</f>
        <v>-0.00298403715619952</v>
      </c>
      <c r="Z36" s="40" cm="1">
        <f t="array" ref="Z36">SUMPRODUCT($A36:$B36,$Z$22:$AA$22)+$AB$22</f>
        <v>0.0364473556433352</v>
      </c>
      <c r="AA36" s="40" cm="1">
        <f t="array" ref="AA36">SUMPRODUCT($A36:$B36,$Z$23:$AA$23)+$AB$23</f>
        <v>-0.000181464608709086</v>
      </c>
      <c r="AB36" s="40" cm="1">
        <f t="array" ref="AB36">SUMPRODUCT($A36:$B36,$Z$24:$AA$24)+$AB$24</f>
        <v>0.0170533781161104</v>
      </c>
      <c r="AC36" s="10">
        <f t="shared" ref="AC36:AF36" si="55">TANH(Y36)</f>
        <v>-0.00298402829913358</v>
      </c>
      <c r="AD36" s="10">
        <f t="shared" si="55"/>
        <v>0.0364312252070814</v>
      </c>
      <c r="AE36" s="10">
        <f t="shared" si="55"/>
        <v>-0.000181464606717246</v>
      </c>
      <c r="AF36" s="10">
        <f t="shared" si="55"/>
        <v>0.0170517251669632</v>
      </c>
      <c r="AG36" s="61" cm="1">
        <f t="array" ref="AG36">SUMPRODUCT(AC36:AF36,$Z$28:$AC$28)+$AD$28</f>
        <v>0.00016682142949376</v>
      </c>
      <c r="AH36" s="10">
        <f t="shared" si="12"/>
        <v>0.500041705357277</v>
      </c>
      <c r="AI36">
        <f t="shared" si="13"/>
        <v>1</v>
      </c>
      <c r="AJ36" s="4">
        <f t="shared" si="14"/>
        <v>-0.693230594753366</v>
      </c>
      <c r="AK36" s="61">
        <f t="shared" si="15"/>
        <v>0.500041705357277</v>
      </c>
      <c r="AL36" s="4">
        <f t="shared" ref="AL36:AO36" si="56">1-AC36^2</f>
        <v>0.99999109557511</v>
      </c>
      <c r="AM36" s="4">
        <f t="shared" si="56"/>
        <v>0.998672765829911</v>
      </c>
      <c r="AN36" s="4">
        <f t="shared" si="56"/>
        <v>0.999999967070596</v>
      </c>
      <c r="AO36" s="4">
        <f t="shared" si="56"/>
        <v>0.99970923866883</v>
      </c>
      <c r="AP36" s="61">
        <f t="shared" si="41"/>
        <v>-0.00049462043311694</v>
      </c>
      <c r="AQ36" s="61">
        <f t="shared" si="42"/>
        <v>-0.000174405483319811</v>
      </c>
      <c r="AR36" s="61">
        <f t="shared" si="43"/>
        <v>-0.0061879298324539</v>
      </c>
      <c r="AS36" s="61">
        <f t="shared" si="44"/>
        <v>0.00515199361832993</v>
      </c>
      <c r="AT36" s="40" cm="1">
        <f t="array" ref="AT36">SUMPRODUCT($A36:$B36,$AO$21:$AP$21)+$AQ$21</f>
        <v>-0.00347649060169373</v>
      </c>
      <c r="AU36" s="40" cm="1">
        <f t="array" ref="AU36">SUMPRODUCT($A36:$B36,$AO$22:$AP$22)+$AQ$22</f>
        <v>0.0362747063195995</v>
      </c>
      <c r="AV36" s="40" cm="1">
        <f t="array" ref="AV36">SUMPRODUCT($A36:$B36,$AO$23:$AP$23)+$AQ$23</f>
        <v>-0.00633474573158313</v>
      </c>
      <c r="AW36" s="40" cm="1">
        <f t="array" ref="AW36">SUMPRODUCT($A36:$B36,$AO$24:$AP$24)+$AQ$24</f>
        <v>0.0221709591785593</v>
      </c>
      <c r="AX36" s="10">
        <f t="shared" ref="AX36:BA36" si="57">TANH(AT36)</f>
        <v>-0.00347647659615481</v>
      </c>
      <c r="AY36" s="10">
        <f t="shared" si="57"/>
        <v>0.036258803946641</v>
      </c>
      <c r="AZ36" s="10">
        <f t="shared" si="57"/>
        <v>-0.00633466099726541</v>
      </c>
      <c r="BA36" s="10">
        <f t="shared" si="57"/>
        <v>0.022167327170449</v>
      </c>
      <c r="BB36" s="10" cm="1">
        <f t="array" ref="BB36">SUMPRODUCT(AX36:BA36,$AU$28:$AX$28)+$AY$28</f>
        <v>0.000494330469163265</v>
      </c>
      <c r="BC36" s="10">
        <f t="shared" si="18"/>
        <v>0.500123582614774</v>
      </c>
      <c r="BD36">
        <f t="shared" si="19"/>
        <v>1</v>
      </c>
      <c r="BE36" s="4">
        <f t="shared" si="20"/>
        <v>-0.693394376339853</v>
      </c>
      <c r="BF36" s="61">
        <f t="shared" si="21"/>
        <v>0.500123582614774</v>
      </c>
      <c r="BG36" s="4">
        <f t="shared" ref="BG36:BJ36" si="58">1-AX36^2</f>
        <v>0.999987914110476</v>
      </c>
      <c r="BH36" s="4">
        <f t="shared" si="58"/>
        <v>0.998685299136359</v>
      </c>
      <c r="BI36" s="4">
        <f t="shared" si="58"/>
        <v>0.99995987207005</v>
      </c>
      <c r="BJ36" s="4">
        <f t="shared" si="58"/>
        <v>0.999508609606118</v>
      </c>
      <c r="BK36" s="61">
        <f t="shared" si="47"/>
        <v>-0.000782232981622047</v>
      </c>
      <c r="BL36" s="61">
        <f t="shared" si="48"/>
        <v>0.00189969333233828</v>
      </c>
      <c r="BM36" s="61">
        <f t="shared" si="49"/>
        <v>-0.00617888256511145</v>
      </c>
      <c r="BN36" s="61">
        <f t="shared" si="50"/>
        <v>0.00613084162289838</v>
      </c>
    </row>
    <row r="37" spans="1:66">
      <c r="A37" s="4">
        <f>Planar_dataset!A6</f>
        <v>0.694150378460909</v>
      </c>
      <c r="B37" s="4">
        <f>Planar_dataset!B6</f>
        <v>2.88910877909986</v>
      </c>
      <c r="C37">
        <f>Planar_dataset!C6</f>
        <v>0</v>
      </c>
      <c r="D37" s="40" cm="1">
        <f t="array" ref="D37">SUMPRODUCT($A37:$B37,$E$21:$F$21)+$G$21</f>
        <v>0.0250270157303536</v>
      </c>
      <c r="E37" s="40" cm="1">
        <f t="array" ref="E37">SUMPRODUCT($A37:$B37,$E$22:$F$22)+$G$22</f>
        <v>-0.0531684937509617</v>
      </c>
      <c r="F37" s="40" cm="1">
        <f t="array" ref="F37">SUMPRODUCT($A37:$B37,$E$23:$F$23)+$G$23</f>
        <v>-0.012174864072265</v>
      </c>
      <c r="G37" s="40" cm="1">
        <f t="array" ref="G37">SUMPRODUCT($A37:$B37,$E$24:$F$24)+$G$24</f>
        <v>-0.018689081905988</v>
      </c>
      <c r="H37" s="10">
        <f t="shared" si="23"/>
        <v>0.0250217918027381</v>
      </c>
      <c r="I37" s="10">
        <f t="shared" si="24"/>
        <v>-0.0531184498657129</v>
      </c>
      <c r="J37" s="61">
        <f t="shared" si="25"/>
        <v>-0.0121742625587912</v>
      </c>
      <c r="K37" s="10">
        <f t="shared" si="26"/>
        <v>-0.0186869062913347</v>
      </c>
      <c r="L37" s="10" cm="1">
        <f t="array" ref="L37">SUMPRODUCT(H37:K37,$E$28:$H$28)+$I$28</f>
        <v>0.000237171518659381</v>
      </c>
      <c r="M37" s="10">
        <f t="shared" si="27"/>
        <v>0.500059292879387</v>
      </c>
      <c r="N37">
        <f t="shared" si="28"/>
        <v>1</v>
      </c>
      <c r="O37" s="4">
        <f t="shared" si="29"/>
        <v>-0.693265773350566</v>
      </c>
      <c r="P37" s="61">
        <f t="shared" si="30"/>
        <v>0.500059292879387</v>
      </c>
      <c r="Q37" s="4">
        <f t="shared" si="31"/>
        <v>0.99937390993498</v>
      </c>
      <c r="R37" s="4">
        <f t="shared" si="32"/>
        <v>0.997178430283864</v>
      </c>
      <c r="S37" s="4">
        <f t="shared" si="33"/>
        <v>0.99985178733115</v>
      </c>
      <c r="T37" s="4">
        <f t="shared" si="34"/>
        <v>0.999650799533259</v>
      </c>
      <c r="U37" s="61">
        <f t="shared" si="35"/>
        <v>-0.000218979639065925</v>
      </c>
      <c r="V37" s="61">
        <f t="shared" si="36"/>
        <v>-0.00237963979001543</v>
      </c>
      <c r="W37" s="61">
        <f t="shared" si="37"/>
        <v>-0.00656912902258704</v>
      </c>
      <c r="X37" s="61">
        <f t="shared" si="38"/>
        <v>0.00442209168467626</v>
      </c>
      <c r="Y37" s="40" cm="1">
        <f t="array" ref="Y37">SUMPRODUCT($A37:$B37,$Z$21:$AA$21)+$AB$21</f>
        <v>0.0253187317667804</v>
      </c>
      <c r="Z37" s="40" cm="1">
        <f t="array" ref="Z37">SUMPRODUCT($A37:$B37,$Z$22:$AA$22)+$AB$22</f>
        <v>-0.0500194434179907</v>
      </c>
      <c r="AA37" s="40" cm="1">
        <f t="array" ref="AA37">SUMPRODUCT($A37:$B37,$Z$23:$AA$23)+$AB$23</f>
        <v>-0.00344698364126072</v>
      </c>
      <c r="AB37" s="40" cm="1">
        <f t="array" ref="AB37">SUMPRODUCT($A37:$B37,$Z$24:$AA$24)+$AB$24</f>
        <v>-0.0245621202417734</v>
      </c>
      <c r="AC37" s="10">
        <f t="shared" ref="AC37:AF37" si="59">TANH(Y37)</f>
        <v>0.0253133230624212</v>
      </c>
      <c r="AD37" s="10">
        <f t="shared" si="59"/>
        <v>-0.0499777698293834</v>
      </c>
      <c r="AE37" s="61">
        <f t="shared" si="59"/>
        <v>-0.00344696998932143</v>
      </c>
      <c r="AF37" s="10">
        <f t="shared" si="59"/>
        <v>-0.0245571820094944</v>
      </c>
      <c r="AG37" s="61" cm="1">
        <f t="array" ref="AG37">SUMPRODUCT(AC37:AF37,$Z$28:$AC$28)+$AD$28</f>
        <v>-0.000219407946231978</v>
      </c>
      <c r="AH37" s="10">
        <f t="shared" si="12"/>
        <v>0.499945148013662</v>
      </c>
      <c r="AI37">
        <f t="shared" si="13"/>
        <v>0</v>
      </c>
      <c r="AJ37" s="4">
        <f t="shared" si="14"/>
        <v>-0.69303748260431</v>
      </c>
      <c r="AK37" s="61">
        <f t="shared" si="15"/>
        <v>0.499945148013662</v>
      </c>
      <c r="AL37" s="4">
        <f t="shared" ref="AL37:AO37" si="60">1-AC37^2</f>
        <v>0.999359235675538</v>
      </c>
      <c r="AM37" s="4">
        <f t="shared" si="60"/>
        <v>0.997502222522881</v>
      </c>
      <c r="AN37" s="4">
        <f t="shared" si="60"/>
        <v>0.999988118397893</v>
      </c>
      <c r="AO37" s="4">
        <f t="shared" si="60"/>
        <v>0.999396944811753</v>
      </c>
      <c r="AP37" s="61">
        <f t="shared" si="41"/>
        <v>-0.000494212449362967</v>
      </c>
      <c r="AQ37" s="61">
        <f t="shared" si="42"/>
        <v>-0.000174167424856752</v>
      </c>
      <c r="AR37" s="61">
        <f t="shared" si="43"/>
        <v>-0.00618666164738558</v>
      </c>
      <c r="AS37" s="61">
        <f t="shared" si="44"/>
        <v>0.00514938968253673</v>
      </c>
      <c r="AT37" s="40" cm="1">
        <f t="array" ref="AT37">SUMPRODUCT($A37:$B37,$AO$21:$AP$21)+$AQ$21</f>
        <v>0.0259767035637124</v>
      </c>
      <c r="AU37" s="40" cm="1">
        <f t="array" ref="AU37">SUMPRODUCT($A37:$B37,$AO$22:$AP$22)+$AQ$22</f>
        <v>-0.0497889932379052</v>
      </c>
      <c r="AV37" s="40" cm="1">
        <f t="array" ref="AV37">SUMPRODUCT($A37:$B37,$AO$23:$AP$23)+$AQ$23</f>
        <v>0.0047685512907711</v>
      </c>
      <c r="AW37" s="40" cm="1">
        <f t="array" ref="AW37">SUMPRODUCT($A37:$B37,$AO$24:$AP$24)+$AQ$24</f>
        <v>-0.0313945674893572</v>
      </c>
      <c r="AX37" s="10">
        <f t="shared" ref="AX37:BA37" si="61">TANH(AT37)</f>
        <v>0.0259708622079983</v>
      </c>
      <c r="AY37" s="10">
        <f t="shared" si="61"/>
        <v>-0.0497478926190522</v>
      </c>
      <c r="AZ37" s="61">
        <f t="shared" si="61"/>
        <v>0.00476851514694117</v>
      </c>
      <c r="BA37" s="10">
        <f t="shared" si="61"/>
        <v>-0.0313842571947913</v>
      </c>
      <c r="BB37" s="10" cm="1">
        <f t="array" ref="BB37">SUMPRODUCT(AX37:BA37,$AU$28:$AX$28)+$AY$28</f>
        <v>-0.00067282517205291</v>
      </c>
      <c r="BC37" s="10">
        <f t="shared" si="18"/>
        <v>0.499831793713332</v>
      </c>
      <c r="BD37">
        <f t="shared" si="19"/>
        <v>0</v>
      </c>
      <c r="BE37" s="4">
        <f t="shared" si="20"/>
        <v>-0.692810824560632</v>
      </c>
      <c r="BF37" s="61">
        <f t="shared" si="21"/>
        <v>0.499831793713332</v>
      </c>
      <c r="BG37" s="4">
        <f t="shared" ref="BG37:BJ37" si="62">1-AX37^2</f>
        <v>0.999325514316173</v>
      </c>
      <c r="BH37" s="4">
        <f t="shared" si="62"/>
        <v>0.997525147179963</v>
      </c>
      <c r="BI37" s="4">
        <f t="shared" si="62"/>
        <v>0.999977261263293</v>
      </c>
      <c r="BJ37" s="4">
        <f t="shared" si="62"/>
        <v>0.999015028400331</v>
      </c>
      <c r="BK37" s="61">
        <f t="shared" si="47"/>
        <v>-0.000781258745700626</v>
      </c>
      <c r="BL37" s="61">
        <f t="shared" si="48"/>
        <v>0.00189637944069985</v>
      </c>
      <c r="BM37" s="61">
        <f t="shared" si="49"/>
        <v>-0.0061753849848272</v>
      </c>
      <c r="BN37" s="61">
        <f t="shared" si="50"/>
        <v>0.00612423889437443</v>
      </c>
    </row>
    <row r="38" spans="1:66">
      <c r="A38" s="4">
        <f>Planar_dataset!A7</f>
        <v>1.62065037903814</v>
      </c>
      <c r="B38" s="4">
        <f>Planar_dataset!B7</f>
        <v>-4.03512400373958</v>
      </c>
      <c r="C38">
        <f>Planar_dataset!C7</f>
        <v>0</v>
      </c>
      <c r="D38" s="40" cm="1">
        <f t="array" ref="D38">SUMPRODUCT($A38:$B38,$E$21:$F$21)+$G$21</f>
        <v>0.0113737003775354</v>
      </c>
      <c r="E38" s="40" cm="1">
        <f t="array" ref="E38">SUMPRODUCT($A38:$B38,$E$22:$F$22)+$G$22</f>
        <v>0.0767581279634674</v>
      </c>
      <c r="F38" s="40" cm="1">
        <f t="array" ref="F38">SUMPRODUCT($A38:$B38,$E$23:$F$23)+$G$23</f>
        <v>0.00981947177244772</v>
      </c>
      <c r="G38" s="40" cm="1">
        <f t="array" ref="G38">SUMPRODUCT($A38:$B38,$E$24:$F$24)+$G$24</f>
        <v>0.0239593046808614</v>
      </c>
      <c r="H38" s="10">
        <f t="shared" si="23"/>
        <v>0.0113732099649315</v>
      </c>
      <c r="I38" s="10">
        <f t="shared" si="24"/>
        <v>0.0766077342826297</v>
      </c>
      <c r="J38" s="10">
        <f t="shared" si="25"/>
        <v>0.00981915618016591</v>
      </c>
      <c r="K38" s="10">
        <f t="shared" si="26"/>
        <v>0.0239547211341091</v>
      </c>
      <c r="L38" s="10" cm="1">
        <f t="array" ref="L38">SUMPRODUCT(H38:K38,$E$28:$H$28)+$I$28</f>
        <v>-0.000287671060797268</v>
      </c>
      <c r="M38" s="10">
        <f t="shared" si="27"/>
        <v>0.499928082235297</v>
      </c>
      <c r="N38">
        <f t="shared" si="28"/>
        <v>0</v>
      </c>
      <c r="O38" s="4">
        <f t="shared" si="29"/>
        <v>-0.693003355373876</v>
      </c>
      <c r="P38" s="61">
        <f t="shared" si="30"/>
        <v>0.499928082235297</v>
      </c>
      <c r="Q38" s="4">
        <f t="shared" si="31"/>
        <v>0.999870650095094</v>
      </c>
      <c r="R38" s="4">
        <f t="shared" si="32"/>
        <v>0.994131255048082</v>
      </c>
      <c r="S38" s="4">
        <f t="shared" si="33"/>
        <v>0.999903584171909</v>
      </c>
      <c r="T38" s="4">
        <f t="shared" si="34"/>
        <v>0.999426171335387</v>
      </c>
      <c r="U38" s="61">
        <f t="shared" si="35"/>
        <v>-0.000219030996528237</v>
      </c>
      <c r="V38" s="61">
        <f t="shared" si="36"/>
        <v>-0.00237174560690405</v>
      </c>
      <c r="W38" s="61">
        <f t="shared" si="37"/>
        <v>-0.00656774556896411</v>
      </c>
      <c r="X38" s="61">
        <f t="shared" si="38"/>
        <v>0.00441993795852952</v>
      </c>
      <c r="Y38" s="40" cm="1">
        <f t="array" ref="Y38">SUMPRODUCT($A38:$B38,$Z$21:$AA$21)+$AB$21</f>
        <v>0.0109359817651987</v>
      </c>
      <c r="Z38" s="40" cm="1">
        <f t="array" ref="Z38">SUMPRODUCT($A38:$B38,$Z$22:$AA$22)+$AB$22</f>
        <v>0.0720253244808693</v>
      </c>
      <c r="AA38" s="40" cm="1">
        <f t="array" ref="AA38">SUMPRODUCT($A38:$B38,$Z$23:$AA$23)+$AB$23</f>
        <v>-0.00329004146788771</v>
      </c>
      <c r="AB38" s="40" cm="1">
        <f t="array" ref="AB38">SUMPRODUCT($A38:$B38,$Z$24:$AA$24)+$AB$24</f>
        <v>0.0327814424792003</v>
      </c>
      <c r="AC38" s="10">
        <f t="shared" ref="AC38:AF38" si="63">TANH(Y38)</f>
        <v>0.0109355458205991</v>
      </c>
      <c r="AD38" s="10">
        <f t="shared" si="63"/>
        <v>0.0719010350540967</v>
      </c>
      <c r="AE38" s="10">
        <f t="shared" si="63"/>
        <v>-0.00329002959706058</v>
      </c>
      <c r="AF38" s="10">
        <f t="shared" si="63"/>
        <v>0.0327697049608334</v>
      </c>
      <c r="AG38" s="61" cm="1">
        <f t="array" ref="AG38">SUMPRODUCT(AC38:AF38,$Z$28:$AC$28)+$AD$28</f>
        <v>0.000341124388528029</v>
      </c>
      <c r="AH38" s="10">
        <f t="shared" si="12"/>
        <v>0.500085281096305</v>
      </c>
      <c r="AI38">
        <f t="shared" si="13"/>
        <v>1</v>
      </c>
      <c r="AJ38" s="4">
        <f t="shared" si="14"/>
        <v>-0.69331775729994</v>
      </c>
      <c r="AK38" s="61">
        <f t="shared" si="15"/>
        <v>0.500085281096305</v>
      </c>
      <c r="AL38" s="4">
        <f t="shared" ref="AL38:AO38" si="64">1-AC38^2</f>
        <v>0.999880413837606</v>
      </c>
      <c r="AM38" s="4">
        <f t="shared" si="64"/>
        <v>0.99483024115815</v>
      </c>
      <c r="AN38" s="4">
        <f t="shared" si="64"/>
        <v>0.99998917570525</v>
      </c>
      <c r="AO38" s="4">
        <f t="shared" si="64"/>
        <v>0.99892614643678</v>
      </c>
      <c r="AP38" s="61">
        <f t="shared" si="41"/>
        <v>-0.00049460878571627</v>
      </c>
      <c r="AQ38" s="61">
        <f t="shared" si="42"/>
        <v>-0.000173749575259408</v>
      </c>
      <c r="AR38" s="61">
        <f t="shared" si="43"/>
        <v>-0.00618840229267341</v>
      </c>
      <c r="AS38" s="61">
        <f t="shared" si="44"/>
        <v>0.00514840657345988</v>
      </c>
      <c r="AT38" s="40" cm="1">
        <f t="array" ref="AT38">SUMPRODUCT($A38:$B38,$AO$21:$AP$21)+$AQ$21</f>
        <v>0.00994862928241537</v>
      </c>
      <c r="AU38" s="40" cm="1">
        <f t="array" ref="AU38">SUMPRODUCT($A38:$B38,$AO$22:$AP$22)+$AQ$22</f>
        <v>0.0716789698864795</v>
      </c>
      <c r="AV38" s="40" cm="1">
        <f t="array" ref="AV38">SUMPRODUCT($A38:$B38,$AO$23:$AP$23)+$AQ$23</f>
        <v>-0.015631528362989</v>
      </c>
      <c r="AW38" s="40" cm="1">
        <f t="array" ref="AW38">SUMPRODUCT($A38:$B38,$AO$24:$AP$24)+$AQ$24</f>
        <v>0.0430459816255712</v>
      </c>
      <c r="AX38" s="10">
        <f t="shared" ref="AX38:BA38" si="65">TANH(AT38)</f>
        <v>0.00994830107280332</v>
      </c>
      <c r="AY38" s="10">
        <f t="shared" si="65"/>
        <v>0.0715564624622334</v>
      </c>
      <c r="AZ38" s="10">
        <f t="shared" si="65"/>
        <v>-0.0156302553271528</v>
      </c>
      <c r="BA38" s="10">
        <f t="shared" si="65"/>
        <v>0.0430194138726473</v>
      </c>
      <c r="BB38" s="10" cm="1">
        <f t="array" ref="BB38">SUMPRODUCT(AX38:BA38,$AU$28:$AX$28)+$AY$28</f>
        <v>0.000978178780809306</v>
      </c>
      <c r="BC38" s="10">
        <f t="shared" si="18"/>
        <v>0.500244544675703</v>
      </c>
      <c r="BD38">
        <f t="shared" si="19"/>
        <v>1</v>
      </c>
      <c r="BE38" s="4">
        <f t="shared" si="20"/>
        <v>-0.693636389554561</v>
      </c>
      <c r="BF38" s="61">
        <f t="shared" si="21"/>
        <v>0.500244544675703</v>
      </c>
      <c r="BG38" s="4">
        <f t="shared" ref="BG38:BJ38" si="66">1-AX38^2</f>
        <v>0.999901031305765</v>
      </c>
      <c r="BH38" s="4">
        <f t="shared" si="66"/>
        <v>0.994879672679891</v>
      </c>
      <c r="BI38" s="4">
        <f t="shared" si="66"/>
        <v>0.999755695118408</v>
      </c>
      <c r="BJ38" s="4">
        <f t="shared" si="66"/>
        <v>0.998149330030054</v>
      </c>
      <c r="BK38" s="61">
        <f t="shared" si="47"/>
        <v>-0.000782354196032264</v>
      </c>
      <c r="BL38" s="61">
        <f t="shared" si="48"/>
        <v>0.00189291200917189</v>
      </c>
      <c r="BM38" s="61">
        <f t="shared" si="49"/>
        <v>-0.00617911507529535</v>
      </c>
      <c r="BN38" s="61">
        <f t="shared" si="50"/>
        <v>0.00612398481346477</v>
      </c>
    </row>
    <row r="39" spans="1:66">
      <c r="A39" s="4">
        <f>Planar_dataset!A8</f>
        <v>1.53856224988513</v>
      </c>
      <c r="B39" s="4">
        <f>Planar_dataset!B8</f>
        <v>3.24255517875712</v>
      </c>
      <c r="C39">
        <f>Planar_dataset!C8</f>
        <v>0</v>
      </c>
      <c r="D39" s="40" cm="1">
        <f t="array" ref="D39">SUMPRODUCT($A39:$B39,$E$21:$F$21)+$G$21</f>
        <v>0.0416732352464569</v>
      </c>
      <c r="E39" s="40" cm="1">
        <f t="array" ref="E39">SUMPRODUCT($A39:$B39,$E$22:$F$22)+$G$22</f>
        <v>-0.0589401055428554</v>
      </c>
      <c r="F39" s="40" cm="1">
        <f t="array" ref="F39">SUMPRODUCT($A39:$B39,$E$23:$F$23)+$G$23</f>
        <v>-0.0157710458239139</v>
      </c>
      <c r="G39" s="40" cm="1">
        <f t="array" ref="G39">SUMPRODUCT($A39:$B39,$E$24:$F$24)+$G$24</f>
        <v>-0.0216038721162787</v>
      </c>
      <c r="H39" s="10">
        <f t="shared" si="23"/>
        <v>0.041649127932884</v>
      </c>
      <c r="I39" s="10">
        <f t="shared" si="24"/>
        <v>-0.0588719488644225</v>
      </c>
      <c r="J39" s="10">
        <f t="shared" si="25"/>
        <v>-0.0157697383982061</v>
      </c>
      <c r="K39" s="10">
        <f t="shared" si="26"/>
        <v>-0.0216005117047371</v>
      </c>
      <c r="L39" s="10" cm="1">
        <f t="array" ref="L39">SUMPRODUCT(H39:K39,$E$28:$H$28)+$I$28</f>
        <v>0.000278807743219412</v>
      </c>
      <c r="M39" s="10">
        <f t="shared" si="27"/>
        <v>0.500069701935353</v>
      </c>
      <c r="N39">
        <f t="shared" si="28"/>
        <v>1</v>
      </c>
      <c r="O39" s="4">
        <f t="shared" si="29"/>
        <v>-0.693286594148275</v>
      </c>
      <c r="P39" s="61">
        <f t="shared" si="30"/>
        <v>0.500069701935353</v>
      </c>
      <c r="Q39" s="4">
        <f t="shared" si="31"/>
        <v>0.99826535014243</v>
      </c>
      <c r="R39" s="4">
        <f t="shared" si="32"/>
        <v>0.996534093636905</v>
      </c>
      <c r="S39" s="4">
        <f t="shared" si="33"/>
        <v>0.999751315350852</v>
      </c>
      <c r="T39" s="4">
        <f t="shared" si="34"/>
        <v>0.999533417894094</v>
      </c>
      <c r="U39" s="61">
        <f t="shared" si="35"/>
        <v>-0.000218741288108717</v>
      </c>
      <c r="V39" s="61">
        <f t="shared" si="36"/>
        <v>-0.00237815166409536</v>
      </c>
      <c r="W39" s="61">
        <f t="shared" si="37"/>
        <v>-0.00656860563825562</v>
      </c>
      <c r="X39" s="61">
        <f t="shared" si="38"/>
        <v>0.00442166446885755</v>
      </c>
      <c r="Y39" s="40" cm="1">
        <f t="array" ref="Y39">SUMPRODUCT($A39:$B39,$Z$21:$AA$21)+$AB$21</f>
        <v>0.0419917536389812</v>
      </c>
      <c r="Z39" s="40" cm="1">
        <f t="array" ref="Z39">SUMPRODUCT($A39:$B39,$Z$22:$AA$22)+$AB$22</f>
        <v>-0.055504057659874</v>
      </c>
      <c r="AA39" s="40" cm="1">
        <f t="array" ref="AA39">SUMPRODUCT($A39:$B39,$Z$23:$AA$23)+$AB$23</f>
        <v>-0.00624506428179964</v>
      </c>
      <c r="AB39" s="40" cm="1">
        <f t="array" ref="AB39">SUMPRODUCT($A39:$B39,$Z$24:$AA$24)+$AB$24</f>
        <v>-0.0280137402921857</v>
      </c>
      <c r="AC39" s="10">
        <f t="shared" ref="AC39:AF39" si="67">TANH(Y39)</f>
        <v>0.0419670895786878</v>
      </c>
      <c r="AD39" s="10">
        <f t="shared" si="67"/>
        <v>-0.0554471306843074</v>
      </c>
      <c r="AE39" s="10">
        <f t="shared" si="67"/>
        <v>-0.00624498309550712</v>
      </c>
      <c r="AF39" s="10">
        <f t="shared" si="67"/>
        <v>-0.0280064144807974</v>
      </c>
      <c r="AG39" s="61" cm="1">
        <f t="array" ref="AG39">SUMPRODUCT(AC39:AF39,$Z$28:$AC$28)+$AD$28</f>
        <v>-0.000234894444718558</v>
      </c>
      <c r="AH39" s="10">
        <f t="shared" si="12"/>
        <v>0.49994127638909</v>
      </c>
      <c r="AI39">
        <f t="shared" si="13"/>
        <v>0</v>
      </c>
      <c r="AJ39" s="4">
        <f t="shared" si="14"/>
        <v>-0.693029740234511</v>
      </c>
      <c r="AK39" s="61">
        <f t="shared" si="15"/>
        <v>0.49994127638909</v>
      </c>
      <c r="AL39" s="4">
        <f t="shared" ref="AL39:AO39" si="68">1-AC39^2</f>
        <v>0.998238763392294</v>
      </c>
      <c r="AM39" s="4">
        <f t="shared" si="68"/>
        <v>0.996925615698877</v>
      </c>
      <c r="AN39" s="4">
        <f t="shared" si="68"/>
        <v>0.999961000186137</v>
      </c>
      <c r="AO39" s="4">
        <f t="shared" si="68"/>
        <v>0.99921564074793</v>
      </c>
      <c r="AP39" s="61">
        <f t="shared" si="41"/>
        <v>-0.000493654520020875</v>
      </c>
      <c r="AQ39" s="61">
        <f t="shared" si="42"/>
        <v>-0.000174065399270758</v>
      </c>
      <c r="AR39" s="61">
        <f t="shared" si="43"/>
        <v>-0.00618644596537237</v>
      </c>
      <c r="AS39" s="61">
        <f t="shared" si="44"/>
        <v>0.00514841564375818</v>
      </c>
      <c r="AT39" s="40" cm="1">
        <f t="array" ref="AT39">SUMPRODUCT($A39:$B39,$AO$21:$AP$21)+$AQ$21</f>
        <v>0.0427101618274138</v>
      </c>
      <c r="AU39" s="40" cm="1">
        <f t="array" ref="AU39">SUMPRODUCT($A39:$B39,$AO$22:$AP$22)+$AQ$22</f>
        <v>-0.0552526037509751</v>
      </c>
      <c r="AV39" s="40" cm="1">
        <f t="array" ref="AV39">SUMPRODUCT($A39:$B39,$AO$23:$AP$23)+$AQ$23</f>
        <v>0.00272129743092654</v>
      </c>
      <c r="AW39" s="40" cm="1">
        <f t="array" ref="AW39">SUMPRODUCT($A39:$B39,$AO$24:$AP$24)+$AQ$24</f>
        <v>-0.0354703615852357</v>
      </c>
      <c r="AX39" s="10">
        <f t="shared" ref="AX39:BA39" si="69">TANH(AT39)</f>
        <v>0.0426842107361036</v>
      </c>
      <c r="AY39" s="10">
        <f t="shared" si="69"/>
        <v>-0.0551964463515013</v>
      </c>
      <c r="AZ39" s="10">
        <f t="shared" si="69"/>
        <v>0.00272129071346028</v>
      </c>
      <c r="BA39" s="10">
        <f t="shared" si="69"/>
        <v>-0.0354554934300212</v>
      </c>
      <c r="BB39" s="10" cm="1">
        <f t="array" ref="BB39">SUMPRODUCT(AX39:BA39,$AU$28:$AX$28)+$AY$28</f>
        <v>-0.000744328311489489</v>
      </c>
      <c r="BC39" s="10">
        <f t="shared" si="18"/>
        <v>0.499813917930719</v>
      </c>
      <c r="BD39">
        <f t="shared" si="19"/>
        <v>0</v>
      </c>
      <c r="BE39" s="4">
        <f t="shared" si="20"/>
        <v>-0.692775085657278</v>
      </c>
      <c r="BF39" s="61">
        <f t="shared" si="21"/>
        <v>0.499813917930719</v>
      </c>
      <c r="BG39" s="4">
        <f t="shared" ref="BG39:BJ39" si="70">1-AX39^2</f>
        <v>0.998178058153836</v>
      </c>
      <c r="BH39" s="4">
        <f t="shared" si="70"/>
        <v>0.996953352310166</v>
      </c>
      <c r="BI39" s="4">
        <f t="shared" si="70"/>
        <v>0.999992594576853</v>
      </c>
      <c r="BJ39" s="4">
        <f t="shared" si="70"/>
        <v>0.998742907985634</v>
      </c>
      <c r="BK39" s="61">
        <f t="shared" si="47"/>
        <v>-0.00078033377194054</v>
      </c>
      <c r="BL39" s="61">
        <f t="shared" si="48"/>
        <v>0.00189522462795141</v>
      </c>
      <c r="BM39" s="61">
        <f t="shared" si="49"/>
        <v>-0.00617525881873104</v>
      </c>
      <c r="BN39" s="61">
        <f t="shared" si="50"/>
        <v>0.00612235175569413</v>
      </c>
    </row>
    <row r="40" spans="1:66">
      <c r="A40" s="4">
        <f>Planar_dataset!A9</f>
        <v>0.0363085640649736</v>
      </c>
      <c r="B40" s="4">
        <f>Planar_dataset!B9</f>
        <v>-0.853952855125518</v>
      </c>
      <c r="C40">
        <f>Planar_dataset!C9</f>
        <v>0</v>
      </c>
      <c r="D40" s="40" cm="1">
        <f t="array" ref="D40">SUMPRODUCT($A40:$B40,$E$21:$F$21)+$G$21</f>
        <v>-0.00307816301619146</v>
      </c>
      <c r="E40" s="40" cm="1">
        <f t="array" ref="E40">SUMPRODUCT($A40:$B40,$E$22:$F$22)+$G$22</f>
        <v>0.0159483859904528</v>
      </c>
      <c r="F40" s="40" cm="1">
        <f t="array" ref="F40">SUMPRODUCT($A40:$B40,$E$23:$F$23)+$G$23</f>
        <v>0.00292875875906304</v>
      </c>
      <c r="G40" s="40" cm="1">
        <f t="array" ref="G40">SUMPRODUCT($A40:$B40,$E$24:$F$24)+$G$24</f>
        <v>0.0053242479375812</v>
      </c>
      <c r="H40" s="10">
        <f t="shared" si="23"/>
        <v>-0.00307815329427361</v>
      </c>
      <c r="I40" s="10">
        <f t="shared" si="24"/>
        <v>0.015947033965283</v>
      </c>
      <c r="J40" s="10">
        <f t="shared" si="25"/>
        <v>0.00292875038515752</v>
      </c>
      <c r="K40" s="10">
        <f t="shared" si="26"/>
        <v>0.00532419762823947</v>
      </c>
      <c r="L40" s="10" cm="1">
        <f t="array" ref="L40">SUMPRODUCT(H40:K40,$E$28:$H$28)+$I$28</f>
        <v>-6.61341062011857e-5</v>
      </c>
      <c r="M40" s="10">
        <f t="shared" si="27"/>
        <v>0.499983466473456</v>
      </c>
      <c r="N40">
        <f t="shared" si="28"/>
        <v>0</v>
      </c>
      <c r="O40" s="4">
        <f t="shared" si="29"/>
        <v>-0.69311411405356</v>
      </c>
      <c r="P40" s="61">
        <f t="shared" si="30"/>
        <v>0.499983466473456</v>
      </c>
      <c r="Q40" s="4">
        <f t="shared" si="31"/>
        <v>0.999990524972297</v>
      </c>
      <c r="R40" s="4">
        <f t="shared" si="32"/>
        <v>0.99974569210771</v>
      </c>
      <c r="S40" s="4">
        <f t="shared" si="33"/>
        <v>0.999991422421181</v>
      </c>
      <c r="T40" s="4">
        <f t="shared" si="34"/>
        <v>0.999971652919615</v>
      </c>
      <c r="U40" s="61">
        <f t="shared" si="35"/>
        <v>-0.00021908152436786</v>
      </c>
      <c r="V40" s="61">
        <f t="shared" si="36"/>
        <v>-0.00238540446933561</v>
      </c>
      <c r="W40" s="61">
        <f t="shared" si="37"/>
        <v>-0.00656905019160654</v>
      </c>
      <c r="X40" s="61">
        <f t="shared" si="38"/>
        <v>0.0044228402650592</v>
      </c>
      <c r="Y40" s="40" cm="1">
        <f t="array" ref="Y40">SUMPRODUCT($A40:$B40,$Z$21:$AA$21)+$AB$21</f>
        <v>-0.00316720578506376</v>
      </c>
      <c r="Z40" s="40" cm="1">
        <f t="array" ref="Z40">SUMPRODUCT($A40:$B40,$Z$22:$AA$22)+$AB$22</f>
        <v>0.0149865701865611</v>
      </c>
      <c r="AA40" s="40" cm="1">
        <f t="array" ref="AA40">SUMPRODUCT($A40:$B40,$Z$23:$AA$23)+$AB$23</f>
        <v>0.000263279261014838</v>
      </c>
      <c r="AB40" s="40" cm="1">
        <f t="array" ref="AB40">SUMPRODUCT($A40:$B40,$Z$24:$AA$24)+$AB$24</f>
        <v>0.00711790202781372</v>
      </c>
      <c r="AC40" s="10">
        <f t="shared" ref="AC40:AF40" si="71">TANH(Y40)</f>
        <v>-0.00316719519482263</v>
      </c>
      <c r="AD40" s="10">
        <f t="shared" si="71"/>
        <v>0.0149854483063529</v>
      </c>
      <c r="AE40" s="10">
        <f t="shared" si="71"/>
        <v>0.000263279254931686</v>
      </c>
      <c r="AF40" s="10">
        <f t="shared" si="71"/>
        <v>0.00711778182186457</v>
      </c>
      <c r="AG40" s="61" cm="1">
        <f t="array" ref="AG40">SUMPRODUCT(AC40:AF40,$Z$28:$AC$28)+$AD$28</f>
        <v>6.66083659012948e-5</v>
      </c>
      <c r="AH40" s="10">
        <f t="shared" si="12"/>
        <v>0.500016652091469</v>
      </c>
      <c r="AI40">
        <f t="shared" si="13"/>
        <v>1</v>
      </c>
      <c r="AJ40" s="4">
        <f t="shared" si="14"/>
        <v>-0.69318048529748</v>
      </c>
      <c r="AK40" s="61">
        <f t="shared" si="15"/>
        <v>0.500016652091469</v>
      </c>
      <c r="AL40" s="4">
        <f t="shared" ref="AL40:AO40" si="72">1-AC40^2</f>
        <v>0.999989968874598</v>
      </c>
      <c r="AM40" s="4">
        <f t="shared" si="72"/>
        <v>0.999775436339058</v>
      </c>
      <c r="AN40" s="4">
        <f t="shared" si="72"/>
        <v>0.999999930684034</v>
      </c>
      <c r="AO40" s="4">
        <f t="shared" si="72"/>
        <v>0.999949337181936</v>
      </c>
      <c r="AP40" s="61">
        <f t="shared" si="41"/>
        <v>-0.000494595094203489</v>
      </c>
      <c r="AQ40" s="61">
        <f t="shared" si="42"/>
        <v>-0.0001745893029118</v>
      </c>
      <c r="AR40" s="61">
        <f t="shared" si="43"/>
        <v>-0.00618761957746571</v>
      </c>
      <c r="AS40" s="61">
        <f t="shared" si="44"/>
        <v>0.00515297277511503</v>
      </c>
      <c r="AT40" s="40" cm="1">
        <f t="array" ref="AT40">SUMPRODUCT($A40:$B40,$AO$21:$AP$21)+$AQ$21</f>
        <v>-0.00336805430410434</v>
      </c>
      <c r="AU40" s="40" cm="1">
        <f t="array" ref="AU40">SUMPRODUCT($A40:$B40,$AO$22:$AP$22)+$AQ$22</f>
        <v>0.0149161804807148</v>
      </c>
      <c r="AV40" s="40" cm="1">
        <f t="array" ref="AV40">SUMPRODUCT($A40:$B40,$AO$23:$AP$23)+$AQ$23</f>
        <v>-0.00224590561404922</v>
      </c>
      <c r="AW40" s="40" cm="1">
        <f t="array" ref="AW40">SUMPRODUCT($A40:$B40,$AO$24:$AP$24)+$AQ$24</f>
        <v>0.00920469235589805</v>
      </c>
      <c r="AX40" s="10">
        <f t="shared" ref="AX40:BA40" si="73">TANH(AT40)</f>
        <v>-0.00336804156866211</v>
      </c>
      <c r="AY40" s="10">
        <f t="shared" si="73"/>
        <v>0.014915074333361</v>
      </c>
      <c r="AZ40" s="10">
        <f t="shared" si="73"/>
        <v>-0.00224590183787198</v>
      </c>
      <c r="BA40" s="10">
        <f t="shared" si="73"/>
        <v>0.00920443240467767</v>
      </c>
      <c r="BB40" s="10" cm="1">
        <f t="array" ref="BB40">SUMPRODUCT(AX40:BA40,$AU$28:$AX$28)+$AY$28</f>
        <v>0.000203477871713523</v>
      </c>
      <c r="BC40" s="10">
        <f t="shared" si="18"/>
        <v>0.500050869467753</v>
      </c>
      <c r="BD40">
        <f t="shared" si="19"/>
        <v>1</v>
      </c>
      <c r="BE40" s="4">
        <f t="shared" si="20"/>
        <v>-0.693248924671207</v>
      </c>
      <c r="BF40" s="61">
        <f t="shared" si="21"/>
        <v>0.500050869467753</v>
      </c>
      <c r="BG40" s="4">
        <f t="shared" ref="BG40:BJ40" si="74">1-AX40^2</f>
        <v>0.999988656295992</v>
      </c>
      <c r="BH40" s="4">
        <f t="shared" si="74"/>
        <v>0.99977754055763</v>
      </c>
      <c r="BI40" s="4">
        <f t="shared" si="74"/>
        <v>0.999994955924935</v>
      </c>
      <c r="BJ40" s="4">
        <f t="shared" si="74"/>
        <v>0.999915278424108</v>
      </c>
      <c r="BK40" s="61">
        <f t="shared" si="47"/>
        <v>-0.000782119832972935</v>
      </c>
      <c r="BL40" s="61">
        <f t="shared" si="48"/>
        <v>0.00190149448841285</v>
      </c>
      <c r="BM40" s="61">
        <f t="shared" si="49"/>
        <v>-0.00617820097135921</v>
      </c>
      <c r="BN40" s="61">
        <f t="shared" si="50"/>
        <v>0.00613244434283141</v>
      </c>
    </row>
    <row r="41" spans="1:66">
      <c r="A41" s="4">
        <f>Planar_dataset!A10</f>
        <v>0.474591108662159</v>
      </c>
      <c r="B41" s="4">
        <f>Planar_dataset!B10</f>
        <v>2.47793819808313</v>
      </c>
      <c r="C41">
        <f>Planar_dataset!C10</f>
        <v>0</v>
      </c>
      <c r="D41" s="40" cm="1">
        <f t="array" ref="D41">SUMPRODUCT($A41:$B41,$E$21:$F$21)+$G$21</f>
        <v>0.0193051160261321</v>
      </c>
      <c r="E41" s="40" cm="1">
        <f t="array" ref="E41">SUMPRODUCT($A41:$B41,$E$22:$F$22)+$G$22</f>
        <v>-0.0457182291116068</v>
      </c>
      <c r="F41" s="40" cm="1">
        <f t="array" ref="F41">SUMPRODUCT($A41:$B41,$E$23:$F$23)+$G$23</f>
        <v>-0.0101071680040472</v>
      </c>
      <c r="G41" s="40" cm="1">
        <f t="array" ref="G41">SUMPRODUCT($A41:$B41,$E$24:$F$24)+$G$24</f>
        <v>-0.015929372987549</v>
      </c>
      <c r="H41" s="10">
        <f t="shared" si="23"/>
        <v>0.0193027181250915</v>
      </c>
      <c r="I41" s="10">
        <f t="shared" si="24"/>
        <v>-0.0456864029691503</v>
      </c>
      <c r="J41" s="10">
        <f t="shared" si="25"/>
        <v>-0.010106823852716</v>
      </c>
      <c r="K41" s="10">
        <f t="shared" si="26"/>
        <v>-0.0159280257917749</v>
      </c>
      <c r="L41" s="10" cm="1">
        <f t="array" ref="L41">SUMPRODUCT(H41:K41,$E$28:$H$28)+$I$28</f>
        <v>0.000201452770105985</v>
      </c>
      <c r="M41" s="10">
        <f t="shared" si="27"/>
        <v>0.500050363192356</v>
      </c>
      <c r="N41">
        <f t="shared" si="28"/>
        <v>1</v>
      </c>
      <c r="O41" s="4">
        <f t="shared" si="29"/>
        <v>-0.693247912017901</v>
      </c>
      <c r="P41" s="61">
        <f t="shared" si="30"/>
        <v>0.500050363192356</v>
      </c>
      <c r="Q41" s="4">
        <f t="shared" si="31"/>
        <v>0.999627405072983</v>
      </c>
      <c r="R41" s="4">
        <f t="shared" si="32"/>
        <v>0.99791275258374</v>
      </c>
      <c r="S41" s="4">
        <f t="shared" si="33"/>
        <v>0.99989785211161</v>
      </c>
      <c r="T41" s="4">
        <f t="shared" si="34"/>
        <v>0.999746297994377</v>
      </c>
      <c r="U41" s="61">
        <f t="shared" si="35"/>
        <v>-0.0002190312727485</v>
      </c>
      <c r="V41" s="61">
        <f t="shared" si="36"/>
        <v>-0.00238134963187409</v>
      </c>
      <c r="W41" s="61">
        <f t="shared" si="37"/>
        <v>-0.00656931436090382</v>
      </c>
      <c r="X41" s="61">
        <f t="shared" si="38"/>
        <v>0.00442243516117793</v>
      </c>
      <c r="Y41" s="40" cm="1">
        <f t="array" ref="Y41">SUMPRODUCT($A41:$B41,$Z$21:$AA$21)+$AB$21</f>
        <v>0.0195567293199953</v>
      </c>
      <c r="Z41" s="40" cm="1">
        <f t="array" ref="Z41">SUMPRODUCT($A41:$B41,$Z$22:$AA$22)+$AB$22</f>
        <v>-0.0430017013678267</v>
      </c>
      <c r="AA41" s="40" cm="1">
        <f t="array" ref="AA41">SUMPRODUCT($A41:$B41,$Z$23:$AA$23)+$AB$23</f>
        <v>-0.00257853862735156</v>
      </c>
      <c r="AB41" s="40" cm="1">
        <f t="array" ref="AB41">SUMPRODUCT($A41:$B41,$Z$24:$AA$24)+$AB$24</f>
        <v>-0.0209954660249996</v>
      </c>
      <c r="AC41" s="10">
        <f t="shared" ref="AC41:AF41" si="75">TANH(Y41)</f>
        <v>0.0195542364422306</v>
      </c>
      <c r="AD41" s="10">
        <f t="shared" si="75"/>
        <v>-0.0429752154788809</v>
      </c>
      <c r="AE41" s="10">
        <f t="shared" si="75"/>
        <v>-0.00257853291258474</v>
      </c>
      <c r="AF41" s="10">
        <f t="shared" si="75"/>
        <v>-0.0209923815679131</v>
      </c>
      <c r="AG41" s="61" cm="1">
        <f t="array" ref="AG41">SUMPRODUCT(AC41:AF41,$Z$28:$AC$28)+$AD$28</f>
        <v>-0.000190164339054957</v>
      </c>
      <c r="AH41" s="10">
        <f t="shared" si="12"/>
        <v>0.49995245891538</v>
      </c>
      <c r="AI41">
        <f t="shared" si="13"/>
        <v>0</v>
      </c>
      <c r="AJ41" s="4">
        <f t="shared" si="14"/>
        <v>-0.693052102910728</v>
      </c>
      <c r="AK41" s="61">
        <f t="shared" si="15"/>
        <v>0.49995245891538</v>
      </c>
      <c r="AL41" s="4">
        <f t="shared" ref="AL41:AO41" si="76">1-AC41^2</f>
        <v>0.999617631837161</v>
      </c>
      <c r="AM41" s="4">
        <f t="shared" si="76"/>
        <v>0.998153130854544</v>
      </c>
      <c r="AN41" s="4">
        <f t="shared" si="76"/>
        <v>0.999993351168019</v>
      </c>
      <c r="AO41" s="4">
        <f t="shared" si="76"/>
        <v>0.999559319916107</v>
      </c>
      <c r="AP41" s="61">
        <f t="shared" si="41"/>
        <v>-0.000494347462781418</v>
      </c>
      <c r="AQ41" s="61">
        <f t="shared" si="42"/>
        <v>-0.000174283624342583</v>
      </c>
      <c r="AR41" s="61">
        <f t="shared" si="43"/>
        <v>-0.00618678449169735</v>
      </c>
      <c r="AS41" s="61">
        <f t="shared" si="44"/>
        <v>0.00515030163362134</v>
      </c>
      <c r="AT41" s="40" cm="1">
        <f t="array" ref="AT41">SUMPRODUCT($A41:$B41,$AO$21:$AP$21)+$AQ$21</f>
        <v>0.0201242507207103</v>
      </c>
      <c r="AU41" s="40" cm="1">
        <f t="array" ref="AU41">SUMPRODUCT($A41:$B41,$AO$22:$AP$22)+$AQ$22</f>
        <v>-0.0428029040428723</v>
      </c>
      <c r="AV41" s="40" cm="1">
        <f t="array" ref="AV41">SUMPRODUCT($A41:$B41,$AO$23:$AP$23)+$AQ$23</f>
        <v>0.00450820763905117</v>
      </c>
      <c r="AW41" s="40" cm="1">
        <f t="array" ref="AW41">SUMPRODUCT($A41:$B41,$AO$24:$AP$24)+$AQ$24</f>
        <v>-0.0268892012060685</v>
      </c>
      <c r="AX41" s="10">
        <f t="shared" ref="AX41:BA41" si="77">TANH(AT41)</f>
        <v>0.0201215344843647</v>
      </c>
      <c r="AY41" s="10">
        <f t="shared" si="77"/>
        <v>-0.0427767836139117</v>
      </c>
      <c r="AZ41" s="10">
        <f t="shared" si="77"/>
        <v>0.00450817709779144</v>
      </c>
      <c r="BA41" s="10">
        <f t="shared" si="77"/>
        <v>-0.0268827225210854</v>
      </c>
      <c r="BB41" s="10" cm="1">
        <f t="array" ref="BB41">SUMPRODUCT(AX41:BA41,$AU$28:$AX$28)+$AY$28</f>
        <v>-0.00057873558330707</v>
      </c>
      <c r="BC41" s="10">
        <f t="shared" si="18"/>
        <v>0.499855316108212</v>
      </c>
      <c r="BD41">
        <f t="shared" si="19"/>
        <v>0</v>
      </c>
      <c r="BE41" s="4">
        <f t="shared" si="20"/>
        <v>-0.692857854635151</v>
      </c>
      <c r="BF41" s="61">
        <f t="shared" si="21"/>
        <v>0.499855316108212</v>
      </c>
      <c r="BG41" s="4">
        <f t="shared" ref="BG41:BJ41" si="78">1-AX41^2</f>
        <v>0.999595123849994</v>
      </c>
      <c r="BH41" s="4">
        <f t="shared" si="78"/>
        <v>0.998170146783649</v>
      </c>
      <c r="BI41" s="4">
        <f t="shared" si="78"/>
        <v>0.999979676339255</v>
      </c>
      <c r="BJ41" s="4">
        <f t="shared" si="78"/>
        <v>0.999277319229854</v>
      </c>
      <c r="BK41" s="61">
        <f t="shared" si="47"/>
        <v>-0.000781506299114353</v>
      </c>
      <c r="BL41" s="61">
        <f t="shared" si="48"/>
        <v>0.00189769494184956</v>
      </c>
      <c r="BM41" s="61">
        <f t="shared" si="49"/>
        <v>-0.0061756905173477</v>
      </c>
      <c r="BN41" s="61">
        <f t="shared" si="50"/>
        <v>0.00612613509598364</v>
      </c>
    </row>
    <row r="42" spans="1:66">
      <c r="A42" s="4">
        <f>Planar_dataset!A11</f>
        <v>0.16569582775413</v>
      </c>
      <c r="B42" s="4">
        <f>Planar_dataset!B11</f>
        <v>1.81117216245238</v>
      </c>
      <c r="C42">
        <f>Planar_dataset!C11</f>
        <v>0</v>
      </c>
      <c r="D42" s="40" cm="1">
        <f t="array" ref="D42">SUMPRODUCT($A42:$B42,$E$21:$F$21)+$G$21</f>
        <v>0.0108696276533321</v>
      </c>
      <c r="E42" s="40" cm="1">
        <f t="array" ref="E42">SUMPRODUCT($A42:$B42,$E$22:$F$22)+$G$22</f>
        <v>-0.0335911688141853</v>
      </c>
      <c r="F42" s="40" cm="1">
        <f t="array" ref="F42">SUMPRODUCT($A42:$B42,$E$23:$F$23)+$G$23</f>
        <v>-0.00688491655456864</v>
      </c>
      <c r="G42" s="40" cm="1">
        <f t="array" ref="G42">SUMPRODUCT($A42:$B42,$E$24:$F$24)+$G$24</f>
        <v>-0.0114931608996599</v>
      </c>
      <c r="H42" s="10">
        <f t="shared" si="23"/>
        <v>0.0108691995957213</v>
      </c>
      <c r="I42" s="10">
        <f t="shared" si="24"/>
        <v>-0.0335785401295045</v>
      </c>
      <c r="J42" s="10">
        <f t="shared" si="25"/>
        <v>-0.00688480777018544</v>
      </c>
      <c r="K42" s="10">
        <f t="shared" si="26"/>
        <v>-0.0114926548719968</v>
      </c>
      <c r="L42" s="10" cm="1">
        <f t="array" ref="L42">SUMPRODUCT(H42:K42,$E$28:$H$28)+$I$28</f>
        <v>0.000144270629102294</v>
      </c>
      <c r="M42" s="10">
        <f t="shared" si="27"/>
        <v>0.500036067657213</v>
      </c>
      <c r="N42">
        <f t="shared" si="28"/>
        <v>1</v>
      </c>
      <c r="O42" s="4">
        <f t="shared" si="29"/>
        <v>-0.693219318476248</v>
      </c>
      <c r="P42" s="61">
        <f t="shared" si="30"/>
        <v>0.500036067657213</v>
      </c>
      <c r="Q42" s="4">
        <f t="shared" si="31"/>
        <v>0.999881860500148</v>
      </c>
      <c r="R42" s="4">
        <f t="shared" si="32"/>
        <v>0.998872481642771</v>
      </c>
      <c r="S42" s="4">
        <f t="shared" si="33"/>
        <v>0.999952599421968</v>
      </c>
      <c r="T42" s="4">
        <f t="shared" si="34"/>
        <v>0.999867918883993</v>
      </c>
      <c r="U42" s="61">
        <f t="shared" si="35"/>
        <v>-0.000219080763916688</v>
      </c>
      <c r="V42" s="61">
        <f t="shared" si="36"/>
        <v>-0.00238357171864271</v>
      </c>
      <c r="W42" s="61">
        <f t="shared" si="37"/>
        <v>-0.00656948623484286</v>
      </c>
      <c r="X42" s="61">
        <f t="shared" si="38"/>
        <v>0.00442284671336731</v>
      </c>
      <c r="Y42" s="40" cm="1">
        <f t="array" ref="Y42">SUMPRODUCT($A42:$B42,$Z$21:$AA$21)+$AB$21</f>
        <v>0.0110556576265449</v>
      </c>
      <c r="Z42" s="40" cm="1">
        <f t="array" ref="Z42">SUMPRODUCT($A42:$B42,$Z$22:$AA$22)+$AB$22</f>
        <v>-0.0315821301632024</v>
      </c>
      <c r="AA42" s="40" cm="1">
        <f t="array" ref="AA42">SUMPRODUCT($A42:$B42,$Z$23:$AA$23)+$AB$23</f>
        <v>-0.00131776641769413</v>
      </c>
      <c r="AB42" s="40" cm="1">
        <f t="array" ref="AB42">SUMPRODUCT($A42:$B42,$Z$24:$AA$24)+$AB$24</f>
        <v>-0.0152394110260096</v>
      </c>
      <c r="AC42" s="10">
        <f t="shared" ref="AC42:AF42" si="79">TANH(Y42)</f>
        <v>0.0110552072131936</v>
      </c>
      <c r="AD42" s="10">
        <f t="shared" si="79"/>
        <v>-0.0315716340195358</v>
      </c>
      <c r="AE42" s="10">
        <f t="shared" si="79"/>
        <v>-0.00131776565492387</v>
      </c>
      <c r="AF42" s="10">
        <f t="shared" si="79"/>
        <v>-0.0152382314037719</v>
      </c>
      <c r="AG42" s="61" cm="1">
        <f t="array" ref="AG42">SUMPRODUCT(AC42:AF42,$Z$28:$AC$28)+$AD$28</f>
        <v>-0.000142038816818706</v>
      </c>
      <c r="AH42" s="10">
        <f t="shared" si="12"/>
        <v>0.499964490295855</v>
      </c>
      <c r="AI42">
        <f t="shared" si="13"/>
        <v>0</v>
      </c>
      <c r="AJ42" s="4">
        <f t="shared" si="14"/>
        <v>-0.693076163673414</v>
      </c>
      <c r="AK42" s="61">
        <f t="shared" si="15"/>
        <v>0.499964490295855</v>
      </c>
      <c r="AL42" s="4">
        <f t="shared" ref="AL42:AO42" si="80">1-AC42^2</f>
        <v>0.999877782393473</v>
      </c>
      <c r="AM42" s="4">
        <f t="shared" si="80"/>
        <v>0.999003231925336</v>
      </c>
      <c r="AN42" s="4">
        <f t="shared" si="80"/>
        <v>0.999998263493679</v>
      </c>
      <c r="AO42" s="4">
        <f t="shared" si="80"/>
        <v>0.999767796303685</v>
      </c>
      <c r="AP42" s="61">
        <f t="shared" si="41"/>
        <v>-0.000494488016334082</v>
      </c>
      <c r="AQ42" s="61">
        <f t="shared" si="42"/>
        <v>-0.000174436254890297</v>
      </c>
      <c r="AR42" s="61">
        <f t="shared" si="43"/>
        <v>-0.00618696376940362</v>
      </c>
      <c r="AS42" s="61">
        <f t="shared" si="44"/>
        <v>0.005151499791387</v>
      </c>
      <c r="AT42" s="40" cm="1">
        <f t="array" ref="AT42">SUMPRODUCT($A42:$B42,$AO$21:$AP$21)+$AQ$21</f>
        <v>0.0114752569290004</v>
      </c>
      <c r="AU42" s="40" cm="1">
        <f t="array" ref="AU42">SUMPRODUCT($A42:$B42,$AO$22:$AP$22)+$AQ$22</f>
        <v>-0.0314351082346936</v>
      </c>
      <c r="AV42" s="40" cm="1">
        <f t="array" ref="AV42">SUMPRODUCT($A42:$B42,$AO$23:$AP$23)+$AQ$23</f>
        <v>0.003922720521574</v>
      </c>
      <c r="AW42" s="40" cm="1">
        <f t="array" ref="AW42">SUMPRODUCT($A42:$B42,$AO$24:$AP$24)+$AQ$24</f>
        <v>-0.0195977623861695</v>
      </c>
      <c r="AX42" s="10">
        <f t="shared" ref="AX42:BA42" si="81">TANH(AT42)</f>
        <v>0.0114747532624321</v>
      </c>
      <c r="AY42" s="10">
        <f t="shared" si="81"/>
        <v>-0.031424757957092</v>
      </c>
      <c r="AZ42" s="10">
        <f t="shared" si="81"/>
        <v>0.00392270040110153</v>
      </c>
      <c r="BA42" s="10">
        <f t="shared" si="81"/>
        <v>-0.0195952537857326</v>
      </c>
      <c r="BB42" s="10" cm="1">
        <f t="array" ref="BB42">SUMPRODUCT(AX42:BA42,$AU$28:$AX$28)+$AY$28</f>
        <v>-0.000425422167359089</v>
      </c>
      <c r="BC42" s="10">
        <f t="shared" si="18"/>
        <v>0.499893644459764</v>
      </c>
      <c r="BD42">
        <f t="shared" si="19"/>
        <v>0</v>
      </c>
      <c r="BE42" s="4">
        <f t="shared" si="20"/>
        <v>-0.692934492099268</v>
      </c>
      <c r="BF42" s="61">
        <f t="shared" si="21"/>
        <v>0.499893644459764</v>
      </c>
      <c r="BG42" s="4">
        <f t="shared" ref="BG42:BJ42" si="82">1-AX42^2</f>
        <v>0.999868330037566</v>
      </c>
      <c r="BH42" s="4">
        <f t="shared" si="82"/>
        <v>0.999012484587338</v>
      </c>
      <c r="BI42" s="4">
        <f t="shared" si="82"/>
        <v>0.999984612421563</v>
      </c>
      <c r="BJ42" s="4">
        <f t="shared" si="82"/>
        <v>0.999616026029073</v>
      </c>
      <c r="BK42" s="61">
        <f t="shared" si="47"/>
        <v>-0.000781779839367216</v>
      </c>
      <c r="BL42" s="61">
        <f t="shared" si="48"/>
        <v>0.00189944200836231</v>
      </c>
      <c r="BM42" s="61">
        <f t="shared" si="49"/>
        <v>-0.00617619454912461</v>
      </c>
      <c r="BN42" s="61">
        <f t="shared" si="50"/>
        <v>0.0061286814646837</v>
      </c>
    </row>
    <row r="43" spans="1:66">
      <c r="A43" s="4">
        <f>Planar_dataset!A12</f>
        <v>1.66446248836747</v>
      </c>
      <c r="B43" s="4">
        <f>Planar_dataset!B12</f>
        <v>3.45270042265201</v>
      </c>
      <c r="C43">
        <f>Planar_dataset!C12</f>
        <v>0</v>
      </c>
      <c r="D43" s="40" cm="1">
        <f t="array" ref="D43">SUMPRODUCT($A43:$B43,$E$21:$F$21)+$G$21</f>
        <v>0.0448424274500523</v>
      </c>
      <c r="E43" s="40" cm="1">
        <f t="array" ref="E43">SUMPRODUCT($A43:$B43,$E$22:$F$22)+$G$22</f>
        <v>-0.0627346562868721</v>
      </c>
      <c r="F43" s="40" cm="1">
        <f t="array" ref="F43">SUMPRODUCT($A43:$B43,$E$23:$F$23)+$G$23</f>
        <v>-0.0168657873546252</v>
      </c>
      <c r="G43" s="40" cm="1">
        <f t="array" ref="G43">SUMPRODUCT($A43:$B43,$E$24:$F$24)+$G$24</f>
        <v>-0.023025655940323</v>
      </c>
      <c r="H43" s="10">
        <f t="shared" si="23"/>
        <v>0.0448123945747913</v>
      </c>
      <c r="I43" s="10">
        <f t="shared" si="24"/>
        <v>-0.0626524853621899</v>
      </c>
      <c r="J43" s="10">
        <f t="shared" si="25"/>
        <v>-0.0168641883519347</v>
      </c>
      <c r="K43" s="10">
        <f t="shared" si="26"/>
        <v>-0.02302158754931</v>
      </c>
      <c r="L43" s="10" cm="1">
        <f t="array" ref="L43">SUMPRODUCT(H43:K43,$E$28:$H$28)+$I$28</f>
        <v>0.000297271496729039</v>
      </c>
      <c r="M43" s="10">
        <f t="shared" si="27"/>
        <v>0.500074317873635</v>
      </c>
      <c r="N43">
        <f t="shared" si="28"/>
        <v>1</v>
      </c>
      <c r="O43" s="4">
        <f t="shared" si="29"/>
        <v>-0.693295827354603</v>
      </c>
      <c r="P43" s="61">
        <f t="shared" si="30"/>
        <v>0.500074317873635</v>
      </c>
      <c r="Q43" s="4">
        <f t="shared" si="31"/>
        <v>0.997991849292473</v>
      </c>
      <c r="R43" s="4">
        <f t="shared" si="32"/>
        <v>0.996074666077941</v>
      </c>
      <c r="S43" s="4">
        <f t="shared" si="33"/>
        <v>0.99971559915123</v>
      </c>
      <c r="T43" s="4">
        <f t="shared" si="34"/>
        <v>0.999470006506709</v>
      </c>
      <c r="U43" s="61">
        <f t="shared" si="35"/>
        <v>-0.000218683376781042</v>
      </c>
      <c r="V43" s="61">
        <f t="shared" si="36"/>
        <v>-0.00237707721732411</v>
      </c>
      <c r="W43" s="61">
        <f t="shared" si="37"/>
        <v>-0.00656843160420609</v>
      </c>
      <c r="X43" s="61">
        <f t="shared" si="38"/>
        <v>0.00442142476607742</v>
      </c>
      <c r="Y43" s="40" cm="1">
        <f t="array" ref="Y43">SUMPRODUCT($A43:$B43,$Z$21:$AA$21)+$AB$21</f>
        <v>0.0451812818599756</v>
      </c>
      <c r="Z43" s="40" cm="1">
        <f t="array" ref="Z43">SUMPRODUCT($A43:$B43,$Z$22:$AA$22)+$AB$22</f>
        <v>-0.0590793204201652</v>
      </c>
      <c r="AA43" s="40" cm="1">
        <f t="array" ref="AA43">SUMPRODUCT($A43:$B43,$Z$23:$AA$23)+$AB$23</f>
        <v>-0.0067317392502278</v>
      </c>
      <c r="AB43" s="40" cm="1">
        <f t="array" ref="AB43">SUMPRODUCT($A43:$B43,$Z$24:$AA$24)+$AB$24</f>
        <v>-0.02984467251526</v>
      </c>
      <c r="AC43" s="10">
        <f t="shared" ref="AC43:AF43" si="83">TANH(Y43)</f>
        <v>0.0451505633659968</v>
      </c>
      <c r="AD43" s="10">
        <f t="shared" si="83"/>
        <v>-0.0590106800980864</v>
      </c>
      <c r="AE43" s="10">
        <f t="shared" si="83"/>
        <v>-0.0067316375662026</v>
      </c>
      <c r="AF43" s="10">
        <f t="shared" si="83"/>
        <v>-0.0298358147432961</v>
      </c>
      <c r="AG43" s="61" cm="1">
        <f t="array" ref="AG43">SUMPRODUCT(AC43:AF43,$Z$28:$AC$28)+$AD$28</f>
        <v>-0.000249630640705865</v>
      </c>
      <c r="AH43" s="10">
        <f t="shared" si="12"/>
        <v>0.499937592340148</v>
      </c>
      <c r="AI43">
        <f t="shared" si="13"/>
        <v>0</v>
      </c>
      <c r="AJ43" s="4">
        <f t="shared" si="14"/>
        <v>-0.693022373029025</v>
      </c>
      <c r="AK43" s="61">
        <f t="shared" si="15"/>
        <v>0.499937592340148</v>
      </c>
      <c r="AL43" s="4">
        <f t="shared" ref="AL43:AO43" si="84">1-AC43^2</f>
        <v>0.997961426627733</v>
      </c>
      <c r="AM43" s="4">
        <f t="shared" si="84"/>
        <v>0.996517739634361</v>
      </c>
      <c r="AN43" s="4">
        <f t="shared" si="84"/>
        <v>0.999954685055677</v>
      </c>
      <c r="AO43" s="4">
        <f t="shared" si="84"/>
        <v>0.999109824158604</v>
      </c>
      <c r="AP43" s="61">
        <f t="shared" si="41"/>
        <v>-0.00049351373320829</v>
      </c>
      <c r="AQ43" s="61">
        <f t="shared" si="42"/>
        <v>-0.000173992901058452</v>
      </c>
      <c r="AR43" s="61">
        <f t="shared" si="43"/>
        <v>-0.00618636130822962</v>
      </c>
      <c r="AS43" s="61">
        <f t="shared" si="44"/>
        <v>0.00514783249386104</v>
      </c>
      <c r="AT43" s="40" cm="1">
        <f t="array" ref="AT43">SUMPRODUCT($A43:$B43,$AO$21:$AP$21)+$AQ$21</f>
        <v>0.0459455569343173</v>
      </c>
      <c r="AU43" s="40" cm="1">
        <f t="array" ref="AU43">SUMPRODUCT($A43:$B43,$AO$22:$AP$22)+$AQ$22</f>
        <v>-0.0588118185703775</v>
      </c>
      <c r="AV43" s="40" cm="1">
        <f t="array" ref="AV43">SUMPRODUCT($A43:$B43,$AO$23:$AP$23)+$AQ$23</f>
        <v>0.00280695390888907</v>
      </c>
      <c r="AW43" s="40" cm="1">
        <f t="array" ref="AW43">SUMPRODUCT($A43:$B43,$AO$24:$AP$24)+$AQ$24</f>
        <v>-0.0377772458106146</v>
      </c>
      <c r="AX43" s="10">
        <f t="shared" ref="AX43:BA43" si="85">TANH(AT43)</f>
        <v>0.0459132539425158</v>
      </c>
      <c r="AY43" s="10">
        <f t="shared" si="85"/>
        <v>-0.058744105557743</v>
      </c>
      <c r="AZ43" s="10">
        <f t="shared" si="85"/>
        <v>0.00280694653692481</v>
      </c>
      <c r="BA43" s="10">
        <f t="shared" si="85"/>
        <v>-0.0377592851718707</v>
      </c>
      <c r="BB43" s="10" cm="1">
        <f t="array" ref="BB43">SUMPRODUCT(AX43:BA43,$AU$28:$AX$28)+$AY$28</f>
        <v>-0.000792185754634385</v>
      </c>
      <c r="BC43" s="10">
        <f t="shared" si="18"/>
        <v>0.499801953571699</v>
      </c>
      <c r="BD43">
        <f t="shared" si="19"/>
        <v>0</v>
      </c>
      <c r="BE43" s="4">
        <f t="shared" si="20"/>
        <v>-0.69275116612741</v>
      </c>
      <c r="BF43" s="61">
        <f t="shared" si="21"/>
        <v>0.499801953571699</v>
      </c>
      <c r="BG43" s="4">
        <f t="shared" ref="BG43:BJ43" si="86">1-AX43^2</f>
        <v>0.99789197311241</v>
      </c>
      <c r="BH43" s="4">
        <f t="shared" si="86"/>
        <v>0.996549130062221</v>
      </c>
      <c r="BI43" s="4">
        <f t="shared" si="86"/>
        <v>0.999992121051139</v>
      </c>
      <c r="BJ43" s="4">
        <f t="shared" si="86"/>
        <v>0.998574236383309</v>
      </c>
      <c r="BK43" s="61">
        <f t="shared" si="47"/>
        <v>-0.000780091448660105</v>
      </c>
      <c r="BL43" s="61">
        <f t="shared" si="48"/>
        <v>0.00189441084606168</v>
      </c>
      <c r="BM43" s="61">
        <f t="shared" si="49"/>
        <v>-0.00617510807359475</v>
      </c>
      <c r="BN43" s="61">
        <f t="shared" si="50"/>
        <v>0.0061211712592017</v>
      </c>
    </row>
    <row r="44" spans="1:66">
      <c r="A44" s="4">
        <f>Planar_dataset!A13</f>
        <v>0.840285720377345</v>
      </c>
      <c r="B44" s="4">
        <f>Planar_dataset!B13</f>
        <v>-3.44017637739683</v>
      </c>
      <c r="C44">
        <f>Planar_dataset!C13</f>
        <v>0</v>
      </c>
      <c r="D44" s="40" cm="1">
        <f t="array" ref="D44">SUMPRODUCT($A44:$B44,$E$21:$F$21)+$G$21</f>
        <v>1.28808905145265e-5</v>
      </c>
      <c r="E44" s="40" cm="1">
        <f t="array" ref="E44">SUMPRODUCT($A44:$B44,$E$22:$F$22)+$G$22</f>
        <v>0.0649182902203935</v>
      </c>
      <c r="F44" s="40" cm="1">
        <f t="array" ref="F44">SUMPRODUCT($A44:$B44,$E$23:$F$23)+$G$23</f>
        <v>0.00987348114576592</v>
      </c>
      <c r="G44" s="40" cm="1">
        <f t="array" ref="G44">SUMPRODUCT($A44:$B44,$E$24:$F$24)+$G$24</f>
        <v>0.0208746643164864</v>
      </c>
      <c r="H44" s="10">
        <f t="shared" si="23"/>
        <v>1.28808905138142e-5</v>
      </c>
      <c r="I44" s="10">
        <f t="shared" si="24"/>
        <v>0.0648272468174354</v>
      </c>
      <c r="J44" s="10">
        <f t="shared" si="25"/>
        <v>0.00987316031743333</v>
      </c>
      <c r="K44" s="10">
        <f t="shared" si="26"/>
        <v>0.0208716327886856</v>
      </c>
      <c r="L44" s="10" cm="1">
        <f t="array" ref="L44">SUMPRODUCT(H44:K44,$E$28:$H$28)+$I$28</f>
        <v>-0.000254457793198174</v>
      </c>
      <c r="M44" s="10">
        <f t="shared" si="27"/>
        <v>0.499936385552044</v>
      </c>
      <c r="N44">
        <f t="shared" si="28"/>
        <v>0</v>
      </c>
      <c r="O44" s="4">
        <f t="shared" si="29"/>
        <v>-0.693019959756943</v>
      </c>
      <c r="P44" s="61">
        <f t="shared" si="30"/>
        <v>0.499936385552044</v>
      </c>
      <c r="Q44" s="4">
        <f t="shared" si="31"/>
        <v>0.999999999834083</v>
      </c>
      <c r="R44" s="4">
        <f t="shared" si="32"/>
        <v>0.995797428070071</v>
      </c>
      <c r="S44" s="4">
        <f t="shared" si="33"/>
        <v>0.999902520705346</v>
      </c>
      <c r="T44" s="4">
        <f t="shared" si="34"/>
        <v>0.999564374944734</v>
      </c>
      <c r="U44" s="61">
        <f t="shared" si="35"/>
        <v>-0.000219062970156995</v>
      </c>
      <c r="V44" s="61">
        <f t="shared" si="36"/>
        <v>-0.0023757601325029</v>
      </c>
      <c r="W44" s="61">
        <f t="shared" si="37"/>
        <v>-0.00656784766743047</v>
      </c>
      <c r="X44" s="61">
        <f t="shared" si="38"/>
        <v>0.00442062258163407</v>
      </c>
      <c r="Y44" s="40" cm="1">
        <f t="array" ref="Y44">SUMPRODUCT($A44:$B44,$Z$21:$AA$21)+$AB$21</f>
        <v>-0.000353965105570663</v>
      </c>
      <c r="Z44" s="40" cm="1">
        <f t="array" ref="Z44">SUMPRODUCT($A44:$B44,$Z$22:$AA$22)+$AB$22</f>
        <v>0.0609533494763221</v>
      </c>
      <c r="AA44" s="40" cm="1">
        <f t="array" ref="AA44">SUMPRODUCT($A44:$B44,$Z$23:$AA$23)+$AB$23</f>
        <v>-0.00111091539239709</v>
      </c>
      <c r="AB44" s="40" cm="1">
        <f t="array" ref="AB44">SUMPRODUCT($A44:$B44,$Z$24:$AA$24)+$AB$24</f>
        <v>0.02826654410597</v>
      </c>
      <c r="AC44" s="10">
        <f t="shared" ref="AC44:AF44" si="87">TANH(Y44)</f>
        <v>-0.000353965090787748</v>
      </c>
      <c r="AD44" s="10">
        <f t="shared" si="87"/>
        <v>0.0608779746113076</v>
      </c>
      <c r="AE44" s="10">
        <f t="shared" si="87"/>
        <v>-0.00111091493539153</v>
      </c>
      <c r="AF44" s="10">
        <f t="shared" si="87"/>
        <v>0.0282590182117232</v>
      </c>
      <c r="AG44" s="61" cm="1">
        <f t="array" ref="AG44">SUMPRODUCT(AC44:AF44,$Z$28:$AC$28)+$AD$28</f>
        <v>0.000282687487330799</v>
      </c>
      <c r="AH44" s="10">
        <f t="shared" si="12"/>
        <v>0.500070671871362</v>
      </c>
      <c r="AI44">
        <f t="shared" si="13"/>
        <v>1</v>
      </c>
      <c r="AJ44" s="4">
        <f t="shared" si="14"/>
        <v>-0.693288534292637</v>
      </c>
      <c r="AK44" s="61">
        <f t="shared" si="15"/>
        <v>0.500070671871362</v>
      </c>
      <c r="AL44" s="4">
        <f t="shared" ref="AL44:AO44" si="88">1-AC44^2</f>
        <v>0.999999874708715</v>
      </c>
      <c r="AM44" s="4">
        <f t="shared" si="88"/>
        <v>0.996293872207225</v>
      </c>
      <c r="AN44" s="4">
        <f t="shared" si="88"/>
        <v>0.999998765868006</v>
      </c>
      <c r="AO44" s="4">
        <f t="shared" si="88"/>
        <v>0.999201427889709</v>
      </c>
      <c r="AP44" s="61">
        <f t="shared" si="41"/>
        <v>-0.000494653428215581</v>
      </c>
      <c r="AQ44" s="61">
        <f t="shared" si="42"/>
        <v>-0.000174000118766183</v>
      </c>
      <c r="AR44" s="61">
        <f t="shared" si="43"/>
        <v>-0.00618828085468</v>
      </c>
      <c r="AS44" s="61">
        <f t="shared" si="44"/>
        <v>0.00514967491361435</v>
      </c>
      <c r="AT44" s="40" cm="1">
        <f t="array" ref="AT44">SUMPRODUCT($A44:$B44,$AO$21:$AP$21)+$AQ$21</f>
        <v>-0.00118144093380727</v>
      </c>
      <c r="AU44" s="40" cm="1">
        <f t="array" ref="AU44">SUMPRODUCT($A44:$B44,$AO$22:$AP$22)+$AQ$22</f>
        <v>0.0606631874464374</v>
      </c>
      <c r="AV44" s="40" cm="1">
        <f t="array" ref="AV44">SUMPRODUCT($A44:$B44,$AO$23:$AP$23)+$AQ$23</f>
        <v>-0.0114515083860541</v>
      </c>
      <c r="AW44" s="40" cm="1">
        <f t="array" ref="AW44">SUMPRODUCT($A44:$B44,$AO$24:$AP$24)+$AQ$24</f>
        <v>0.0368667493857331</v>
      </c>
      <c r="AX44" s="10">
        <f t="shared" ref="AX44:BA44" si="89">TANH(AT44)</f>
        <v>-0.00118144038412143</v>
      </c>
      <c r="AY44" s="10">
        <f t="shared" si="89"/>
        <v>0.0605888828604451</v>
      </c>
      <c r="AZ44" s="10">
        <f t="shared" si="89"/>
        <v>-0.0114510078399893</v>
      </c>
      <c r="BA44" s="10">
        <f t="shared" si="89"/>
        <v>0.0368500558918917</v>
      </c>
      <c r="BB44" s="10" cm="1">
        <f t="array" ref="BB44">SUMPRODUCT(AX44:BA44,$AU$28:$AX$28)+$AY$28</f>
        <v>0.000826571498366872</v>
      </c>
      <c r="BC44" s="10">
        <f t="shared" si="18"/>
        <v>0.500206642862827</v>
      </c>
      <c r="BD44">
        <f t="shared" si="19"/>
        <v>1</v>
      </c>
      <c r="BE44" s="4">
        <f t="shared" si="20"/>
        <v>-0.693560551711682</v>
      </c>
      <c r="BF44" s="61">
        <f t="shared" si="21"/>
        <v>0.500206642862827</v>
      </c>
      <c r="BG44" s="4">
        <f t="shared" ref="BG44:BJ44" si="90">1-AX44^2</f>
        <v>0.999998604198619</v>
      </c>
      <c r="BH44" s="4">
        <f t="shared" si="90"/>
        <v>0.996328987273723</v>
      </c>
      <c r="BI44" s="4">
        <f t="shared" si="90"/>
        <v>0.999868874419448</v>
      </c>
      <c r="BJ44" s="4">
        <f t="shared" si="90"/>
        <v>0.998642073380764</v>
      </c>
      <c r="BK44" s="61">
        <f t="shared" si="47"/>
        <v>-0.000782371258072474</v>
      </c>
      <c r="BL44" s="61">
        <f t="shared" si="48"/>
        <v>0.00189552592532392</v>
      </c>
      <c r="BM44" s="61">
        <f t="shared" si="49"/>
        <v>-0.00617934637076682</v>
      </c>
      <c r="BN44" s="61">
        <f t="shared" si="50"/>
        <v>0.00612654373873776</v>
      </c>
    </row>
    <row r="45" spans="1:66">
      <c r="A45" s="4">
        <f>Planar_dataset!A14</f>
        <v>0.26169516271978</v>
      </c>
      <c r="B45" s="4">
        <f>Planar_dataset!B14</f>
        <v>2.10549647202377</v>
      </c>
      <c r="C45">
        <f>Planar_dataset!C14</f>
        <v>0</v>
      </c>
      <c r="D45" s="40" cm="1">
        <f t="array" ref="D45">SUMPRODUCT($A45:$B45,$E$21:$F$21)+$G$21</f>
        <v>0.0138714536965619</v>
      </c>
      <c r="E45" s="40" cm="1">
        <f t="array" ref="E45">SUMPRODUCT($A45:$B45,$E$22:$F$22)+$G$22</f>
        <v>-0.0389832439196682</v>
      </c>
      <c r="F45" s="40" cm="1">
        <f t="array" ref="F45">SUMPRODUCT($A45:$B45,$E$23:$F$23)+$G$23</f>
        <v>-0.00819534930063159</v>
      </c>
      <c r="G45" s="40" cm="1">
        <f t="array" ref="G45">SUMPRODUCT($A45:$B45,$E$24:$F$24)+$G$24</f>
        <v>-0.0134180075846935</v>
      </c>
      <c r="H45" s="10">
        <f t="shared" si="23"/>
        <v>0.0138705640628129</v>
      </c>
      <c r="I45" s="10">
        <f t="shared" si="24"/>
        <v>-0.0389635083914113</v>
      </c>
      <c r="J45" s="10">
        <f t="shared" si="25"/>
        <v>-0.00819516582876302</v>
      </c>
      <c r="K45" s="10">
        <f t="shared" si="26"/>
        <v>-0.013417202370227</v>
      </c>
      <c r="L45" s="10" cm="1">
        <f t="array" ref="L45">SUMPRODUCT(H45:K45,$E$28:$H$28)+$I$28</f>
        <v>0.000168844880405286</v>
      </c>
      <c r="M45" s="10">
        <f t="shared" si="27"/>
        <v>0.500042211220001</v>
      </c>
      <c r="N45">
        <f t="shared" si="28"/>
        <v>1</v>
      </c>
      <c r="O45" s="4">
        <f t="shared" si="29"/>
        <v>-0.693231606563722</v>
      </c>
      <c r="P45" s="61">
        <f t="shared" si="30"/>
        <v>0.500042211220001</v>
      </c>
      <c r="Q45" s="4">
        <f t="shared" si="31"/>
        <v>0.999807607452579</v>
      </c>
      <c r="R45" s="4">
        <f t="shared" si="32"/>
        <v>0.998481845013832</v>
      </c>
      <c r="S45" s="4">
        <f t="shared" si="33"/>
        <v>0.999932839257039</v>
      </c>
      <c r="T45" s="4">
        <f t="shared" si="34"/>
        <v>0.999819978680556</v>
      </c>
      <c r="U45" s="61">
        <f t="shared" si="35"/>
        <v>-0.000219067186059056</v>
      </c>
      <c r="V45" s="61">
        <f t="shared" si="36"/>
        <v>-0.00238266883087234</v>
      </c>
      <c r="W45" s="61">
        <f t="shared" si="37"/>
        <v>-0.00656943712724279</v>
      </c>
      <c r="X45" s="61">
        <f t="shared" si="38"/>
        <v>0.00442268899073466</v>
      </c>
      <c r="Y45" s="40" cm="1">
        <f t="array" ref="Y45">SUMPRODUCT($A45:$B45,$Z$21:$AA$21)+$AB$21</f>
        <v>0.0140869055737068</v>
      </c>
      <c r="Z45" s="40" cm="1">
        <f t="array" ref="Z45">SUMPRODUCT($A45:$B45,$Z$22:$AA$22)+$AB$22</f>
        <v>-0.0366566857675306</v>
      </c>
      <c r="AA45" s="40" cm="1">
        <f t="array" ref="AA45">SUMPRODUCT($A45:$B45,$Z$23:$AA$23)+$AB$23</f>
        <v>-0.00174803485898301</v>
      </c>
      <c r="AB45" s="40" cm="1">
        <f t="array" ref="AB45">SUMPRODUCT($A45:$B45,$Z$24:$AA$24)+$AB$24</f>
        <v>-0.01775651561926</v>
      </c>
      <c r="AC45" s="10">
        <f t="shared" ref="AC45:AF45" si="91">TANH(Y45)</f>
        <v>0.0140859738415502</v>
      </c>
      <c r="AD45" s="10">
        <f t="shared" si="91"/>
        <v>-0.0366402759038771</v>
      </c>
      <c r="AE45" s="10">
        <f t="shared" si="91"/>
        <v>-0.00174803307853834</v>
      </c>
      <c r="AF45" s="10">
        <f t="shared" si="91"/>
        <v>-0.0177546496812145</v>
      </c>
      <c r="AG45" s="61" cm="1">
        <f t="array" ref="AG45">SUMPRODUCT(AC45:AF45,$Z$28:$AC$28)+$AD$28</f>
        <v>-0.000163876586444679</v>
      </c>
      <c r="AH45" s="10">
        <f t="shared" si="12"/>
        <v>0.499959030853481</v>
      </c>
      <c r="AI45">
        <f t="shared" si="13"/>
        <v>0</v>
      </c>
      <c r="AJ45" s="4">
        <f t="shared" si="14"/>
        <v>-0.693065245623665</v>
      </c>
      <c r="AK45" s="61">
        <f t="shared" si="15"/>
        <v>0.499959030853481</v>
      </c>
      <c r="AL45" s="4">
        <f t="shared" ref="AL45:AO45" si="92">1-AC45^2</f>
        <v>0.999801585340935</v>
      </c>
      <c r="AM45" s="4">
        <f t="shared" si="92"/>
        <v>0.998657490181688</v>
      </c>
      <c r="AN45" s="4">
        <f t="shared" si="92"/>
        <v>0.999996944380356</v>
      </c>
      <c r="AO45" s="4">
        <f t="shared" si="92"/>
        <v>0.999684772414697</v>
      </c>
      <c r="AP45" s="61">
        <f t="shared" si="41"/>
        <v>-0.000494444933969527</v>
      </c>
      <c r="AQ45" s="61">
        <f t="shared" si="42"/>
        <v>-0.000174373980694998</v>
      </c>
      <c r="AR45" s="61">
        <f t="shared" si="43"/>
        <v>-0.00618688804862985</v>
      </c>
      <c r="AS45" s="61">
        <f t="shared" si="44"/>
        <v>0.00515101574654804</v>
      </c>
      <c r="AT45" s="40" cm="1">
        <f t="array" ref="AT45">SUMPRODUCT($A45:$B45,$AO$21:$AP$21)+$AQ$21</f>
        <v>0.0145728664368008</v>
      </c>
      <c r="AU45" s="40" cm="1">
        <f t="array" ref="AU45">SUMPRODUCT($A45:$B45,$AO$22:$AP$22)+$AQ$22</f>
        <v>-0.0364864272001144</v>
      </c>
      <c r="AV45" s="40" cm="1">
        <f t="array" ref="AV45">SUMPRODUCT($A45:$B45,$AO$23:$AP$23)+$AQ$23</f>
        <v>0.00432093764454329</v>
      </c>
      <c r="AW45" s="40" cm="1">
        <f t="array" ref="AW45">SUMPRODUCT($A45:$B45,$AO$24:$AP$24)+$AQ$24</f>
        <v>-0.0228038645760084</v>
      </c>
      <c r="AX45" s="10">
        <f t="shared" ref="AX45:BA45" si="93">TANH(AT45)</f>
        <v>0.0145718349188068</v>
      </c>
      <c r="AY45" s="10">
        <f t="shared" si="93"/>
        <v>-0.036470244851194</v>
      </c>
      <c r="AZ45" s="10">
        <f t="shared" si="93"/>
        <v>0.00432091075338562</v>
      </c>
      <c r="BA45" s="10">
        <f t="shared" si="93"/>
        <v>-0.0227999126047404</v>
      </c>
      <c r="BB45" s="10" cm="1">
        <f t="array" ref="BB45">SUMPRODUCT(AX45:BA45,$AU$28:$AX$28)+$AY$28</f>
        <v>-0.000493680642199212</v>
      </c>
      <c r="BC45" s="10">
        <f t="shared" si="18"/>
        <v>0.499876579841957</v>
      </c>
      <c r="BD45">
        <f t="shared" si="19"/>
        <v>0</v>
      </c>
      <c r="BE45" s="4">
        <f t="shared" si="20"/>
        <v>-0.692900370703918</v>
      </c>
      <c r="BF45" s="61">
        <f t="shared" si="21"/>
        <v>0.499876579841957</v>
      </c>
      <c r="BG45" s="4">
        <f t="shared" ref="BG45:BJ45" si="94">1-AX45^2</f>
        <v>0.999787661627099</v>
      </c>
      <c r="BH45" s="4">
        <f t="shared" si="94"/>
        <v>0.998669921240494</v>
      </c>
      <c r="BI45" s="4">
        <f t="shared" si="94"/>
        <v>0.999981329730261</v>
      </c>
      <c r="BJ45" s="4">
        <f t="shared" si="94"/>
        <v>0.999480163985216</v>
      </c>
      <c r="BK45" s="61">
        <f t="shared" si="47"/>
        <v>-0.000781690081053481</v>
      </c>
      <c r="BL45" s="61">
        <f t="shared" si="48"/>
        <v>0.00189872586789765</v>
      </c>
      <c r="BM45" s="61">
        <f t="shared" si="49"/>
        <v>-0.006175963441319</v>
      </c>
      <c r="BN45" s="61">
        <f t="shared" si="50"/>
        <v>0.00612763930637252</v>
      </c>
    </row>
    <row r="46" spans="1:66">
      <c r="A46" s="4">
        <f>Planar_dataset!A15</f>
        <v>0.231614896123326</v>
      </c>
      <c r="B46" s="4">
        <f>Planar_dataset!B15</f>
        <v>1.81380501462609</v>
      </c>
      <c r="C46">
        <f>Planar_dataset!C15</f>
        <v>0</v>
      </c>
      <c r="D46" s="40" cm="1">
        <f t="array" ref="D46">SUMPRODUCT($A46:$B46,$E$21:$F$21)+$G$21</f>
        <v>0.0120601675386912</v>
      </c>
      <c r="E46" s="40" cm="1">
        <f t="array" ref="E46">SUMPRODUCT($A46:$B46,$E$22:$F$22)+$G$22</f>
        <v>-0.0335766215903798</v>
      </c>
      <c r="F46" s="40" cm="1">
        <f t="array" ref="F46">SUMPRODUCT($A46:$B46,$E$23:$F$23)+$G$23</f>
        <v>-0.0070771085529293</v>
      </c>
      <c r="G46" s="40" cm="1">
        <f t="array" ref="G46">SUMPRODUCT($A46:$B46,$E$24:$F$24)+$G$24</f>
        <v>-0.011564211314357</v>
      </c>
      <c r="H46" s="10">
        <f t="shared" si="23"/>
        <v>0.0120595828650671</v>
      </c>
      <c r="I46" s="10">
        <f t="shared" si="24"/>
        <v>-0.033564009300864</v>
      </c>
      <c r="J46" s="10">
        <f t="shared" si="25"/>
        <v>-0.00707699040187101</v>
      </c>
      <c r="K46" s="10">
        <f t="shared" si="26"/>
        <v>-0.0115636958441472</v>
      </c>
      <c r="L46" s="10" cm="1">
        <f t="array" ref="L46">SUMPRODUCT(H46:K46,$E$28:$H$28)+$I$28</f>
        <v>0.000145576256736473</v>
      </c>
      <c r="M46" s="10">
        <f t="shared" si="27"/>
        <v>0.50003639406412</v>
      </c>
      <c r="N46">
        <f t="shared" si="28"/>
        <v>1</v>
      </c>
      <c r="O46" s="4">
        <f t="shared" si="29"/>
        <v>-0.693219971337369</v>
      </c>
      <c r="P46" s="61">
        <f t="shared" si="30"/>
        <v>0.50003639406412</v>
      </c>
      <c r="Q46" s="4">
        <f t="shared" si="31"/>
        <v>0.999854566461121</v>
      </c>
      <c r="R46" s="4">
        <f t="shared" si="32"/>
        <v>0.998873457279651</v>
      </c>
      <c r="S46" s="4">
        <f t="shared" si="33"/>
        <v>0.999949916206852</v>
      </c>
      <c r="T46" s="4">
        <f t="shared" si="34"/>
        <v>0.999866280938424</v>
      </c>
      <c r="U46" s="61">
        <f t="shared" si="35"/>
        <v>-0.000219074926615987</v>
      </c>
      <c r="V46" s="61">
        <f t="shared" si="36"/>
        <v>-0.00238357560268602</v>
      </c>
      <c r="W46" s="61">
        <f t="shared" si="37"/>
        <v>-0.00656947289499302</v>
      </c>
      <c r="X46" s="61">
        <f t="shared" si="38"/>
        <v>0.0044228423551106</v>
      </c>
      <c r="Y46" s="40" cm="1">
        <f t="array" ref="Y46">SUMPRODUCT($A46:$B46,$Z$21:$AA$21)+$AB$21</f>
        <v>0.0122456996011667</v>
      </c>
      <c r="Z46" s="40" cm="1">
        <f t="array" ref="Z46">SUMPRODUCT($A46:$B46,$Z$22:$AA$22)+$AB$22</f>
        <v>-0.0315731573047163</v>
      </c>
      <c r="AA46" s="40" cm="1">
        <f t="array" ref="AA46">SUMPRODUCT($A46:$B46,$Z$23:$AA$23)+$AB$23</f>
        <v>-0.00152518358807591</v>
      </c>
      <c r="AB46" s="40" cm="1">
        <f t="array" ref="AB46">SUMPRODUCT($A46:$B46,$Z$24:$AA$24)+$AB$24</f>
        <v>-0.0153001979270889</v>
      </c>
      <c r="AC46" s="10">
        <f t="shared" ref="AC46:AF46" si="95">TANH(Y46)</f>
        <v>0.0122450875277743</v>
      </c>
      <c r="AD46" s="10">
        <f t="shared" si="95"/>
        <v>-0.0315626701023695</v>
      </c>
      <c r="AE46" s="10">
        <f t="shared" si="95"/>
        <v>-0.00152518240545729</v>
      </c>
      <c r="AF46" s="10">
        <f t="shared" si="95"/>
        <v>-0.0152990041335404</v>
      </c>
      <c r="AG46" s="61" cm="1">
        <f t="array" ref="AG46">SUMPRODUCT(AC46:AF46,$Z$28:$AC$28)+$AD$28</f>
        <v>-0.000141278522696505</v>
      </c>
      <c r="AH46" s="10">
        <f t="shared" si="12"/>
        <v>0.499964680369385</v>
      </c>
      <c r="AI46">
        <f t="shared" si="13"/>
        <v>0</v>
      </c>
      <c r="AJ46" s="4">
        <f t="shared" si="14"/>
        <v>-0.69307654379355</v>
      </c>
      <c r="AK46" s="61">
        <f t="shared" si="15"/>
        <v>0.499964680369385</v>
      </c>
      <c r="AL46" s="4">
        <f t="shared" ref="AL46:AO46" si="96">1-AC46^2</f>
        <v>0.999850057831437</v>
      </c>
      <c r="AM46" s="4">
        <f t="shared" si="96"/>
        <v>0.999003797856009</v>
      </c>
      <c r="AN46" s="4">
        <f t="shared" si="96"/>
        <v>0.99999767381863</v>
      </c>
      <c r="AO46" s="4">
        <f t="shared" si="96"/>
        <v>0.999765940472522</v>
      </c>
      <c r="AP46" s="61">
        <f t="shared" si="41"/>
        <v>-0.000494474493180958</v>
      </c>
      <c r="AQ46" s="61">
        <f t="shared" si="42"/>
        <v>-0.000174436420023798</v>
      </c>
      <c r="AR46" s="61">
        <f t="shared" si="43"/>
        <v>-0.00618696247322086</v>
      </c>
      <c r="AS46" s="61">
        <f t="shared" si="44"/>
        <v>0.00515149218731564</v>
      </c>
      <c r="AT46" s="40" cm="1">
        <f t="array" ref="AT46">SUMPRODUCT($A46:$B46,$AO$21:$AP$21)+$AQ$21</f>
        <v>0.0126641743646635</v>
      </c>
      <c r="AU46" s="40" cm="1">
        <f t="array" ref="AU46">SUMPRODUCT($A46:$B46,$AO$22:$AP$22)+$AQ$22</f>
        <v>-0.0314265432520679</v>
      </c>
      <c r="AV46" s="40" cm="1">
        <f t="array" ref="AV46">SUMPRODUCT($A46:$B46,$AO$23:$AP$23)+$AQ$23</f>
        <v>0.00370093518909898</v>
      </c>
      <c r="AW46" s="40" cm="1">
        <f t="array" ref="AW46">SUMPRODUCT($A46:$B46,$AO$24:$AP$24)+$AQ$24</f>
        <v>-0.0196465788243349</v>
      </c>
      <c r="AX46" s="10">
        <f t="shared" ref="AX46:BA46" si="97">TANH(AT46)</f>
        <v>0.0126634973757926</v>
      </c>
      <c r="AY46" s="10">
        <f t="shared" si="97"/>
        <v>-0.0314162014302159</v>
      </c>
      <c r="AZ46" s="10">
        <f t="shared" si="97"/>
        <v>0.00370091829205225</v>
      </c>
      <c r="BA46" s="10">
        <f t="shared" si="97"/>
        <v>-0.0196440514329392</v>
      </c>
      <c r="BB46" s="10" cm="1">
        <f t="array" ref="BB46">SUMPRODUCT(AX46:BA46,$AU$28:$AX$28)+$AY$28</f>
        <v>-0.000425107259282964</v>
      </c>
      <c r="BC46" s="10">
        <f t="shared" si="18"/>
        <v>0.49989372318678</v>
      </c>
      <c r="BD46">
        <f t="shared" si="19"/>
        <v>0</v>
      </c>
      <c r="BE46" s="4">
        <f t="shared" si="20"/>
        <v>-0.692934649519826</v>
      </c>
      <c r="BF46" s="61">
        <f t="shared" si="21"/>
        <v>0.49989372318678</v>
      </c>
      <c r="BG46" s="4">
        <f t="shared" ref="BG46:BJ46" si="98">1-AX46^2</f>
        <v>0.999839635834213</v>
      </c>
      <c r="BH46" s="4">
        <f t="shared" si="98"/>
        <v>0.999013022287696</v>
      </c>
      <c r="BI46" s="4">
        <f t="shared" si="98"/>
        <v>0.999986303203796</v>
      </c>
      <c r="BJ46" s="4">
        <f t="shared" si="98"/>
        <v>0.9996141112433</v>
      </c>
      <c r="BK46" s="61">
        <f t="shared" si="47"/>
        <v>-0.000781757526980488</v>
      </c>
      <c r="BL46" s="61">
        <f t="shared" si="48"/>
        <v>0.00189944332984112</v>
      </c>
      <c r="BM46" s="61">
        <f t="shared" si="49"/>
        <v>-0.00617620596456058</v>
      </c>
      <c r="BN46" s="61">
        <f t="shared" si="50"/>
        <v>0.00612867069025298</v>
      </c>
    </row>
    <row r="47" spans="1:66">
      <c r="A47" s="4">
        <f>Planar_dataset!A16</f>
        <v>1.58013019520123</v>
      </c>
      <c r="B47" s="4">
        <f>Planar_dataset!B16</f>
        <v>3.30267114388237</v>
      </c>
      <c r="C47">
        <f>Planar_dataset!C16</f>
        <v>0</v>
      </c>
      <c r="D47" s="40" cm="1">
        <f t="array" ref="D47">SUMPRODUCT($A47:$B47,$E$21:$F$21)+$G$21</f>
        <v>0.0426791434617027</v>
      </c>
      <c r="E47" s="40" cm="1">
        <f t="array" ref="E47">SUMPRODUCT($A47:$B47,$E$22:$F$22)+$G$22</f>
        <v>-0.060020250151762</v>
      </c>
      <c r="F47" s="40" cm="1">
        <f t="array" ref="F47">SUMPRODUCT($A47:$B47,$E$23:$F$23)+$G$23</f>
        <v>-0.0160996171845044</v>
      </c>
      <c r="G47" s="40" cm="1">
        <f t="array" ref="G47">SUMPRODUCT($A47:$B47,$E$24:$F$24)+$G$24</f>
        <v>-0.0220151935582695</v>
      </c>
      <c r="H47" s="10">
        <f t="shared" si="23"/>
        <v>0.0426532488430675</v>
      </c>
      <c r="I47" s="10">
        <f t="shared" si="24"/>
        <v>-0.0599482809304751</v>
      </c>
      <c r="J47" s="10">
        <f t="shared" si="25"/>
        <v>-0.0160982263342669</v>
      </c>
      <c r="K47" s="10">
        <f t="shared" si="26"/>
        <v>-0.022011637555566</v>
      </c>
      <c r="L47" s="10" cm="1">
        <f t="array" ref="L47">SUMPRODUCT(H47:K47,$E$28:$H$28)+$I$28</f>
        <v>0.00028418318243051</v>
      </c>
      <c r="M47" s="10">
        <f t="shared" si="27"/>
        <v>0.50007104579513</v>
      </c>
      <c r="N47">
        <f t="shared" si="28"/>
        <v>1</v>
      </c>
      <c r="O47" s="4">
        <f t="shared" si="29"/>
        <v>-0.693289282246171</v>
      </c>
      <c r="P47" s="61">
        <f t="shared" si="30"/>
        <v>0.50007104579513</v>
      </c>
      <c r="Q47" s="4">
        <f t="shared" si="31"/>
        <v>0.998180700363131</v>
      </c>
      <c r="R47" s="4">
        <f t="shared" si="32"/>
        <v>0.996406203613481</v>
      </c>
      <c r="S47" s="4">
        <f t="shared" si="33"/>
        <v>0.999740847108891</v>
      </c>
      <c r="T47" s="4">
        <f t="shared" si="34"/>
        <v>0.999515487812122</v>
      </c>
      <c r="U47" s="61">
        <f t="shared" si="35"/>
        <v>-0.000218723327315113</v>
      </c>
      <c r="V47" s="61">
        <f t="shared" si="36"/>
        <v>-0.0023778528545235</v>
      </c>
      <c r="W47" s="61">
        <f t="shared" si="37"/>
        <v>-0.00656855451132241</v>
      </c>
      <c r="X47" s="61">
        <f t="shared" si="38"/>
        <v>0.00442159703336732</v>
      </c>
      <c r="Y47" s="40" cm="1">
        <f t="array" ref="Y47">SUMPRODUCT($A47:$B47,$Z$21:$AA$21)+$AB$21</f>
        <v>0.0430034144035639</v>
      </c>
      <c r="Z47" s="40" cm="1">
        <f t="array" ref="Z47">SUMPRODUCT($A47:$B47,$Z$22:$AA$22)+$AB$22</f>
        <v>-0.0565221889102889</v>
      </c>
      <c r="AA47" s="40" cm="1">
        <f t="array" ref="AA47">SUMPRODUCT($A47:$B47,$Z$23:$AA$23)+$AB$23</f>
        <v>-0.00640165795340831</v>
      </c>
      <c r="AB47" s="40" cm="1">
        <f t="array" ref="AB47">SUMPRODUCT($A47:$B47,$Z$24:$AA$24)+$AB$24</f>
        <v>-0.0285407783420731</v>
      </c>
      <c r="AC47" s="10">
        <f t="shared" ref="AC47:AF47" si="99">TANH(Y47)</f>
        <v>0.0429769253507394</v>
      </c>
      <c r="AD47" s="10">
        <f t="shared" si="99"/>
        <v>-0.0564620741612432</v>
      </c>
      <c r="AE47" s="10">
        <f t="shared" si="99"/>
        <v>-0.00640157050558109</v>
      </c>
      <c r="AF47" s="10">
        <f t="shared" si="99"/>
        <v>-0.0285330313216553</v>
      </c>
      <c r="AG47" s="61" cm="1">
        <f t="array" ref="AG47">SUMPRODUCT(AC47:AF47,$Z$28:$AC$28)+$AD$28</f>
        <v>-0.000239028513224597</v>
      </c>
      <c r="AH47" s="10">
        <f t="shared" si="12"/>
        <v>0.499940242871978</v>
      </c>
      <c r="AI47">
        <f t="shared" si="13"/>
        <v>0</v>
      </c>
      <c r="AJ47" s="4">
        <f t="shared" si="14"/>
        <v>-0.693027673445162</v>
      </c>
      <c r="AK47" s="61">
        <f t="shared" si="15"/>
        <v>0.499940242871978</v>
      </c>
      <c r="AL47" s="4">
        <f t="shared" ref="AL47:AO47" si="100">1-AC47^2</f>
        <v>0.998152983887397</v>
      </c>
      <c r="AM47" s="4">
        <f t="shared" si="100"/>
        <v>0.99681203418141</v>
      </c>
      <c r="AN47" s="4">
        <f t="shared" si="100"/>
        <v>0.999959019895062</v>
      </c>
      <c r="AO47" s="4">
        <f t="shared" si="100"/>
        <v>0.999185866123597</v>
      </c>
      <c r="AP47" s="61">
        <f t="shared" si="41"/>
        <v>-0.000493611079435681</v>
      </c>
      <c r="AQ47" s="61">
        <f t="shared" si="42"/>
        <v>-0.000174045207888263</v>
      </c>
      <c r="AR47" s="61">
        <f t="shared" si="43"/>
        <v>-0.00618642092485858</v>
      </c>
      <c r="AS47" s="61">
        <f t="shared" si="44"/>
        <v>0.00514825158840178</v>
      </c>
      <c r="AT47" s="40" cm="1">
        <f t="array" ref="AT47">SUMPRODUCT($A47:$B47,$AO$21:$AP$21)+$AQ$21</f>
        <v>0.0437347970521168</v>
      </c>
      <c r="AU47" s="40" cm="1">
        <f t="array" ref="AU47">SUMPRODUCT($A47:$B47,$AO$22:$AP$22)+$AQ$22</f>
        <v>-0.056266196731794</v>
      </c>
      <c r="AV47" s="40" cm="1">
        <f t="array" ref="AV47">SUMPRODUCT($A47:$B47,$AO$23:$AP$23)+$AQ$23</f>
        <v>0.00272657133261282</v>
      </c>
      <c r="AW47" s="40" cm="1">
        <f t="array" ref="AW47">SUMPRODUCT($A47:$B47,$AO$24:$AP$24)+$AQ$24</f>
        <v>-0.0361320071533137</v>
      </c>
      <c r="AX47" s="10">
        <f t="shared" ref="AX47:BA47" si="101">TANH(AT47)</f>
        <v>0.0437069340475355</v>
      </c>
      <c r="AY47" s="10">
        <f t="shared" si="101"/>
        <v>-0.0562068943943074</v>
      </c>
      <c r="AZ47" s="10">
        <f t="shared" si="101"/>
        <v>0.00272656457601535</v>
      </c>
      <c r="BA47" s="10">
        <f t="shared" si="101"/>
        <v>-0.0361162916506666</v>
      </c>
      <c r="BB47" s="10" cm="1">
        <f t="array" ref="BB47">SUMPRODUCT(AX47:BA47,$AU$28:$AX$28)+$AY$28</f>
        <v>-0.000757940776507321</v>
      </c>
      <c r="BC47" s="10">
        <f t="shared" si="18"/>
        <v>0.499810514814944</v>
      </c>
      <c r="BD47">
        <f t="shared" si="19"/>
        <v>0</v>
      </c>
      <c r="BE47" s="4">
        <f t="shared" si="20"/>
        <v>-0.692768281980968</v>
      </c>
      <c r="BF47" s="61">
        <f t="shared" si="21"/>
        <v>0.499810514814944</v>
      </c>
      <c r="BG47" s="4">
        <f t="shared" ref="BG47:BJ47" si="102">1-AX47^2</f>
        <v>0.998089703916164</v>
      </c>
      <c r="BH47" s="4">
        <f t="shared" si="102"/>
        <v>0.996840785022547</v>
      </c>
      <c r="BI47" s="4">
        <f t="shared" si="102"/>
        <v>0.999992565845613</v>
      </c>
      <c r="BJ47" s="4">
        <f t="shared" si="102"/>
        <v>0.998695613477404</v>
      </c>
      <c r="BK47" s="61">
        <f t="shared" si="47"/>
        <v>-0.000780259387661086</v>
      </c>
      <c r="BL47" s="61">
        <f t="shared" si="48"/>
        <v>0.00189499773301352</v>
      </c>
      <c r="BM47" s="61">
        <f t="shared" si="49"/>
        <v>-0.00617521659541872</v>
      </c>
      <c r="BN47" s="61">
        <f t="shared" si="50"/>
        <v>0.00612202015394135</v>
      </c>
    </row>
    <row r="48" spans="1:66">
      <c r="A48" s="4">
        <f>Planar_dataset!A17</f>
        <v>0.00635509949945095</v>
      </c>
      <c r="B48" s="4">
        <f>Planar_dataset!B17</f>
        <v>0.418131769061616</v>
      </c>
      <c r="C48">
        <f>Planar_dataset!C17</f>
        <v>0</v>
      </c>
      <c r="D48" s="40" cm="1">
        <f t="array" ref="D48">SUMPRODUCT($A48:$B48,$E$21:$F$21)+$G$21</f>
        <v>0.001938855479236</v>
      </c>
      <c r="E48" s="40" cm="1">
        <f t="array" ref="E48">SUMPRODUCT($A48:$B48,$E$22:$F$22)+$G$22</f>
        <v>-0.00778572249680165</v>
      </c>
      <c r="F48" s="40" cm="1">
        <f t="array" ref="F48">SUMPRODUCT($A48:$B48,$E$23:$F$23)+$G$23</f>
        <v>-0.00150098829219188</v>
      </c>
      <c r="G48" s="40" cm="1">
        <f t="array" ref="G48">SUMPRODUCT($A48:$B48,$E$24:$F$24)+$G$24</f>
        <v>-0.00262694732550739</v>
      </c>
      <c r="H48" s="10">
        <f t="shared" si="23"/>
        <v>0.00193885304974997</v>
      </c>
      <c r="I48" s="10">
        <f t="shared" si="24"/>
        <v>-0.00778556518367027</v>
      </c>
      <c r="J48" s="10">
        <f t="shared" si="25"/>
        <v>-0.00150098716496777</v>
      </c>
      <c r="K48" s="10">
        <f t="shared" si="26"/>
        <v>-0.00262694128279895</v>
      </c>
      <c r="L48" s="10" cm="1">
        <f t="array" ref="L48">SUMPRODUCT(H48:K48,$E$28:$H$28)+$I$28</f>
        <v>3.2786981719119e-5</v>
      </c>
      <c r="M48" s="10">
        <f t="shared" si="27"/>
        <v>0.500008196745429</v>
      </c>
      <c r="N48">
        <f t="shared" si="28"/>
        <v>1</v>
      </c>
      <c r="O48" s="4">
        <f t="shared" si="29"/>
        <v>-0.693163574185178</v>
      </c>
      <c r="P48" s="61">
        <f t="shared" si="30"/>
        <v>0.500008196745429</v>
      </c>
      <c r="Q48" s="4">
        <f t="shared" si="31"/>
        <v>0.999996240848852</v>
      </c>
      <c r="R48" s="4">
        <f t="shared" si="32"/>
        <v>0.999939384974771</v>
      </c>
      <c r="S48" s="4">
        <f t="shared" si="33"/>
        <v>0.999997747037531</v>
      </c>
      <c r="T48" s="4">
        <f t="shared" si="34"/>
        <v>0.999993099179497</v>
      </c>
      <c r="U48" s="61">
        <f t="shared" si="35"/>
        <v>-0.0002190936129343</v>
      </c>
      <c r="V48" s="61">
        <f t="shared" si="36"/>
        <v>-0.00238598463285882</v>
      </c>
      <c r="W48" s="61">
        <f t="shared" si="37"/>
        <v>-0.00656941666027999</v>
      </c>
      <c r="X48" s="61">
        <f t="shared" si="38"/>
        <v>0.00442315388914078</v>
      </c>
      <c r="Y48" s="40" cm="1">
        <f t="array" ref="Y48">SUMPRODUCT($A48:$B48,$Z$21:$AA$21)+$AB$21</f>
        <v>0.00198217991341189</v>
      </c>
      <c r="Z48" s="40" cm="1">
        <f t="array" ref="Z48">SUMPRODUCT($A48:$B48,$Z$22:$AA$22)+$AB$22</f>
        <v>-0.00731766504141063</v>
      </c>
      <c r="AA48" s="40" cm="1">
        <f t="array" ref="AA48">SUMPRODUCT($A48:$B48,$Z$23:$AA$23)+$AB$23</f>
        <v>-0.000204409989729485</v>
      </c>
      <c r="AB48" s="40" cm="1">
        <f t="array" ref="AB48">SUMPRODUCT($A48:$B48,$Z$24:$AA$24)+$AB$24</f>
        <v>-0.00349946800351941</v>
      </c>
      <c r="AC48" s="10">
        <f t="shared" ref="AC48:AF48" si="103">TANH(Y48)</f>
        <v>0.00198217731739643</v>
      </c>
      <c r="AD48" s="10">
        <f t="shared" si="103"/>
        <v>-0.00731753442822505</v>
      </c>
      <c r="AE48" s="10">
        <f t="shared" si="103"/>
        <v>-0.0002044099868825</v>
      </c>
      <c r="AF48" s="10">
        <f t="shared" si="103"/>
        <v>-0.00349945371843868</v>
      </c>
      <c r="AG48" s="61" cm="1">
        <f t="array" ref="AG48">SUMPRODUCT(AC48:AF48,$Z$28:$AC$28)+$AD$28</f>
        <v>-3.43309872009485e-5</v>
      </c>
      <c r="AH48" s="10">
        <f t="shared" si="12"/>
        <v>0.499991417253201</v>
      </c>
      <c r="AI48">
        <f t="shared" si="13"/>
        <v>0</v>
      </c>
      <c r="AJ48" s="4">
        <f t="shared" si="14"/>
        <v>-0.693130015213672</v>
      </c>
      <c r="AK48" s="61">
        <f t="shared" si="15"/>
        <v>0.499991417253201</v>
      </c>
      <c r="AL48" s="4">
        <f t="shared" ref="AL48:AO48" si="104">1-AC48^2</f>
        <v>0.999996070973082</v>
      </c>
      <c r="AM48" s="4">
        <f t="shared" si="104"/>
        <v>0.999946453689892</v>
      </c>
      <c r="AN48" s="4">
        <f t="shared" si="104"/>
        <v>0.999999958216557</v>
      </c>
      <c r="AO48" s="4">
        <f t="shared" si="104"/>
        <v>0.999987753823673</v>
      </c>
      <c r="AP48" s="61">
        <f t="shared" si="41"/>
        <v>-0.000494573150926313</v>
      </c>
      <c r="AQ48" s="61">
        <f t="shared" si="42"/>
        <v>-0.000174610354738953</v>
      </c>
      <c r="AR48" s="61">
        <f t="shared" si="43"/>
        <v>-0.00618730747105941</v>
      </c>
      <c r="AS48" s="61">
        <f t="shared" si="44"/>
        <v>0.00515291067485451</v>
      </c>
      <c r="AT48" s="40" cm="1">
        <f t="array" ref="AT48">SUMPRODUCT($A48:$B48,$AO$21:$AP$21)+$AQ$21</f>
        <v>0.00207989788647597</v>
      </c>
      <c r="AU48" s="40" cm="1">
        <f t="array" ref="AU48">SUMPRODUCT($A48:$B48,$AO$22:$AP$22)+$AQ$22</f>
        <v>-0.00728341454383359</v>
      </c>
      <c r="AV48" s="40" cm="1">
        <f t="array" ref="AV48">SUMPRODUCT($A48:$B48,$AO$23:$AP$23)+$AQ$23</f>
        <v>0.00101608373957839</v>
      </c>
      <c r="AW48" s="40" cm="1">
        <f t="array" ref="AW48">SUMPRODUCT($A48:$B48,$AO$24:$AP$24)+$AQ$24</f>
        <v>-0.00451455526455648</v>
      </c>
      <c r="AX48" s="10">
        <f t="shared" ref="AX48:BA48" si="105">TANH(AT48)</f>
        <v>0.00207989488728559</v>
      </c>
      <c r="AY48" s="10">
        <f t="shared" si="105"/>
        <v>-0.00728328575606545</v>
      </c>
      <c r="AZ48" s="10">
        <f t="shared" si="105"/>
        <v>0.00101608338990139</v>
      </c>
      <c r="BA48" s="10">
        <f t="shared" si="105"/>
        <v>-0.00451452459410803</v>
      </c>
      <c r="BB48" s="10" cm="1">
        <f t="array" ref="BB48">SUMPRODUCT(AX48:BA48,$AU$28:$AX$28)+$AY$28</f>
        <v>-9.8034671623189e-5</v>
      </c>
      <c r="BC48" s="10">
        <f t="shared" si="18"/>
        <v>0.499975491332114</v>
      </c>
      <c r="BD48">
        <f t="shared" si="19"/>
        <v>0</v>
      </c>
      <c r="BE48" s="4">
        <f t="shared" si="20"/>
        <v>-0.693098164425484</v>
      </c>
      <c r="BF48" s="61">
        <f t="shared" si="21"/>
        <v>0.499975491332114</v>
      </c>
      <c r="BG48" s="4">
        <f t="shared" ref="BG48:BJ48" si="106">1-AX48^2</f>
        <v>0.999995674037258</v>
      </c>
      <c r="BH48" s="4">
        <f t="shared" si="106"/>
        <v>0.999946953748596</v>
      </c>
      <c r="BI48" s="4">
        <f t="shared" si="106"/>
        <v>0.999998967574545</v>
      </c>
      <c r="BJ48" s="4">
        <f t="shared" si="106"/>
        <v>0.999979619067689</v>
      </c>
      <c r="BK48" s="61">
        <f t="shared" si="47"/>
        <v>-0.000782007423447494</v>
      </c>
      <c r="BL48" s="61">
        <f t="shared" si="48"/>
        <v>0.00190153001671297</v>
      </c>
      <c r="BM48" s="61">
        <f t="shared" si="49"/>
        <v>-0.00617729444473426</v>
      </c>
      <c r="BN48" s="61">
        <f t="shared" si="50"/>
        <v>0.00613191447180158</v>
      </c>
    </row>
    <row r="49" spans="1:66">
      <c r="A49" s="4">
        <f>Planar_dataset!A18</f>
        <v>0.680610418627664</v>
      </c>
      <c r="B49" s="4">
        <f>Planar_dataset!B18</f>
        <v>3.09636433646599</v>
      </c>
      <c r="C49">
        <f>Planar_dataset!C18</f>
        <v>0</v>
      </c>
      <c r="D49" s="40" cm="1">
        <f t="array" ref="D49">SUMPRODUCT($A49:$B49,$E$21:$F$21)+$G$21</f>
        <v>0.0256895270771219</v>
      </c>
      <c r="E49" s="40" cm="1">
        <f t="array" ref="E49">SUMPRODUCT($A49:$B49,$E$22:$F$22)+$G$22</f>
        <v>-0.057043751658214</v>
      </c>
      <c r="F49" s="40" cm="1">
        <f t="array" ref="F49">SUMPRODUCT($A49:$B49,$E$23:$F$23)+$G$23</f>
        <v>-0.0128725635208527</v>
      </c>
      <c r="G49" s="40" cm="1">
        <f t="array" ref="G49">SUMPRODUCT($A49:$B49,$E$24:$F$24)+$G$24</f>
        <v>-0.0199773724900705</v>
      </c>
      <c r="H49" s="10">
        <f t="shared" si="23"/>
        <v>0.025683877285329</v>
      </c>
      <c r="I49" s="10">
        <f t="shared" si="24"/>
        <v>-0.0569819588279835</v>
      </c>
      <c r="J49" s="10">
        <f t="shared" si="25"/>
        <v>-0.0128718525609767</v>
      </c>
      <c r="K49" s="10">
        <f t="shared" si="26"/>
        <v>-0.0199747152883616</v>
      </c>
      <c r="L49" s="10" cm="1">
        <f t="array" ref="L49">SUMPRODUCT(H49:K49,$E$28:$H$28)+$I$28</f>
        <v>0.000253091908852276</v>
      </c>
      <c r="M49" s="10">
        <f t="shared" si="27"/>
        <v>0.500063272976875</v>
      </c>
      <c r="N49">
        <f t="shared" si="28"/>
        <v>1</v>
      </c>
      <c r="O49" s="4">
        <f t="shared" si="29"/>
        <v>-0.693273734521311</v>
      </c>
      <c r="P49" s="61">
        <f t="shared" si="30"/>
        <v>0.500063272976875</v>
      </c>
      <c r="Q49" s="4">
        <f t="shared" si="31"/>
        <v>0.999340338447592</v>
      </c>
      <c r="R49" s="4">
        <f t="shared" si="32"/>
        <v>0.996753056368126</v>
      </c>
      <c r="S49" s="4">
        <f t="shared" si="33"/>
        <v>0.999834315411648</v>
      </c>
      <c r="T49" s="4">
        <f t="shared" si="34"/>
        <v>0.999601010749149</v>
      </c>
      <c r="U49" s="61">
        <f t="shared" si="35"/>
        <v>-0.000218974025843556</v>
      </c>
      <c r="V49" s="61">
        <f t="shared" si="36"/>
        <v>-0.00237864362121325</v>
      </c>
      <c r="W49" s="61">
        <f t="shared" si="37"/>
        <v>-0.00656906651471378</v>
      </c>
      <c r="X49" s="61">
        <f t="shared" si="38"/>
        <v>0.00442190663198274</v>
      </c>
      <c r="Y49" s="40" cm="1">
        <f t="array" ref="Y49">SUMPRODUCT($A49:$B49,$Z$21:$AA$21)+$AB$21</f>
        <v>0.0260029104672575</v>
      </c>
      <c r="Z49" s="40" cm="1">
        <f t="array" ref="Z49">SUMPRODUCT($A49:$B49,$Z$22:$AA$22)+$AB$22</f>
        <v>-0.053660617881196</v>
      </c>
      <c r="AA49" s="40" cm="1">
        <f t="array" ref="AA49">SUMPRODUCT($A49:$B49,$Z$23:$AA$23)+$AB$23</f>
        <v>-0.00349608667061488</v>
      </c>
      <c r="AB49" s="40" cm="1">
        <f t="array" ref="AB49">SUMPRODUCT($A49:$B49,$Z$24:$AA$24)+$AB$24</f>
        <v>-0.0262868710948686</v>
      </c>
      <c r="AC49" s="10">
        <f t="shared" ref="AC49:AF49" si="107">TANH(Y49)</f>
        <v>0.0259970514175313</v>
      </c>
      <c r="AD49" s="10">
        <f t="shared" si="107"/>
        <v>-0.0536091725658705</v>
      </c>
      <c r="AE49" s="10">
        <f t="shared" si="107"/>
        <v>-0.00349607242690255</v>
      </c>
      <c r="AF49" s="10">
        <f t="shared" si="107"/>
        <v>-0.0262808180288628</v>
      </c>
      <c r="AG49" s="61" cm="1">
        <f t="array" ref="AG49">SUMPRODUCT(AC49:AF49,$Z$28:$AC$28)+$AD$28</f>
        <v>-0.00023597239029278</v>
      </c>
      <c r="AH49" s="10">
        <f t="shared" si="12"/>
        <v>0.4999410069027</v>
      </c>
      <c r="AI49">
        <f t="shared" si="13"/>
        <v>0</v>
      </c>
      <c r="AJ49" s="4">
        <f t="shared" si="14"/>
        <v>-0.69302920132517</v>
      </c>
      <c r="AK49" s="61">
        <f t="shared" si="15"/>
        <v>0.4999410069027</v>
      </c>
      <c r="AL49" s="4">
        <f t="shared" ref="AL49:AO49" si="108">1-AC49^2</f>
        <v>0.999324153317594</v>
      </c>
      <c r="AM49" s="4">
        <f t="shared" si="108"/>
        <v>0.997126056616803</v>
      </c>
      <c r="AN49" s="4">
        <f t="shared" si="108"/>
        <v>0.999987777477586</v>
      </c>
      <c r="AO49" s="4">
        <f t="shared" si="108"/>
        <v>0.999309318603734</v>
      </c>
      <c r="AP49" s="61">
        <f t="shared" si="41"/>
        <v>-0.000494191006625571</v>
      </c>
      <c r="AQ49" s="61">
        <f t="shared" si="42"/>
        <v>-0.000174100302848301</v>
      </c>
      <c r="AR49" s="61">
        <f t="shared" si="43"/>
        <v>-0.0061866082932929</v>
      </c>
      <c r="AS49" s="61">
        <f t="shared" si="44"/>
        <v>0.00514889553944203</v>
      </c>
      <c r="AT49" s="40" cm="1">
        <f t="array" ref="AT49">SUMPRODUCT($A49:$B49,$AO$21:$AP$21)+$AQ$21</f>
        <v>0.0267097551792394</v>
      </c>
      <c r="AU49" s="40" cm="1">
        <f t="array" ref="AU49">SUMPRODUCT($A49:$B49,$AO$22:$AP$22)+$AQ$22</f>
        <v>-0.0534130371428755</v>
      </c>
      <c r="AV49" s="40" cm="1">
        <f t="array" ref="AV49">SUMPRODUCT($A49:$B49,$AO$23:$AP$23)+$AQ$23</f>
        <v>0.00533000848310159</v>
      </c>
      <c r="AW49" s="40" cm="1">
        <f t="array" ref="AW49">SUMPRODUCT($A49:$B49,$AO$24:$AP$24)+$AQ$24</f>
        <v>-0.0336271082801662</v>
      </c>
      <c r="AX49" s="10">
        <f t="shared" ref="AX49:BA49" si="109">TANH(AT49)</f>
        <v>0.0267034053133481</v>
      </c>
      <c r="AY49" s="10">
        <f t="shared" si="109"/>
        <v>-0.0533623000889795</v>
      </c>
      <c r="AZ49" s="10">
        <f t="shared" si="109"/>
        <v>0.00532995801028848</v>
      </c>
      <c r="BA49" s="10">
        <f t="shared" si="109"/>
        <v>-0.0336144390297397</v>
      </c>
      <c r="BB49" s="10" cm="1">
        <f t="array" ref="BB49">SUMPRODUCT(AX49:BA49,$AU$28:$AX$28)+$AY$28</f>
        <v>-0.00072200736277892</v>
      </c>
      <c r="BC49" s="10">
        <f t="shared" si="18"/>
        <v>0.499819498167146</v>
      </c>
      <c r="BD49">
        <f t="shared" si="19"/>
        <v>0</v>
      </c>
      <c r="BE49" s="4">
        <f t="shared" si="20"/>
        <v>-0.692786242040383</v>
      </c>
      <c r="BF49" s="61">
        <f t="shared" si="21"/>
        <v>0.499819498167146</v>
      </c>
      <c r="BG49" s="4">
        <f t="shared" ref="BG49:BJ49" si="110">1-AX49^2</f>
        <v>0.999286928144671</v>
      </c>
      <c r="BH49" s="4">
        <f t="shared" si="110"/>
        <v>0.997152464929214</v>
      </c>
      <c r="BI49" s="4">
        <f t="shared" si="110"/>
        <v>0.999971591547609</v>
      </c>
      <c r="BJ49" s="4">
        <f t="shared" si="110"/>
        <v>0.998870069488716</v>
      </c>
      <c r="BK49" s="61">
        <f t="shared" si="47"/>
        <v>-0.000781209361840804</v>
      </c>
      <c r="BL49" s="61">
        <f t="shared" si="48"/>
        <v>0.00189562430800053</v>
      </c>
      <c r="BM49" s="61">
        <f t="shared" si="49"/>
        <v>-0.00617519806164802</v>
      </c>
      <c r="BN49" s="61">
        <f t="shared" si="50"/>
        <v>0.00612319962554058</v>
      </c>
    </row>
    <row r="50" spans="1:66">
      <c r="A50" s="4">
        <f>Planar_dataset!A19</f>
        <v>0.121400432003561</v>
      </c>
      <c r="B50" s="4">
        <f>Planar_dataset!B19</f>
        <v>1.33096003574915</v>
      </c>
      <c r="C50">
        <f>Planar_dataset!C19</f>
        <v>0</v>
      </c>
      <c r="D50" s="40" cm="1">
        <f t="array" ref="D50">SUMPRODUCT($A50:$B50,$E$21:$F$21)+$G$21</f>
        <v>0.00798117435610602</v>
      </c>
      <c r="E50" s="40" cm="1">
        <f t="array" ref="E50">SUMPRODUCT($A50:$B50,$E$22:$F$22)+$G$22</f>
        <v>-0.0246851948077709</v>
      </c>
      <c r="F50" s="40" cm="1">
        <f t="array" ref="F50">SUMPRODUCT($A50:$B50,$E$23:$F$23)+$G$23</f>
        <v>-0.00505845071348122</v>
      </c>
      <c r="G50" s="40" cm="1">
        <f t="array" ref="G50">SUMPRODUCT($A50:$B50,$E$24:$F$24)+$G$24</f>
        <v>-0.00844557694836794</v>
      </c>
      <c r="H50" s="10">
        <f t="shared" si="23"/>
        <v>0.00798100489576534</v>
      </c>
      <c r="I50" s="10">
        <f t="shared" si="24"/>
        <v>-0.0246801819823645</v>
      </c>
      <c r="J50" s="10">
        <f t="shared" si="25"/>
        <v>-0.00505840756883932</v>
      </c>
      <c r="K50" s="10">
        <f t="shared" si="26"/>
        <v>-0.00844537615270686</v>
      </c>
      <c r="L50" s="10" cm="1">
        <f t="array" ref="L50">SUMPRODUCT(H50:K50,$E$28:$H$28)+$I$28</f>
        <v>0.000106032094698368</v>
      </c>
      <c r="M50" s="10">
        <f t="shared" si="27"/>
        <v>0.50002650802365</v>
      </c>
      <c r="N50">
        <f t="shared" si="28"/>
        <v>1</v>
      </c>
      <c r="O50" s="4">
        <f t="shared" si="29"/>
        <v>-0.693200198012645</v>
      </c>
      <c r="P50" s="61">
        <f t="shared" si="30"/>
        <v>0.50002650802365</v>
      </c>
      <c r="Q50" s="4">
        <f t="shared" si="31"/>
        <v>0.999936303560854</v>
      </c>
      <c r="R50" s="4">
        <f t="shared" si="32"/>
        <v>0.999390888617317</v>
      </c>
      <c r="S50" s="4">
        <f t="shared" si="33"/>
        <v>0.999974412512868</v>
      </c>
      <c r="T50" s="4">
        <f t="shared" si="34"/>
        <v>0.999928675621639</v>
      </c>
      <c r="U50" s="61">
        <f t="shared" si="35"/>
        <v>-0.000219088504163711</v>
      </c>
      <c r="V50" s="61">
        <f t="shared" si="36"/>
        <v>-0.00238476318114106</v>
      </c>
      <c r="W50" s="61">
        <f t="shared" si="37"/>
        <v>-0.006569503944994</v>
      </c>
      <c r="X50" s="61">
        <f t="shared" si="38"/>
        <v>0.00442303090597562</v>
      </c>
      <c r="Y50" s="40" cm="1">
        <f t="array" ref="Y50">SUMPRODUCT($A50:$B50,$Z$21:$AA$21)+$AB$21</f>
        <v>0.00811788615567753</v>
      </c>
      <c r="Z50" s="40" cm="1">
        <f t="array" ref="Z50">SUMPRODUCT($A50:$B50,$Z$22:$AA$22)+$AB$22</f>
        <v>-0.0232087420103056</v>
      </c>
      <c r="AA50" s="40" cm="1">
        <f t="array" ref="AA50">SUMPRODUCT($A50:$B50,$Z$23:$AA$23)+$AB$23</f>
        <v>-0.000967237080810372</v>
      </c>
      <c r="AB50" s="40" cm="1">
        <f t="array" ref="AB50">SUMPRODUCT($A50:$B50,$Z$24:$AA$24)+$AB$24</f>
        <v>-0.0111986451292035</v>
      </c>
      <c r="AC50" s="10">
        <f t="shared" ref="AC50:AF50" si="111">TANH(Y50)</f>
        <v>0.00811770783727412</v>
      </c>
      <c r="AD50" s="10">
        <f t="shared" si="111"/>
        <v>-0.0232045758115392</v>
      </c>
      <c r="AE50" s="10">
        <f t="shared" si="111"/>
        <v>-0.000967236779178385</v>
      </c>
      <c r="AF50" s="10">
        <f t="shared" si="111"/>
        <v>-0.0111981770132871</v>
      </c>
      <c r="AG50" s="61" cm="1">
        <f t="array" ref="AG50">SUMPRODUCT(AC50:AF50,$Z$28:$AC$28)+$AD$28</f>
        <v>-0.000104755726611279</v>
      </c>
      <c r="AH50" s="10">
        <f t="shared" si="12"/>
        <v>0.499973811068371</v>
      </c>
      <c r="AI50">
        <f t="shared" si="13"/>
        <v>0</v>
      </c>
      <c r="AJ50" s="4">
        <f t="shared" si="14"/>
        <v>-0.69309480406836</v>
      </c>
      <c r="AK50" s="61">
        <f t="shared" si="15"/>
        <v>0.499973811068371</v>
      </c>
      <c r="AL50" s="4">
        <f t="shared" ref="AL50:AO50" si="112">1-AC50^2</f>
        <v>0.999934102819469</v>
      </c>
      <c r="AM50" s="4">
        <f t="shared" si="112"/>
        <v>0.999461547661406</v>
      </c>
      <c r="AN50" s="4">
        <f t="shared" si="112"/>
        <v>0.999999064453013</v>
      </c>
      <c r="AO50" s="4">
        <f t="shared" si="112"/>
        <v>0.999874600831579</v>
      </c>
      <c r="AP50" s="61">
        <f t="shared" si="41"/>
        <v>-0.000494525088708553</v>
      </c>
      <c r="AQ50" s="61">
        <f t="shared" si="42"/>
        <v>-0.000174519535023044</v>
      </c>
      <c r="AR50" s="61">
        <f t="shared" si="43"/>
        <v>-0.00618708406776628</v>
      </c>
      <c r="AS50" s="61">
        <f t="shared" si="44"/>
        <v>0.00515214617167484</v>
      </c>
      <c r="AT50" s="40" cm="1">
        <f t="array" ref="AT50">SUMPRODUCT($A50:$B50,$AO$21:$AP$21)+$AQ$21</f>
        <v>0.00842624497375244</v>
      </c>
      <c r="AU50" s="40" cm="1">
        <f t="array" ref="AU50">SUMPRODUCT($A50:$B50,$AO$22:$AP$22)+$AQ$22</f>
        <v>-0.0231006955428491</v>
      </c>
      <c r="AV50" s="40" cm="1">
        <f t="array" ref="AV50">SUMPRODUCT($A50:$B50,$AO$23:$AP$23)+$AQ$23</f>
        <v>0.00288390901579667</v>
      </c>
      <c r="AW50" s="40" cm="1">
        <f t="array" ref="AW50">SUMPRODUCT($A50:$B50,$AO$24:$AP$24)+$AQ$24</f>
        <v>-0.0144015350669093</v>
      </c>
      <c r="AX50" s="10">
        <f t="shared" ref="AX50:BA50" si="113">TANH(AT50)</f>
        <v>0.00842604555377881</v>
      </c>
      <c r="AY50" s="10">
        <f t="shared" si="113"/>
        <v>-0.02309658725163</v>
      </c>
      <c r="AZ50" s="10">
        <f t="shared" si="113"/>
        <v>0.0028839010207323</v>
      </c>
      <c r="BA50" s="10">
        <f t="shared" si="113"/>
        <v>-0.0144005395031575</v>
      </c>
      <c r="BB50" s="10" cm="1">
        <f t="array" ref="BB50">SUMPRODUCT(AX50:BA50,$AU$28:$AX$28)+$AY$28</f>
        <v>-0.000312431832424812</v>
      </c>
      <c r="BC50" s="10">
        <f t="shared" si="18"/>
        <v>0.499921892042529</v>
      </c>
      <c r="BD50">
        <f t="shared" si="19"/>
        <v>0</v>
      </c>
      <c r="BE50" s="4">
        <f t="shared" si="20"/>
        <v>-0.692990976845439</v>
      </c>
      <c r="BF50" s="61">
        <f t="shared" si="21"/>
        <v>0.499921892042529</v>
      </c>
      <c r="BG50" s="4">
        <f t="shared" ref="BG50:BJ50" si="114">1-AX50^2</f>
        <v>0.999929001756326</v>
      </c>
      <c r="BH50" s="4">
        <f t="shared" si="114"/>
        <v>0.999466547657328</v>
      </c>
      <c r="BI50" s="4">
        <f t="shared" si="114"/>
        <v>0.999991683114903</v>
      </c>
      <c r="BJ50" s="4">
        <f t="shared" si="114"/>
        <v>0.999792624462018</v>
      </c>
      <c r="BK50" s="61">
        <f t="shared" si="47"/>
        <v>-0.000781871456398737</v>
      </c>
      <c r="BL50" s="61">
        <f t="shared" si="48"/>
        <v>0.00190041270827786</v>
      </c>
      <c r="BM50" s="61">
        <f t="shared" si="49"/>
        <v>-0.0061765872216114</v>
      </c>
      <c r="BN50" s="61">
        <f t="shared" si="50"/>
        <v>0.00613011057168788</v>
      </c>
    </row>
    <row r="51" spans="1:66">
      <c r="A51" s="4">
        <f>Planar_dataset!A20</f>
        <v>1.13281261352164</v>
      </c>
      <c r="B51" s="4">
        <f>Planar_dataset!B20</f>
        <v>3.78708832955768</v>
      </c>
      <c r="C51">
        <f>Planar_dataset!C20</f>
        <v>0</v>
      </c>
      <c r="D51" s="40" cm="1">
        <f t="array" ref="D51">SUMPRODUCT($A51:$B51,$E$21:$F$21)+$G$21</f>
        <v>0.0367928225621673</v>
      </c>
      <c r="E51" s="40" cm="1">
        <f t="array" ref="E51">SUMPRODUCT($A51:$B51,$E$22:$F$22)+$G$22</f>
        <v>-0.0694789792012268</v>
      </c>
      <c r="F51" s="40" cm="1">
        <f t="array" ref="F51">SUMPRODUCT($A51:$B51,$E$23:$F$23)+$G$23</f>
        <v>-0.0165773244484578</v>
      </c>
      <c r="G51" s="40" cm="1">
        <f t="array" ref="G51">SUMPRODUCT($A51:$B51,$E$24:$F$24)+$G$24</f>
        <v>-0.0246823753970916</v>
      </c>
      <c r="H51" s="10">
        <f t="shared" si="23"/>
        <v>0.036776229254543</v>
      </c>
      <c r="I51" s="10">
        <f t="shared" si="24"/>
        <v>-0.0693673953703395</v>
      </c>
      <c r="J51" s="10">
        <f t="shared" si="25"/>
        <v>-0.0165758060899704</v>
      </c>
      <c r="K51" s="10">
        <f t="shared" si="26"/>
        <v>-0.0246773642888243</v>
      </c>
      <c r="L51" s="10" cm="1">
        <f t="array" ref="L51">SUMPRODUCT(H51:K51,$E$28:$H$28)+$I$28</f>
        <v>0.000314401234005807</v>
      </c>
      <c r="M51" s="10">
        <f t="shared" si="27"/>
        <v>0.500078600307854</v>
      </c>
      <c r="N51">
        <f t="shared" si="28"/>
        <v>1</v>
      </c>
      <c r="O51" s="4">
        <f t="shared" si="29"/>
        <v>-0.693304393532965</v>
      </c>
      <c r="P51" s="61">
        <f t="shared" si="30"/>
        <v>0.500078600307854</v>
      </c>
      <c r="Q51" s="4">
        <f t="shared" si="31"/>
        <v>0.998647508961817</v>
      </c>
      <c r="R51" s="4">
        <f t="shared" si="32"/>
        <v>0.995188164459535</v>
      </c>
      <c r="S51" s="4">
        <f t="shared" si="33"/>
        <v>0.999725242652468</v>
      </c>
      <c r="T51" s="4">
        <f t="shared" si="34"/>
        <v>0.999391027691757</v>
      </c>
      <c r="U51" s="61">
        <f t="shared" si="35"/>
        <v>-0.000218828921109668</v>
      </c>
      <c r="V51" s="61">
        <f t="shared" si="36"/>
        <v>-0.00237498196834865</v>
      </c>
      <c r="W51" s="61">
        <f t="shared" si="37"/>
        <v>-0.00656855121483869</v>
      </c>
      <c r="X51" s="61">
        <f t="shared" si="38"/>
        <v>0.00442111324231932</v>
      </c>
      <c r="Y51" s="40" cm="1">
        <f t="array" ref="Y51">SUMPRODUCT($A51:$B51,$Z$21:$AA$21)+$AB$21</f>
        <v>0.0371725991649685</v>
      </c>
      <c r="Z51" s="40" cm="1">
        <f t="array" ref="Z51">SUMPRODUCT($A51:$B51,$Z$22:$AA$22)+$AB$22</f>
        <v>-0.0653800344970195</v>
      </c>
      <c r="AA51" s="40" cm="1">
        <f t="array" ref="AA51">SUMPRODUCT($A51:$B51,$Z$23:$AA$23)+$AB$23</f>
        <v>-0.00521582754010735</v>
      </c>
      <c r="AB51" s="40" cm="1">
        <f t="array" ref="AB51">SUMPRODUCT($A51:$B51,$Z$24:$AA$24)+$AB$24</f>
        <v>-0.0323275187197123</v>
      </c>
      <c r="AC51" s="10">
        <f t="shared" ref="AC51:AF51" si="115">TANH(Y51)</f>
        <v>0.0371554868976616</v>
      </c>
      <c r="AD51" s="10">
        <f t="shared" si="115"/>
        <v>-0.065287036784675</v>
      </c>
      <c r="AE51" s="10">
        <f t="shared" si="115"/>
        <v>-0.00521578024200805</v>
      </c>
      <c r="AF51" s="10">
        <f t="shared" si="115"/>
        <v>-0.0323162619351942</v>
      </c>
      <c r="AG51" s="61" cm="1">
        <f t="array" ref="AG51">SUMPRODUCT(AC51:AF51,$Z$28:$AC$28)+$AD$28</f>
        <v>-0.000283852455798928</v>
      </c>
      <c r="AH51" s="10">
        <f t="shared" si="12"/>
        <v>0.499929036886527</v>
      </c>
      <c r="AI51">
        <f t="shared" si="13"/>
        <v>0</v>
      </c>
      <c r="AJ51" s="4">
        <f t="shared" si="14"/>
        <v>-0.693005264403573</v>
      </c>
      <c r="AK51" s="61">
        <f t="shared" si="15"/>
        <v>0.499929036886527</v>
      </c>
      <c r="AL51" s="4">
        <f t="shared" ref="AL51:AO51" si="116">1-AC51^2</f>
        <v>0.998619469793398</v>
      </c>
      <c r="AM51" s="4">
        <f t="shared" si="116"/>
        <v>0.995737602827876</v>
      </c>
      <c r="AN51" s="4">
        <f t="shared" si="116"/>
        <v>0.999972795636467</v>
      </c>
      <c r="AO51" s="4">
        <f t="shared" si="116"/>
        <v>0.998955659214536</v>
      </c>
      <c r="AP51" s="61">
        <f t="shared" si="41"/>
        <v>-0.000493830698842748</v>
      </c>
      <c r="AQ51" s="61">
        <f t="shared" si="42"/>
        <v>-0.00017385371324753</v>
      </c>
      <c r="AR51" s="61">
        <f t="shared" si="43"/>
        <v>-0.00618636748251734</v>
      </c>
      <c r="AS51" s="61">
        <f t="shared" si="44"/>
        <v>0.00514695008997931</v>
      </c>
      <c r="AT51" s="40" cm="1">
        <f t="array" ref="AT51">SUMPRODUCT($A51:$B51,$AO$21:$AP$21)+$AQ$21</f>
        <v>0.0380291895887526</v>
      </c>
      <c r="AU51" s="40" cm="1">
        <f t="array" ref="AU51">SUMPRODUCT($A51:$B51,$AO$22:$AP$22)+$AQ$22</f>
        <v>-0.0650800692181203</v>
      </c>
      <c r="AV51" s="40" cm="1">
        <f t="array" ref="AV51">SUMPRODUCT($A51:$B51,$AO$23:$AP$23)+$AQ$23</f>
        <v>0.00547860864472333</v>
      </c>
      <c r="AW51" s="40" cm="1">
        <f t="array" ref="AW51">SUMPRODUCT($A51:$B51,$AO$24:$AP$24)+$AQ$24</f>
        <v>-0.0412214590845408</v>
      </c>
      <c r="AX51" s="10">
        <f t="shared" ref="AX51:BA51" si="117">TANH(AT51)</f>
        <v>0.0380108673390575</v>
      </c>
      <c r="AY51" s="10">
        <f t="shared" si="117"/>
        <v>-0.0649883442363427</v>
      </c>
      <c r="AZ51" s="10">
        <f t="shared" si="117"/>
        <v>0.0054785538316231</v>
      </c>
      <c r="BA51" s="10">
        <f t="shared" si="117"/>
        <v>-0.0411981269890348</v>
      </c>
      <c r="BB51" s="10" cm="1">
        <f t="array" ref="BB51">SUMPRODUCT(AX51:BA51,$AU$28:$AX$28)+$AY$28</f>
        <v>-0.000878759840387132</v>
      </c>
      <c r="BC51" s="10">
        <f t="shared" si="18"/>
        <v>0.499780310054041</v>
      </c>
      <c r="BD51">
        <f t="shared" si="19"/>
        <v>0</v>
      </c>
      <c r="BE51" s="4">
        <f t="shared" si="20"/>
        <v>-0.692707897167106</v>
      </c>
      <c r="BF51" s="61">
        <f t="shared" si="21"/>
        <v>0.499780310054041</v>
      </c>
      <c r="BG51" s="4">
        <f t="shared" ref="BG51:BJ51" si="118">1-AX51^2</f>
        <v>0.998555173964133</v>
      </c>
      <c r="BH51" s="4">
        <f t="shared" si="118"/>
        <v>0.995776515113419</v>
      </c>
      <c r="BI51" s="4">
        <f t="shared" si="118"/>
        <v>0.999969985447914</v>
      </c>
      <c r="BJ51" s="4">
        <f t="shared" si="118"/>
        <v>0.998302714332595</v>
      </c>
      <c r="BK51" s="61">
        <f t="shared" si="47"/>
        <v>-0.000780576095202626</v>
      </c>
      <c r="BL51" s="61">
        <f t="shared" si="48"/>
        <v>0.00189286015524496</v>
      </c>
      <c r="BM51" s="61">
        <f t="shared" si="49"/>
        <v>-0.00617470398065519</v>
      </c>
      <c r="BN51" s="61">
        <f t="shared" si="50"/>
        <v>0.00611924185290509</v>
      </c>
    </row>
    <row r="52" spans="1:66">
      <c r="A52" s="4">
        <f>Planar_dataset!A21</f>
        <v>1.61505892364597</v>
      </c>
      <c r="B52" s="4">
        <f>Planar_dataset!B21</f>
        <v>3.67113005390077</v>
      </c>
      <c r="C52">
        <f>Planar_dataset!C21</f>
        <v>0</v>
      </c>
      <c r="D52" s="40" cm="1">
        <f t="array" ref="D52">SUMPRODUCT($A52:$B52,$E$21:$F$21)+$G$21</f>
        <v>0.0449122480813919</v>
      </c>
      <c r="E52" s="40" cm="1">
        <f t="array" ref="E52">SUMPRODUCT($A52:$B52,$E$22:$F$22)+$G$22</f>
        <v>-0.0668527497162723</v>
      </c>
      <c r="F52" s="40" cm="1">
        <f t="array" ref="F52">SUMPRODUCT($A52:$B52,$E$23:$F$23)+$G$23</f>
        <v>-0.0175036464247053</v>
      </c>
      <c r="G52" s="40" cm="1">
        <f t="array" ref="G52">SUMPRODUCT($A52:$B52,$E$24:$F$24)+$G$24</f>
        <v>-0.0243543339652808</v>
      </c>
      <c r="H52" s="10">
        <f t="shared" si="23"/>
        <v>0.0448820747776499</v>
      </c>
      <c r="I52" s="10">
        <f t="shared" si="24"/>
        <v>-0.0667533326634696</v>
      </c>
      <c r="J52" s="10">
        <f t="shared" si="25"/>
        <v>-0.0175018590684638</v>
      </c>
      <c r="K52" s="10">
        <f t="shared" si="26"/>
        <v>-0.0243495199829568</v>
      </c>
      <c r="L52" s="10" cm="1">
        <f t="array" ref="L52">SUMPRODUCT(H52:K52,$E$28:$H$28)+$I$28</f>
        <v>0.000313441890140264</v>
      </c>
      <c r="M52" s="10">
        <f t="shared" si="27"/>
        <v>0.500078360471893</v>
      </c>
      <c r="N52">
        <f t="shared" si="28"/>
        <v>1</v>
      </c>
      <c r="O52" s="4">
        <f t="shared" si="29"/>
        <v>-0.693303913785743</v>
      </c>
      <c r="P52" s="61">
        <f t="shared" si="30"/>
        <v>0.500078360471893</v>
      </c>
      <c r="Q52" s="4">
        <f t="shared" si="31"/>
        <v>0.997985599363653</v>
      </c>
      <c r="R52" s="4">
        <f t="shared" si="32"/>
        <v>0.99554399257832</v>
      </c>
      <c r="S52" s="4">
        <f t="shared" si="33"/>
        <v>0.999693684929148</v>
      </c>
      <c r="T52" s="4">
        <f t="shared" si="34"/>
        <v>0.9994071008766</v>
      </c>
      <c r="U52" s="61">
        <f t="shared" si="35"/>
        <v>-0.000218683775099571</v>
      </c>
      <c r="V52" s="61">
        <f t="shared" si="36"/>
        <v>-0.00237583000034754</v>
      </c>
      <c r="W52" s="61">
        <f t="shared" si="37"/>
        <v>-0.00656834071919222</v>
      </c>
      <c r="X52" s="61">
        <f t="shared" si="38"/>
        <v>0.00442118222660579</v>
      </c>
      <c r="Y52" s="40" cm="1">
        <f t="array" ref="Y52">SUMPRODUCT($A52:$B52,$Z$21:$AA$21)+$AB$21</f>
        <v>0.0452743490360262</v>
      </c>
      <c r="Z52" s="40" cm="1">
        <f t="array" ref="Z52">SUMPRODUCT($A52:$B52,$Z$22:$AA$22)+$AB$22</f>
        <v>-0.0629461658440793</v>
      </c>
      <c r="AA52" s="40" cm="1">
        <f t="array" ref="AA52">SUMPRODUCT($A52:$B52,$Z$23:$AA$23)+$AB$23</f>
        <v>-0.00667355955398698</v>
      </c>
      <c r="AB52" s="40" cm="1">
        <f t="array" ref="AB52">SUMPRODUCT($A52:$B52,$Z$24:$AA$24)+$AB$24</f>
        <v>-0.0316417457940937</v>
      </c>
      <c r="AC52" s="10">
        <f t="shared" ref="AC52:AF52" si="119">TANH(Y52)</f>
        <v>0.0452434404272396</v>
      </c>
      <c r="AD52" s="10">
        <f t="shared" si="119"/>
        <v>-0.0628631618788149</v>
      </c>
      <c r="AE52" s="10">
        <f t="shared" si="119"/>
        <v>-0.00667346048365237</v>
      </c>
      <c r="AF52" s="10">
        <f t="shared" si="119"/>
        <v>-0.0316311901153047</v>
      </c>
      <c r="AG52" s="61" cm="1">
        <f t="array" ref="AG52">SUMPRODUCT(AC52:AF52,$Z$28:$AC$28)+$AD$28</f>
        <v>-0.000267600343519543</v>
      </c>
      <c r="AH52" s="10">
        <f t="shared" si="12"/>
        <v>0.499933099914519</v>
      </c>
      <c r="AI52">
        <f t="shared" si="13"/>
        <v>0</v>
      </c>
      <c r="AJ52" s="4">
        <f t="shared" si="14"/>
        <v>-0.693013389339428</v>
      </c>
      <c r="AK52" s="61">
        <f t="shared" si="15"/>
        <v>0.499933099914519</v>
      </c>
      <c r="AL52" s="4">
        <f t="shared" ref="AL52:AO52" si="120">1-AC52^2</f>
        <v>0.997953031098307</v>
      </c>
      <c r="AM52" s="4">
        <f t="shared" si="120"/>
        <v>0.996048222878598</v>
      </c>
      <c r="AN52" s="4">
        <f t="shared" si="120"/>
        <v>0.999955464925173</v>
      </c>
      <c r="AO52" s="4">
        <f t="shared" si="120"/>
        <v>0.998999467811889</v>
      </c>
      <c r="AP52" s="61">
        <f t="shared" si="41"/>
        <v>-0.000493505146771831</v>
      </c>
      <c r="AQ52" s="61">
        <f t="shared" si="42"/>
        <v>-0.000173909360248271</v>
      </c>
      <c r="AR52" s="61">
        <f t="shared" si="43"/>
        <v>-0.00618631054248466</v>
      </c>
      <c r="AS52" s="61">
        <f t="shared" si="44"/>
        <v>0.00514721763854408</v>
      </c>
      <c r="AT52" s="40" cm="1">
        <f t="array" ref="AT52">SUMPRODUCT($A52:$B52,$AO$21:$AP$21)+$AQ$21</f>
        <v>0.0460910598221935</v>
      </c>
      <c r="AU52" s="40" cm="1">
        <f t="array" ref="AU52">SUMPRODUCT($A52:$B52,$AO$22:$AP$22)+$AQ$22</f>
        <v>-0.062660277343193</v>
      </c>
      <c r="AV52" s="40" cm="1">
        <f t="array" ref="AV52">SUMPRODUCT($A52:$B52,$AO$23:$AP$23)+$AQ$23</f>
        <v>0.00352037303073979</v>
      </c>
      <c r="AW52" s="40" cm="1">
        <f t="array" ref="AW52">SUMPRODUCT($A52:$B52,$AO$24:$AP$24)+$AQ$24</f>
        <v>-0.0401192788102091</v>
      </c>
      <c r="AX52" s="10">
        <f t="shared" ref="AX52:BA52" si="121">TANH(AT52)</f>
        <v>0.0460584491353893</v>
      </c>
      <c r="AY52" s="10">
        <f t="shared" si="121"/>
        <v>-0.0625783980355893</v>
      </c>
      <c r="AZ52" s="10">
        <f t="shared" si="121"/>
        <v>0.00352035848812006</v>
      </c>
      <c r="BA52" s="10">
        <f t="shared" si="121"/>
        <v>-0.0400977679102141</v>
      </c>
      <c r="BB52" s="10" cm="1">
        <f t="array" ref="BB52">SUMPRODUCT(AX52:BA52,$AU$28:$AX$28)+$AY$28</f>
        <v>-0.000844491482252123</v>
      </c>
      <c r="BC52" s="10">
        <f t="shared" si="18"/>
        <v>0.499788877141984</v>
      </c>
      <c r="BD52">
        <f t="shared" si="19"/>
        <v>0</v>
      </c>
      <c r="BE52" s="4">
        <f t="shared" si="20"/>
        <v>-0.69272502396455</v>
      </c>
      <c r="BF52" s="61">
        <f t="shared" si="21"/>
        <v>0.499788877141984</v>
      </c>
      <c r="BG52" s="4">
        <f t="shared" ref="BG52:BJ52" si="122">1-AX52^2</f>
        <v>0.997878619263243</v>
      </c>
      <c r="BH52" s="4">
        <f t="shared" si="122"/>
        <v>0.996083944099299</v>
      </c>
      <c r="BI52" s="4">
        <f t="shared" si="122"/>
        <v>0.999987607076115</v>
      </c>
      <c r="BJ52" s="4">
        <f t="shared" si="122"/>
        <v>0.998392169008619</v>
      </c>
      <c r="BK52" s="61">
        <f t="shared" si="47"/>
        <v>-0.000780060599997372</v>
      </c>
      <c r="BL52" s="61">
        <f t="shared" si="48"/>
        <v>0.00189347700035051</v>
      </c>
      <c r="BM52" s="61">
        <f t="shared" si="49"/>
        <v>-0.00617491863909434</v>
      </c>
      <c r="BN52" s="61">
        <f t="shared" si="50"/>
        <v>0.00611989508202137</v>
      </c>
    </row>
    <row r="53" spans="1:66">
      <c r="A53" s="4">
        <f>Planar_dataset!A22</f>
        <v>0.166454441389261</v>
      </c>
      <c r="B53" s="4">
        <f>Planar_dataset!B22</f>
        <v>1.77614048171035</v>
      </c>
      <c r="C53">
        <f>Planar_dataset!C22</f>
        <v>0</v>
      </c>
      <c r="D53" s="40" cm="1">
        <f t="array" ref="D53">SUMPRODUCT($A53:$B53,$E$21:$F$21)+$G$21</f>
        <v>0.0107302796955745</v>
      </c>
      <c r="E53" s="40" cm="1">
        <f t="array" ref="E53">SUMPRODUCT($A53:$B53,$E$22:$F$22)+$G$22</f>
        <v>-0.0329376239567412</v>
      </c>
      <c r="F53" s="40" cm="1">
        <f t="array" ref="F53">SUMPRODUCT($A53:$B53,$E$23:$F$23)+$G$23</f>
        <v>-0.00676274282627396</v>
      </c>
      <c r="G53" s="40" cm="1">
        <f t="array" ref="G53">SUMPRODUCT($A53:$B53,$E$24:$F$24)+$G$24</f>
        <v>-0.0112741397124651</v>
      </c>
      <c r="H53" s="10">
        <f t="shared" si="23"/>
        <v>0.0107298678903317</v>
      </c>
      <c r="I53" s="10">
        <f t="shared" si="24"/>
        <v>-0.0329257179225921</v>
      </c>
      <c r="J53" s="10">
        <f t="shared" si="25"/>
        <v>-0.0067626397308432</v>
      </c>
      <c r="K53" s="10">
        <f t="shared" si="26"/>
        <v>-0.0112736620656321</v>
      </c>
      <c r="L53" s="10" cm="1">
        <f t="array" ref="L53">SUMPRODUCT(H53:K53,$E$28:$H$28)+$I$28</f>
        <v>0.000141548432994817</v>
      </c>
      <c r="M53" s="10">
        <f t="shared" si="27"/>
        <v>0.50003538710819</v>
      </c>
      <c r="N53">
        <f t="shared" si="28"/>
        <v>1</v>
      </c>
      <c r="O53" s="4">
        <f t="shared" si="29"/>
        <v>-0.693217957280938</v>
      </c>
      <c r="P53" s="61">
        <f t="shared" si="30"/>
        <v>0.50003538710819</v>
      </c>
      <c r="Q53" s="4">
        <f t="shared" si="31"/>
        <v>0.999884869935056</v>
      </c>
      <c r="R53" s="4">
        <f t="shared" si="32"/>
        <v>0.998915897099282</v>
      </c>
      <c r="S53" s="4">
        <f t="shared" si="33"/>
        <v>0.999954266703871</v>
      </c>
      <c r="T53" s="4">
        <f t="shared" si="34"/>
        <v>0.99987290454363</v>
      </c>
      <c r="U53" s="61">
        <f t="shared" si="35"/>
        <v>-0.000219081125134098</v>
      </c>
      <c r="V53" s="61">
        <f t="shared" si="36"/>
        <v>-0.00238367207512685</v>
      </c>
      <c r="W53" s="61">
        <f t="shared" si="37"/>
        <v>-0.00656948824746276</v>
      </c>
      <c r="X53" s="61">
        <f t="shared" si="38"/>
        <v>0.00442286274756471</v>
      </c>
      <c r="Y53" s="40" cm="1">
        <f t="array" ref="Y53">SUMPRODUCT($A53:$B53,$Z$21:$AA$21)+$AB$21</f>
        <v>0.0109126652104387</v>
      </c>
      <c r="Z53" s="40" cm="1">
        <f t="array" ref="Z53">SUMPRODUCT($A53:$B53,$Z$22:$AA$22)+$AB$22</f>
        <v>-0.0309679537247501</v>
      </c>
      <c r="AA53" s="40" cm="1">
        <f t="array" ref="AA53">SUMPRODUCT($A53:$B53,$Z$23:$AA$23)+$AB$23</f>
        <v>-0.00130467946881561</v>
      </c>
      <c r="AB53" s="40" cm="1">
        <f t="array" ref="AB53">SUMPRODUCT($A53:$B53,$Z$24:$AA$24)+$AB$24</f>
        <v>-0.014946982442584</v>
      </c>
      <c r="AC53" s="10">
        <f t="shared" ref="AC53:AF53" si="123">TANH(Y53)</f>
        <v>0.010912232048236</v>
      </c>
      <c r="AD53" s="10">
        <f t="shared" si="123"/>
        <v>-0.0309580579521194</v>
      </c>
      <c r="AE53" s="10">
        <f t="shared" si="123"/>
        <v>-0.00130467872854597</v>
      </c>
      <c r="AF53" s="10">
        <f t="shared" si="123"/>
        <v>-0.0149458694288855</v>
      </c>
      <c r="AG53" s="61" cm="1">
        <f t="array" ref="AG53">SUMPRODUCT(AC53:AF53,$Z$28:$AC$28)+$AD$28</f>
        <v>-0.000139260508660381</v>
      </c>
      <c r="AH53" s="10">
        <f t="shared" si="12"/>
        <v>0.499965184872891</v>
      </c>
      <c r="AI53">
        <f t="shared" si="13"/>
        <v>0</v>
      </c>
      <c r="AJ53" s="4">
        <f t="shared" si="14"/>
        <v>-0.693077552729801</v>
      </c>
      <c r="AK53" s="61">
        <f t="shared" si="15"/>
        <v>0.499965184872891</v>
      </c>
      <c r="AL53" s="4">
        <f t="shared" ref="AL53:AO53" si="124">1-AC53^2</f>
        <v>0.999880923191726</v>
      </c>
      <c r="AM53" s="4">
        <f t="shared" si="124"/>
        <v>0.999041598647833</v>
      </c>
      <c r="AN53" s="4">
        <f t="shared" si="124"/>
        <v>0.999998297813415</v>
      </c>
      <c r="AO53" s="4">
        <f t="shared" si="124"/>
        <v>0.999776620987015</v>
      </c>
      <c r="AP53" s="61">
        <f t="shared" si="41"/>
        <v>-0.000494490256582005</v>
      </c>
      <c r="AQ53" s="61">
        <f t="shared" si="42"/>
        <v>-0.000174443196460606</v>
      </c>
      <c r="AR53" s="61">
        <f t="shared" si="43"/>
        <v>-0.00618697257699559</v>
      </c>
      <c r="AS53" s="61">
        <f t="shared" si="44"/>
        <v>0.0051515524190982</v>
      </c>
      <c r="AT53" s="40" cm="1">
        <f t="array" ref="AT53">SUMPRODUCT($A53:$B53,$AO$21:$AP$21)+$AQ$21</f>
        <v>0.0113240441008415</v>
      </c>
      <c r="AU53" s="40" cm="1">
        <f t="array" ref="AU53">SUMPRODUCT($A53:$B53,$AO$22:$AP$22)+$AQ$22</f>
        <v>-0.0308238128344293</v>
      </c>
      <c r="AV53" s="40" cm="1">
        <f t="array" ref="AV53">SUMPRODUCT($A53:$B53,$AO$23:$AP$23)+$AQ$23</f>
        <v>0.00383311879083654</v>
      </c>
      <c r="AW53" s="40" cm="1">
        <f t="array" ref="AW53">SUMPRODUCT($A53:$B53,$AO$24:$AP$24)+$AQ$24</f>
        <v>-0.0192199302949066</v>
      </c>
      <c r="AX53" s="10">
        <f t="shared" ref="AX53:BA53" si="125">TANH(AT53)</f>
        <v>0.0113235600832732</v>
      </c>
      <c r="AY53" s="10">
        <f t="shared" si="125"/>
        <v>-0.0308140545650307</v>
      </c>
      <c r="AZ53" s="10">
        <f t="shared" si="125"/>
        <v>0.00383310001786471</v>
      </c>
      <c r="BA53" s="10">
        <f t="shared" si="125"/>
        <v>-0.0192175639938229</v>
      </c>
      <c r="BB53" s="10" cm="1">
        <f t="array" ref="BB53">SUMPRODUCT(AX53:BA53,$AU$28:$AX$28)+$AY$28</f>
        <v>-0.000417123631867126</v>
      </c>
      <c r="BC53" s="10">
        <f t="shared" si="18"/>
        <v>0.499895719093545</v>
      </c>
      <c r="BD53">
        <f t="shared" si="19"/>
        <v>0</v>
      </c>
      <c r="BE53" s="4">
        <f t="shared" si="20"/>
        <v>-0.692938640493027</v>
      </c>
      <c r="BF53" s="61">
        <f t="shared" si="21"/>
        <v>0.499895719093545</v>
      </c>
      <c r="BG53" s="4">
        <f t="shared" ref="BG53:BJ53" si="126">1-AX53^2</f>
        <v>0.999871776987041</v>
      </c>
      <c r="BH53" s="4">
        <f t="shared" si="126"/>
        <v>0.999050494041263</v>
      </c>
      <c r="BI53" s="4">
        <f t="shared" si="126"/>
        <v>0.999985307344253</v>
      </c>
      <c r="BJ53" s="4">
        <f t="shared" si="126"/>
        <v>0.999630685234143</v>
      </c>
      <c r="BK53" s="61">
        <f t="shared" si="47"/>
        <v>-0.000781785778992742</v>
      </c>
      <c r="BL53" s="61">
        <f t="shared" si="48"/>
        <v>0.00189952215975152</v>
      </c>
      <c r="BM53" s="61">
        <f t="shared" si="49"/>
        <v>-0.00617622447332214</v>
      </c>
      <c r="BN53" s="61">
        <f t="shared" si="50"/>
        <v>0.00612879677611468</v>
      </c>
    </row>
    <row r="54" spans="1:66">
      <c r="A54" s="4">
        <f>Planar_dataset!A23</f>
        <v>1.72438241448903</v>
      </c>
      <c r="B54" s="4">
        <f>Planar_dataset!B23</f>
        <v>2.76152023394892</v>
      </c>
      <c r="C54">
        <f>Planar_dataset!C23</f>
        <v>0</v>
      </c>
      <c r="D54" s="40" cm="1">
        <f t="array" ref="D54">SUMPRODUCT($A54:$B54,$E$21:$F$21)+$G$21</f>
        <v>0.0428971027014446</v>
      </c>
      <c r="E54" s="40" cm="1">
        <f t="array" ref="E54">SUMPRODUCT($A54:$B54,$E$22:$F$22)+$G$22</f>
        <v>-0.0497967426917112</v>
      </c>
      <c r="F54" s="40" cm="1">
        <f t="array" ref="F54">SUMPRODUCT($A54:$B54,$E$23:$F$23)+$G$23</f>
        <v>-0.0145799743782892</v>
      </c>
      <c r="G54" s="40" cm="1">
        <f t="array" ref="G54">SUMPRODUCT($A54:$B54,$E$24:$F$24)+$G$24</f>
        <v>-0.0187415301136585</v>
      </c>
      <c r="H54" s="10">
        <f t="shared" si="23"/>
        <v>0.0428708095236088</v>
      </c>
      <c r="I54" s="10">
        <f t="shared" si="24"/>
        <v>-0.0497556228911203</v>
      </c>
      <c r="J54" s="10">
        <f t="shared" si="25"/>
        <v>-0.0145789413502704</v>
      </c>
      <c r="K54" s="10">
        <f t="shared" si="26"/>
        <v>-0.0187393361326324</v>
      </c>
      <c r="L54" s="10" cm="1">
        <f t="array" ref="L54">SUMPRODUCT(H54:K54,$E$28:$H$28)+$I$28</f>
        <v>0.000244432810224011</v>
      </c>
      <c r="M54" s="10">
        <f t="shared" si="27"/>
        <v>0.500061108202252</v>
      </c>
      <c r="N54">
        <f t="shared" si="28"/>
        <v>1</v>
      </c>
      <c r="O54" s="4">
        <f t="shared" si="29"/>
        <v>-0.693269404433482</v>
      </c>
      <c r="P54" s="61">
        <f t="shared" si="30"/>
        <v>0.500061108202252</v>
      </c>
      <c r="Q54" s="4">
        <f t="shared" si="31"/>
        <v>0.99816209369079</v>
      </c>
      <c r="R54" s="4">
        <f t="shared" si="32"/>
        <v>0.997524377990717</v>
      </c>
      <c r="S54" s="4">
        <f t="shared" si="33"/>
        <v>0.999787454469105</v>
      </c>
      <c r="T54" s="4">
        <f t="shared" si="34"/>
        <v>0.999648837281308</v>
      </c>
      <c r="U54" s="61">
        <f t="shared" si="35"/>
        <v>-0.000218714903716177</v>
      </c>
      <c r="V54" s="61">
        <f t="shared" si="36"/>
        <v>-0.00238047399192146</v>
      </c>
      <c r="W54" s="61">
        <f t="shared" si="37"/>
        <v>-0.00656873019488819</v>
      </c>
      <c r="X54" s="61">
        <f t="shared" si="38"/>
        <v>0.00442209905750018</v>
      </c>
      <c r="Y54" s="40" cm="1">
        <f t="array" ref="Y54">SUMPRODUCT($A54:$B54,$Z$21:$AA$21)+$AB$21</f>
        <v>0.0431635255437821</v>
      </c>
      <c r="Z54" s="40" cm="1">
        <f t="array" ref="Z54">SUMPRODUCT($A54:$B54,$Z$22:$AA$22)+$AB$22</f>
        <v>-0.0469239655000318</v>
      </c>
      <c r="AA54" s="40" cm="1">
        <f t="array" ref="AA54">SUMPRODUCT($A54:$B54,$Z$23:$AA$23)+$AB$23</f>
        <v>-0.00661418400457266</v>
      </c>
      <c r="AB54" s="40" cm="1">
        <f t="array" ref="AB54">SUMPRODUCT($A54:$B54,$Z$24:$AA$24)+$AB$24</f>
        <v>-0.0241014560472842</v>
      </c>
      <c r="AC54" s="10">
        <f t="shared" ref="AC54:AF54" si="127">TANH(Y54)</f>
        <v>0.0431367396620404</v>
      </c>
      <c r="AD54" s="10">
        <f t="shared" si="127"/>
        <v>-0.0468895558277781</v>
      </c>
      <c r="AE54" s="10">
        <f t="shared" si="127"/>
        <v>-0.00661408755507641</v>
      </c>
      <c r="AF54" s="10">
        <f t="shared" si="127"/>
        <v>-0.0240967904452723</v>
      </c>
      <c r="AG54" s="61" cm="1">
        <f t="array" ref="AG54">SUMPRODUCT(AC54:AF54,$Z$28:$AC$28)+$AD$28</f>
        <v>-0.000194179441785471</v>
      </c>
      <c r="AH54" s="10">
        <f t="shared" si="12"/>
        <v>0.499951455139706</v>
      </c>
      <c r="AI54">
        <f t="shared" si="13"/>
        <v>0</v>
      </c>
      <c r="AJ54" s="4">
        <f t="shared" si="14"/>
        <v>-0.693050095552259</v>
      </c>
      <c r="AK54" s="61">
        <f t="shared" si="15"/>
        <v>0.499951455139706</v>
      </c>
      <c r="AL54" s="4">
        <f t="shared" ref="AL54:AO54" si="128">1-AC54^2</f>
        <v>0.998139221691329</v>
      </c>
      <c r="AM54" s="4">
        <f t="shared" si="128"/>
        <v>0.997801369554274</v>
      </c>
      <c r="AN54" s="4">
        <f t="shared" si="128"/>
        <v>0.999956253845814</v>
      </c>
      <c r="AO54" s="4">
        <f t="shared" si="128"/>
        <v>0.999419344690237</v>
      </c>
      <c r="AP54" s="61">
        <f t="shared" si="41"/>
        <v>-0.000493615343862488</v>
      </c>
      <c r="AQ54" s="61">
        <f t="shared" si="42"/>
        <v>-0.000174221854880897</v>
      </c>
      <c r="AR54" s="61">
        <f t="shared" si="43"/>
        <v>-0.00618654255602585</v>
      </c>
      <c r="AS54" s="61">
        <f t="shared" si="44"/>
        <v>0.00514957006212396</v>
      </c>
      <c r="AT54" s="40" cm="1">
        <f t="array" ref="AT54">SUMPRODUCT($A54:$B54,$AO$21:$AP$21)+$AQ$21</f>
        <v>0.0437644235431117</v>
      </c>
      <c r="AU54" s="40" cm="1">
        <f t="array" ref="AU54">SUMPRODUCT($A54:$B54,$AO$22:$AP$22)+$AQ$22</f>
        <v>-0.046713732388995</v>
      </c>
      <c r="AV54" s="40" cm="1">
        <f t="array" ref="AV54">SUMPRODUCT($A54:$B54,$AO$23:$AP$23)+$AQ$23</f>
        <v>0.000883398416642142</v>
      </c>
      <c r="AW54" s="40" cm="1">
        <f t="array" ref="AW54">SUMPRODUCT($A54:$B54,$AO$24:$AP$24)+$AQ$24</f>
        <v>-0.0303364763567925</v>
      </c>
      <c r="AX54" s="10">
        <f t="shared" ref="AX54:BA54" si="129">TANH(AT54)</f>
        <v>0.0437365039048625</v>
      </c>
      <c r="AY54" s="10">
        <f t="shared" si="129"/>
        <v>-0.0466797828768638</v>
      </c>
      <c r="AZ54" s="10">
        <f t="shared" si="129"/>
        <v>0.00088339818684297</v>
      </c>
      <c r="BA54" s="10">
        <f t="shared" si="129"/>
        <v>-0.0303271735434263</v>
      </c>
      <c r="BB54" s="10" cm="1">
        <f t="array" ref="BB54">SUMPRODUCT(AX54:BA54,$AU$28:$AX$28)+$AY$28</f>
        <v>-0.000627976767070546</v>
      </c>
      <c r="BC54" s="10">
        <f t="shared" si="18"/>
        <v>0.499843005813392</v>
      </c>
      <c r="BD54">
        <f t="shared" si="19"/>
        <v>0</v>
      </c>
      <c r="BE54" s="4">
        <f t="shared" si="20"/>
        <v>-0.692833241470762</v>
      </c>
      <c r="BF54" s="61">
        <f t="shared" si="21"/>
        <v>0.499843005813392</v>
      </c>
      <c r="BG54" s="4">
        <f t="shared" ref="BG54:BJ54" si="130">1-AX54^2</f>
        <v>0.99808711822618</v>
      </c>
      <c r="BH54" s="4">
        <f t="shared" si="130"/>
        <v>0.997820997870569</v>
      </c>
      <c r="BI54" s="4">
        <f t="shared" si="130"/>
        <v>0.999999219607643</v>
      </c>
      <c r="BJ54" s="4">
        <f t="shared" si="130"/>
        <v>0.999080262544867</v>
      </c>
      <c r="BK54" s="61">
        <f t="shared" si="47"/>
        <v>-0.000780308088194638</v>
      </c>
      <c r="BL54" s="61">
        <f t="shared" si="48"/>
        <v>0.00189698442953533</v>
      </c>
      <c r="BM54" s="61">
        <f t="shared" si="49"/>
        <v>-0.00617565911685265</v>
      </c>
      <c r="BN54" s="61">
        <f t="shared" si="50"/>
        <v>0.00612477618409766</v>
      </c>
    </row>
    <row r="55" spans="1:66">
      <c r="A55" s="4">
        <f>Planar_dataset!A24</f>
        <v>1.88667245784007</v>
      </c>
      <c r="B55" s="4">
        <f>Planar_dataset!B24</f>
        <v>3.25544107561463</v>
      </c>
      <c r="C55">
        <f>Planar_dataset!C24</f>
        <v>0</v>
      </c>
      <c r="D55" s="40" cm="1">
        <f t="array" ref="D55">SUMPRODUCT($A55:$B55,$E$21:$F$21)+$G$21</f>
        <v>0.0479558817539663</v>
      </c>
      <c r="E55" s="40" cm="1">
        <f t="array" ref="E55">SUMPRODUCT($A55:$B55,$E$22:$F$22)+$G$22</f>
        <v>-0.0588443157537815</v>
      </c>
      <c r="F55" s="40" cm="1">
        <f t="array" ref="F55">SUMPRODUCT($A55:$B55,$E$23:$F$23)+$G$23</f>
        <v>-0.0167823763486906</v>
      </c>
      <c r="G55" s="40" cm="1">
        <f t="array" ref="G55">SUMPRODUCT($A55:$B55,$E$24:$F$24)+$G$24</f>
        <v>-0.0219726983200437</v>
      </c>
      <c r="H55" s="10">
        <f t="shared" si="23"/>
        <v>0.0479191530955723</v>
      </c>
      <c r="I55" s="10">
        <f t="shared" si="24"/>
        <v>-0.0587764905357588</v>
      </c>
      <c r="J55" s="10">
        <f t="shared" si="25"/>
        <v>-0.0167808009510567</v>
      </c>
      <c r="K55" s="10">
        <f t="shared" si="26"/>
        <v>-0.0219691628670962</v>
      </c>
      <c r="L55" s="10" cm="1">
        <f t="array" ref="L55">SUMPRODUCT(H55:K55,$E$28:$H$28)+$I$28</f>
        <v>0.000285627612471083</v>
      </c>
      <c r="M55" s="10">
        <f t="shared" si="27"/>
        <v>0.500071406902632</v>
      </c>
      <c r="N55">
        <f t="shared" si="28"/>
        <v>1</v>
      </c>
      <c r="O55" s="4">
        <f t="shared" si="29"/>
        <v>-0.693290004564072</v>
      </c>
      <c r="P55" s="61">
        <f t="shared" si="30"/>
        <v>0.500071406902632</v>
      </c>
      <c r="Q55" s="4">
        <f t="shared" si="31"/>
        <v>0.997703754766603</v>
      </c>
      <c r="R55" s="4">
        <f t="shared" si="32"/>
        <v>0.9965453241603</v>
      </c>
      <c r="S55" s="4">
        <f t="shared" si="33"/>
        <v>0.999718404719441</v>
      </c>
      <c r="T55" s="4">
        <f t="shared" si="34"/>
        <v>0.999517355882919</v>
      </c>
      <c r="U55" s="61">
        <f t="shared" si="35"/>
        <v>-0.00021861897592099</v>
      </c>
      <c r="V55" s="61">
        <f t="shared" si="36"/>
        <v>-0.00237818657317485</v>
      </c>
      <c r="W55" s="61">
        <f t="shared" si="37"/>
        <v>-0.00656841180217944</v>
      </c>
      <c r="X55" s="61">
        <f t="shared" si="38"/>
        <v>0.00442160849012357</v>
      </c>
      <c r="Y55" s="40" cm="1">
        <f t="array" ref="Y55">SUMPRODUCT($A55:$B55,$Z$21:$AA$21)+$AB$21</f>
        <v>0.0482716651098526</v>
      </c>
      <c r="Z55" s="40" cm="1">
        <f t="array" ref="Z55">SUMPRODUCT($A55:$B55,$Z$22:$AA$22)+$AB$22</f>
        <v>-0.0554388463996053</v>
      </c>
      <c r="AA55" s="40" cm="1">
        <f t="array" ref="AA55">SUMPRODUCT($A55:$B55,$Z$23:$AA$23)+$AB$23</f>
        <v>-0.00733995873858717</v>
      </c>
      <c r="AB55" s="40" cm="1">
        <f t="array" ref="AB55">SUMPRODUCT($A55:$B55,$Z$24:$AA$24)+$AB$24</f>
        <v>-0.0283262385763568</v>
      </c>
      <c r="AC55" s="10">
        <f t="shared" ref="AC55:AF55" si="131">TANH(Y55)</f>
        <v>0.0482342065575492</v>
      </c>
      <c r="AD55" s="10">
        <f t="shared" si="131"/>
        <v>-0.0553821196735403</v>
      </c>
      <c r="AE55" s="10">
        <f t="shared" si="131"/>
        <v>-0.00733982692801599</v>
      </c>
      <c r="AF55" s="10">
        <f t="shared" si="131"/>
        <v>-0.0283186649110815</v>
      </c>
      <c r="AG55" s="61" cm="1">
        <f t="array" ref="AG55">SUMPRODUCT(AC55:AF55,$Z$28:$AC$28)+$AD$28</f>
        <v>-0.000230785963685299</v>
      </c>
      <c r="AH55" s="10">
        <f t="shared" si="12"/>
        <v>0.499942303509335</v>
      </c>
      <c r="AI55">
        <f t="shared" si="13"/>
        <v>0</v>
      </c>
      <c r="AJ55" s="4">
        <f t="shared" si="14"/>
        <v>-0.693031794235873</v>
      </c>
      <c r="AK55" s="61">
        <f t="shared" si="15"/>
        <v>0.499942303509335</v>
      </c>
      <c r="AL55" s="4">
        <f t="shared" ref="AL55:AO55" si="132">1-AC55^2</f>
        <v>0.997673461317764</v>
      </c>
      <c r="AM55" s="4">
        <f t="shared" si="132"/>
        <v>0.996932820820466</v>
      </c>
      <c r="AN55" s="4">
        <f t="shared" si="132"/>
        <v>0.999946126940667</v>
      </c>
      <c r="AO55" s="4">
        <f t="shared" si="132"/>
        <v>0.999198053217654</v>
      </c>
      <c r="AP55" s="61">
        <f t="shared" si="41"/>
        <v>-0.00049337597736171</v>
      </c>
      <c r="AQ55" s="61">
        <f t="shared" si="42"/>
        <v>-0.000174067014917568</v>
      </c>
      <c r="AR55" s="61">
        <f t="shared" si="43"/>
        <v>-0.00618636665900581</v>
      </c>
      <c r="AS55" s="61">
        <f t="shared" si="44"/>
        <v>0.0051483356019043</v>
      </c>
      <c r="AT55" s="40" cm="1">
        <f t="array" ref="AT55">SUMPRODUCT($A55:$B55,$AO$21:$AP$21)+$AQ$21</f>
        <v>0.0489838964857638</v>
      </c>
      <c r="AU55" s="40" cm="1">
        <f t="array" ref="AU55">SUMPRODUCT($A55:$B55,$AO$22:$AP$22)+$AQ$22</f>
        <v>-0.0551896299323751</v>
      </c>
      <c r="AV55" s="40" cm="1">
        <f t="array" ref="AV55">SUMPRODUCT($A55:$B55,$AO$23:$AP$23)+$AQ$23</f>
        <v>0.00154755025497918</v>
      </c>
      <c r="AW55" s="40" cm="1">
        <f t="array" ref="AW55">SUMPRODUCT($A55:$B55,$AO$24:$AP$24)+$AQ$24</f>
        <v>-0.0357171700872789</v>
      </c>
      <c r="AX55" s="10">
        <f t="shared" ref="AX55:BA55" si="133">TANH(AT55)</f>
        <v>0.048944756369298</v>
      </c>
      <c r="AY55" s="10">
        <f t="shared" si="133"/>
        <v>-0.0551336641737967</v>
      </c>
      <c r="AZ55" s="10">
        <f t="shared" si="133"/>
        <v>0.00154754901956491</v>
      </c>
      <c r="BA55" s="10">
        <f t="shared" si="133"/>
        <v>-0.0357019895090449</v>
      </c>
      <c r="BB55" s="10" cm="1">
        <f t="array" ref="BB55">SUMPRODUCT(AX55:BA55,$AU$28:$AX$28)+$AY$28</f>
        <v>-0.000742403005036347</v>
      </c>
      <c r="BC55" s="10">
        <f t="shared" si="18"/>
        <v>0.499814399257266</v>
      </c>
      <c r="BD55">
        <f t="shared" si="19"/>
        <v>0</v>
      </c>
      <c r="BE55" s="4">
        <f t="shared" si="20"/>
        <v>-0.692776047952703</v>
      </c>
      <c r="BF55" s="61">
        <f t="shared" si="21"/>
        <v>0.499814399257266</v>
      </c>
      <c r="BG55" s="4">
        <f t="shared" ref="BG55:BJ55" si="134">1-AX55^2</f>
        <v>0.99760441082395</v>
      </c>
      <c r="BH55" s="4">
        <f t="shared" si="134"/>
        <v>0.996960279074771</v>
      </c>
      <c r="BI55" s="4">
        <f t="shared" si="134"/>
        <v>0.999997605092032</v>
      </c>
      <c r="BJ55" s="4">
        <f t="shared" si="134"/>
        <v>0.998725367945096</v>
      </c>
      <c r="BK55" s="61">
        <f t="shared" si="47"/>
        <v>-0.00077988606953828</v>
      </c>
      <c r="BL55" s="61">
        <f t="shared" si="48"/>
        <v>0.00189523962097999</v>
      </c>
      <c r="BM55" s="61">
        <f t="shared" si="49"/>
        <v>-0.00617529570706322</v>
      </c>
      <c r="BN55" s="61">
        <f t="shared" si="50"/>
        <v>0.00612225013002333</v>
      </c>
    </row>
    <row r="56" spans="1:66">
      <c r="A56" s="4">
        <f>Planar_dataset!A25</f>
        <v>1.72327227347907</v>
      </c>
      <c r="B56" s="4">
        <f>Planar_dataset!B25</f>
        <v>3.46859174324164</v>
      </c>
      <c r="C56">
        <f>Planar_dataset!C25</f>
        <v>0</v>
      </c>
      <c r="D56" s="40" cm="1">
        <f t="array" ref="D56">SUMPRODUCT($A56:$B56,$E$21:$F$21)+$G$21</f>
        <v>0.0459636831914718</v>
      </c>
      <c r="E56" s="40" cm="1">
        <f t="array" ref="E56">SUMPRODUCT($A56:$B56,$E$22:$F$22)+$G$22</f>
        <v>-0.0629740399329169</v>
      </c>
      <c r="F56" s="40" cm="1">
        <f t="array" ref="F56">SUMPRODUCT($A56:$B56,$E$23:$F$23)+$G$23</f>
        <v>-0.017085294647165</v>
      </c>
      <c r="G56" s="40" cm="1">
        <f t="array" ref="G56">SUMPRODUCT($A56:$B56,$E$24:$F$24)+$G$24</f>
        <v>-0.0231739547154342</v>
      </c>
      <c r="H56" s="10">
        <f t="shared" si="23"/>
        <v>0.0459313419739773</v>
      </c>
      <c r="I56" s="10">
        <f t="shared" si="24"/>
        <v>-0.0628909257668093</v>
      </c>
      <c r="J56" s="10">
        <f t="shared" si="25"/>
        <v>-0.017083632400549</v>
      </c>
      <c r="K56" s="10">
        <f t="shared" si="26"/>
        <v>-0.023169807219916</v>
      </c>
      <c r="L56" s="10" cm="1">
        <f t="array" ref="L56">SUMPRODUCT(H56:K56,$E$28:$H$28)+$I$28</f>
        <v>0.00029949108869903</v>
      </c>
      <c r="M56" s="10">
        <f t="shared" si="27"/>
        <v>0.500074872771615</v>
      </c>
      <c r="N56">
        <f t="shared" si="28"/>
        <v>1</v>
      </c>
      <c r="O56" s="4">
        <f t="shared" si="29"/>
        <v>-0.693296937316159</v>
      </c>
      <c r="P56" s="61">
        <f t="shared" si="30"/>
        <v>0.500074872771615</v>
      </c>
      <c r="Q56" s="4">
        <f t="shared" si="31"/>
        <v>0.99789031182447</v>
      </c>
      <c r="R56" s="4">
        <f t="shared" si="32"/>
        <v>0.996044731456194</v>
      </c>
      <c r="S56" s="4">
        <f t="shared" si="33"/>
        <v>0.999708149504003</v>
      </c>
      <c r="T56" s="4">
        <f t="shared" si="34"/>
        <v>0.999463160033392</v>
      </c>
      <c r="U56" s="61">
        <f t="shared" si="35"/>
        <v>-0.000218661370178022</v>
      </c>
      <c r="V56" s="61">
        <f t="shared" si="36"/>
        <v>-0.00237700841760077</v>
      </c>
      <c r="W56" s="61">
        <f t="shared" si="37"/>
        <v>-0.00656838994626861</v>
      </c>
      <c r="X56" s="61">
        <f t="shared" si="38"/>
        <v>0.00442139938497521</v>
      </c>
      <c r="Y56" s="40" cm="1">
        <f t="array" ref="Y56">SUMPRODUCT($A56:$B56,$Z$21:$AA$21)+$AB$21</f>
        <v>0.0463034988202394</v>
      </c>
      <c r="Z56" s="40" cm="1">
        <f t="array" ref="Z56">SUMPRODUCT($A56:$B56,$Z$22:$AA$22)+$AB$22</f>
        <v>-0.0593084962750559</v>
      </c>
      <c r="AA56" s="40" cm="1">
        <f t="array" ref="AA56">SUMPRODUCT($A56:$B56,$Z$23:$AA$23)+$AB$23</f>
        <v>-0.00692276345324796</v>
      </c>
      <c r="AB56" s="40" cm="1">
        <f t="array" ref="AB56">SUMPRODUCT($A56:$B56,$Z$24:$AA$24)+$AB$24</f>
        <v>-0.0300121220994478</v>
      </c>
      <c r="AC56" s="10">
        <f t="shared" ref="AC56:AF56" si="135">TANH(Y56)</f>
        <v>0.0462704353920451</v>
      </c>
      <c r="AD56" s="10">
        <f t="shared" si="135"/>
        <v>-0.0592390548104834</v>
      </c>
      <c r="AE56" s="10">
        <f t="shared" si="135"/>
        <v>-0.00692265286502057</v>
      </c>
      <c r="AF56" s="10">
        <f t="shared" si="135"/>
        <v>-0.0300031144305174</v>
      </c>
      <c r="AG56" s="61" cm="1">
        <f t="array" ref="AG56">SUMPRODUCT(AC56:AF56,$Z$28:$AC$28)+$AD$28</f>
        <v>-0.000250019052482027</v>
      </c>
      <c r="AH56" s="10">
        <f t="shared" si="12"/>
        <v>0.499937495237205</v>
      </c>
      <c r="AI56">
        <f t="shared" si="13"/>
        <v>0</v>
      </c>
      <c r="AJ56" s="4">
        <f t="shared" si="14"/>
        <v>-0.693022178847395</v>
      </c>
      <c r="AK56" s="61">
        <f t="shared" si="15"/>
        <v>0.499937495237205</v>
      </c>
      <c r="AL56" s="4">
        <f t="shared" ref="AL56:AO56" si="136">1-AC56^2</f>
        <v>0.997859046808631</v>
      </c>
      <c r="AM56" s="4">
        <f t="shared" si="136"/>
        <v>0.996490734385161</v>
      </c>
      <c r="AN56" s="4">
        <f t="shared" si="136"/>
        <v>0.99995207687731</v>
      </c>
      <c r="AO56" s="4">
        <f t="shared" si="136"/>
        <v>0.999099813124469</v>
      </c>
      <c r="AP56" s="61">
        <f t="shared" si="41"/>
        <v>-0.000493463008305109</v>
      </c>
      <c r="AQ56" s="61">
        <f t="shared" si="42"/>
        <v>-0.000173988152123704</v>
      </c>
      <c r="AR56" s="61">
        <f t="shared" si="43"/>
        <v>-0.00618634397079008</v>
      </c>
      <c r="AS56" s="61">
        <f t="shared" si="44"/>
        <v>0.00514777991296388</v>
      </c>
      <c r="AT56" s="40" cm="1">
        <f t="array" ref="AT56">SUMPRODUCT($A56:$B56,$AO$21:$AP$21)+$AQ$21</f>
        <v>0.0470699407075059</v>
      </c>
      <c r="AU56" s="40" cm="1">
        <f t="array" ref="AU56">SUMPRODUCT($A56:$B56,$AO$22:$AP$22)+$AQ$22</f>
        <v>-0.0590402473466022</v>
      </c>
      <c r="AV56" s="40" cm="1">
        <f t="array" ref="AV56">SUMPRODUCT($A56:$B56,$AO$23:$AP$23)+$AQ$23</f>
        <v>0.0026427099708973</v>
      </c>
      <c r="AW56" s="40" cm="1">
        <f t="array" ref="AW56">SUMPRODUCT($A56:$B56,$AO$24:$AP$24)+$AQ$24</f>
        <v>-0.0379669491645158</v>
      </c>
      <c r="AX56" s="10">
        <f t="shared" ref="AX56:BA56" si="137">TANH(AT56)</f>
        <v>0.0470352090917274</v>
      </c>
      <c r="AY56" s="10">
        <f t="shared" si="137"/>
        <v>-0.0589717429973802</v>
      </c>
      <c r="AZ56" s="10">
        <f t="shared" si="137"/>
        <v>0.00264270381875968</v>
      </c>
      <c r="BA56" s="10">
        <f t="shared" si="137"/>
        <v>-0.0379487166944495</v>
      </c>
      <c r="BB56" s="10" cm="1">
        <f t="array" ref="BB56">SUMPRODUCT(AX56:BA56,$AU$28:$AX$28)+$AY$28</f>
        <v>-0.000795100474165006</v>
      </c>
      <c r="BC56" s="10">
        <f t="shared" si="18"/>
        <v>0.499801224891931</v>
      </c>
      <c r="BD56">
        <f t="shared" si="19"/>
        <v>0</v>
      </c>
      <c r="BE56" s="4">
        <f t="shared" si="20"/>
        <v>-0.692749709345956</v>
      </c>
      <c r="BF56" s="61">
        <f t="shared" si="21"/>
        <v>0.499801224891931</v>
      </c>
      <c r="BG56" s="4">
        <f t="shared" ref="BG56:BJ56" si="138">1-AX56^2</f>
        <v>0.997787689105697</v>
      </c>
      <c r="BH56" s="4">
        <f t="shared" si="138"/>
        <v>0.996522333527851</v>
      </c>
      <c r="BI56" s="4">
        <f t="shared" si="138"/>
        <v>0.999993016116526</v>
      </c>
      <c r="BJ56" s="4">
        <f t="shared" si="138"/>
        <v>0.998559894901244</v>
      </c>
      <c r="BK56" s="61">
        <f t="shared" si="47"/>
        <v>-0.000780008788540399</v>
      </c>
      <c r="BL56" s="61">
        <f t="shared" si="48"/>
        <v>0.00189435714477356</v>
      </c>
      <c r="BM56" s="61">
        <f t="shared" si="49"/>
        <v>-0.00617510459783711</v>
      </c>
      <c r="BN56" s="61">
        <f t="shared" si="50"/>
        <v>0.00612107442303814</v>
      </c>
    </row>
    <row r="57" spans="1:66">
      <c r="A57" s="4">
        <f>Planar_dataset!A26</f>
        <v>1.54661331649125</v>
      </c>
      <c r="B57" s="4">
        <f>Planar_dataset!B26</f>
        <v>2.48644177266237</v>
      </c>
      <c r="C57">
        <f>Planar_dataset!C26</f>
        <v>0</v>
      </c>
      <c r="D57" s="40" cm="1">
        <f t="array" ref="D57">SUMPRODUCT($A57:$B57,$E$21:$F$21)+$G$21</f>
        <v>0.0385167294175435</v>
      </c>
      <c r="E57" s="40" cm="1">
        <f t="array" ref="E57">SUMPRODUCT($A57:$B57,$E$22:$F$22)+$G$22</f>
        <v>-0.0448422183156914</v>
      </c>
      <c r="F57" s="40" cm="1">
        <f t="array" ref="F57">SUMPRODUCT($A57:$B57,$E$23:$F$23)+$G$23</f>
        <v>-0.0131109983312781</v>
      </c>
      <c r="G57" s="40" cm="1">
        <f t="array" ref="G57">SUMPRODUCT($A57:$B57,$E$24:$F$24)+$G$24</f>
        <v>-0.0168696975142938</v>
      </c>
      <c r="H57" s="10">
        <f t="shared" si="23"/>
        <v>0.0384976936972637</v>
      </c>
      <c r="I57" s="10">
        <f t="shared" si="24"/>
        <v>-0.0448121858604017</v>
      </c>
      <c r="J57" s="10">
        <f t="shared" si="25"/>
        <v>-0.0131102471302548</v>
      </c>
      <c r="K57" s="10">
        <f t="shared" si="26"/>
        <v>-0.0168680973992927</v>
      </c>
      <c r="L57" s="10" cm="1">
        <f t="array" ref="L57">SUMPRODUCT(H57:K57,$E$28:$H$28)+$I$28</f>
        <v>0.000220014797612495</v>
      </c>
      <c r="M57" s="10">
        <f t="shared" si="27"/>
        <v>0.500055003699181</v>
      </c>
      <c r="N57">
        <f t="shared" si="28"/>
        <v>1</v>
      </c>
      <c r="O57" s="4">
        <f t="shared" si="29"/>
        <v>-0.693257194009565</v>
      </c>
      <c r="P57" s="61">
        <f t="shared" si="30"/>
        <v>0.500055003699181</v>
      </c>
      <c r="Q57" s="4">
        <f t="shared" si="31"/>
        <v>0.998517927579992</v>
      </c>
      <c r="R57" s="4">
        <f t="shared" si="32"/>
        <v>0.997991867998413</v>
      </c>
      <c r="S57" s="4">
        <f t="shared" si="33"/>
        <v>0.999828121420184</v>
      </c>
      <c r="T57" s="4">
        <f t="shared" si="34"/>
        <v>0.999715467290128</v>
      </c>
      <c r="U57" s="61">
        <f t="shared" si="35"/>
        <v>-0.000218790202274481</v>
      </c>
      <c r="V57" s="61">
        <f t="shared" si="36"/>
        <v>-0.00238156052826519</v>
      </c>
      <c r="W57" s="61">
        <f t="shared" si="37"/>
        <v>-0.00656891719077838</v>
      </c>
      <c r="X57" s="61">
        <f t="shared" si="38"/>
        <v>0.00442233981906879</v>
      </c>
      <c r="Y57" s="40" cm="1">
        <f t="array" ref="Y57">SUMPRODUCT($A57:$B57,$Z$21:$AA$21)+$AB$21</f>
        <v>0.0387566842635075</v>
      </c>
      <c r="Z57" s="40" cm="1">
        <f t="array" ref="Z57">SUMPRODUCT($A57:$B57,$Z$22:$AA$22)+$AB$22</f>
        <v>-0.0422548102872007</v>
      </c>
      <c r="AA57" s="40" cm="1">
        <f t="array" ref="AA57">SUMPRODUCT($A57:$B57,$Z$23:$AA$23)+$AB$23</f>
        <v>-0.00593655866656587</v>
      </c>
      <c r="AB57" s="40" cm="1">
        <f t="array" ref="AB57">SUMPRODUCT($A57:$B57,$Z$24:$AA$24)+$AB$24</f>
        <v>-0.021697152877819</v>
      </c>
      <c r="AC57" s="10">
        <f t="shared" ref="AC57:AF57" si="139">TANH(Y57)</f>
        <v>0.0387372906948428</v>
      </c>
      <c r="AD57" s="10">
        <f t="shared" si="139"/>
        <v>-0.0422296800169261</v>
      </c>
      <c r="AE57" s="10">
        <f t="shared" si="139"/>
        <v>-0.00593648892737329</v>
      </c>
      <c r="AF57" s="10">
        <f t="shared" si="139"/>
        <v>-0.0216937487550084</v>
      </c>
      <c r="AG57" s="61" cm="1">
        <f t="array" ref="AG57">SUMPRODUCT(AC57:AF57,$Z$28:$AC$28)+$AD$28</f>
        <v>-0.000175074211152881</v>
      </c>
      <c r="AH57" s="10">
        <f t="shared" si="12"/>
        <v>0.499956231447324</v>
      </c>
      <c r="AI57">
        <f t="shared" si="13"/>
        <v>0</v>
      </c>
      <c r="AJ57" s="4">
        <f t="shared" si="14"/>
        <v>-0.693059647285741</v>
      </c>
      <c r="AK57" s="61">
        <f t="shared" si="15"/>
        <v>0.499956231447324</v>
      </c>
      <c r="AL57" s="4">
        <f t="shared" ref="AL57:AO57" si="140">1-AC57^2</f>
        <v>0.998499422309623</v>
      </c>
      <c r="AM57" s="4">
        <f t="shared" si="140"/>
        <v>0.998216654125668</v>
      </c>
      <c r="AN57" s="4">
        <f t="shared" si="140"/>
        <v>0.999964758099215</v>
      </c>
      <c r="AO57" s="4">
        <f t="shared" si="140"/>
        <v>0.999529381264955</v>
      </c>
      <c r="AP57" s="61">
        <f t="shared" si="41"/>
        <v>-0.000493798193355837</v>
      </c>
      <c r="AQ57" s="61">
        <f t="shared" si="42"/>
        <v>-0.000174296031082965</v>
      </c>
      <c r="AR57" s="61">
        <f t="shared" si="43"/>
        <v>-0.00618665427415475</v>
      </c>
      <c r="AS57" s="61">
        <f t="shared" si="44"/>
        <v>0.00515018623444365</v>
      </c>
      <c r="AT57" s="40" cm="1">
        <f t="array" ref="AT57">SUMPRODUCT($A57:$B57,$AO$21:$AP$21)+$AQ$21</f>
        <v>0.0392978853077802</v>
      </c>
      <c r="AU57" s="40" cm="1">
        <f t="array" ref="AU57">SUMPRODUCT($A57:$B57,$AO$22:$AP$22)+$AQ$22</f>
        <v>-0.0420654610858483</v>
      </c>
      <c r="AV57" s="40" cm="1">
        <f t="array" ref="AV57">SUMPRODUCT($A57:$B57,$AO$23:$AP$23)+$AQ$23</f>
        <v>0.00081618709028636</v>
      </c>
      <c r="AW57" s="40" cm="1">
        <f t="array" ref="AW57">SUMPRODUCT($A57:$B57,$AO$24:$AP$24)+$AQ$24</f>
        <v>-0.0273127699000703</v>
      </c>
      <c r="AX57" s="10">
        <f t="shared" ref="AX57:BA57" si="141">TANH(AT57)</f>
        <v>0.039277668243311</v>
      </c>
      <c r="AY57" s="10">
        <f t="shared" si="141"/>
        <v>-0.0420406669815719</v>
      </c>
      <c r="AZ57" s="10">
        <f t="shared" si="141"/>
        <v>0.000816186909048973</v>
      </c>
      <c r="BA57" s="10">
        <f t="shared" si="141"/>
        <v>-0.0273059802653246</v>
      </c>
      <c r="BB57" s="10" cm="1">
        <f t="array" ref="BB57">SUMPRODUCT(AX57:BA57,$AU$28:$AX$28)+$AY$28</f>
        <v>-0.000565473694517302</v>
      </c>
      <c r="BC57" s="10">
        <f t="shared" si="18"/>
        <v>0.499858631580138</v>
      </c>
      <c r="BD57">
        <f t="shared" si="19"/>
        <v>0</v>
      </c>
      <c r="BE57" s="4">
        <f t="shared" si="20"/>
        <v>-0.692864483682749</v>
      </c>
      <c r="BF57" s="61">
        <f t="shared" si="21"/>
        <v>0.499858631580138</v>
      </c>
      <c r="BG57" s="4">
        <f t="shared" ref="BG57:BJ57" si="142">1-AX57^2</f>
        <v>0.998457264777368</v>
      </c>
      <c r="BH57" s="4">
        <f t="shared" si="142"/>
        <v>0.998232582319745</v>
      </c>
      <c r="BI57" s="4">
        <f t="shared" si="142"/>
        <v>0.999999333838929</v>
      </c>
      <c r="BJ57" s="4">
        <f t="shared" si="142"/>
        <v>0.99925438344175</v>
      </c>
      <c r="BK57" s="61">
        <f t="shared" si="47"/>
        <v>-0.000780621872625803</v>
      </c>
      <c r="BL57" s="61">
        <f t="shared" si="48"/>
        <v>0.0018978262305939</v>
      </c>
      <c r="BM57" s="61">
        <f t="shared" si="49"/>
        <v>-0.00617585288176488</v>
      </c>
      <c r="BN57" s="61">
        <f t="shared" si="50"/>
        <v>0.00612603511951483</v>
      </c>
    </row>
    <row r="58" spans="1:66">
      <c r="A58" s="4">
        <f>Planar_dataset!A27</f>
        <v>0.984590399987696</v>
      </c>
      <c r="B58" s="4">
        <f>Planar_dataset!B27</f>
        <v>3.77377130269804</v>
      </c>
      <c r="C58">
        <f>Planar_dataset!C27</f>
        <v>0</v>
      </c>
      <c r="D58" s="40" cm="1">
        <f t="array" ref="D58">SUMPRODUCT($A58:$B58,$E$21:$F$21)+$G$21</f>
        <v>0.0340835477129129</v>
      </c>
      <c r="E58" s="40" cm="1">
        <f t="array" ref="E58">SUMPRODUCT($A58:$B58,$E$22:$F$22)+$G$22</f>
        <v>-0.0693738480605728</v>
      </c>
      <c r="F58" s="40" cm="1">
        <f t="array" ref="F58">SUMPRODUCT($A58:$B58,$E$23:$F$23)+$G$23</f>
        <v>-0.0161189301660527</v>
      </c>
      <c r="G58" s="40" cm="1">
        <f t="array" ref="G58">SUMPRODUCT($A58:$B58,$E$24:$F$24)+$G$24</f>
        <v>-0.0244762362931847</v>
      </c>
      <c r="H58" s="10">
        <f t="shared" si="23"/>
        <v>0.0340703556908743</v>
      </c>
      <c r="I58" s="10">
        <f t="shared" si="24"/>
        <v>-0.0692627693408266</v>
      </c>
      <c r="J58" s="10">
        <f t="shared" si="25"/>
        <v>-0.0161175343047948</v>
      </c>
      <c r="K58" s="10">
        <f t="shared" si="26"/>
        <v>-0.0244713496728513</v>
      </c>
      <c r="L58" s="10" cm="1">
        <f t="array" ref="L58">SUMPRODUCT(H58:K58,$E$28:$H$28)+$I$28</f>
        <v>0.000310888983918895</v>
      </c>
      <c r="M58" s="10">
        <f t="shared" si="27"/>
        <v>0.500077722245354</v>
      </c>
      <c r="N58">
        <f t="shared" si="28"/>
        <v>1</v>
      </c>
      <c r="O58" s="4">
        <f t="shared" si="29"/>
        <v>-0.6933026371334</v>
      </c>
      <c r="P58" s="61">
        <f t="shared" si="30"/>
        <v>0.500077722245354</v>
      </c>
      <c r="Q58" s="4">
        <f t="shared" si="31"/>
        <v>0.998839210863097</v>
      </c>
      <c r="R58" s="4">
        <f t="shared" si="32"/>
        <v>0.995202668783239</v>
      </c>
      <c r="S58" s="4">
        <f t="shared" si="33"/>
        <v>0.999740225087934</v>
      </c>
      <c r="T58" s="4">
        <f t="shared" si="34"/>
        <v>0.999401153045189</v>
      </c>
      <c r="U58" s="61">
        <f t="shared" si="35"/>
        <v>-0.000218870543539335</v>
      </c>
      <c r="V58" s="61">
        <f t="shared" si="36"/>
        <v>-0.00237501241224266</v>
      </c>
      <c r="W58" s="61">
        <f t="shared" si="37"/>
        <v>-0.00656863812122367</v>
      </c>
      <c r="X58" s="61">
        <f t="shared" si="38"/>
        <v>0.0044211502720451</v>
      </c>
      <c r="Y58" s="40" cm="1">
        <f t="array" ref="Y58">SUMPRODUCT($A58:$B58,$Z$21:$AA$21)+$AB$21</f>
        <v>0.0344636762394027</v>
      </c>
      <c r="Z58" s="40" cm="1">
        <f t="array" ref="Z58">SUMPRODUCT($A58:$B58,$Z$22:$AA$22)+$AB$22</f>
        <v>-0.0652706610416791</v>
      </c>
      <c r="AA58" s="40" cm="1">
        <f t="array" ref="AA58">SUMPRODUCT($A58:$B58,$Z$23:$AA$23)+$AB$23</f>
        <v>-0.00474617550093988</v>
      </c>
      <c r="AB58" s="40" cm="1">
        <f t="array" ref="AB58">SUMPRODUCT($A58:$B58,$Z$24:$AA$24)+$AB$24</f>
        <v>-0.0321289959806539</v>
      </c>
      <c r="AC58" s="10">
        <f t="shared" ref="AC58:AF58" si="143">TANH(Y58)</f>
        <v>0.0344500380327028</v>
      </c>
      <c r="AD58" s="10">
        <f t="shared" si="143"/>
        <v>-0.0651781287451995</v>
      </c>
      <c r="AE58" s="10">
        <f t="shared" si="143"/>
        <v>-0.00474613986352346</v>
      </c>
      <c r="AF58" s="10">
        <f t="shared" si="143"/>
        <v>-0.0321179452518311</v>
      </c>
      <c r="AG58" s="61" cm="1">
        <f t="array" ref="AG58">SUMPRODUCT(AC58:AF58,$Z$28:$AC$28)+$AD$28</f>
        <v>-0.000284982192665989</v>
      </c>
      <c r="AH58" s="10">
        <f t="shared" si="12"/>
        <v>0.499928754452316</v>
      </c>
      <c r="AI58">
        <f t="shared" si="13"/>
        <v>0</v>
      </c>
      <c r="AJ58" s="4">
        <f t="shared" si="14"/>
        <v>-0.693004699615469</v>
      </c>
      <c r="AK58" s="61">
        <f t="shared" si="15"/>
        <v>0.499928754452316</v>
      </c>
      <c r="AL58" s="4">
        <f t="shared" ref="AL58:AO58" si="144">1-AC58^2</f>
        <v>0.998813194879545</v>
      </c>
      <c r="AM58" s="4">
        <f t="shared" si="144"/>
        <v>0.995751811533274</v>
      </c>
      <c r="AN58" s="4">
        <f t="shared" si="144"/>
        <v>0.999977474156396</v>
      </c>
      <c r="AO58" s="4">
        <f t="shared" si="144"/>
        <v>0.9989684375928</v>
      </c>
      <c r="AP58" s="61">
        <f t="shared" si="41"/>
        <v>-0.000493926219448648</v>
      </c>
      <c r="AQ58" s="61">
        <f t="shared" si="42"/>
        <v>-0.000173856095838109</v>
      </c>
      <c r="AR58" s="61">
        <f t="shared" si="43"/>
        <v>-0.00618639293135227</v>
      </c>
      <c r="AS58" s="61">
        <f t="shared" si="44"/>
        <v>0.00514701302061277</v>
      </c>
      <c r="AT58" s="40" cm="1">
        <f t="array" ref="AT58">SUMPRODUCT($A58:$B58,$AO$21:$AP$21)+$AQ$21</f>
        <v>0.035321063735499</v>
      </c>
      <c r="AU58" s="40" cm="1">
        <f t="array" ref="AU58">SUMPRODUCT($A58:$B58,$AO$22:$AP$22)+$AQ$22</f>
        <v>-0.0649703854487671</v>
      </c>
      <c r="AV58" s="40" cm="1">
        <f t="array" ref="AV58">SUMPRODUCT($A58:$B58,$AO$23:$AP$23)+$AQ$23</f>
        <v>0.00595893912153055</v>
      </c>
      <c r="AW58" s="40" cm="1">
        <f t="array" ref="AW58">SUMPRODUCT($A58:$B58,$AO$24:$AP$24)+$AQ$24</f>
        <v>-0.0410318642253204</v>
      </c>
      <c r="AX58" s="10">
        <f t="shared" ref="AX58:BA58" si="145">TANH(AT58)</f>
        <v>0.0353063824732188</v>
      </c>
      <c r="AY58" s="10">
        <f t="shared" si="145"/>
        <v>-0.0648791229366221</v>
      </c>
      <c r="AZ58" s="10">
        <f t="shared" si="145"/>
        <v>0.00595886859063107</v>
      </c>
      <c r="BA58" s="10">
        <f t="shared" si="145"/>
        <v>-0.041008852450305</v>
      </c>
      <c r="BB58" s="10" cm="1">
        <f t="array" ref="BB58">SUMPRODUCT(AX58:BA58,$AU$28:$AX$28)+$AY$28</f>
        <v>-0.00087772733943544</v>
      </c>
      <c r="BC58" s="10">
        <f t="shared" si="18"/>
        <v>0.499780568179229</v>
      </c>
      <c r="BD58">
        <f t="shared" si="19"/>
        <v>0</v>
      </c>
      <c r="BE58" s="4">
        <f t="shared" si="20"/>
        <v>-0.692708413190885</v>
      </c>
      <c r="BF58" s="61">
        <f t="shared" si="21"/>
        <v>0.499780568179229</v>
      </c>
      <c r="BG58" s="4">
        <f t="shared" ref="BG58:BJ58" si="146">1-AX58^2</f>
        <v>0.998753459356655</v>
      </c>
      <c r="BH58" s="4">
        <f t="shared" si="146"/>
        <v>0.995790699406975</v>
      </c>
      <c r="BI58" s="4">
        <f t="shared" si="146"/>
        <v>0.99996449188512</v>
      </c>
      <c r="BJ58" s="4">
        <f t="shared" si="146"/>
        <v>0.998318274020709</v>
      </c>
      <c r="BK58" s="61">
        <f t="shared" si="47"/>
        <v>-0.000780731499219122</v>
      </c>
      <c r="BL58" s="61">
        <f t="shared" si="48"/>
        <v>0.00189288809563912</v>
      </c>
      <c r="BM58" s="61">
        <f t="shared" si="49"/>
        <v>-0.00617467324758994</v>
      </c>
      <c r="BN58" s="61">
        <f t="shared" si="50"/>
        <v>0.00611934038877788</v>
      </c>
    </row>
    <row r="59" spans="1:66">
      <c r="A59" s="4">
        <f>Planar_dataset!A28</f>
        <v>1.45313344979391</v>
      </c>
      <c r="B59" s="4">
        <f>Planar_dataset!B28</f>
        <v>3.60609973764406</v>
      </c>
      <c r="C59">
        <f>Planar_dataset!C28</f>
        <v>0</v>
      </c>
      <c r="D59" s="40" cm="1">
        <f t="array" ref="D59">SUMPRODUCT($A59:$B59,$E$21:$F$21)+$G$21</f>
        <v>0.0417321392140573</v>
      </c>
      <c r="E59" s="40" cm="1">
        <f t="array" ref="E59">SUMPRODUCT($A59:$B59,$E$22:$F$22)+$G$22</f>
        <v>-0.0657971685002845</v>
      </c>
      <c r="F59" s="40" cm="1">
        <f t="array" ref="F59">SUMPRODUCT($A59:$B59,$E$23:$F$23)+$G$23</f>
        <v>-0.0168237833772065</v>
      </c>
      <c r="G59" s="40" cm="1">
        <f t="array" ref="G59">SUMPRODUCT($A59:$B59,$E$24:$F$24)+$G$24</f>
        <v>-0.0238126139062479</v>
      </c>
      <c r="H59" s="10">
        <f t="shared" si="23"/>
        <v>0.0417079295783994</v>
      </c>
      <c r="I59" s="10">
        <f t="shared" si="24"/>
        <v>-0.0657023814617884</v>
      </c>
      <c r="J59" s="10">
        <f t="shared" si="25"/>
        <v>-0.0168221962907619</v>
      </c>
      <c r="K59" s="10">
        <f t="shared" si="26"/>
        <v>-0.0238081140207503</v>
      </c>
      <c r="L59" s="10" cm="1">
        <f t="array" ref="L59">SUMPRODUCT(H59:K59,$E$28:$H$28)+$I$28</f>
        <v>0.000305676962455597</v>
      </c>
      <c r="M59" s="10">
        <f t="shared" si="27"/>
        <v>0.500076419240019</v>
      </c>
      <c r="N59">
        <f t="shared" si="28"/>
        <v>1</v>
      </c>
      <c r="O59" s="4">
        <f t="shared" si="29"/>
        <v>-0.693300030720974</v>
      </c>
      <c r="P59" s="61">
        <f t="shared" si="30"/>
        <v>0.500076419240019</v>
      </c>
      <c r="Q59" s="4">
        <f t="shared" si="31"/>
        <v>0.998260448610283</v>
      </c>
      <c r="R59" s="4">
        <f t="shared" si="32"/>
        <v>0.99568319707025</v>
      </c>
      <c r="S59" s="4">
        <f t="shared" si="33"/>
        <v>0.999717013711955</v>
      </c>
      <c r="T59" s="4">
        <f t="shared" si="34"/>
        <v>0.999433173706775</v>
      </c>
      <c r="U59" s="61">
        <f t="shared" si="35"/>
        <v>-0.000218743152357909</v>
      </c>
      <c r="V59" s="61">
        <f t="shared" si="36"/>
        <v>-0.00237615298295234</v>
      </c>
      <c r="W59" s="61">
        <f t="shared" si="37"/>
        <v>-0.00656846849959396</v>
      </c>
      <c r="X59" s="61">
        <f t="shared" si="38"/>
        <v>0.00442128040488705</v>
      </c>
      <c r="Y59" s="40" cm="1">
        <f t="array" ref="Y59">SUMPRODUCT($A59:$B59,$Z$21:$AA$21)+$AB$21</f>
        <v>0.0420893855994433</v>
      </c>
      <c r="Z59" s="40" cm="1">
        <f t="array" ref="Z59">SUMPRODUCT($A59:$B59,$Z$22:$AA$22)+$AB$22</f>
        <v>-0.0619425402589094</v>
      </c>
      <c r="AA59" s="40" cm="1">
        <f t="array" ref="AA59">SUMPRODUCT($A59:$B59,$Z$23:$AA$23)+$AB$23</f>
        <v>-0.00613820846041738</v>
      </c>
      <c r="AB59" s="40" cm="1">
        <f t="array" ref="AB59">SUMPRODUCT($A59:$B59,$Z$24:$AA$24)+$AB$24</f>
        <v>-0.0310028245815955</v>
      </c>
      <c r="AC59" s="10">
        <f t="shared" ref="AC59:AF59" si="147">TANH(Y59)</f>
        <v>0.0420645491865333</v>
      </c>
      <c r="AD59" s="10">
        <f t="shared" si="147"/>
        <v>-0.0618634396603803</v>
      </c>
      <c r="AE59" s="10">
        <f t="shared" si="147"/>
        <v>-0.00613813137058516</v>
      </c>
      <c r="AF59" s="10">
        <f t="shared" si="147"/>
        <v>-0.0309928953510662</v>
      </c>
      <c r="AG59" s="61" cm="1">
        <f t="array" ref="AG59">SUMPRODUCT(AC59:AF59,$Z$28:$AC$28)+$AD$28</f>
        <v>-0.000264851297410743</v>
      </c>
      <c r="AH59" s="10">
        <f t="shared" si="12"/>
        <v>0.499933787176034</v>
      </c>
      <c r="AI59">
        <f t="shared" si="13"/>
        <v>0</v>
      </c>
      <c r="AJ59" s="4">
        <f t="shared" si="14"/>
        <v>-0.693014763679516</v>
      </c>
      <c r="AK59" s="61">
        <f t="shared" si="15"/>
        <v>0.499933787176034</v>
      </c>
      <c r="AL59" s="4">
        <f t="shared" ref="AL59:AO59" si="148">1-AC59^2</f>
        <v>0.998230573701734</v>
      </c>
      <c r="AM59" s="4">
        <f t="shared" si="148"/>
        <v>0.996172914833386</v>
      </c>
      <c r="AN59" s="4">
        <f t="shared" si="148"/>
        <v>0.999962323343277</v>
      </c>
      <c r="AO59" s="4">
        <f t="shared" si="148"/>
        <v>0.999039440437758</v>
      </c>
      <c r="AP59" s="61">
        <f t="shared" si="41"/>
        <v>-0.000493643075034475</v>
      </c>
      <c r="AQ59" s="61">
        <f t="shared" si="42"/>
        <v>-0.000173931370485359</v>
      </c>
      <c r="AR59" s="61">
        <f t="shared" si="43"/>
        <v>-0.00618636147710104</v>
      </c>
      <c r="AS59" s="61">
        <f t="shared" si="44"/>
        <v>0.00514743066861155</v>
      </c>
      <c r="AT59" s="40" cm="1">
        <f t="array" ref="AT59">SUMPRODUCT($A59:$B59,$AO$21:$AP$21)+$AQ$21</f>
        <v>0.042895150059718</v>
      </c>
      <c r="AU59" s="40" cm="1">
        <f t="array" ref="AU59">SUMPRODUCT($A59:$B59,$AO$22:$AP$22)+$AQ$22</f>
        <v>-0.0616604541058854</v>
      </c>
      <c r="AV59" s="40" cm="1">
        <f t="array" ref="AV59">SUMPRODUCT($A59:$B59,$AO$23:$AP$23)+$AQ$23</f>
        <v>0.00391977705477787</v>
      </c>
      <c r="AW59" s="40" cm="1">
        <f t="array" ref="AW59">SUMPRODUCT($A59:$B59,$AO$24:$AP$24)+$AQ$24</f>
        <v>-0.039367345532582</v>
      </c>
      <c r="AX59" s="10">
        <f t="shared" ref="AX59:BA59" si="149">TANH(AT59)</f>
        <v>0.0428688604704915</v>
      </c>
      <c r="AY59" s="10">
        <f t="shared" si="149"/>
        <v>-0.0615824281786612</v>
      </c>
      <c r="AZ59" s="10">
        <f t="shared" si="149"/>
        <v>0.00391975697956426</v>
      </c>
      <c r="BA59" s="10">
        <f t="shared" si="149"/>
        <v>-0.0393470211200549</v>
      </c>
      <c r="BB59" s="10" cm="1">
        <f t="array" ref="BB59">SUMPRODUCT(AX59:BA59,$AU$28:$AX$28)+$AY$28</f>
        <v>-0.000831441514269674</v>
      </c>
      <c r="BC59" s="10">
        <f t="shared" si="18"/>
        <v>0.499792139633407</v>
      </c>
      <c r="BD59">
        <f t="shared" si="19"/>
        <v>0</v>
      </c>
      <c r="BE59" s="4">
        <f t="shared" si="20"/>
        <v>-0.692731546214682</v>
      </c>
      <c r="BF59" s="61">
        <f t="shared" si="21"/>
        <v>0.499792139633407</v>
      </c>
      <c r="BG59" s="4">
        <f t="shared" ref="BG59:BJ59" si="150">1-AX59^2</f>
        <v>0.998162260801962</v>
      </c>
      <c r="BH59" s="4">
        <f t="shared" si="150"/>
        <v>0.99620760453962</v>
      </c>
      <c r="BI59" s="4">
        <f t="shared" si="150"/>
        <v>0.999984635505221</v>
      </c>
      <c r="BJ59" s="4">
        <f t="shared" si="150"/>
        <v>0.998451811928978</v>
      </c>
      <c r="BK59" s="61">
        <f t="shared" si="47"/>
        <v>-0.000780287421435174</v>
      </c>
      <c r="BL59" s="61">
        <f t="shared" si="48"/>
        <v>0.00189372443075087</v>
      </c>
      <c r="BM59" s="61">
        <f t="shared" si="49"/>
        <v>-0.00617494059779684</v>
      </c>
      <c r="BN59" s="61">
        <f t="shared" si="50"/>
        <v>0.00612030062971857</v>
      </c>
    </row>
    <row r="60" spans="1:66">
      <c r="A60" s="4">
        <f>Planar_dataset!A29</f>
        <v>0.749043388033422</v>
      </c>
      <c r="B60" s="4">
        <f>Planar_dataset!B29</f>
        <v>3.11254032051788</v>
      </c>
      <c r="C60">
        <f>Planar_dataset!C29</f>
        <v>0</v>
      </c>
      <c r="D60" s="40" cm="1">
        <f t="array" ref="D60">SUMPRODUCT($A60:$B60,$E$21:$F$21)+$G$21</f>
        <v>0.0269841484169309</v>
      </c>
      <c r="E60" s="40" cm="1">
        <f t="array" ref="E60">SUMPRODUCT($A60:$B60,$E$22:$F$22)+$G$22</f>
        <v>-0.0572791538579154</v>
      </c>
      <c r="F60" s="40" cm="1">
        <f t="array" ref="F60">SUMPRODUCT($A60:$B60,$E$23:$F$23)+$G$23</f>
        <v>-0.0131197742605238</v>
      </c>
      <c r="G60" s="40" cm="1">
        <f t="array" ref="G60">SUMPRODUCT($A60:$B60,$E$24:$F$24)+$G$24</f>
        <v>-0.0201354184722675</v>
      </c>
      <c r="H60" s="10">
        <f t="shared" si="23"/>
        <v>0.0269776008729679</v>
      </c>
      <c r="I60" s="10">
        <f t="shared" si="24"/>
        <v>-0.057216593538363</v>
      </c>
      <c r="J60" s="10">
        <f t="shared" si="25"/>
        <v>-0.0131190215500964</v>
      </c>
      <c r="K60" s="10">
        <f t="shared" si="26"/>
        <v>-0.0201326977118567</v>
      </c>
      <c r="L60" s="10" cm="1">
        <f t="array" ref="L60">SUMPRODUCT(H60:K60,$E$28:$H$28)+$I$28</f>
        <v>0.000255494660361768</v>
      </c>
      <c r="M60" s="10">
        <f t="shared" si="27"/>
        <v>0.500063873664743</v>
      </c>
      <c r="N60">
        <f t="shared" si="28"/>
        <v>1</v>
      </c>
      <c r="O60" s="4">
        <f t="shared" si="29"/>
        <v>-0.693274936049816</v>
      </c>
      <c r="P60" s="61">
        <f t="shared" si="30"/>
        <v>0.500063873664743</v>
      </c>
      <c r="Q60" s="4">
        <f t="shared" si="31"/>
        <v>0.999272209051139</v>
      </c>
      <c r="R60" s="4">
        <f t="shared" si="32"/>
        <v>0.996726261423866</v>
      </c>
      <c r="S60" s="4">
        <f t="shared" si="33"/>
        <v>0.999827891273568</v>
      </c>
      <c r="T60" s="4">
        <f t="shared" si="34"/>
        <v>0.999594674482843</v>
      </c>
      <c r="U60" s="61">
        <f t="shared" si="35"/>
        <v>-0.000218959360446497</v>
      </c>
      <c r="V60" s="61">
        <f t="shared" si="36"/>
        <v>-0.00237858253517624</v>
      </c>
      <c r="W60" s="61">
        <f t="shared" si="37"/>
        <v>-0.00656903219799814</v>
      </c>
      <c r="X60" s="61">
        <f t="shared" si="38"/>
        <v>0.00442188391408674</v>
      </c>
      <c r="Y60" s="40" cm="1">
        <f t="array" ref="Y60">SUMPRODUCT($A60:$B60,$Z$21:$AA$21)+$AB$21</f>
        <v>0.0272984099923634</v>
      </c>
      <c r="Z60" s="40" cm="1">
        <f t="array" ref="Z60">SUMPRODUCT($A60:$B60,$Z$22:$AA$22)+$AB$22</f>
        <v>-0.0538867378178225</v>
      </c>
      <c r="AA60" s="40" cm="1">
        <f t="array" ref="AA60">SUMPRODUCT($A60:$B60,$Z$23:$AA$23)+$AB$23</f>
        <v>-0.00371734663726942</v>
      </c>
      <c r="AB60" s="40" cm="1">
        <f t="array" ref="AB60">SUMPRODUCT($A60:$B60,$Z$24:$AA$24)+$AB$24</f>
        <v>-0.0264623611826773</v>
      </c>
      <c r="AC60" s="10">
        <f t="shared" ref="AC60:AF60" si="151">TANH(Y60)</f>
        <v>0.0272916310589771</v>
      </c>
      <c r="AD60" s="10">
        <f t="shared" si="151"/>
        <v>-0.0538346399096203</v>
      </c>
      <c r="AE60" s="10">
        <f t="shared" si="151"/>
        <v>-0.00371732951444018</v>
      </c>
      <c r="AF60" s="10">
        <f t="shared" si="151"/>
        <v>-0.0264561860983308</v>
      </c>
      <c r="AG60" s="61" cm="1">
        <f t="array" ref="AG60">SUMPRODUCT(AC60:AF60,$Z$28:$AC$28)+$AD$28</f>
        <v>-0.000236243549312722</v>
      </c>
      <c r="AH60" s="10">
        <f t="shared" si="12"/>
        <v>0.499940939112946</v>
      </c>
      <c r="AI60">
        <f t="shared" si="13"/>
        <v>0</v>
      </c>
      <c r="AJ60" s="4">
        <f t="shared" si="14"/>
        <v>-0.693029065761666</v>
      </c>
      <c r="AK60" s="61">
        <f t="shared" si="15"/>
        <v>0.499940939112946</v>
      </c>
      <c r="AL60" s="4">
        <f t="shared" ref="AL60:AO60" si="152">1-AC60^2</f>
        <v>0.999255166874141</v>
      </c>
      <c r="AM60" s="4">
        <f t="shared" si="152"/>
        <v>0.997101831545802</v>
      </c>
      <c r="AN60" s="4">
        <f t="shared" si="152"/>
        <v>0.999986181461281</v>
      </c>
      <c r="AO60" s="4">
        <f t="shared" si="152"/>
        <v>0.999300070217131</v>
      </c>
      <c r="AP60" s="61">
        <f t="shared" si="41"/>
        <v>-0.000494156824083311</v>
      </c>
      <c r="AQ60" s="61">
        <f t="shared" si="42"/>
        <v>-0.000174096049493401</v>
      </c>
      <c r="AR60" s="61">
        <f t="shared" si="43"/>
        <v>-0.00618659758036956</v>
      </c>
      <c r="AS60" s="61">
        <f t="shared" si="44"/>
        <v>0.00514884718939259</v>
      </c>
      <c r="AT60" s="40" cm="1">
        <f t="array" ref="AT60">SUMPRODUCT($A60:$B60,$AO$21:$AP$21)+$AQ$21</f>
        <v>0.0280072340150311</v>
      </c>
      <c r="AU60" s="40" cm="1">
        <f t="array" ref="AU60">SUMPRODUCT($A60:$B60,$AO$22:$AP$22)+$AQ$22</f>
        <v>-0.0536384777229421</v>
      </c>
      <c r="AV60" s="40" cm="1">
        <f t="array" ref="AV60">SUMPRODUCT($A60:$B60,$AO$23:$AP$23)+$AQ$23</f>
        <v>0.00513313973933604</v>
      </c>
      <c r="AW60" s="40" cm="1">
        <f t="array" ref="AW60">SUMPRODUCT($A60:$B60,$AO$24:$AP$24)+$AQ$24</f>
        <v>-0.0338228621923789</v>
      </c>
      <c r="AX60" s="10">
        <f t="shared" ref="AX60:BA60" si="153">TANH(AT60)</f>
        <v>0.0279999133057169</v>
      </c>
      <c r="AY60" s="10">
        <f t="shared" si="153"/>
        <v>-0.0535870960109785</v>
      </c>
      <c r="AZ60" s="10">
        <f t="shared" si="153"/>
        <v>0.00513309465523343</v>
      </c>
      <c r="BA60" s="10">
        <f t="shared" si="153"/>
        <v>-0.0338099704645089</v>
      </c>
      <c r="BB60" s="10" cm="1">
        <f t="array" ref="BB60">SUMPRODUCT(AX60:BA60,$AU$28:$AX$28)+$AY$28</f>
        <v>-0.000724856071287889</v>
      </c>
      <c r="BC60" s="10">
        <f t="shared" si="18"/>
        <v>0.499818785990112</v>
      </c>
      <c r="BD60">
        <f t="shared" si="19"/>
        <v>0</v>
      </c>
      <c r="BE60" s="4">
        <f t="shared" si="20"/>
        <v>-0.692784818201341</v>
      </c>
      <c r="BF60" s="61">
        <f t="shared" si="21"/>
        <v>0.499818785990112</v>
      </c>
      <c r="BG60" s="4">
        <f t="shared" ref="BG60:BJ60" si="154">1-AX60^2</f>
        <v>0.999216004854872</v>
      </c>
      <c r="BH60" s="4">
        <f t="shared" si="154"/>
        <v>0.99712842314111</v>
      </c>
      <c r="BI60" s="4">
        <f t="shared" si="154"/>
        <v>0.99997365133926</v>
      </c>
      <c r="BJ60" s="4">
        <f t="shared" si="154"/>
        <v>0.998856885897189</v>
      </c>
      <c r="BK60" s="61">
        <f t="shared" si="47"/>
        <v>-0.000781152803324663</v>
      </c>
      <c r="BL60" s="61">
        <f t="shared" si="48"/>
        <v>0.00189557590270772</v>
      </c>
      <c r="BM60" s="61">
        <f t="shared" si="49"/>
        <v>-0.00617520198276777</v>
      </c>
      <c r="BN60" s="61">
        <f t="shared" si="50"/>
        <v>0.00612311008382138</v>
      </c>
    </row>
    <row r="61" spans="1:66">
      <c r="A61" s="4">
        <f>Planar_dataset!A30</f>
        <v>1.4504834139835</v>
      </c>
      <c r="B61" s="4">
        <f>Planar_dataset!B30</f>
        <v>3.57519058702158</v>
      </c>
      <c r="C61">
        <f>Planar_dataset!C30</f>
        <v>0</v>
      </c>
      <c r="D61" s="40" cm="1">
        <f t="array" ref="D61">SUMPRODUCT($A61:$B61,$E$21:$F$21)+$G$21</f>
        <v>0.0415498184318195</v>
      </c>
      <c r="E61" s="40" cm="1">
        <f t="array" ref="E61">SUMPRODUCT($A61:$B61,$E$22:$F$22)+$G$22</f>
        <v>-0.0652237359512227</v>
      </c>
      <c r="F61" s="40" cm="1">
        <f t="array" ref="F61">SUMPRODUCT($A61:$B61,$E$23:$F$23)+$G$23</f>
        <v>-0.016706779503257</v>
      </c>
      <c r="G61" s="40" cm="1">
        <f t="array" ref="G61">SUMPRODUCT($A61:$B61,$E$24:$F$24)+$G$24</f>
        <v>-0.0236166206437551</v>
      </c>
      <c r="H61" s="10">
        <f t="shared" si="23"/>
        <v>0.0415259245705418</v>
      </c>
      <c r="I61" s="10">
        <f t="shared" si="24"/>
        <v>-0.0651314028584948</v>
      </c>
      <c r="J61" s="10">
        <f t="shared" si="25"/>
        <v>-0.0167052252976085</v>
      </c>
      <c r="K61" s="10">
        <f t="shared" si="26"/>
        <v>-0.0236122309408647</v>
      </c>
      <c r="L61" s="10" cm="1">
        <f t="array" ref="L61">SUMPRODUCT(H61:K61,$E$28:$H$28)+$I$28</f>
        <v>0.000303227885786653</v>
      </c>
      <c r="M61" s="10">
        <f t="shared" si="27"/>
        <v>0.500075806970866</v>
      </c>
      <c r="N61">
        <f t="shared" si="28"/>
        <v>1</v>
      </c>
      <c r="O61" s="4">
        <f t="shared" si="29"/>
        <v>-0.693298805996233</v>
      </c>
      <c r="P61" s="61">
        <f t="shared" si="30"/>
        <v>0.500075806970866</v>
      </c>
      <c r="Q61" s="4">
        <f t="shared" si="31"/>
        <v>0.998275597588562</v>
      </c>
      <c r="R61" s="4">
        <f t="shared" si="32"/>
        <v>0.995757900361684</v>
      </c>
      <c r="S61" s="4">
        <f t="shared" si="33"/>
        <v>0.999720935447756</v>
      </c>
      <c r="T61" s="4">
        <f t="shared" si="34"/>
        <v>0.999442462549995</v>
      </c>
      <c r="U61" s="61">
        <f t="shared" si="35"/>
        <v>-0.000218746204045129</v>
      </c>
      <c r="V61" s="61">
        <f t="shared" si="36"/>
        <v>-0.00237632834951963</v>
      </c>
      <c r="W61" s="61">
        <f t="shared" si="37"/>
        <v>-0.00656848622454008</v>
      </c>
      <c r="X61" s="61">
        <f t="shared" si="38"/>
        <v>0.00442131608350934</v>
      </c>
      <c r="Y61" s="40" cm="1">
        <f t="array" ref="Y61">SUMPRODUCT($A61:$B61,$Z$21:$AA$21)+$AB$21</f>
        <v>0.0419038880703116</v>
      </c>
      <c r="Z61" s="40" cm="1">
        <f t="array" ref="Z61">SUMPRODUCT($A61:$B61,$Z$22:$AA$22)+$AB$22</f>
        <v>-0.0614034139329148</v>
      </c>
      <c r="AA61" s="40" cm="1">
        <f t="array" ref="AA61">SUMPRODUCT($A61:$B61,$Z$23:$AA$23)+$AB$23</f>
        <v>-0.00611627553742009</v>
      </c>
      <c r="AB61" s="40" cm="1">
        <f t="array" ref="AB61">SUMPRODUCT($A61:$B61,$Z$24:$AA$24)+$AB$24</f>
        <v>-0.0307428564569051</v>
      </c>
      <c r="AC61" s="10">
        <f t="shared" ref="AC61:AF61" si="155">TANH(Y61)</f>
        <v>0.0418793784388685</v>
      </c>
      <c r="AD61" s="10">
        <f t="shared" si="155"/>
        <v>-0.0613263587559518</v>
      </c>
      <c r="AE61" s="10">
        <f t="shared" si="155"/>
        <v>-0.00611619927099794</v>
      </c>
      <c r="AF61" s="10">
        <f t="shared" si="155"/>
        <v>-0.030733174854484</v>
      </c>
      <c r="AG61" s="61" cm="1">
        <f t="array" ref="AG61">SUMPRODUCT(AC61:AF61,$Z$28:$AC$28)+$AD$28</f>
        <v>-0.000262450399817451</v>
      </c>
      <c r="AH61" s="10">
        <f t="shared" si="12"/>
        <v>0.499934387400422</v>
      </c>
      <c r="AI61">
        <f t="shared" si="13"/>
        <v>0</v>
      </c>
      <c r="AJ61" s="4">
        <f t="shared" si="14"/>
        <v>-0.693015963970063</v>
      </c>
      <c r="AK61" s="61">
        <f t="shared" si="15"/>
        <v>0.499934387400422</v>
      </c>
      <c r="AL61" s="4">
        <f t="shared" ref="AL61:AO61" si="156">1-AC61^2</f>
        <v>0.998246117661574</v>
      </c>
      <c r="AM61" s="4">
        <f t="shared" si="156"/>
        <v>0.996239077721736</v>
      </c>
      <c r="AN61" s="4">
        <f t="shared" si="156"/>
        <v>0.999962592106477</v>
      </c>
      <c r="AO61" s="4">
        <f t="shared" si="156"/>
        <v>0.999055471963364</v>
      </c>
      <c r="AP61" s="61">
        <f t="shared" si="41"/>
        <v>-0.000493651354484719</v>
      </c>
      <c r="AQ61" s="61">
        <f t="shared" si="42"/>
        <v>-0.000173943131334964</v>
      </c>
      <c r="AR61" s="61">
        <f t="shared" si="43"/>
        <v>-0.00618637056722563</v>
      </c>
      <c r="AS61" s="61">
        <f t="shared" si="44"/>
        <v>0.00514751944926524</v>
      </c>
      <c r="AT61" s="40" cm="1">
        <f t="array" ref="AT61">SUMPRODUCT($A61:$B61,$AO$21:$AP$21)+$AQ$21</f>
        <v>0.0427024871580934</v>
      </c>
      <c r="AU61" s="40" cm="1">
        <f t="array" ref="AU61">SUMPRODUCT($A61:$B61,$AO$22:$AP$22)+$AQ$22</f>
        <v>-0.0611238383624503</v>
      </c>
      <c r="AV61" s="40" cm="1">
        <f t="array" ref="AV61">SUMPRODUCT($A61:$B61,$AO$23:$AP$23)+$AQ$23</f>
        <v>0.00385221688735593</v>
      </c>
      <c r="AW61" s="40" cm="1">
        <f t="array" ref="AW61">SUMPRODUCT($A61:$B61,$AO$24:$AP$24)+$AQ$24</f>
        <v>-0.0390329493771573</v>
      </c>
      <c r="AX61" s="10">
        <f t="shared" ref="AX61:BA61" si="157">TANH(AT61)</f>
        <v>0.042676550047075</v>
      </c>
      <c r="AY61" s="10">
        <f t="shared" si="157"/>
        <v>-0.0610478298792599</v>
      </c>
      <c r="AZ61" s="10">
        <f t="shared" si="157"/>
        <v>0.00385219783238196</v>
      </c>
      <c r="BA61" s="10">
        <f t="shared" si="157"/>
        <v>-0.0390131382921533</v>
      </c>
      <c r="BB61" s="10" cm="1">
        <f t="array" ref="BB61">SUMPRODUCT(AX61:BA61,$AU$28:$AX$28)+$AY$28</f>
        <v>-0.000824177731584246</v>
      </c>
      <c r="BC61" s="10">
        <f t="shared" si="18"/>
        <v>0.499793955578767</v>
      </c>
      <c r="BD61">
        <f t="shared" si="19"/>
        <v>0</v>
      </c>
      <c r="BE61" s="4">
        <f t="shared" si="20"/>
        <v>-0.692735176602768</v>
      </c>
      <c r="BF61" s="61">
        <f t="shared" si="21"/>
        <v>0.499793955578767</v>
      </c>
      <c r="BG61" s="4">
        <f t="shared" ref="BG61:BJ61" si="158">1-AX61^2</f>
        <v>0.99817871207608</v>
      </c>
      <c r="BH61" s="4">
        <f t="shared" si="158"/>
        <v>0.996273162467033</v>
      </c>
      <c r="BI61" s="4">
        <f t="shared" si="158"/>
        <v>0.99998516057186</v>
      </c>
      <c r="BJ61" s="4">
        <f t="shared" si="158"/>
        <v>0.998477975040597</v>
      </c>
      <c r="BK61" s="61">
        <f t="shared" si="47"/>
        <v>-0.000780303116935396</v>
      </c>
      <c r="BL61" s="61">
        <f t="shared" si="48"/>
        <v>0.00189385593312617</v>
      </c>
      <c r="BM61" s="61">
        <f t="shared" si="49"/>
        <v>-0.00617496627615033</v>
      </c>
      <c r="BN61" s="61">
        <f t="shared" si="50"/>
        <v>0.00612048324220719</v>
      </c>
    </row>
    <row r="62" spans="1:66">
      <c r="A62" s="4">
        <f>Planar_dataset!A31</f>
        <v>1.6428786464081</v>
      </c>
      <c r="B62" s="4">
        <f>Planar_dataset!B31</f>
        <v>2.61610253227666</v>
      </c>
      <c r="C62">
        <f>Planar_dataset!C31</f>
        <v>0</v>
      </c>
      <c r="D62" s="40" cm="1">
        <f t="array" ref="D62">SUMPRODUCT($A62:$B62,$E$21:$F$21)+$G$21</f>
        <v>0.0408045405064429</v>
      </c>
      <c r="E62" s="40" cm="1">
        <f t="array" ref="E62">SUMPRODUCT($A62:$B62,$E$22:$F$22)+$G$22</f>
        <v>-0.0471655435042297</v>
      </c>
      <c r="F62" s="40" cm="1">
        <f t="array" ref="F62">SUMPRODUCT($A62:$B62,$E$23:$F$23)+$G$23</f>
        <v>-0.0138380101868991</v>
      </c>
      <c r="G62" s="40" cm="1">
        <f t="array" ref="G62">SUMPRODUCT($A62:$B62,$E$24:$F$24)+$G$24</f>
        <v>-0.0177623227147775</v>
      </c>
      <c r="H62" s="10">
        <f t="shared" si="23"/>
        <v>0.0407819089159082</v>
      </c>
      <c r="I62" s="10">
        <f t="shared" si="24"/>
        <v>-0.047130599956108</v>
      </c>
      <c r="J62" s="10">
        <f t="shared" si="25"/>
        <v>-0.0138371269719338</v>
      </c>
      <c r="K62" s="10">
        <f t="shared" si="26"/>
        <v>-0.0177604549455768</v>
      </c>
      <c r="L62" s="10" cm="1">
        <f t="array" ref="L62">SUMPRODUCT(H62:K62,$E$28:$H$28)+$I$28</f>
        <v>0.000231734009881935</v>
      </c>
      <c r="M62" s="10">
        <f t="shared" si="27"/>
        <v>0.500057933502211</v>
      </c>
      <c r="N62">
        <f t="shared" si="28"/>
        <v>1</v>
      </c>
      <c r="O62" s="4">
        <f t="shared" si="29"/>
        <v>-0.693263054277468</v>
      </c>
      <c r="P62" s="61">
        <f t="shared" si="30"/>
        <v>0.500057933502211</v>
      </c>
      <c r="Q62" s="4">
        <f t="shared" si="31"/>
        <v>0.998336835905175</v>
      </c>
      <c r="R62" s="4">
        <f t="shared" si="32"/>
        <v>0.997778706547777</v>
      </c>
      <c r="S62" s="4">
        <f t="shared" si="33"/>
        <v>0.999808533917163</v>
      </c>
      <c r="T62" s="4">
        <f t="shared" si="34"/>
        <v>0.999684566240126</v>
      </c>
      <c r="U62" s="61">
        <f t="shared" si="35"/>
        <v>-0.000218751804032738</v>
      </c>
      <c r="V62" s="61">
        <f t="shared" si="36"/>
        <v>-0.00238106580036604</v>
      </c>
      <c r="W62" s="61">
        <f t="shared" si="37"/>
        <v>-0.00656882698625299</v>
      </c>
      <c r="X62" s="61">
        <f t="shared" si="38"/>
        <v>0.00442222903474904</v>
      </c>
      <c r="Y62" s="40" cm="1">
        <f t="array" ref="Y62">SUMPRODUCT($A62:$B62,$Z$21:$AA$21)+$AB$21</f>
        <v>0.0410568253804303</v>
      </c>
      <c r="Z62" s="40" cm="1">
        <f t="array" ref="Z62">SUMPRODUCT($A62:$B62,$Z$22:$AA$22)+$AB$22</f>
        <v>-0.0444452372208002</v>
      </c>
      <c r="AA62" s="40" cm="1">
        <f t="array" ref="AA62">SUMPRODUCT($A62:$B62,$Z$23:$AA$23)+$AB$23</f>
        <v>-0.00629498815897653</v>
      </c>
      <c r="AB62" s="40" cm="1">
        <f t="array" ref="AB62">SUMPRODUCT($A62:$B62,$Z$24:$AA$24)+$AB$24</f>
        <v>-0.0228377797916869</v>
      </c>
      <c r="AC62" s="10">
        <f t="shared" ref="AC62:AF62" si="159">TANH(Y62)</f>
        <v>0.0410337716020787</v>
      </c>
      <c r="AD62" s="10">
        <f t="shared" si="159"/>
        <v>-0.0444159949286892</v>
      </c>
      <c r="AE62" s="10">
        <f t="shared" si="159"/>
        <v>-0.00629490501005627</v>
      </c>
      <c r="AF62" s="10">
        <f t="shared" si="159"/>
        <v>-0.0228338101638435</v>
      </c>
      <c r="AG62" s="61" cm="1">
        <f t="array" ref="AG62">SUMPRODUCT(AC62:AF62,$Z$28:$AC$28)+$AD$28</f>
        <v>-0.000183896531679254</v>
      </c>
      <c r="AH62" s="10">
        <f t="shared" si="12"/>
        <v>0.49995402586721</v>
      </c>
      <c r="AI62">
        <f t="shared" si="13"/>
        <v>0</v>
      </c>
      <c r="AJ62" s="4">
        <f t="shared" si="14"/>
        <v>-0.693055236521347</v>
      </c>
      <c r="AK62" s="61">
        <f t="shared" si="15"/>
        <v>0.49995402586721</v>
      </c>
      <c r="AL62" s="4">
        <f t="shared" ref="AL62:AO62" si="160">1-AC62^2</f>
        <v>0.998316229588108</v>
      </c>
      <c r="AM62" s="4">
        <f t="shared" si="160"/>
        <v>0.998027219394495</v>
      </c>
      <c r="AN62" s="4">
        <f t="shared" si="160"/>
        <v>0.999960374170914</v>
      </c>
      <c r="AO62" s="4">
        <f t="shared" si="160"/>
        <v>0.999478617113402</v>
      </c>
      <c r="AP62" s="61">
        <f t="shared" si="41"/>
        <v>-0.000493705419160334</v>
      </c>
      <c r="AQ62" s="61">
        <f t="shared" si="42"/>
        <v>-0.00017426218560485</v>
      </c>
      <c r="AR62" s="61">
        <f t="shared" si="43"/>
        <v>-0.00618659985875738</v>
      </c>
      <c r="AS62" s="61">
        <f t="shared" si="44"/>
        <v>0.00514990194737872</v>
      </c>
      <c r="AT62" s="40" cm="1">
        <f t="array" ref="AT62">SUMPRODUCT($A62:$B62,$AO$21:$AP$21)+$AQ$21</f>
        <v>0.0416258357550776</v>
      </c>
      <c r="AU62" s="40" cm="1">
        <f t="array" ref="AU62">SUMPRODUCT($A62:$B62,$AO$22:$AP$22)+$AQ$22</f>
        <v>-0.0442461622352031</v>
      </c>
      <c r="AV62" s="40" cm="1">
        <f t="array" ref="AV62">SUMPRODUCT($A62:$B62,$AO$23:$AP$23)+$AQ$23</f>
        <v>0.000804668051655178</v>
      </c>
      <c r="AW62" s="40" cm="1">
        <f t="array" ref="AW62">SUMPRODUCT($A62:$B62,$AO$24:$AP$24)+$AQ$24</f>
        <v>-0.0287418819405646</v>
      </c>
      <c r="AX62" s="10">
        <f t="shared" ref="AX62:BA62" si="161">TANH(AT62)</f>
        <v>0.0416018105696496</v>
      </c>
      <c r="AY62" s="10">
        <f t="shared" si="161"/>
        <v>-0.0442173109202008</v>
      </c>
      <c r="AZ62" s="10">
        <f t="shared" si="161"/>
        <v>0.000804667877983537</v>
      </c>
      <c r="BA62" s="10">
        <f t="shared" si="161"/>
        <v>-0.0287339700391803</v>
      </c>
      <c r="BB62" s="10" cm="1">
        <f t="array" ref="BB62">SUMPRODUCT(AX62:BA62,$AU$28:$AX$28)+$AY$28</f>
        <v>-0.000594759151757735</v>
      </c>
      <c r="BC62" s="10">
        <f t="shared" si="18"/>
        <v>0.499851310216444</v>
      </c>
      <c r="BD62">
        <f t="shared" si="19"/>
        <v>0</v>
      </c>
      <c r="BE62" s="4">
        <f t="shared" si="20"/>
        <v>-0.692849845201372</v>
      </c>
      <c r="BF62" s="61">
        <f t="shared" si="21"/>
        <v>0.499851310216444</v>
      </c>
      <c r="BG62" s="4">
        <f t="shared" ref="BG62:BJ62" si="162">1-AX62^2</f>
        <v>0.998269289357327</v>
      </c>
      <c r="BH62" s="4">
        <f t="shared" si="162"/>
        <v>0.998044829414986</v>
      </c>
      <c r="BI62" s="4">
        <f t="shared" si="162"/>
        <v>0.999999352509606</v>
      </c>
      <c r="BJ62" s="4">
        <f t="shared" si="162"/>
        <v>0.999174358965788</v>
      </c>
      <c r="BK62" s="61">
        <f t="shared" si="47"/>
        <v>-0.000780463476660743</v>
      </c>
      <c r="BL62" s="61">
        <f t="shared" si="48"/>
        <v>0.00189744148533768</v>
      </c>
      <c r="BM62" s="61">
        <f t="shared" si="49"/>
        <v>-0.00617576254016499</v>
      </c>
      <c r="BN62" s="61">
        <f t="shared" si="50"/>
        <v>0.00612545480092058</v>
      </c>
    </row>
    <row r="63" spans="1:66">
      <c r="A63" s="4">
        <f>Planar_dataset!A32</f>
        <v>1.28141487477373</v>
      </c>
      <c r="B63" s="4">
        <f>Planar_dataset!B32</f>
        <v>3.71658381790464</v>
      </c>
      <c r="C63">
        <f>Planar_dataset!C32</f>
        <v>0</v>
      </c>
      <c r="D63" s="40" cm="1">
        <f t="array" ref="D63">SUMPRODUCT($A63:$B63,$E$21:$F$21)+$G$21</f>
        <v>0.0391430057806626</v>
      </c>
      <c r="E63" s="40" cm="1">
        <f t="array" ref="E63">SUMPRODUCT($A63:$B63,$E$22:$F$22)+$G$22</f>
        <v>-0.0680217353514236</v>
      </c>
      <c r="F63" s="40" cm="1">
        <f t="array" ref="F63">SUMPRODUCT($A63:$B63,$E$23:$F$23)+$G$23</f>
        <v>-0.0167394085039618</v>
      </c>
      <c r="G63" s="40" cm="1">
        <f t="array" ref="G63">SUMPRODUCT($A63:$B63,$E$24:$F$24)+$G$24</f>
        <v>-0.0243632673443121</v>
      </c>
      <c r="H63" s="10">
        <f t="shared" si="23"/>
        <v>0.0391230267147999</v>
      </c>
      <c r="I63" s="10">
        <f t="shared" si="24"/>
        <v>-0.0679170179532319</v>
      </c>
      <c r="J63" s="10">
        <f t="shared" si="25"/>
        <v>-0.0167378451749241</v>
      </c>
      <c r="K63" s="10">
        <f t="shared" si="26"/>
        <v>-0.0243584480634532</v>
      </c>
      <c r="L63" s="10" cm="1">
        <f t="array" ref="L63">SUMPRODUCT(H63:K63,$E$28:$H$28)+$I$28</f>
        <v>0.000311401626515004</v>
      </c>
      <c r="M63" s="10">
        <f t="shared" si="27"/>
        <v>0.500077850406</v>
      </c>
      <c r="N63">
        <f t="shared" si="28"/>
        <v>1</v>
      </c>
      <c r="O63" s="4">
        <f t="shared" si="29"/>
        <v>-0.693302893494574</v>
      </c>
      <c r="P63" s="61">
        <f t="shared" si="30"/>
        <v>0.500077850406</v>
      </c>
      <c r="Q63" s="4">
        <f t="shared" si="31"/>
        <v>0.998469388780673</v>
      </c>
      <c r="R63" s="4">
        <f t="shared" si="32"/>
        <v>0.99538727867234</v>
      </c>
      <c r="S63" s="4">
        <f t="shared" si="33"/>
        <v>0.9997198445389</v>
      </c>
      <c r="T63" s="4">
        <f t="shared" si="34"/>
        <v>0.99940666600794</v>
      </c>
      <c r="U63" s="61">
        <f t="shared" si="35"/>
        <v>-0.000218789562383702</v>
      </c>
      <c r="V63" s="61">
        <f t="shared" si="36"/>
        <v>-0.00237545358533816</v>
      </c>
      <c r="W63" s="61">
        <f t="shared" si="37"/>
        <v>-0.00656850589737243</v>
      </c>
      <c r="X63" s="61">
        <f t="shared" si="38"/>
        <v>0.00442117579335176</v>
      </c>
      <c r="Y63" s="40" cm="1">
        <f t="array" ref="Y63">SUMPRODUCT($A63:$B63,$Z$21:$AA$21)+$AB$21</f>
        <v>0.0395137270242399</v>
      </c>
      <c r="Z63" s="40" cm="1">
        <f t="array" ref="Z63">SUMPRODUCT($A63:$B63,$Z$22:$AA$22)+$AB$22</f>
        <v>-0.064021045553664</v>
      </c>
      <c r="AA63" s="40" cm="1">
        <f t="array" ref="AA63">SUMPRODUCT($A63:$B63,$Z$23:$AA$23)+$AB$23</f>
        <v>-0.0056496756245301</v>
      </c>
      <c r="AB63" s="40" cm="1">
        <f t="array" ref="AB63">SUMPRODUCT($A63:$B63,$Z$24:$AA$24)+$AB$24</f>
        <v>-0.0318254930940239</v>
      </c>
      <c r="AC63" s="10">
        <f t="shared" ref="AC63:AF63" si="163">TANH(Y63)</f>
        <v>0.03949317514279</v>
      </c>
      <c r="AD63" s="10">
        <f t="shared" si="163"/>
        <v>-0.0639337211530078</v>
      </c>
      <c r="AE63" s="10">
        <f t="shared" si="163"/>
        <v>-0.0056496155149435</v>
      </c>
      <c r="AF63" s="10">
        <f t="shared" si="163"/>
        <v>-0.0318147525011896</v>
      </c>
      <c r="AG63" s="61" cm="1">
        <f t="array" ref="AG63">SUMPRODUCT(AC63:AF63,$Z$28:$AC$28)+$AD$28</f>
        <v>-0.000276100204046156</v>
      </c>
      <c r="AH63" s="10">
        <f t="shared" si="12"/>
        <v>0.499930974949427</v>
      </c>
      <c r="AI63">
        <f t="shared" si="13"/>
        <v>0</v>
      </c>
      <c r="AJ63" s="4">
        <f t="shared" si="14"/>
        <v>-0.693009139986838</v>
      </c>
      <c r="AK63" s="61">
        <f t="shared" si="15"/>
        <v>0.499930974949427</v>
      </c>
      <c r="AL63" s="4">
        <f t="shared" ref="AL63:AO63" si="164">1-AC63^2</f>
        <v>0.998440289117141</v>
      </c>
      <c r="AM63" s="4">
        <f t="shared" si="164"/>
        <v>0.995912479299529</v>
      </c>
      <c r="AN63" s="4">
        <f t="shared" si="164"/>
        <v>0.999968081844533</v>
      </c>
      <c r="AO63" s="4">
        <f t="shared" si="164"/>
        <v>0.998987821523288</v>
      </c>
      <c r="AP63" s="61">
        <f t="shared" si="41"/>
        <v>-0.000493744005677315</v>
      </c>
      <c r="AQ63" s="61">
        <f t="shared" si="42"/>
        <v>-0.000173884920408434</v>
      </c>
      <c r="AR63" s="61">
        <f t="shared" si="43"/>
        <v>-0.00618636230290418</v>
      </c>
      <c r="AS63" s="61">
        <f t="shared" si="44"/>
        <v>0.00514713575453615</v>
      </c>
      <c r="AT63" s="40" cm="1">
        <f t="array" ref="AT63">SUMPRODUCT($A63:$B63,$AO$21:$AP$21)+$AQ$21</f>
        <v>0.0403498890055174</v>
      </c>
      <c r="AU63" s="40" cm="1">
        <f t="array" ref="AU63">SUMPRODUCT($A63:$B63,$AO$22:$AP$22)+$AQ$22</f>
        <v>-0.0637282705684422</v>
      </c>
      <c r="AV63" s="40" cm="1">
        <f t="array" ref="AV63">SUMPRODUCT($A63:$B63,$AO$23:$AP$23)+$AQ$23</f>
        <v>0.00478885570829815</v>
      </c>
      <c r="AW63" s="40" cm="1">
        <f t="array" ref="AW63">SUMPRODUCT($A63:$B63,$AO$24:$AP$24)+$AQ$24</f>
        <v>-0.0405065575923532</v>
      </c>
      <c r="AX63" s="10">
        <f t="shared" ref="AX63:BA63" si="165">TANH(AT63)</f>
        <v>0.0403280051902285</v>
      </c>
      <c r="AY63" s="10">
        <f t="shared" si="165"/>
        <v>-0.0636421374420094</v>
      </c>
      <c r="AZ63" s="10">
        <f t="shared" si="165"/>
        <v>0.00478881910080277</v>
      </c>
      <c r="BA63" s="10">
        <f t="shared" si="165"/>
        <v>-0.0404844179899046</v>
      </c>
      <c r="BB63" s="10" cm="1">
        <f t="array" ref="BB63">SUMPRODUCT(AX63:BA63,$AU$28:$AX$28)+$AY$28</f>
        <v>-0.000859988615784344</v>
      </c>
      <c r="BC63" s="10">
        <f t="shared" si="18"/>
        <v>0.499785002859304</v>
      </c>
      <c r="BD63">
        <f t="shared" si="19"/>
        <v>0</v>
      </c>
      <c r="BE63" s="4">
        <f t="shared" si="20"/>
        <v>-0.692717278699603</v>
      </c>
      <c r="BF63" s="61">
        <f t="shared" si="21"/>
        <v>0.499785002859304</v>
      </c>
      <c r="BG63" s="4">
        <f t="shared" ref="BG63:BJ63" si="166">1-AX63^2</f>
        <v>0.998373651997377</v>
      </c>
      <c r="BH63" s="4">
        <f t="shared" si="166"/>
        <v>0.995949678341812</v>
      </c>
      <c r="BI63" s="4">
        <f t="shared" si="166"/>
        <v>0.99997706721162</v>
      </c>
      <c r="BJ63" s="4">
        <f t="shared" si="166"/>
        <v>0.998361011900019</v>
      </c>
      <c r="BK63" s="61">
        <f t="shared" si="47"/>
        <v>-0.000780441526549777</v>
      </c>
      <c r="BL63" s="61">
        <f t="shared" si="48"/>
        <v>0.00189320709578776</v>
      </c>
      <c r="BM63" s="61">
        <f t="shared" si="49"/>
        <v>-0.00617480568901427</v>
      </c>
      <c r="BN63" s="61">
        <f t="shared" si="50"/>
        <v>0.00611965665775551</v>
      </c>
    </row>
    <row r="64" spans="1:66">
      <c r="A64" s="4">
        <f>Planar_dataset!A33</f>
        <v>1.59574104204182</v>
      </c>
      <c r="B64" s="4">
        <f>Planar_dataset!B33</f>
        <v>3.70508842254514</v>
      </c>
      <c r="C64">
        <f>Planar_dataset!C33</f>
        <v>0</v>
      </c>
      <c r="D64" s="40" cm="1">
        <f t="array" ref="D64">SUMPRODUCT($A64:$B64,$E$21:$F$21)+$G$21</f>
        <v>0.0447149545747623</v>
      </c>
      <c r="E64" s="40" cm="1">
        <f t="array" ref="E64">SUMPRODUCT($A64:$B64,$E$22:$F$22)+$G$22</f>
        <v>-0.0675042027047749</v>
      </c>
      <c r="F64" s="40" cm="1">
        <f t="array" ref="F64">SUMPRODUCT($A64:$B64,$E$23:$F$23)+$G$23</f>
        <v>-0.0175705312621389</v>
      </c>
      <c r="G64" s="40" cm="1">
        <f t="array" ref="G64">SUMPRODUCT($A64:$B64,$E$24:$F$24)+$G$24</f>
        <v>-0.0245512692650891</v>
      </c>
      <c r="H64" s="10">
        <f t="shared" si="23"/>
        <v>0.0446851769582217</v>
      </c>
      <c r="I64" s="10">
        <f t="shared" si="24"/>
        <v>-0.0674018544788318</v>
      </c>
      <c r="J64" s="10">
        <f t="shared" si="25"/>
        <v>-0.017568723339692</v>
      </c>
      <c r="K64" s="10">
        <f t="shared" si="26"/>
        <v>-0.0245463375736586</v>
      </c>
      <c r="L64" s="10" cm="1">
        <f t="array" ref="L64">SUMPRODUCT(H64:K64,$E$28:$H$28)+$I$28</f>
        <v>0.000315760443829367</v>
      </c>
      <c r="M64" s="10">
        <f t="shared" si="27"/>
        <v>0.500078940110302</v>
      </c>
      <c r="N64">
        <f t="shared" si="28"/>
        <v>1</v>
      </c>
      <c r="O64" s="4">
        <f t="shared" si="29"/>
        <v>-0.693305073244942</v>
      </c>
      <c r="P64" s="61">
        <f t="shared" si="30"/>
        <v>0.500078940110302</v>
      </c>
      <c r="Q64" s="4">
        <f t="shared" si="31"/>
        <v>0.998003234960212</v>
      </c>
      <c r="R64" s="4">
        <f t="shared" si="32"/>
        <v>0.995456990012814</v>
      </c>
      <c r="S64" s="4">
        <f t="shared" si="33"/>
        <v>0.999691339960213</v>
      </c>
      <c r="T64" s="4">
        <f t="shared" si="34"/>
        <v>0.99939747731172</v>
      </c>
      <c r="U64" s="61">
        <f t="shared" si="35"/>
        <v>-0.000218687892982644</v>
      </c>
      <c r="V64" s="61">
        <f t="shared" si="36"/>
        <v>-0.00237562512542057</v>
      </c>
      <c r="W64" s="61">
        <f t="shared" si="37"/>
        <v>-0.00656833292523189</v>
      </c>
      <c r="X64" s="61">
        <f t="shared" si="38"/>
        <v>0.00442114477835201</v>
      </c>
      <c r="Y64" s="40" cm="1">
        <f t="array" ref="Y64">SUMPRODUCT($A64:$B64,$Z$21:$AA$21)+$AB$21</f>
        <v>0.0450808057133372</v>
      </c>
      <c r="Z64" s="40" cm="1">
        <f t="array" ref="Z64">SUMPRODUCT($A64:$B64,$Z$22:$AA$22)+$AB$22</f>
        <v>-0.0635570531893166</v>
      </c>
      <c r="AA64" s="40" cm="1">
        <f t="array" ref="AA64">SUMPRODUCT($A64:$B64,$Z$23:$AA$23)+$AB$23</f>
        <v>-0.0066281024309561</v>
      </c>
      <c r="AB64" s="40" cm="1">
        <f t="array" ref="AB64">SUMPRODUCT($A64:$B64,$Z$24:$AA$24)+$AB$24</f>
        <v>-0.031914284083291</v>
      </c>
      <c r="AC64" s="10">
        <f t="shared" ref="AC64:AF64" si="167">TANH(Y64)</f>
        <v>0.0450502915928045</v>
      </c>
      <c r="AD64" s="10">
        <f t="shared" si="167"/>
        <v>-0.0634716116918513</v>
      </c>
      <c r="AE64" s="10">
        <f t="shared" si="167"/>
        <v>-0.00662800537130008</v>
      </c>
      <c r="AF64" s="10">
        <f t="shared" si="167"/>
        <v>-0.0319034533673275</v>
      </c>
      <c r="AG64" s="61" cm="1">
        <f t="array" ref="AG64">SUMPRODUCT(AC64:AF64,$Z$28:$AC$28)+$AD$28</f>
        <v>-0.000270565266887653</v>
      </c>
      <c r="AH64" s="10">
        <f t="shared" si="12"/>
        <v>0.499932358683691</v>
      </c>
      <c r="AI64">
        <f t="shared" si="13"/>
        <v>0</v>
      </c>
      <c r="AJ64" s="4">
        <f t="shared" si="14"/>
        <v>-0.693011907077197</v>
      </c>
      <c r="AK64" s="61">
        <f t="shared" si="15"/>
        <v>0.499932358683691</v>
      </c>
      <c r="AL64" s="4">
        <f t="shared" ref="AL64:AO64" si="168">1-AC64^2</f>
        <v>0.997970471227403</v>
      </c>
      <c r="AM64" s="4">
        <f t="shared" si="168"/>
        <v>0.995971354509239</v>
      </c>
      <c r="AN64" s="4">
        <f t="shared" si="168"/>
        <v>0.999956069544798</v>
      </c>
      <c r="AO64" s="4">
        <f t="shared" si="168"/>
        <v>0.998982169663239</v>
      </c>
      <c r="AP64" s="61">
        <f t="shared" si="41"/>
        <v>-0.00049351303950613</v>
      </c>
      <c r="AQ64" s="61">
        <f t="shared" si="42"/>
        <v>-0.000173895681253315</v>
      </c>
      <c r="AR64" s="61">
        <f t="shared" si="43"/>
        <v>-0.00618630511081504</v>
      </c>
      <c r="AS64" s="61">
        <f t="shared" si="44"/>
        <v>0.00514712088059254</v>
      </c>
      <c r="AT64" s="40" cm="1">
        <f t="array" ref="AT64">SUMPRODUCT($A64:$B64,$AO$21:$AP$21)+$AQ$21</f>
        <v>0.0459059757952916</v>
      </c>
      <c r="AU64" s="40" cm="1">
        <f t="array" ref="AU64">SUMPRODUCT($A64:$B64,$AO$22:$AP$22)+$AQ$22</f>
        <v>-0.0632681960537396</v>
      </c>
      <c r="AV64" s="40" cm="1">
        <f t="array" ref="AV64">SUMPRODUCT($A64:$B64,$AO$23:$AP$23)+$AQ$23</f>
        <v>0.00367159322407913</v>
      </c>
      <c r="AW64" s="40" cm="1">
        <f t="array" ref="AW64">SUMPRODUCT($A64:$B64,$AO$24:$AP$24)+$AQ$24</f>
        <v>-0.0404797833666105</v>
      </c>
      <c r="AX64" s="10">
        <f t="shared" ref="AX64:BA64" si="169">TANH(AT64)</f>
        <v>0.0458737561698367</v>
      </c>
      <c r="AY64" s="10">
        <f t="shared" si="169"/>
        <v>-0.0631839129925392</v>
      </c>
      <c r="AZ64" s="10">
        <f t="shared" si="169"/>
        <v>0.00367157672574547</v>
      </c>
      <c r="BA64" s="10">
        <f t="shared" si="169"/>
        <v>-0.0404576876178316</v>
      </c>
      <c r="BB64" s="10" cm="1">
        <f t="array" ref="BB64">SUMPRODUCT(AX64:BA64,$AU$28:$AX$28)+$AY$28</f>
        <v>-0.000852788281821665</v>
      </c>
      <c r="BC64" s="10">
        <f t="shared" si="18"/>
        <v>0.499786802942465</v>
      </c>
      <c r="BD64">
        <f t="shared" si="19"/>
        <v>0</v>
      </c>
      <c r="BE64" s="4">
        <f t="shared" si="20"/>
        <v>-0.692720877325014</v>
      </c>
      <c r="BF64" s="61">
        <f t="shared" si="21"/>
        <v>0.499786802942465</v>
      </c>
      <c r="BG64" s="4">
        <f t="shared" ref="BG64:BJ64" si="170">1-AX64^2</f>
        <v>0.99789559849487</v>
      </c>
      <c r="BH64" s="4">
        <f t="shared" si="170"/>
        <v>0.996007793138951</v>
      </c>
      <c r="BI64" s="4">
        <f t="shared" si="170"/>
        <v>0.999986519524347</v>
      </c>
      <c r="BJ64" s="4">
        <f t="shared" si="170"/>
        <v>0.998363175512618</v>
      </c>
      <c r="BK64" s="61">
        <f t="shared" si="47"/>
        <v>-0.000780070635559349</v>
      </c>
      <c r="BL64" s="61">
        <f t="shared" si="48"/>
        <v>0.00189332438576666</v>
      </c>
      <c r="BM64" s="61">
        <f t="shared" si="49"/>
        <v>-0.00617488629664794</v>
      </c>
      <c r="BN64" s="61">
        <f t="shared" si="50"/>
        <v>0.00611969196136569</v>
      </c>
    </row>
    <row r="65" spans="1:66">
      <c r="A65" s="4">
        <f>Planar_dataset!A34</f>
        <v>1.46298293757335</v>
      </c>
      <c r="B65" s="4">
        <f>Planar_dataset!B34</f>
        <v>3.83692687813098</v>
      </c>
      <c r="C65">
        <f>Planar_dataset!C34</f>
        <v>0</v>
      </c>
      <c r="D65" s="40" cm="1">
        <f t="array" ref="D65">SUMPRODUCT($A65:$B65,$E$21:$F$21)+$G$21</f>
        <v>0.042915893162848</v>
      </c>
      <c r="E65" s="40" cm="1">
        <f t="array" ref="E65">SUMPRODUCT($A65:$B65,$E$22:$F$22)+$G$22</f>
        <v>-0.070089110914318</v>
      </c>
      <c r="F65" s="40" cm="1">
        <f t="array" ref="F65">SUMPRODUCT($A65:$B65,$E$23:$F$23)+$G$23</f>
        <v>-0.0176699847017819</v>
      </c>
      <c r="G65" s="40" cm="1">
        <f t="array" ref="G65">SUMPRODUCT($A65:$B65,$E$24:$F$24)+$G$24</f>
        <v>-0.0252680512515011</v>
      </c>
      <c r="H65" s="10">
        <f t="shared" si="23"/>
        <v>0.0428895654347933</v>
      </c>
      <c r="I65" s="10">
        <f t="shared" si="24"/>
        <v>-0.0699745654572174</v>
      </c>
      <c r="J65" s="10">
        <f t="shared" si="25"/>
        <v>-0.0176681459079866</v>
      </c>
      <c r="K65" s="10">
        <f t="shared" si="26"/>
        <v>-0.0252626749564754</v>
      </c>
      <c r="L65" s="10" cm="1">
        <f t="array" ref="L65">SUMPRODUCT(H65:K65,$E$28:$H$28)+$I$28</f>
        <v>0.000323794085852176</v>
      </c>
      <c r="M65" s="10">
        <f t="shared" si="27"/>
        <v>0.500080948520756</v>
      </c>
      <c r="N65">
        <f t="shared" si="28"/>
        <v>1</v>
      </c>
      <c r="O65" s="4">
        <f t="shared" si="29"/>
        <v>-0.693309090708198</v>
      </c>
      <c r="P65" s="61">
        <f t="shared" si="30"/>
        <v>0.500080948520756</v>
      </c>
      <c r="Q65" s="4">
        <f t="shared" si="31"/>
        <v>0.998160485176815</v>
      </c>
      <c r="R65" s="4">
        <f t="shared" si="32"/>
        <v>0.995103560189074</v>
      </c>
      <c r="S65" s="4">
        <f t="shared" si="33"/>
        <v>0.999687836620174</v>
      </c>
      <c r="T65" s="4">
        <f t="shared" si="34"/>
        <v>0.999361797254044</v>
      </c>
      <c r="U65" s="61">
        <f t="shared" si="35"/>
        <v>-0.000218723228934584</v>
      </c>
      <c r="V65" s="61">
        <f t="shared" si="36"/>
        <v>-0.00237479121442287</v>
      </c>
      <c r="W65" s="61">
        <f t="shared" si="37"/>
        <v>-0.00656833628658312</v>
      </c>
      <c r="X65" s="61">
        <f t="shared" si="38"/>
        <v>0.00442100469205757</v>
      </c>
      <c r="Y65" s="40" cm="1">
        <f t="array" ref="Y65">SUMPRODUCT($A65:$B65,$Z$21:$AA$21)+$AB$21</f>
        <v>0.0432969795389303</v>
      </c>
      <c r="Z65" s="40" cm="1">
        <f t="array" ref="Z65">SUMPRODUCT($A65:$B65,$Z$22:$AA$22)+$AB$22</f>
        <v>-0.0659770007485774</v>
      </c>
      <c r="AA65" s="40" cm="1">
        <f t="array" ref="AA65">SUMPRODUCT($A65:$B65,$Z$23:$AA$23)+$AB$23</f>
        <v>-0.00627089798421762</v>
      </c>
      <c r="AB65" s="40" cm="1">
        <f t="array" ref="AB65">SUMPRODUCT($A65:$B65,$Z$24:$AA$24)+$AB$24</f>
        <v>-0.032938398930018</v>
      </c>
      <c r="AC65" s="10">
        <f t="shared" ref="AC65:AF65" si="171">TANH(Y65)</f>
        <v>0.0432699445612685</v>
      </c>
      <c r="AD65" s="10">
        <f t="shared" si="171"/>
        <v>-0.0658814352921809</v>
      </c>
      <c r="AE65" s="10">
        <f t="shared" si="171"/>
        <v>-0.00627081578624215</v>
      </c>
      <c r="AF65" s="10">
        <f t="shared" si="171"/>
        <v>-0.0329264920556984</v>
      </c>
      <c r="AG65" s="61" cm="1">
        <f t="array" ref="AG65">SUMPRODUCT(AC65:AF65,$Z$28:$AC$28)+$AD$28</f>
        <v>-0.00028292630993081</v>
      </c>
      <c r="AH65" s="10">
        <f t="shared" si="12"/>
        <v>0.499929268422989</v>
      </c>
      <c r="AI65">
        <f t="shared" si="13"/>
        <v>0</v>
      </c>
      <c r="AJ65" s="4">
        <f t="shared" si="14"/>
        <v>-0.693005727410892</v>
      </c>
      <c r="AK65" s="61">
        <f t="shared" si="15"/>
        <v>0.499929268422989</v>
      </c>
      <c r="AL65" s="4">
        <f t="shared" ref="AL65:AO65" si="172">1-AC65^2</f>
        <v>0.998127711897665</v>
      </c>
      <c r="AM65" s="4">
        <f t="shared" si="172"/>
        <v>0.995659636483842</v>
      </c>
      <c r="AN65" s="4">
        <f t="shared" si="172"/>
        <v>0.999960676869375</v>
      </c>
      <c r="AO65" s="4">
        <f t="shared" si="172"/>
        <v>0.998915846120906</v>
      </c>
      <c r="AP65" s="61">
        <f t="shared" si="41"/>
        <v>-0.000493587746578369</v>
      </c>
      <c r="AQ65" s="61">
        <f t="shared" si="42"/>
        <v>-0.000173840180998186</v>
      </c>
      <c r="AR65" s="61">
        <f t="shared" si="43"/>
        <v>-0.00618629537444228</v>
      </c>
      <c r="AS65" s="61">
        <f t="shared" si="44"/>
        <v>0.00514674734340415</v>
      </c>
      <c r="AT65" s="40" cm="1">
        <f t="array" ref="AT65">SUMPRODUCT($A65:$B65,$AO$21:$AP$21)+$AQ$21</f>
        <v>0.044156516970231</v>
      </c>
      <c r="AU65" s="40" cm="1">
        <f t="array" ref="AU65">SUMPRODUCT($A65:$B65,$AO$22:$AP$22)+$AQ$22</f>
        <v>-0.0656760716791861</v>
      </c>
      <c r="AV65" s="40" cm="1">
        <f t="array" ref="AV65">SUMPRODUCT($A65:$B65,$AO$23:$AP$23)+$AQ$23</f>
        <v>0.0044587427220353</v>
      </c>
      <c r="AW65" s="40" cm="1">
        <f t="array" ref="AW65">SUMPRODUCT($A65:$B65,$AO$24:$AP$24)+$AQ$24</f>
        <v>-0.0418615133702679</v>
      </c>
      <c r="AX65" s="10">
        <f t="shared" ref="AX65:BA65" si="173">TANH(AT65)</f>
        <v>0.0441278405726045</v>
      </c>
      <c r="AY65" s="10">
        <f t="shared" si="173"/>
        <v>-0.0655818064330544</v>
      </c>
      <c r="AZ65" s="10">
        <f t="shared" si="173"/>
        <v>0.00445871317509382</v>
      </c>
      <c r="BA65" s="10">
        <f t="shared" si="173"/>
        <v>-0.0418370779840207</v>
      </c>
      <c r="BB65" s="10" cm="1">
        <f t="array" ref="BB65">SUMPRODUCT(AX65:BA65,$AU$28:$AX$28)+$AY$28</f>
        <v>-0.000885820777290875</v>
      </c>
      <c r="BC65" s="10">
        <f t="shared" si="18"/>
        <v>0.499778544820158</v>
      </c>
      <c r="BD65">
        <f t="shared" si="19"/>
        <v>0</v>
      </c>
      <c r="BE65" s="4">
        <f t="shared" si="20"/>
        <v>-0.692704368256103</v>
      </c>
      <c r="BF65" s="61">
        <f t="shared" si="21"/>
        <v>0.499778544820158</v>
      </c>
      <c r="BG65" s="4">
        <f t="shared" ref="BG65:BJ65" si="174">1-AX65^2</f>
        <v>0.998052733686399</v>
      </c>
      <c r="BH65" s="4">
        <f t="shared" si="174"/>
        <v>0.995699026664977</v>
      </c>
      <c r="BI65" s="4">
        <f t="shared" si="174"/>
        <v>0.999980119876822</v>
      </c>
      <c r="BJ65" s="4">
        <f t="shared" si="174"/>
        <v>0.998249658905759</v>
      </c>
      <c r="BK65" s="61">
        <f t="shared" si="47"/>
        <v>-0.000780180579239314</v>
      </c>
      <c r="BL65" s="61">
        <f t="shared" si="48"/>
        <v>0.00189270617324314</v>
      </c>
      <c r="BM65" s="61">
        <f t="shared" si="49"/>
        <v>-0.00617474475023509</v>
      </c>
      <c r="BN65" s="61">
        <f t="shared" si="50"/>
        <v>0.00611889502980687</v>
      </c>
    </row>
    <row r="66" spans="1:66">
      <c r="A66" s="4">
        <f>Planar_dataset!A35</f>
        <v>1.46629048072842</v>
      </c>
      <c r="B66" s="4">
        <f>Planar_dataset!B35</f>
        <v>4.03764347048151</v>
      </c>
      <c r="C66">
        <f>Planar_dataset!C35</f>
        <v>0</v>
      </c>
      <c r="D66" s="40" cm="1">
        <f t="array" ref="D66">SUMPRODUCT($A66:$B66,$E$21:$F$21)+$G$21</f>
        <v>0.0438512005187126</v>
      </c>
      <c r="E66" s="40" cm="1">
        <f t="array" ref="E66">SUMPRODUCT($A66:$B66,$E$22:$F$22)+$G$22</f>
        <v>-0.0738262582718119</v>
      </c>
      <c r="F66" s="40" cm="1">
        <f t="array" ref="F66">SUMPRODUCT($A66:$B66,$E$23:$F$23)+$G$23</f>
        <v>-0.0183912195705334</v>
      </c>
      <c r="G66" s="40" cm="1">
        <f t="array" ref="G66">SUMPRODUCT($A66:$B66,$E$24:$F$24)+$G$24</f>
        <v>-0.0265292823542439</v>
      </c>
      <c r="H66" s="10">
        <f t="shared" si="23"/>
        <v>0.0438231145574357</v>
      </c>
      <c r="I66" s="10">
        <f t="shared" si="24"/>
        <v>-0.0736924245497009</v>
      </c>
      <c r="J66" s="10">
        <f t="shared" si="25"/>
        <v>-0.0183891463209833</v>
      </c>
      <c r="K66" s="10">
        <f t="shared" si="26"/>
        <v>-0.026523060311277</v>
      </c>
      <c r="L66" s="10" cm="1">
        <f t="array" ref="L66">SUMPRODUCT(H66:K66,$E$28:$H$28)+$I$28</f>
        <v>0.000339450635021684</v>
      </c>
      <c r="M66" s="10">
        <f t="shared" si="27"/>
        <v>0.500084862657941</v>
      </c>
      <c r="N66">
        <f t="shared" si="28"/>
        <v>1</v>
      </c>
      <c r="O66" s="4">
        <f t="shared" si="29"/>
        <v>-0.693316920280798</v>
      </c>
      <c r="P66" s="61">
        <f t="shared" si="30"/>
        <v>0.500084862657941</v>
      </c>
      <c r="Q66" s="4">
        <f t="shared" si="31"/>
        <v>0.998079534630486</v>
      </c>
      <c r="R66" s="4">
        <f t="shared" si="32"/>
        <v>0.994569426563987</v>
      </c>
      <c r="S66" s="4">
        <f t="shared" si="33"/>
        <v>0.999661839297585</v>
      </c>
      <c r="T66" s="4">
        <f t="shared" si="34"/>
        <v>0.999296527271724</v>
      </c>
      <c r="U66" s="61">
        <f t="shared" si="35"/>
        <v>-0.000218707202349115</v>
      </c>
      <c r="V66" s="61">
        <f t="shared" si="36"/>
        <v>-0.00237353509463485</v>
      </c>
      <c r="W66" s="61">
        <f t="shared" si="37"/>
        <v>-0.00656821688318287</v>
      </c>
      <c r="X66" s="61">
        <f t="shared" si="38"/>
        <v>0.00442075054985836</v>
      </c>
      <c r="Y66" s="40" cm="1">
        <f t="array" ref="Y66">SUMPRODUCT($A66:$B66,$Z$21:$AA$21)+$AB$21</f>
        <v>0.0442530785465892</v>
      </c>
      <c r="Z66" s="40" cm="1">
        <f t="array" ref="Z66">SUMPRODUCT($A66:$B66,$Z$22:$AA$22)+$AB$22</f>
        <v>-0.0694895738082819</v>
      </c>
      <c r="AA66" s="40" cm="1">
        <f t="array" ref="AA66">SUMPRODUCT($A66:$B66,$Z$23:$AA$23)+$AB$23</f>
        <v>-0.00636982957883076</v>
      </c>
      <c r="AB66" s="40" cm="1">
        <f t="array" ref="AB66">SUMPRODUCT($A66:$B66,$Z$24:$AA$24)+$AB$24</f>
        <v>-0.0346183923642163</v>
      </c>
      <c r="AC66" s="10">
        <f t="shared" ref="AC66:AF66" si="175">TANH(Y66)</f>
        <v>0.0442242137069073</v>
      </c>
      <c r="AD66" s="10">
        <f t="shared" si="175"/>
        <v>-0.0693779389901388</v>
      </c>
      <c r="AE66" s="10">
        <f t="shared" si="175"/>
        <v>-0.00636974342885961</v>
      </c>
      <c r="AF66" s="10">
        <f t="shared" si="175"/>
        <v>-0.0346045697147441</v>
      </c>
      <c r="AG66" s="61" cm="1">
        <f t="array" ref="AG66">SUMPRODUCT(AC66:AF66,$Z$28:$AC$28)+$AD$28</f>
        <v>-0.00029871936846008</v>
      </c>
      <c r="AH66" s="10">
        <f t="shared" si="12"/>
        <v>0.49992532015844</v>
      </c>
      <c r="AI66">
        <f t="shared" si="13"/>
        <v>0</v>
      </c>
      <c r="AJ66" s="4">
        <f t="shared" si="14"/>
        <v>-0.692997832029873</v>
      </c>
      <c r="AK66" s="61">
        <f t="shared" si="15"/>
        <v>0.49992532015844</v>
      </c>
      <c r="AL66" s="4">
        <f t="shared" ref="AL66:AO66" si="176">1-AC66^2</f>
        <v>0.998044218922006</v>
      </c>
      <c r="AM66" s="4">
        <f t="shared" si="176"/>
        <v>0.995186701581481</v>
      </c>
      <c r="AN66" s="4">
        <f t="shared" si="176"/>
        <v>0.999959426368651</v>
      </c>
      <c r="AO66" s="4">
        <f t="shared" si="176"/>
        <v>0.998802523754857</v>
      </c>
      <c r="AP66" s="61">
        <f t="shared" si="41"/>
        <v>-0.000493542560309482</v>
      </c>
      <c r="AQ66" s="61">
        <f t="shared" si="42"/>
        <v>-0.000173756235234075</v>
      </c>
      <c r="AR66" s="61">
        <f t="shared" si="43"/>
        <v>-0.00618623878105939</v>
      </c>
      <c r="AS66" s="61">
        <f t="shared" si="44"/>
        <v>0.00514612282622883</v>
      </c>
      <c r="AT66" s="40" cm="1">
        <f t="array" ref="AT66">SUMPRODUCT($A66:$B66,$AO$21:$AP$21)+$AQ$21</f>
        <v>0.045159513297965</v>
      </c>
      <c r="AU66" s="40" cm="1">
        <f t="array" ref="AU66">SUMPRODUCT($A66:$B66,$AO$22:$AP$22)+$AQ$22</f>
        <v>-0.0691722100575329</v>
      </c>
      <c r="AV66" s="40" cm="1">
        <f t="array" ref="AV66">SUMPRODUCT($A66:$B66,$AO$23:$AP$23)+$AQ$23</f>
        <v>0.00494561122787646</v>
      </c>
      <c r="AW66" s="40" cm="1">
        <f t="array" ref="AW66">SUMPRODUCT($A66:$B66,$AO$24:$AP$24)+$AQ$24</f>
        <v>-0.0440286991165853</v>
      </c>
      <c r="AX66" s="10">
        <f t="shared" ref="AX66:BA66" si="177">TANH(AT66)</f>
        <v>0.0451288391594486</v>
      </c>
      <c r="AY66" s="10">
        <f t="shared" si="177"/>
        <v>-0.0690620958621857</v>
      </c>
      <c r="AZ66" s="10">
        <f t="shared" si="177"/>
        <v>0.00494557090658652</v>
      </c>
      <c r="BA66" s="10">
        <f t="shared" si="177"/>
        <v>-0.0440002708955196</v>
      </c>
      <c r="BB66" s="10" cm="1">
        <f t="array" ref="BB66">SUMPRODUCT(AX66:BA66,$AU$28:$AX$28)+$AY$28</f>
        <v>-0.000933169635272979</v>
      </c>
      <c r="BC66" s="10">
        <f t="shared" si="18"/>
        <v>0.499766707608111</v>
      </c>
      <c r="BD66">
        <f t="shared" si="19"/>
        <v>0</v>
      </c>
      <c r="BE66" s="4">
        <f t="shared" si="20"/>
        <v>-0.692680704593001</v>
      </c>
      <c r="BF66" s="61">
        <f t="shared" si="21"/>
        <v>0.499766707608111</v>
      </c>
      <c r="BG66" s="4">
        <f t="shared" ref="BG66:BJ66" si="178">1-AX66^2</f>
        <v>0.997963387876121</v>
      </c>
      <c r="BH66" s="4">
        <f t="shared" si="178"/>
        <v>0.995230426915122</v>
      </c>
      <c r="BI66" s="4">
        <f t="shared" si="178"/>
        <v>0.999975541328408</v>
      </c>
      <c r="BJ66" s="4">
        <f t="shared" si="178"/>
        <v>0.998063976161121</v>
      </c>
      <c r="BK66" s="61">
        <f t="shared" si="47"/>
        <v>-0.000780092260516557</v>
      </c>
      <c r="BL66" s="61">
        <f t="shared" si="48"/>
        <v>0.00189177061301374</v>
      </c>
      <c r="BM66" s="61">
        <f t="shared" si="49"/>
        <v>-0.00617457023067409</v>
      </c>
      <c r="BN66" s="61">
        <f t="shared" si="50"/>
        <v>0.00611761196585832</v>
      </c>
    </row>
    <row r="67" spans="1:66">
      <c r="A67" s="4">
        <f>Planar_dataset!A36</f>
        <v>1.54348960968905</v>
      </c>
      <c r="B67" s="4">
        <f>Planar_dataset!B36</f>
        <v>3.66278003656841</v>
      </c>
      <c r="C67">
        <f>Planar_dataset!C36</f>
        <v>0</v>
      </c>
      <c r="D67" s="40" cm="1">
        <f t="array" ref="D67">SUMPRODUCT($A67:$B67,$E$21:$F$21)+$G$21</f>
        <v>0.0435956903055444</v>
      </c>
      <c r="E67" s="40" cm="1">
        <f t="array" ref="E67">SUMPRODUCT($A67:$B67,$E$22:$F$22)+$G$22</f>
        <v>-0.066766210328439</v>
      </c>
      <c r="F67" s="40" cm="1">
        <f t="array" ref="F67">SUMPRODUCT($A67:$B67,$E$23:$F$23)+$G$23</f>
        <v>-0.0172754991549113</v>
      </c>
      <c r="G67" s="40" cm="1">
        <f t="array" ref="G67">SUMPRODUCT($A67:$B67,$E$24:$F$24)+$G$24</f>
        <v>-0.0242427617894372</v>
      </c>
      <c r="H67" s="10">
        <f t="shared" si="23"/>
        <v>0.0435680921927832</v>
      </c>
      <c r="I67" s="10">
        <f t="shared" si="24"/>
        <v>-0.0666671783983105</v>
      </c>
      <c r="J67" s="10">
        <f t="shared" si="25"/>
        <v>-0.0172737807768572</v>
      </c>
      <c r="K67" s="10">
        <f t="shared" si="26"/>
        <v>-0.0242380136556887</v>
      </c>
      <c r="L67" s="10" cm="1">
        <f t="array" ref="L67">SUMPRODUCT(H67:K67,$E$28:$H$28)+$I$28</f>
        <v>0.000311596279205548</v>
      </c>
      <c r="M67" s="10">
        <f t="shared" si="27"/>
        <v>0.500077899069171</v>
      </c>
      <c r="N67">
        <f t="shared" si="28"/>
        <v>1</v>
      </c>
      <c r="O67" s="4">
        <f t="shared" si="29"/>
        <v>-0.693302990836078</v>
      </c>
      <c r="P67" s="61">
        <f t="shared" si="30"/>
        <v>0.500077899069171</v>
      </c>
      <c r="Q67" s="4">
        <f t="shared" si="31"/>
        <v>0.998101821342681</v>
      </c>
      <c r="R67" s="4">
        <f t="shared" si="32"/>
        <v>0.995555487324408</v>
      </c>
      <c r="S67" s="4">
        <f t="shared" si="33"/>
        <v>0.999701616497673</v>
      </c>
      <c r="T67" s="4">
        <f t="shared" si="34"/>
        <v>0.999412518694027</v>
      </c>
      <c r="U67" s="61">
        <f t="shared" si="35"/>
        <v>-0.000218709040467308</v>
      </c>
      <c r="V67" s="61">
        <f t="shared" si="36"/>
        <v>-0.00237585524003582</v>
      </c>
      <c r="W67" s="61">
        <f t="shared" si="37"/>
        <v>-0.00656838677200092</v>
      </c>
      <c r="X67" s="61">
        <f t="shared" si="38"/>
        <v>0.0044212021147003</v>
      </c>
      <c r="Y67" s="40" cm="1">
        <f t="array" ref="Y67">SUMPRODUCT($A67:$B67,$Z$21:$AA$21)+$AB$21</f>
        <v>0.0439577619430268</v>
      </c>
      <c r="Z67" s="40" cm="1">
        <f t="array" ref="Z67">SUMPRODUCT($A67:$B67,$Z$22:$AA$22)+$AB$22</f>
        <v>-0.0628597302124821</v>
      </c>
      <c r="AA67" s="40" cm="1">
        <f t="array" ref="AA67">SUMPRODUCT($A67:$B67,$Z$23:$AA$23)+$AB$23</f>
        <v>-0.00644594007580551</v>
      </c>
      <c r="AB67" s="40" cm="1">
        <f t="array" ref="AB67">SUMPRODUCT($A67:$B67,$Z$24:$AA$24)+$AB$24</f>
        <v>-0.0315298381267291</v>
      </c>
      <c r="AC67" s="10">
        <f t="shared" ref="AC67:AF67" si="179">TANH(Y67)</f>
        <v>0.0439294708371539</v>
      </c>
      <c r="AD67" s="10">
        <f t="shared" si="179"/>
        <v>-0.0627770673539788</v>
      </c>
      <c r="AE67" s="10">
        <f t="shared" si="179"/>
        <v>-0.00644585080071097</v>
      </c>
      <c r="AF67" s="10">
        <f t="shared" si="179"/>
        <v>-0.0315193940198973</v>
      </c>
      <c r="AG67" s="61" cm="1">
        <f t="array" ref="AG67">SUMPRODUCT(AC67:AF67,$Z$28:$AC$28)+$AD$28</f>
        <v>-0.000267995122234488</v>
      </c>
      <c r="AH67" s="10">
        <f t="shared" si="12"/>
        <v>0.499933001219842</v>
      </c>
      <c r="AI67">
        <f t="shared" si="13"/>
        <v>0</v>
      </c>
      <c r="AJ67" s="4">
        <f t="shared" si="14"/>
        <v>-0.693013191976501</v>
      </c>
      <c r="AK67" s="61">
        <f t="shared" si="15"/>
        <v>0.499933001219842</v>
      </c>
      <c r="AL67" s="4">
        <f t="shared" ref="AL67:AO67" si="180">1-AC67^2</f>
        <v>0.998070201591968</v>
      </c>
      <c r="AM67" s="4">
        <f t="shared" si="180"/>
        <v>0.996059039814434</v>
      </c>
      <c r="AN67" s="4">
        <f t="shared" si="180"/>
        <v>0.999958451007455</v>
      </c>
      <c r="AO67" s="4">
        <f t="shared" si="180"/>
        <v>0.999006527800618</v>
      </c>
      <c r="AP67" s="61">
        <f t="shared" si="41"/>
        <v>-0.000493562992183575</v>
      </c>
      <c r="AQ67" s="61">
        <f t="shared" si="42"/>
        <v>-0.000173911214545284</v>
      </c>
      <c r="AR67" s="61">
        <f t="shared" si="43"/>
        <v>-0.00618632779486079</v>
      </c>
      <c r="AS67" s="61">
        <f t="shared" si="44"/>
        <v>0.00514725299808854</v>
      </c>
      <c r="AT67" s="40" cm="1">
        <f t="array" ref="AT67">SUMPRODUCT($A67:$B67,$AO$21:$AP$21)+$AQ$21</f>
        <v>0.0447744081843732</v>
      </c>
      <c r="AU67" s="40" cm="1">
        <f t="array" ref="AU67">SUMPRODUCT($A67:$B67,$AO$22:$AP$22)+$AQ$22</f>
        <v>-0.062573849374561</v>
      </c>
      <c r="AV67" s="40" cm="1">
        <f t="array" ref="AV67">SUMPRODUCT($A67:$B67,$AO$23:$AP$23)+$AQ$23</f>
        <v>0.0037475347897211</v>
      </c>
      <c r="AW67" s="40" cm="1">
        <f t="array" ref="AW67">SUMPRODUCT($A67:$B67,$AO$24:$AP$24)+$AQ$24</f>
        <v>-0.0400070131288221</v>
      </c>
      <c r="AX67" s="10">
        <f t="shared" ref="AX67:BA67" si="181">TANH(AT67)</f>
        <v>0.0447445116952391</v>
      </c>
      <c r="AY67" s="10">
        <f t="shared" si="181"/>
        <v>-0.0624923080583084</v>
      </c>
      <c r="AZ67" s="10">
        <f t="shared" si="181"/>
        <v>0.00374751724633888</v>
      </c>
      <c r="BA67" s="10">
        <f t="shared" si="181"/>
        <v>-0.0399856822289745</v>
      </c>
      <c r="BB67" s="10" cm="1">
        <f t="array" ref="BB67">SUMPRODUCT(AX67:BA67,$AU$28:$AX$28)+$AY$28</f>
        <v>-0.000843540814708205</v>
      </c>
      <c r="BC67" s="10">
        <f t="shared" si="18"/>
        <v>0.499789114808828</v>
      </c>
      <c r="BD67">
        <f t="shared" si="19"/>
        <v>0</v>
      </c>
      <c r="BE67" s="4">
        <f t="shared" si="20"/>
        <v>-0.692725499097727</v>
      </c>
      <c r="BF67" s="61">
        <f t="shared" si="21"/>
        <v>0.499789114808828</v>
      </c>
      <c r="BG67" s="4">
        <f t="shared" ref="BG67:BJ67" si="182">1-AX67^2</f>
        <v>0.997997928673155</v>
      </c>
      <c r="BH67" s="4">
        <f t="shared" si="182"/>
        <v>0.996094711433545</v>
      </c>
      <c r="BI67" s="4">
        <f t="shared" si="182"/>
        <v>0.999985956114488</v>
      </c>
      <c r="BJ67" s="4">
        <f t="shared" si="182"/>
        <v>0.998401145216683</v>
      </c>
      <c r="BK67" s="61">
        <f t="shared" si="47"/>
        <v>-0.000780154237410911</v>
      </c>
      <c r="BL67" s="61">
        <f t="shared" si="48"/>
        <v>0.00189349836862685</v>
      </c>
      <c r="BM67" s="61">
        <f t="shared" si="49"/>
        <v>-0.00617491138079615</v>
      </c>
      <c r="BN67" s="61">
        <f t="shared" si="50"/>
        <v>0.00611995301418619</v>
      </c>
    </row>
    <row r="68" spans="1:66">
      <c r="A68" s="4">
        <f>Planar_dataset!A37</f>
        <v>1.57013416429806</v>
      </c>
      <c r="B68" s="4">
        <f>Planar_dataset!B37</f>
        <v>2.58286652586799</v>
      </c>
      <c r="C68">
        <f>Planar_dataset!C37</f>
        <v>0</v>
      </c>
      <c r="D68" s="40" cm="1">
        <f t="array" ref="D68">SUMPRODUCT($A68:$B68,$E$21:$F$21)+$G$21</f>
        <v>0.0393583335446827</v>
      </c>
      <c r="E68" s="40" cm="1">
        <f t="array" ref="E68">SUMPRODUCT($A68:$B68,$E$22:$F$22)+$G$22</f>
        <v>-0.0466163895333127</v>
      </c>
      <c r="F68" s="40" cm="1">
        <f t="array" ref="F68">SUMPRODUCT($A68:$B68,$E$23:$F$23)+$G$23</f>
        <v>-0.0135183178584605</v>
      </c>
      <c r="G68" s="40" cm="1">
        <f t="array" ref="G68">SUMPRODUCT($A68:$B68,$E$24:$F$24)+$G$24</f>
        <v>-0.0174937428674513</v>
      </c>
      <c r="H68" s="10">
        <f t="shared" si="23"/>
        <v>0.0393380230812174</v>
      </c>
      <c r="I68" s="10">
        <f t="shared" si="24"/>
        <v>-0.0465826516904195</v>
      </c>
      <c r="J68" s="10">
        <f t="shared" si="25"/>
        <v>-0.0135174944506883</v>
      </c>
      <c r="K68" s="10">
        <f t="shared" si="26"/>
        <v>-0.0174919585431029</v>
      </c>
      <c r="L68" s="10" cm="1">
        <f t="array" ref="L68">SUMPRODUCT(H68:K68,$E$28:$H$28)+$I$28</f>
        <v>0.000227927426526082</v>
      </c>
      <c r="M68" s="10">
        <f t="shared" si="27"/>
        <v>0.500056981856385</v>
      </c>
      <c r="N68">
        <f t="shared" si="28"/>
        <v>1</v>
      </c>
      <c r="O68" s="4">
        <f t="shared" si="29"/>
        <v>-0.693261150767072</v>
      </c>
      <c r="P68" s="61">
        <f t="shared" si="30"/>
        <v>0.500056981856385</v>
      </c>
      <c r="Q68" s="4">
        <f t="shared" si="31"/>
        <v>0.998452519940062</v>
      </c>
      <c r="R68" s="4">
        <f t="shared" si="32"/>
        <v>0.997830056561489</v>
      </c>
      <c r="S68" s="4">
        <f t="shared" si="33"/>
        <v>0.999817277343776</v>
      </c>
      <c r="T68" s="4">
        <f t="shared" si="34"/>
        <v>0.999694031386326</v>
      </c>
      <c r="U68" s="61">
        <f t="shared" si="35"/>
        <v>-0.000218776735933879</v>
      </c>
      <c r="V68" s="61">
        <f t="shared" si="36"/>
        <v>-0.00238118380875392</v>
      </c>
      <c r="W68" s="61">
        <f t="shared" si="37"/>
        <v>-0.00656887193025401</v>
      </c>
      <c r="X68" s="61">
        <f t="shared" si="38"/>
        <v>0.0044222624891045</v>
      </c>
      <c r="Y68" s="40" cm="1">
        <f t="array" ref="Y68">SUMPRODUCT($A68:$B68,$Z$21:$AA$21)+$AB$21</f>
        <v>0.0396080201840372</v>
      </c>
      <c r="Z68" s="40" cm="1">
        <f t="array" ref="Z68">SUMPRODUCT($A68:$B68,$Z$22:$AA$22)+$AB$22</f>
        <v>-0.0439239320565417</v>
      </c>
      <c r="AA68" s="40" cm="1">
        <f t="array" ref="AA68">SUMPRODUCT($A68:$B68,$Z$23:$AA$23)+$AB$23</f>
        <v>-0.00605270870580389</v>
      </c>
      <c r="AB68" s="40" cm="1">
        <f t="array" ref="AB68">SUMPRODUCT($A68:$B68,$Z$24:$AA$24)+$AB$24</f>
        <v>-0.022517126904436</v>
      </c>
      <c r="AC68" s="10">
        <f t="shared" ref="AC68:AF68" si="183">TANH(Y68)</f>
        <v>0.039587320881648</v>
      </c>
      <c r="AD68" s="10">
        <f t="shared" si="183"/>
        <v>-0.0438957061853642</v>
      </c>
      <c r="AE68" s="10">
        <f t="shared" si="183"/>
        <v>-0.00605263479265556</v>
      </c>
      <c r="AF68" s="10">
        <f t="shared" si="183"/>
        <v>-0.0225133221239786</v>
      </c>
      <c r="AG68" s="61" cm="1">
        <f t="array" ref="AG68">SUMPRODUCT(AC68:AF68,$Z$28:$AC$28)+$AD$28</f>
        <v>-0.000182342521180894</v>
      </c>
      <c r="AH68" s="10">
        <f t="shared" si="12"/>
        <v>0.499954414369831</v>
      </c>
      <c r="AI68">
        <f t="shared" si="13"/>
        <v>0</v>
      </c>
      <c r="AJ68" s="4">
        <f t="shared" si="14"/>
        <v>-0.693056013455454</v>
      </c>
      <c r="AK68" s="61">
        <f t="shared" si="15"/>
        <v>0.499954414369831</v>
      </c>
      <c r="AL68" s="4">
        <f t="shared" ref="AL68:AO68" si="184">1-AC68^2</f>
        <v>0.998432844025413</v>
      </c>
      <c r="AM68" s="4">
        <f t="shared" si="184"/>
        <v>0.998073166978488</v>
      </c>
      <c r="AN68" s="4">
        <f t="shared" si="184"/>
        <v>0.999963365612067</v>
      </c>
      <c r="AO68" s="4">
        <f t="shared" si="184"/>
        <v>0.999493150326942</v>
      </c>
      <c r="AP68" s="61">
        <f t="shared" si="41"/>
        <v>-0.00049376347313529</v>
      </c>
      <c r="AQ68" s="61">
        <f t="shared" si="42"/>
        <v>-0.00017427034377971</v>
      </c>
      <c r="AR68" s="61">
        <f t="shared" si="43"/>
        <v>-0.00618662317381712</v>
      </c>
      <c r="AS68" s="61">
        <f t="shared" si="44"/>
        <v>0.00514998083297346</v>
      </c>
      <c r="AT68" s="40" cm="1">
        <f t="array" ref="AT68">SUMPRODUCT($A68:$B68,$AO$21:$AP$21)+$AQ$21</f>
        <v>0.0401711716212812</v>
      </c>
      <c r="AU68" s="40" cm="1">
        <f t="array" ref="AU68">SUMPRODUCT($A68:$B68,$AO$22:$AP$22)+$AQ$22</f>
        <v>-0.043726895158743</v>
      </c>
      <c r="AV68" s="40" cm="1">
        <f t="array" ref="AV68">SUMPRODUCT($A68:$B68,$AO$23:$AP$23)+$AQ$23</f>
        <v>0.000974115059509798</v>
      </c>
      <c r="AW68" s="40" cm="1">
        <f t="array" ref="AW68">SUMPRODUCT($A68:$B68,$AO$24:$AP$24)+$AQ$24</f>
        <v>-0.0283606794005897</v>
      </c>
      <c r="AX68" s="10">
        <f t="shared" ref="AX68:BA68" si="185">TANH(AT68)</f>
        <v>0.0401495771785658</v>
      </c>
      <c r="AY68" s="10">
        <f t="shared" si="185"/>
        <v>-0.043699047246394</v>
      </c>
      <c r="AZ68" s="10">
        <f t="shared" si="185"/>
        <v>0.000974114751397274</v>
      </c>
      <c r="BA68" s="10">
        <f t="shared" si="185"/>
        <v>-0.0283530780820288</v>
      </c>
      <c r="BB68" s="10" cm="1">
        <f t="array" ref="BB68">SUMPRODUCT(AX68:BA68,$AU$28:$AX$28)+$AY$28</f>
        <v>-0.000587938560203574</v>
      </c>
      <c r="BC68" s="10">
        <f t="shared" si="18"/>
        <v>0.499853015364183</v>
      </c>
      <c r="BD68">
        <f t="shared" si="19"/>
        <v>0</v>
      </c>
      <c r="BE68" s="4">
        <f t="shared" si="20"/>
        <v>-0.692853254488812</v>
      </c>
      <c r="BF68" s="61">
        <f t="shared" si="21"/>
        <v>0.499853015364183</v>
      </c>
      <c r="BG68" s="4">
        <f t="shared" ref="BG68:BJ68" si="186">1-AX68^2</f>
        <v>0.998388011452382</v>
      </c>
      <c r="BH68" s="4">
        <f t="shared" si="186"/>
        <v>0.998090393269757</v>
      </c>
      <c r="BI68" s="4">
        <f t="shared" si="186"/>
        <v>0.999999051100451</v>
      </c>
      <c r="BJ68" s="4">
        <f t="shared" si="186"/>
        <v>0.999196102963274</v>
      </c>
      <c r="BK68" s="61">
        <f t="shared" si="47"/>
        <v>-0.000780558958281912</v>
      </c>
      <c r="BL68" s="61">
        <f t="shared" si="48"/>
        <v>0.00189753458250736</v>
      </c>
      <c r="BM68" s="61">
        <f t="shared" si="49"/>
        <v>-0.00617578174616616</v>
      </c>
      <c r="BN68" s="61">
        <f t="shared" si="50"/>
        <v>0.00612560899913346</v>
      </c>
    </row>
    <row r="69" spans="1:66">
      <c r="A69" s="4">
        <f>Planar_dataset!A38</f>
        <v>1.22995403759759</v>
      </c>
      <c r="B69" s="4">
        <f>Planar_dataset!B38</f>
        <v>3.46644212676571</v>
      </c>
      <c r="C69">
        <f>Planar_dataset!C38</f>
        <v>0</v>
      </c>
      <c r="D69" s="40" cm="1">
        <f t="array" ref="D69">SUMPRODUCT($A69:$B69,$E$21:$F$21)+$G$21</f>
        <v>0.0371306694722058</v>
      </c>
      <c r="E69" s="40" cm="1">
        <f t="array" ref="E69">SUMPRODUCT($A69:$B69,$E$22:$F$22)+$G$22</f>
        <v>-0.0634100215939007</v>
      </c>
      <c r="F69" s="40" cm="1">
        <f t="array" ref="F69">SUMPRODUCT($A69:$B69,$E$23:$F$23)+$G$23</f>
        <v>-0.0157092621025094</v>
      </c>
      <c r="G69" s="40" cm="1">
        <f t="array" ref="G69">SUMPRODUCT($A69:$B69,$E$24:$F$24)+$G$24</f>
        <v>-0.0227522977887895</v>
      </c>
      <c r="H69" s="10">
        <f t="shared" si="23"/>
        <v>0.037113615024898</v>
      </c>
      <c r="I69" s="10">
        <f t="shared" si="24"/>
        <v>-0.063325171069032</v>
      </c>
      <c r="J69" s="10">
        <f t="shared" si="25"/>
        <v>-0.0157079699813615</v>
      </c>
      <c r="K69" s="10">
        <f t="shared" si="26"/>
        <v>-0.0227483725632437</v>
      </c>
      <c r="L69" s="10" cm="1">
        <f t="array" ref="L69">SUMPRODUCT(H69:K69,$E$28:$H$28)+$I$28</f>
        <v>0.000291080913712753</v>
      </c>
      <c r="M69" s="10">
        <f t="shared" si="27"/>
        <v>0.500072770227914</v>
      </c>
      <c r="N69">
        <f t="shared" si="28"/>
        <v>1</v>
      </c>
      <c r="O69" s="4">
        <f t="shared" si="29"/>
        <v>-0.693292731607814</v>
      </c>
      <c r="P69" s="61">
        <f t="shared" si="30"/>
        <v>0.500072770227914</v>
      </c>
      <c r="Q69" s="4">
        <f t="shared" si="31"/>
        <v>0.998622579579784</v>
      </c>
      <c r="R69" s="4">
        <f t="shared" si="32"/>
        <v>0.995989922709078</v>
      </c>
      <c r="S69" s="4">
        <f t="shared" si="33"/>
        <v>0.999753259679065</v>
      </c>
      <c r="T69" s="4">
        <f t="shared" si="34"/>
        <v>0.999482511545724</v>
      </c>
      <c r="U69" s="61">
        <f t="shared" si="35"/>
        <v>-0.000218820907336224</v>
      </c>
      <c r="V69" s="61">
        <f t="shared" si="36"/>
        <v>-0.00237686762592388</v>
      </c>
      <c r="W69" s="61">
        <f t="shared" si="37"/>
        <v>-0.00656865871622535</v>
      </c>
      <c r="X69" s="61">
        <f t="shared" si="38"/>
        <v>0.00442146640174997</v>
      </c>
      <c r="Y69" s="40" cm="1">
        <f t="array" ref="Y69">SUMPRODUCT($A69:$B69,$Z$21:$AA$21)+$AB$21</f>
        <v>0.0374760330495888</v>
      </c>
      <c r="Z69" s="40" cm="1">
        <f t="array" ref="Z69">SUMPRODUCT($A69:$B69,$Z$22:$AA$22)+$AB$22</f>
        <v>-0.0596830833264846</v>
      </c>
      <c r="AA69" s="40" cm="1">
        <f t="array" ref="AA69">SUMPRODUCT($A69:$B69,$Z$23:$AA$23)+$AB$23</f>
        <v>-0.0053782635741248</v>
      </c>
      <c r="AB69" s="40" cm="1">
        <f t="array" ref="AB69">SUMPRODUCT($A69:$B69,$Z$24:$AA$24)+$AB$24</f>
        <v>-0.0297039666023538</v>
      </c>
      <c r="AC69" s="10">
        <f t="shared" ref="AC69:AF69" si="187">TANH(Y69)</f>
        <v>0.0374584984571158</v>
      </c>
      <c r="AD69" s="10">
        <f t="shared" si="187"/>
        <v>-0.0596123190361931</v>
      </c>
      <c r="AE69" s="10">
        <f t="shared" si="187"/>
        <v>-0.00537821171801104</v>
      </c>
      <c r="AF69" s="10">
        <f t="shared" si="187"/>
        <v>-0.0296952334941513</v>
      </c>
      <c r="AG69" s="61" cm="1">
        <f t="array" ref="AG69">SUMPRODUCT(AC69:AF69,$Z$28:$AC$28)+$AD$28</f>
        <v>-0.000257111347078004</v>
      </c>
      <c r="AH69" s="10">
        <f t="shared" si="12"/>
        <v>0.499935722163585</v>
      </c>
      <c r="AI69">
        <f t="shared" si="13"/>
        <v>0</v>
      </c>
      <c r="AJ69" s="4">
        <f t="shared" si="14"/>
        <v>-0.693018633149687</v>
      </c>
      <c r="AK69" s="61">
        <f t="shared" si="15"/>
        <v>0.499935722163585</v>
      </c>
      <c r="AL69" s="4">
        <f t="shared" ref="AL69:AO69" si="188">1-AC69^2</f>
        <v>0.998596860893338</v>
      </c>
      <c r="AM69" s="4">
        <f t="shared" si="188"/>
        <v>0.996446371419127</v>
      </c>
      <c r="AN69" s="4">
        <f t="shared" si="188"/>
        <v>0.999971074838716</v>
      </c>
      <c r="AO69" s="4">
        <f t="shared" si="188"/>
        <v>0.999118193107728</v>
      </c>
      <c r="AP69" s="61">
        <f t="shared" si="41"/>
        <v>-0.000493826122016762</v>
      </c>
      <c r="AQ69" s="61">
        <f t="shared" si="42"/>
        <v>-0.000173979789273834</v>
      </c>
      <c r="AR69" s="61">
        <f t="shared" si="43"/>
        <v>-0.00618643956350044</v>
      </c>
      <c r="AS69" s="61">
        <f t="shared" si="44"/>
        <v>0.00514785635691771</v>
      </c>
      <c r="AT69" s="40" cm="1">
        <f t="array" ref="AT69">SUMPRODUCT($A69:$B69,$AO$21:$AP$21)+$AQ$21</f>
        <v>0.038254999729852</v>
      </c>
      <c r="AU69" s="40" cm="1">
        <f t="array" ref="AU69">SUMPRODUCT($A69:$B69,$AO$22:$AP$22)+$AQ$22</f>
        <v>-0.059410341932035</v>
      </c>
      <c r="AV69" s="40" cm="1">
        <f t="array" ref="AV69">SUMPRODUCT($A69:$B69,$AO$23:$AP$23)+$AQ$23</f>
        <v>0.00434606530000913</v>
      </c>
      <c r="AW69" s="40" cm="1">
        <f t="array" ref="AW69">SUMPRODUCT($A69:$B69,$AO$24:$AP$24)+$AQ$24</f>
        <v>-0.0377910654271683</v>
      </c>
      <c r="AX69" s="10">
        <f t="shared" ref="AX69:BA69" si="189">TANH(AT69)</f>
        <v>0.0382363492845879</v>
      </c>
      <c r="AY69" s="10">
        <f t="shared" si="189"/>
        <v>-0.0593405424513502</v>
      </c>
      <c r="AZ69" s="10">
        <f t="shared" si="189"/>
        <v>0.0043460379369779</v>
      </c>
      <c r="BA69" s="10">
        <f t="shared" si="189"/>
        <v>-0.0377730850777159</v>
      </c>
      <c r="BB69" s="10" cm="1">
        <f t="array" ref="BB69">SUMPRODUCT(AX69:BA69,$AU$28:$AX$28)+$AY$28</f>
        <v>-0.00080163188277347</v>
      </c>
      <c r="BC69" s="10">
        <f t="shared" si="18"/>
        <v>0.499799592040039</v>
      </c>
      <c r="BD69">
        <f t="shared" si="19"/>
        <v>0</v>
      </c>
      <c r="BE69" s="4">
        <f t="shared" si="20"/>
        <v>-0.692746444945266</v>
      </c>
      <c r="BF69" s="61">
        <f t="shared" si="21"/>
        <v>0.499799592040039</v>
      </c>
      <c r="BG69" s="4">
        <f t="shared" ref="BG69:BJ69" si="190">1-AX69^2</f>
        <v>0.998537981593387</v>
      </c>
      <c r="BH69" s="4">
        <f t="shared" si="190"/>
        <v>0.996478700021579</v>
      </c>
      <c r="BI69" s="4">
        <f t="shared" si="190"/>
        <v>0.99998111195425</v>
      </c>
      <c r="BJ69" s="4">
        <f t="shared" si="190"/>
        <v>0.998573194043712</v>
      </c>
      <c r="BK69" s="61">
        <f t="shared" si="47"/>
        <v>-0.000780592770659699</v>
      </c>
      <c r="BL69" s="61">
        <f t="shared" si="48"/>
        <v>0.00189426801027232</v>
      </c>
      <c r="BM69" s="61">
        <f t="shared" si="49"/>
        <v>-0.00617501091403402</v>
      </c>
      <c r="BN69" s="61">
        <f t="shared" si="50"/>
        <v>0.00612113594764756</v>
      </c>
    </row>
    <row r="70" spans="1:66">
      <c r="A70" s="4">
        <f>Planar_dataset!A39</f>
        <v>1.31142345411606</v>
      </c>
      <c r="B70" s="4">
        <f>Planar_dataset!B39</f>
        <v>1.81009585877177</v>
      </c>
      <c r="C70">
        <f>Planar_dataset!C39</f>
        <v>0</v>
      </c>
      <c r="D70" s="40" cm="1">
        <f t="array" ref="D70">SUMPRODUCT($A70:$B70,$E$21:$F$21)+$G$21</f>
        <v>0.0313577400348115</v>
      </c>
      <c r="E70" s="40" cm="1">
        <f t="array" ref="E70">SUMPRODUCT($A70:$B70,$E$22:$F$22)+$G$22</f>
        <v>-0.0324655138231903</v>
      </c>
      <c r="F70" s="40" cm="1">
        <f t="array" ref="F70">SUMPRODUCT($A70:$B70,$E$23:$F$23)+$G$23</f>
        <v>-0.0100592115390937</v>
      </c>
      <c r="G70" s="40" cm="1">
        <f t="array" ref="G70">SUMPRODUCT($A70:$B70,$E$24:$F$24)+$G$24</f>
        <v>-0.0124344044801035</v>
      </c>
      <c r="H70" s="10">
        <f t="shared" si="23"/>
        <v>0.0313474659717357</v>
      </c>
      <c r="I70" s="10">
        <f t="shared" si="24"/>
        <v>-0.0324541123091406</v>
      </c>
      <c r="J70" s="10">
        <f t="shared" si="25"/>
        <v>-0.0100588722632094</v>
      </c>
      <c r="K70" s="10">
        <f t="shared" si="26"/>
        <v>-0.0124337636736774</v>
      </c>
      <c r="L70" s="10" cm="1">
        <f t="array" ref="L70">SUMPRODUCT(H70:K70,$E$28:$H$28)+$I$28</f>
        <v>0.000163309110979481</v>
      </c>
      <c r="M70" s="10">
        <f t="shared" si="27"/>
        <v>0.500040827277654</v>
      </c>
      <c r="N70">
        <f t="shared" si="28"/>
        <v>1</v>
      </c>
      <c r="O70" s="4">
        <f t="shared" si="29"/>
        <v>-0.693228838449168</v>
      </c>
      <c r="P70" s="61">
        <f t="shared" si="30"/>
        <v>0.500040827277654</v>
      </c>
      <c r="Q70" s="4">
        <f t="shared" si="31"/>
        <v>0.999017336377151</v>
      </c>
      <c r="R70" s="4">
        <f t="shared" si="32"/>
        <v>0.998946730594226</v>
      </c>
      <c r="S70" s="4">
        <f t="shared" si="33"/>
        <v>0.999898819088792</v>
      </c>
      <c r="T70" s="4">
        <f t="shared" si="34"/>
        <v>0.999845401520907</v>
      </c>
      <c r="U70" s="61">
        <f t="shared" si="35"/>
        <v>-0.000218893424462166</v>
      </c>
      <c r="V70" s="61">
        <f t="shared" si="36"/>
        <v>-0.0023837715859576</v>
      </c>
      <c r="W70" s="61">
        <f t="shared" si="37"/>
        <v>-0.00656919543758453</v>
      </c>
      <c r="X70" s="61">
        <f t="shared" si="38"/>
        <v>0.00442278920752451</v>
      </c>
      <c r="Y70" s="40" cm="1">
        <f t="array" ref="Y70">SUMPRODUCT($A70:$B70,$Z$21:$AA$21)+$AB$21</f>
        <v>0.0315302551257716</v>
      </c>
      <c r="Z70" s="40" cm="1">
        <f t="array" ref="Z70">SUMPRODUCT($A70:$B70,$Z$22:$AA$22)+$AB$22</f>
        <v>-0.0306058667131628</v>
      </c>
      <c r="AA70" s="40" cm="1">
        <f t="array" ref="AA70">SUMPRODUCT($A70:$B70,$Z$23:$AA$23)+$AB$23</f>
        <v>-0.00490217659713675</v>
      </c>
      <c r="AB70" s="40" cm="1">
        <f t="array" ref="AB70">SUMPRODUCT($A70:$B70,$Z$24:$AA$24)+$AB$24</f>
        <v>-0.0159043630343652</v>
      </c>
      <c r="AC70" s="10">
        <f t="shared" ref="AC70:AF70" si="191">TANH(Y70)</f>
        <v>0.0315198106046574</v>
      </c>
      <c r="AD70" s="10">
        <f t="shared" si="191"/>
        <v>-0.0305963139260492</v>
      </c>
      <c r="AE70" s="10">
        <f t="shared" si="191"/>
        <v>-0.00490213732889757</v>
      </c>
      <c r="AF70" s="10">
        <f t="shared" si="191"/>
        <v>-0.0159030221737112</v>
      </c>
      <c r="AG70" s="61" cm="1">
        <f t="array" ref="AG70">SUMPRODUCT(AC70:AF70,$Z$28:$AC$28)+$AD$28</f>
        <v>-0.000125117790556011</v>
      </c>
      <c r="AH70" s="10">
        <f t="shared" si="12"/>
        <v>0.499968720552402</v>
      </c>
      <c r="AI70">
        <f t="shared" si="13"/>
        <v>0</v>
      </c>
      <c r="AJ70" s="4">
        <f t="shared" si="14"/>
        <v>-0.693084623621475</v>
      </c>
      <c r="AK70" s="61">
        <f t="shared" si="15"/>
        <v>0.499968720552402</v>
      </c>
      <c r="AL70" s="4">
        <f t="shared" ref="AL70:AO70" si="192">1-AC70^2</f>
        <v>0.999006501539446</v>
      </c>
      <c r="AM70" s="4">
        <f t="shared" si="192"/>
        <v>0.999063865574139</v>
      </c>
      <c r="AN70" s="4">
        <f t="shared" si="192"/>
        <v>0.999975969049609</v>
      </c>
      <c r="AO70" s="4">
        <f t="shared" si="192"/>
        <v>0.999747093885742</v>
      </c>
      <c r="AP70" s="61">
        <f t="shared" si="41"/>
        <v>-0.000494061306004149</v>
      </c>
      <c r="AQ70" s="61">
        <f t="shared" si="42"/>
        <v>-0.000174448318164574</v>
      </c>
      <c r="AR70" s="61">
        <f t="shared" si="43"/>
        <v>-0.00618687818168503</v>
      </c>
      <c r="AS70" s="61">
        <f t="shared" si="44"/>
        <v>0.00515143670463977</v>
      </c>
      <c r="AT70" s="40" cm="1">
        <f t="array" ref="AT70">SUMPRODUCT($A70:$B70,$AO$21:$AP$21)+$AQ$21</f>
        <v>0.0319193450915452</v>
      </c>
      <c r="AU70" s="40" cm="1">
        <f t="array" ref="AU70">SUMPRODUCT($A70:$B70,$AO$22:$AP$22)+$AQ$22</f>
        <v>-0.0304697763583201</v>
      </c>
      <c r="AV70" s="40" cm="1">
        <f t="array" ref="AV70">SUMPRODUCT($A70:$B70,$AO$23:$AP$23)+$AQ$23</f>
        <v>-4.83756081961286e-5</v>
      </c>
      <c r="AW70" s="40" cm="1">
        <f t="array" ref="AW70">SUMPRODUCT($A70:$B70,$AO$24:$AP$24)+$AQ$24</f>
        <v>-0.0199407559118187</v>
      </c>
      <c r="AX70" s="10">
        <f t="shared" ref="AX70:BA70" si="193">TANH(AT70)</f>
        <v>0.0319085092235176</v>
      </c>
      <c r="AY70" s="10">
        <f t="shared" si="193"/>
        <v>-0.0304603504047785</v>
      </c>
      <c r="AZ70" s="10">
        <f t="shared" si="193"/>
        <v>-4.83756081583924e-5</v>
      </c>
      <c r="BA70" s="10">
        <f t="shared" si="193"/>
        <v>-0.0199381132929764</v>
      </c>
      <c r="BB70" s="10" cm="1">
        <f t="array" ref="BB70">SUMPRODUCT(AX70:BA70,$AU$28:$AX$28)+$AY$28</f>
        <v>-0.00040885609075395</v>
      </c>
      <c r="BC70" s="10">
        <f t="shared" si="18"/>
        <v>0.499897785978735</v>
      </c>
      <c r="BD70">
        <f t="shared" si="19"/>
        <v>0</v>
      </c>
      <c r="BE70" s="4">
        <f t="shared" si="20"/>
        <v>-0.692942773409981</v>
      </c>
      <c r="BF70" s="61">
        <f t="shared" si="21"/>
        <v>0.499897785978735</v>
      </c>
      <c r="BG70" s="4">
        <f t="shared" ref="BG70:BJ70" si="194">1-AX70^2</f>
        <v>0.998981847039133</v>
      </c>
      <c r="BH70" s="4">
        <f t="shared" si="194"/>
        <v>0.999072167053218</v>
      </c>
      <c r="BI70" s="4">
        <f t="shared" si="194"/>
        <v>0.999999997659801</v>
      </c>
      <c r="BJ70" s="4">
        <f t="shared" si="194"/>
        <v>0.999602471638316</v>
      </c>
      <c r="BK70" s="61">
        <f t="shared" si="47"/>
        <v>-0.00078109318471462</v>
      </c>
      <c r="BL70" s="61">
        <f t="shared" si="48"/>
        <v>0.00189957122124158</v>
      </c>
      <c r="BM70" s="61">
        <f t="shared" si="49"/>
        <v>-0.00617634074213649</v>
      </c>
      <c r="BN70" s="61">
        <f t="shared" si="50"/>
        <v>0.00612864913644414</v>
      </c>
    </row>
    <row r="71" spans="1:66">
      <c r="A71" s="4">
        <f>Planar_dataset!A40</f>
        <v>-1.99364552778448</v>
      </c>
      <c r="B71" s="4">
        <f>Planar_dataset!B40</f>
        <v>-1.493851166257</v>
      </c>
      <c r="C71">
        <f>Planar_dataset!C40</f>
        <v>0</v>
      </c>
      <c r="D71" s="40" cm="1">
        <f t="array" ref="D71">SUMPRODUCT($A71:$B71,$E$21:$F$21)+$G$21</f>
        <v>-0.0421797190619232</v>
      </c>
      <c r="E71" s="40" cm="1">
        <f t="array" ref="E71">SUMPRODUCT($A71:$B71,$E$22:$F$22)+$G$22</f>
        <v>0.0259139900256817</v>
      </c>
      <c r="F71" s="40" cm="1">
        <f t="array" ref="F71">SUMPRODUCT($A71:$B71,$E$23:$F$23)+$G$23</f>
        <v>0.0108297086432413</v>
      </c>
      <c r="G71" s="40" cm="1">
        <f t="array" ref="G71">SUMPRODUCT($A71:$B71,$E$24:$F$24)+$G$24</f>
        <v>0.01101602876837</v>
      </c>
      <c r="H71" s="10">
        <f t="shared" si="23"/>
        <v>-0.0421547224677201</v>
      </c>
      <c r="I71" s="10">
        <f t="shared" si="24"/>
        <v>0.025908190867359</v>
      </c>
      <c r="J71" s="10">
        <f t="shared" si="25"/>
        <v>0.0108292852843453</v>
      </c>
      <c r="K71" s="10">
        <f t="shared" si="26"/>
        <v>0.0110155831810242</v>
      </c>
      <c r="L71" s="10" cm="1">
        <f t="array" ref="L71">SUMPRODUCT(H71:K71,$E$28:$H$28)+$I$28</f>
        <v>-0.000150002978866968</v>
      </c>
      <c r="M71" s="10">
        <f t="shared" si="27"/>
        <v>0.499962499255354</v>
      </c>
      <c r="N71">
        <f t="shared" si="28"/>
        <v>0</v>
      </c>
      <c r="O71" s="4">
        <f t="shared" si="29"/>
        <v>-0.693072181883123</v>
      </c>
      <c r="P71" s="61">
        <f t="shared" si="30"/>
        <v>0.499962499255354</v>
      </c>
      <c r="Q71" s="4">
        <f t="shared" si="31"/>
        <v>0.998222979373669</v>
      </c>
      <c r="R71" s="4">
        <f t="shared" si="32"/>
        <v>0.99932876564598</v>
      </c>
      <c r="S71" s="4">
        <f t="shared" si="33"/>
        <v>0.99988272658023</v>
      </c>
      <c r="T71" s="4">
        <f t="shared" si="34"/>
        <v>0.999878656927182</v>
      </c>
      <c r="U71" s="61">
        <f t="shared" si="35"/>
        <v>-0.000218685112989843</v>
      </c>
      <c r="V71" s="61">
        <f t="shared" si="36"/>
        <v>-0.00238430968592518</v>
      </c>
      <c r="W71" s="61">
        <f t="shared" si="37"/>
        <v>-0.00656806070846521</v>
      </c>
      <c r="X71" s="61">
        <f t="shared" si="38"/>
        <v>0.00442224348878261</v>
      </c>
      <c r="Y71" s="40" cm="1">
        <f t="array" ref="Y71">SUMPRODUCT($A71:$B71,$Z$21:$AA$21)+$AB$21</f>
        <v>-0.0423114231824244</v>
      </c>
      <c r="Z71" s="40" cm="1">
        <f t="array" ref="Z71">SUMPRODUCT($A71:$B71,$Z$22:$AA$22)+$AB$22</f>
        <v>0.0244974003246521</v>
      </c>
      <c r="AA71" s="40" cm="1">
        <f t="array" ref="AA71">SUMPRODUCT($A71:$B71,$Z$23:$AA$23)+$AB$23</f>
        <v>0.00689724187190627</v>
      </c>
      <c r="AB71" s="40" cm="1">
        <f t="array" ref="AB71">SUMPRODUCT($A71:$B71,$Z$24:$AA$24)+$AB$24</f>
        <v>0.0136617119023221</v>
      </c>
      <c r="AC71" s="10">
        <f t="shared" ref="AC71:AF71" si="195">TANH(Y71)</f>
        <v>-0.0422861918166111</v>
      </c>
      <c r="AD71" s="10">
        <f t="shared" si="195"/>
        <v>0.0244925010193452</v>
      </c>
      <c r="AE71" s="10">
        <f t="shared" si="195"/>
        <v>0.00689713250224943</v>
      </c>
      <c r="AF71" s="10">
        <f t="shared" si="195"/>
        <v>0.0136608620143333</v>
      </c>
      <c r="AG71" s="61" cm="1">
        <f t="array" ref="AG71">SUMPRODUCT(AC71:AF71,$Z$28:$AC$28)+$AD$28</f>
        <v>8.73243052775615e-5</v>
      </c>
      <c r="AH71" s="10">
        <f t="shared" si="12"/>
        <v>0.500021831076305</v>
      </c>
      <c r="AI71">
        <f t="shared" si="13"/>
        <v>1</v>
      </c>
      <c r="AJ71" s="4">
        <f t="shared" si="14"/>
        <v>-0.693190843665776</v>
      </c>
      <c r="AK71" s="61">
        <f t="shared" si="15"/>
        <v>0.500021831076305</v>
      </c>
      <c r="AL71" s="4">
        <f t="shared" ref="AL71:AO71" si="196">1-AC71^2</f>
        <v>0.998211877981649</v>
      </c>
      <c r="AM71" s="4">
        <f t="shared" si="196"/>
        <v>0.999400117393817</v>
      </c>
      <c r="AN71" s="4">
        <f t="shared" si="196"/>
        <v>0.999952429563246</v>
      </c>
      <c r="AO71" s="4">
        <f t="shared" si="196"/>
        <v>0.999813380849025</v>
      </c>
      <c r="AP71" s="61">
        <f t="shared" si="41"/>
        <v>-0.000493720764070402</v>
      </c>
      <c r="AQ71" s="61">
        <f t="shared" si="42"/>
        <v>-0.000174525569172192</v>
      </c>
      <c r="AR71" s="61">
        <f t="shared" si="43"/>
        <v>-0.00618738974457759</v>
      </c>
      <c r="AS71" s="61">
        <f t="shared" si="44"/>
        <v>0.00515232552563931</v>
      </c>
      <c r="AT71" s="40" cm="1">
        <f t="array" ref="AT71">SUMPRODUCT($A71:$B71,$AO$21:$AP$21)+$AQ$21</f>
        <v>-0.0426084532321277</v>
      </c>
      <c r="AU71" s="40" cm="1">
        <f t="array" ref="AU71">SUMPRODUCT($A71:$B71,$AO$22:$AP$22)+$AQ$22</f>
        <v>0.0243937276112125</v>
      </c>
      <c r="AV71" s="40" cm="1">
        <f t="array" ref="AV71">SUMPRODUCT($A71:$B71,$AO$23:$AP$23)+$AQ$23</f>
        <v>0.00319649463033851</v>
      </c>
      <c r="AW71" s="40" cm="1">
        <f t="array" ref="AW71">SUMPRODUCT($A71:$B71,$AO$24:$AP$24)+$AQ$24</f>
        <v>0.0167388482551767</v>
      </c>
      <c r="AX71" s="10">
        <f t="shared" ref="AX71:BA71" si="197">TANH(AT71)</f>
        <v>-0.0425826870075632</v>
      </c>
      <c r="AY71" s="10">
        <f t="shared" si="197"/>
        <v>0.0243888902346454</v>
      </c>
      <c r="AZ71" s="10">
        <f t="shared" si="197"/>
        <v>0.00319648374357202</v>
      </c>
      <c r="BA71" s="10">
        <f t="shared" si="197"/>
        <v>0.0167372850830904</v>
      </c>
      <c r="BB71" s="10" cm="1">
        <f t="array" ref="BB71">SUMPRODUCT(AX71:BA71,$AU$28:$AX$28)+$AY$28</f>
        <v>0.000325992825735492</v>
      </c>
      <c r="BC71" s="10">
        <f t="shared" si="18"/>
        <v>0.500081498205712</v>
      </c>
      <c r="BD71">
        <f t="shared" si="19"/>
        <v>1</v>
      </c>
      <c r="BE71" s="4">
        <f t="shared" si="20"/>
        <v>-0.693310190256728</v>
      </c>
      <c r="BF71" s="61">
        <f t="shared" si="21"/>
        <v>0.500081498205712</v>
      </c>
      <c r="BG71" s="4">
        <f t="shared" ref="BG71:BJ71" si="198">1-AX71^2</f>
        <v>0.998186714767216</v>
      </c>
      <c r="BH71" s="4">
        <f t="shared" si="198"/>
        <v>0.999405182033122</v>
      </c>
      <c r="BI71" s="4">
        <f t="shared" si="198"/>
        <v>0.999989782491677</v>
      </c>
      <c r="BJ71" s="4">
        <f t="shared" si="198"/>
        <v>0.999719863288047</v>
      </c>
      <c r="BK71" s="61">
        <f t="shared" si="47"/>
        <v>-0.000780758302266665</v>
      </c>
      <c r="BL71" s="61">
        <f t="shared" si="48"/>
        <v>0.00190090271871165</v>
      </c>
      <c r="BM71" s="61">
        <f t="shared" si="49"/>
        <v>-0.00617854742922678</v>
      </c>
      <c r="BN71" s="61">
        <f t="shared" si="50"/>
        <v>0.00613162141528764</v>
      </c>
    </row>
    <row r="72" spans="1:66">
      <c r="A72" s="4">
        <f>Planar_dataset!A41</f>
        <v>0.394564752091748</v>
      </c>
      <c r="B72" s="4">
        <f>Planar_dataset!B41</f>
        <v>0.415245354029957</v>
      </c>
      <c r="C72">
        <f>Planar_dataset!C41</f>
        <v>0</v>
      </c>
      <c r="D72" s="40" cm="1">
        <f t="array" ref="D72">SUMPRODUCT($A72:$B72,$E$21:$F$21)+$G$21</f>
        <v>0.00886988437616686</v>
      </c>
      <c r="E72" s="40" cm="1">
        <f t="array" ref="E72">SUMPRODUCT($A72:$B72,$E$22:$F$22)+$G$22</f>
        <v>-0.00735732187773516</v>
      </c>
      <c r="F72" s="40" cm="1">
        <f t="array" ref="F72">SUMPRODUCT($A72:$B72,$E$23:$F$23)+$G$23</f>
        <v>-0.00256759625300126</v>
      </c>
      <c r="G72" s="40" cm="1">
        <f t="array" ref="G72">SUMPRODUCT($A72:$B72,$E$24:$F$24)+$G$24</f>
        <v>-0.00293005990153572</v>
      </c>
      <c r="H72" s="10">
        <f t="shared" si="23"/>
        <v>0.00886965177121607</v>
      </c>
      <c r="I72" s="10">
        <f t="shared" si="24"/>
        <v>-0.00735718912954413</v>
      </c>
      <c r="J72" s="10">
        <f t="shared" si="25"/>
        <v>-0.00256759061068014</v>
      </c>
      <c r="K72" s="10">
        <f t="shared" si="26"/>
        <v>-0.00293005151646459</v>
      </c>
      <c r="L72" s="10" cm="1">
        <f t="array" ref="L72">SUMPRODUCT(H72:K72,$E$28:$H$28)+$I$28</f>
        <v>3.90380906227088e-5</v>
      </c>
      <c r="M72" s="10">
        <f t="shared" si="27"/>
        <v>0.500009759522654</v>
      </c>
      <c r="N72">
        <f t="shared" si="28"/>
        <v>1</v>
      </c>
      <c r="O72" s="4">
        <f t="shared" si="29"/>
        <v>-0.693166699795753</v>
      </c>
      <c r="P72" s="61">
        <f t="shared" si="30"/>
        <v>0.500009759522654</v>
      </c>
      <c r="Q72" s="4">
        <f t="shared" si="31"/>
        <v>0.999921329277457</v>
      </c>
      <c r="R72" s="4">
        <f t="shared" si="32"/>
        <v>0.999945871768112</v>
      </c>
      <c r="S72" s="4">
        <f t="shared" si="33"/>
        <v>0.999993407478456</v>
      </c>
      <c r="T72" s="4">
        <f t="shared" si="34"/>
        <v>0.999991414798111</v>
      </c>
      <c r="U72" s="61">
        <f t="shared" si="35"/>
        <v>-0.000219077884952268</v>
      </c>
      <c r="V72" s="61">
        <f t="shared" si="36"/>
        <v>-0.00238600756863728</v>
      </c>
      <c r="W72" s="61">
        <f t="shared" si="37"/>
        <v>-0.00656940868448785</v>
      </c>
      <c r="X72" s="61">
        <f t="shared" si="38"/>
        <v>0.00442316026336969</v>
      </c>
      <c r="Y72" s="40" cm="1">
        <f t="array" ref="Y72">SUMPRODUCT($A72:$B72,$Z$21:$AA$21)+$AB$21</f>
        <v>0.00890836782553271</v>
      </c>
      <c r="Z72" s="40" cm="1">
        <f t="array" ref="Z72">SUMPRODUCT($A72:$B72,$Z$22:$AA$22)+$AB$22</f>
        <v>-0.00694270996051517</v>
      </c>
      <c r="AA72" s="40" cm="1">
        <f t="array" ref="AA72">SUMPRODUCT($A72:$B72,$Z$23:$AA$23)+$AB$23</f>
        <v>-0.00141781141006545</v>
      </c>
      <c r="AB72" s="40" cm="1">
        <f t="array" ref="AB72">SUMPRODUCT($A72:$B72,$Z$24:$AA$24)+$AB$24</f>
        <v>-0.00370369292720551</v>
      </c>
      <c r="AC72" s="10">
        <f t="shared" ref="AC72:AF72" si="199">TANH(Y72)</f>
        <v>0.00890813217990744</v>
      </c>
      <c r="AD72" s="10">
        <f t="shared" si="199"/>
        <v>-0.00694259841363209</v>
      </c>
      <c r="AE72" s="10">
        <f t="shared" si="199"/>
        <v>-0.00141781046004315</v>
      </c>
      <c r="AF72" s="10">
        <f t="shared" si="199"/>
        <v>-0.00370367599235845</v>
      </c>
      <c r="AG72" s="61" cm="1">
        <f t="array" ref="AG72">SUMPRODUCT(AC72:AF72,$Z$28:$AC$28)+$AD$28</f>
        <v>-2.84019772070244e-5</v>
      </c>
      <c r="AH72" s="10">
        <f t="shared" si="12"/>
        <v>0.499992899505699</v>
      </c>
      <c r="AI72">
        <f t="shared" si="13"/>
        <v>0</v>
      </c>
      <c r="AJ72" s="4">
        <f t="shared" si="14"/>
        <v>-0.693132979672176</v>
      </c>
      <c r="AK72" s="61">
        <f t="shared" si="15"/>
        <v>0.499992899505699</v>
      </c>
      <c r="AL72" s="4">
        <f t="shared" ref="AL72:AO72" si="200">1-AC72^2</f>
        <v>0.999920645181065</v>
      </c>
      <c r="AM72" s="4">
        <f t="shared" si="200"/>
        <v>0.999951800327267</v>
      </c>
      <c r="AN72" s="4">
        <f t="shared" si="200"/>
        <v>0.999997989813499</v>
      </c>
      <c r="AO72" s="4">
        <f t="shared" si="200"/>
        <v>0.999986282784144</v>
      </c>
      <c r="AP72" s="61">
        <f t="shared" si="41"/>
        <v>-0.000494537313287283</v>
      </c>
      <c r="AQ72" s="61">
        <f t="shared" si="42"/>
        <v>-0.000174611806012116</v>
      </c>
      <c r="AR72" s="61">
        <f t="shared" si="43"/>
        <v>-0.00618731363452662</v>
      </c>
      <c r="AS72" s="61">
        <f t="shared" si="44"/>
        <v>0.00515291837069558</v>
      </c>
      <c r="AT72" s="40" cm="1">
        <f t="array" ref="AT72">SUMPRODUCT($A72:$B72,$AO$21:$AP$21)+$AQ$21</f>
        <v>0.00899515794866225</v>
      </c>
      <c r="AU72" s="40" cm="1">
        <f t="array" ref="AU72">SUMPRODUCT($A72:$B72,$AO$22:$AP$22)+$AQ$22</f>
        <v>-0.00691237030687579</v>
      </c>
      <c r="AV72" s="40" cm="1">
        <f t="array" ref="AV72">SUMPRODUCT($A72:$B72,$AO$23:$AP$23)+$AQ$23</f>
        <v>-0.000335713097960579</v>
      </c>
      <c r="AW72" s="40" cm="1">
        <f t="array" ref="AW72">SUMPRODUCT($A72:$B72,$AO$24:$AP$24)+$AQ$24</f>
        <v>-0.00460355773478148</v>
      </c>
      <c r="AX72" s="10">
        <f t="shared" ref="AX72:BA72" si="201">TANH(AT72)</f>
        <v>0.00899491534850922</v>
      </c>
      <c r="AY72" s="10">
        <f t="shared" si="201"/>
        <v>-0.00691226021597308</v>
      </c>
      <c r="AZ72" s="10">
        <f t="shared" si="201"/>
        <v>-0.00033571308534859</v>
      </c>
      <c r="BA72" s="10">
        <f t="shared" si="201"/>
        <v>-0.00460352521438391</v>
      </c>
      <c r="BB72" s="10" cm="1">
        <f t="array" ref="BB72">SUMPRODUCT(AX72:BA72,$AU$28:$AX$28)+$AY$28</f>
        <v>-9.18291053128284e-5</v>
      </c>
      <c r="BC72" s="10">
        <f t="shared" si="18"/>
        <v>0.499977042723688</v>
      </c>
      <c r="BD72">
        <f t="shared" si="19"/>
        <v>0</v>
      </c>
      <c r="BE72" s="4">
        <f t="shared" si="20"/>
        <v>-0.693101267061362</v>
      </c>
      <c r="BF72" s="61">
        <f t="shared" si="21"/>
        <v>0.499977042723688</v>
      </c>
      <c r="BG72" s="4">
        <f t="shared" ref="BG72:BJ72" si="202">1-AX72^2</f>
        <v>0.999919091497873</v>
      </c>
      <c r="BH72" s="4">
        <f t="shared" si="202"/>
        <v>0.999952220658707</v>
      </c>
      <c r="BI72" s="4">
        <f t="shared" si="202"/>
        <v>0.999999887296724</v>
      </c>
      <c r="BJ72" s="4">
        <f t="shared" si="202"/>
        <v>0.999978807555601</v>
      </c>
      <c r="BK72" s="61">
        <f t="shared" si="47"/>
        <v>-0.000781949961406681</v>
      </c>
      <c r="BL72" s="61">
        <f t="shared" si="48"/>
        <v>0.00190154593278752</v>
      </c>
      <c r="BM72" s="61">
        <f t="shared" si="49"/>
        <v>-0.00617731929389713</v>
      </c>
      <c r="BN72" s="61">
        <f t="shared" si="50"/>
        <v>0.00613192852249553</v>
      </c>
    </row>
    <row r="73" spans="1:66">
      <c r="A73" s="4">
        <f>Planar_dataset!A42</f>
        <v>1.51715449218369</v>
      </c>
      <c r="B73" s="4">
        <f>Planar_dataset!B42</f>
        <v>2.27195929144178</v>
      </c>
      <c r="C73">
        <f>Planar_dataset!C42</f>
        <v>0</v>
      </c>
      <c r="D73" s="40" cm="1">
        <f t="array" ref="D73">SUMPRODUCT($A73:$B73,$E$21:$F$21)+$G$21</f>
        <v>0.0370535833398903</v>
      </c>
      <c r="E73" s="40" cm="1">
        <f t="array" ref="E73">SUMPRODUCT($A73:$B73,$E$22:$F$22)+$G$22</f>
        <v>-0.0408737799477311</v>
      </c>
      <c r="F73" s="40" cm="1">
        <f t="array" ref="F73">SUMPRODUCT($A73:$B73,$E$23:$F$23)+$G$23</f>
        <v>-0.0122683871669606</v>
      </c>
      <c r="G73" s="40" cm="1">
        <f t="array" ref="G73">SUMPRODUCT($A73:$B73,$E$24:$F$24)+$G$24</f>
        <v>-0.0155005162377127</v>
      </c>
      <c r="H73" s="10">
        <f t="shared" si="23"/>
        <v>0.0370366348525116</v>
      </c>
      <c r="I73" s="10">
        <f t="shared" si="24"/>
        <v>-0.0408510330053464</v>
      </c>
      <c r="J73" s="10">
        <f t="shared" si="25"/>
        <v>-0.0122677716854396</v>
      </c>
      <c r="K73" s="10">
        <f t="shared" si="26"/>
        <v>-0.0154992749413122</v>
      </c>
      <c r="L73" s="10" cm="1">
        <f t="array" ref="L73">SUMPRODUCT(H73:K73,$E$28:$H$28)+$I$28</f>
        <v>0.000202791593098939</v>
      </c>
      <c r="M73" s="10">
        <f t="shared" si="27"/>
        <v>0.500050697898101</v>
      </c>
      <c r="N73">
        <f t="shared" si="28"/>
        <v>1</v>
      </c>
      <c r="O73" s="4">
        <f t="shared" si="29"/>
        <v>-0.693248581497048</v>
      </c>
      <c r="P73" s="61">
        <f t="shared" si="30"/>
        <v>0.500050697898101</v>
      </c>
      <c r="Q73" s="4">
        <f t="shared" si="31"/>
        <v>0.998628287678802</v>
      </c>
      <c r="R73" s="4">
        <f t="shared" si="32"/>
        <v>0.998331193102396</v>
      </c>
      <c r="S73" s="4">
        <f t="shared" si="33"/>
        <v>0.999849501777874</v>
      </c>
      <c r="T73" s="4">
        <f t="shared" si="34"/>
        <v>0.999759772476294</v>
      </c>
      <c r="U73" s="61">
        <f t="shared" si="35"/>
        <v>-0.000218812499686475</v>
      </c>
      <c r="V73" s="61">
        <f t="shared" si="36"/>
        <v>-0.00238234976385432</v>
      </c>
      <c r="W73" s="61">
        <f t="shared" si="37"/>
        <v>-0.00656900109683263</v>
      </c>
      <c r="X73" s="61">
        <f t="shared" si="38"/>
        <v>0.00442249772649313</v>
      </c>
      <c r="Y73" s="40" cm="1">
        <f t="array" ref="Y73">SUMPRODUCT($A73:$B73,$Z$21:$AA$21)+$AB$21</f>
        <v>0.037271623839931</v>
      </c>
      <c r="Z73" s="40" cm="1">
        <f t="array" ref="Z73">SUMPRODUCT($A73:$B73,$Z$22:$AA$22)+$AB$22</f>
        <v>-0.0385229953660681</v>
      </c>
      <c r="AA73" s="40" cm="1">
        <f t="array" ref="AA73">SUMPRODUCT($A73:$B73,$Z$23:$AA$23)+$AB$23</f>
        <v>-0.00574972659565143</v>
      </c>
      <c r="AB73" s="40" cm="1">
        <f t="array" ref="AB73">SUMPRODUCT($A73:$B73,$Z$24:$AA$24)+$AB$24</f>
        <v>-0.019886689752619</v>
      </c>
      <c r="AC73" s="10">
        <f t="shared" ref="AC73:AF73" si="203">TANH(Y73)</f>
        <v>0.0372543745019078</v>
      </c>
      <c r="AD73" s="10">
        <f t="shared" si="203"/>
        <v>-0.0385039503576894</v>
      </c>
      <c r="AE73" s="10">
        <f t="shared" si="203"/>
        <v>-0.00574966323573662</v>
      </c>
      <c r="AF73" s="10">
        <f t="shared" si="203"/>
        <v>-0.0198840685684021</v>
      </c>
      <c r="AG73" s="61" cm="1">
        <f t="array" ref="AG73">SUMPRODUCT(AC73:AF73,$Z$28:$AC$28)+$AD$28</f>
        <v>-0.000158569699632946</v>
      </c>
      <c r="AH73" s="10">
        <f t="shared" si="12"/>
        <v>0.499960357575175</v>
      </c>
      <c r="AI73">
        <f t="shared" si="13"/>
        <v>0</v>
      </c>
      <c r="AJ73" s="4">
        <f t="shared" si="14"/>
        <v>-0.693067898853172</v>
      </c>
      <c r="AK73" s="61">
        <f t="shared" si="15"/>
        <v>0.499960357575175</v>
      </c>
      <c r="AL73" s="4">
        <f t="shared" ref="AL73:AO73" si="204">1-AC73^2</f>
        <v>0.998612111580472</v>
      </c>
      <c r="AM73" s="4">
        <f t="shared" si="204"/>
        <v>0.998517445806853</v>
      </c>
      <c r="AN73" s="4">
        <f t="shared" si="204"/>
        <v>0.999966941372676</v>
      </c>
      <c r="AO73" s="4">
        <f t="shared" si="204"/>
        <v>0.999604623817167</v>
      </c>
      <c r="AP73" s="61">
        <f t="shared" si="41"/>
        <v>-0.000493857998506095</v>
      </c>
      <c r="AQ73" s="61">
        <f t="shared" si="42"/>
        <v>-0.000174349990436106</v>
      </c>
      <c r="AR73" s="61">
        <f t="shared" si="43"/>
        <v>-0.00618671884022286</v>
      </c>
      <c r="AS73" s="61">
        <f t="shared" si="44"/>
        <v>0.00515061643763119</v>
      </c>
      <c r="AT73" s="40" cm="1">
        <f t="array" ref="AT73">SUMPRODUCT($A73:$B73,$AO$21:$AP$21)+$AQ$21</f>
        <v>0.0377633958073791</v>
      </c>
      <c r="AU73" s="40" cm="1">
        <f t="array" ref="AU73">SUMPRODUCT($A73:$B73,$AO$22:$AP$22)+$AQ$22</f>
        <v>-0.0383509626461126</v>
      </c>
      <c r="AV73" s="40" cm="1">
        <f t="array" ref="AV73">SUMPRODUCT($A73:$B73,$AO$23:$AP$23)+$AQ$23</f>
        <v>0.000385721067084099</v>
      </c>
      <c r="AW73" s="40" cm="1">
        <f t="array" ref="AW73">SUMPRODUCT($A73:$B73,$AO$24:$AP$24)+$AQ$24</f>
        <v>-0.0249889267523618</v>
      </c>
      <c r="AX73" s="10">
        <f t="shared" ref="AX73:BA73" si="205">TANH(AT73)</f>
        <v>0.037745454908234</v>
      </c>
      <c r="AY73" s="10">
        <f t="shared" si="205"/>
        <v>-0.0383321715494065</v>
      </c>
      <c r="AZ73" s="10">
        <f t="shared" si="205"/>
        <v>0.000385721047954811</v>
      </c>
      <c r="BA73" s="10">
        <f t="shared" si="205"/>
        <v>-0.0249837266356172</v>
      </c>
      <c r="BB73" s="10" cm="1">
        <f t="array" ref="BB73">SUMPRODUCT(AX73:BA73,$AU$28:$AX$28)+$AY$28</f>
        <v>-0.000515171899170251</v>
      </c>
      <c r="BC73" s="10">
        <f t="shared" si="18"/>
        <v>0.499871207028056</v>
      </c>
      <c r="BD73">
        <f t="shared" si="19"/>
        <v>0</v>
      </c>
      <c r="BE73" s="4">
        <f t="shared" si="20"/>
        <v>-0.69288962778562</v>
      </c>
      <c r="BF73" s="61">
        <f t="shared" si="21"/>
        <v>0.499871207028056</v>
      </c>
      <c r="BG73" s="4">
        <f t="shared" ref="BG73:BJ73" si="206">1-AX73^2</f>
        <v>0.99857528063377</v>
      </c>
      <c r="BH73" s="4">
        <f t="shared" si="206"/>
        <v>0.998530644624307</v>
      </c>
      <c r="BI73" s="4">
        <f t="shared" si="206"/>
        <v>0.999999851219273</v>
      </c>
      <c r="BJ73" s="4">
        <f t="shared" si="206"/>
        <v>0.999375813403397</v>
      </c>
      <c r="BK73" s="61">
        <f t="shared" si="47"/>
        <v>-0.000780733781943207</v>
      </c>
      <c r="BL73" s="61">
        <f t="shared" si="48"/>
        <v>0.00189844066238557</v>
      </c>
      <c r="BM73" s="61">
        <f t="shared" si="49"/>
        <v>-0.00617601144927425</v>
      </c>
      <c r="BN73" s="61">
        <f t="shared" si="50"/>
        <v>0.00612693369636556</v>
      </c>
    </row>
    <row r="74" spans="1:66">
      <c r="A74" s="4">
        <f>Planar_dataset!A43</f>
        <v>1.69169139036117</v>
      </c>
      <c r="B74" s="4">
        <f>Planar_dataset!B43</f>
        <v>3.3695506320864</v>
      </c>
      <c r="C74">
        <f>Planar_dataset!C43</f>
        <v>0</v>
      </c>
      <c r="D74" s="40" cm="1">
        <f t="array" ref="D74">SUMPRODUCT($A74:$B74,$E$21:$F$21)+$G$21</f>
        <v>0.0449664943176151</v>
      </c>
      <c r="E74" s="40" cm="1">
        <f t="array" ref="E74">SUMPRODUCT($A74:$B74,$E$22:$F$22)+$G$22</f>
        <v>-0.0611588908058114</v>
      </c>
      <c r="F74" s="40" cm="1">
        <f t="array" ref="F74">SUMPRODUCT($A74:$B74,$E$23:$F$23)+$G$23</f>
        <v>-0.0166463357681551</v>
      </c>
      <c r="G74" s="40" cm="1">
        <f t="array" ref="G74">SUMPRODUCT($A74:$B74,$E$24:$F$24)+$G$24</f>
        <v>-0.0225268357876</v>
      </c>
      <c r="H74" s="10">
        <f t="shared" si="23"/>
        <v>0.0449362116083612</v>
      </c>
      <c r="I74" s="10">
        <f t="shared" si="24"/>
        <v>-0.0610827516131171</v>
      </c>
      <c r="J74" s="10">
        <f t="shared" si="25"/>
        <v>-0.0166447983692695</v>
      </c>
      <c r="K74" s="10">
        <f t="shared" si="26"/>
        <v>-0.0225230260840769</v>
      </c>
      <c r="L74" s="10" cm="1">
        <f t="array" ref="L74">SUMPRODUCT(H74:K74,$E$28:$H$28)+$I$28</f>
        <v>0.000291254088540186</v>
      </c>
      <c r="M74" s="10">
        <f t="shared" si="27"/>
        <v>0.50007281352162</v>
      </c>
      <c r="N74">
        <f t="shared" si="28"/>
        <v>1</v>
      </c>
      <c r="O74" s="4">
        <f t="shared" si="29"/>
        <v>-0.693292818207834</v>
      </c>
      <c r="P74" s="61">
        <f t="shared" si="30"/>
        <v>0.50007281352162</v>
      </c>
      <c r="Q74" s="4">
        <f t="shared" si="31"/>
        <v>0.997980736886289</v>
      </c>
      <c r="R74" s="4">
        <f t="shared" si="32"/>
        <v>0.99626889745537</v>
      </c>
      <c r="S74" s="4">
        <f t="shared" si="33"/>
        <v>0.999722950687246</v>
      </c>
      <c r="T74" s="4">
        <f t="shared" si="34"/>
        <v>0.999492713296016</v>
      </c>
      <c r="U74" s="61">
        <f t="shared" si="35"/>
        <v>-0.000218680283944259</v>
      </c>
      <c r="V74" s="61">
        <f t="shared" si="36"/>
        <v>-0.00237753358753341</v>
      </c>
      <c r="W74" s="61">
        <f t="shared" si="37"/>
        <v>-0.0065684601463297</v>
      </c>
      <c r="X74" s="61">
        <f t="shared" si="38"/>
        <v>0.00442151191459194</v>
      </c>
      <c r="Y74" s="40" cm="1">
        <f t="array" ref="Y74">SUMPRODUCT($A74:$B74,$Z$21:$AA$21)+$AB$21</f>
        <v>0.0452964009172083</v>
      </c>
      <c r="Z74" s="40" cm="1">
        <f t="array" ref="Z74">SUMPRODUCT($A74:$B74,$Z$22:$AA$22)+$AB$22</f>
        <v>-0.0576002870566147</v>
      </c>
      <c r="AA74" s="40" cm="1">
        <f t="array" ref="AA74">SUMPRODUCT($A74:$B74,$Z$23:$AA$23)+$AB$23</f>
        <v>-0.0067802395613965</v>
      </c>
      <c r="AB74" s="40" cm="1">
        <f t="array" ref="AB74">SUMPRODUCT($A74:$B74,$Z$24:$AA$24)+$AB$24</f>
        <v>-0.0291655334291924</v>
      </c>
      <c r="AC74" s="10">
        <f t="shared" ref="AC74:AF74" si="207">TANH(Y74)</f>
        <v>0.045265447146947</v>
      </c>
      <c r="AD74" s="10">
        <f t="shared" si="207"/>
        <v>-0.0575366695387952</v>
      </c>
      <c r="AE74" s="10">
        <f t="shared" si="207"/>
        <v>-0.00678013566371039</v>
      </c>
      <c r="AF74" s="10">
        <f t="shared" si="207"/>
        <v>-0.0291572665655616</v>
      </c>
      <c r="AG74" s="61" cm="1">
        <f t="array" ref="AG74">SUMPRODUCT(AC74:AF74,$Z$28:$AC$28)+$AD$28</f>
        <v>-0.000242665713798434</v>
      </c>
      <c r="AH74" s="10">
        <f t="shared" si="12"/>
        <v>0.499939333571848</v>
      </c>
      <c r="AI74">
        <f t="shared" si="13"/>
        <v>0</v>
      </c>
      <c r="AJ74" s="4">
        <f t="shared" si="14"/>
        <v>-0.693025855063877</v>
      </c>
      <c r="AK74" s="61">
        <f t="shared" si="15"/>
        <v>0.499939333571848</v>
      </c>
      <c r="AL74" s="4">
        <f t="shared" ref="AL74:AO74" si="208">1-AC74^2</f>
        <v>0.997951039294587</v>
      </c>
      <c r="AM74" s="4">
        <f t="shared" si="208"/>
        <v>0.996689531658383</v>
      </c>
      <c r="AN74" s="4">
        <f t="shared" si="208"/>
        <v>0.999954029760382</v>
      </c>
      <c r="AO74" s="4">
        <f t="shared" si="208"/>
        <v>0.999149853806425</v>
      </c>
      <c r="AP74" s="61">
        <f t="shared" si="41"/>
        <v>-0.000493510315285226</v>
      </c>
      <c r="AQ74" s="61">
        <f t="shared" si="42"/>
        <v>-0.000174023502205658</v>
      </c>
      <c r="AR74" s="61">
        <f t="shared" si="43"/>
        <v>-0.0061863788006045</v>
      </c>
      <c r="AS74" s="61">
        <f t="shared" si="44"/>
        <v>0.00514805667347561</v>
      </c>
      <c r="AT74" s="40" cm="1">
        <f t="array" ref="AT74">SUMPRODUCT($A74:$B74,$AO$21:$AP$21)+$AQ$21</f>
        <v>0.0460404928188849</v>
      </c>
      <c r="AU74" s="40" cm="1">
        <f t="array" ref="AU74">SUMPRODUCT($A74:$B74,$AO$22:$AP$22)+$AQ$22</f>
        <v>-0.0573398641791601</v>
      </c>
      <c r="AV74" s="40" cm="1">
        <f t="array" ref="AV74">SUMPRODUCT($A74:$B74,$AO$23:$AP$23)+$AQ$23</f>
        <v>0.00250620360938378</v>
      </c>
      <c r="AW74" s="40" cm="1">
        <f t="array" ref="AW74">SUMPRODUCT($A74:$B74,$AO$24:$AP$24)+$AQ$24</f>
        <v>-0.036888308930193</v>
      </c>
      <c r="AX74" s="10">
        <f t="shared" ref="AX74:BA74" si="209">TANH(AT74)</f>
        <v>0.0460079892864677</v>
      </c>
      <c r="AY74" s="10">
        <f t="shared" si="209"/>
        <v>-0.0572771048996182</v>
      </c>
      <c r="AZ74" s="10">
        <f t="shared" si="209"/>
        <v>0.00250619836219478</v>
      </c>
      <c r="BA74" s="10">
        <f t="shared" si="209"/>
        <v>-0.0368715861429639</v>
      </c>
      <c r="BB74" s="10" cm="1">
        <f t="array" ref="BB74">SUMPRODUCT(AX74:BA74,$AU$28:$AX$28)+$AY$28</f>
        <v>-0.000772151118356386</v>
      </c>
      <c r="BC74" s="10">
        <f t="shared" si="18"/>
        <v>0.499806962230002</v>
      </c>
      <c r="BD74">
        <f t="shared" si="19"/>
        <v>0</v>
      </c>
      <c r="BE74" s="4">
        <f t="shared" si="20"/>
        <v>-0.692761179527934</v>
      </c>
      <c r="BF74" s="61">
        <f t="shared" si="21"/>
        <v>0.499806962230002</v>
      </c>
      <c r="BG74" s="4">
        <f t="shared" ref="BG74:BJ74" si="210">1-AX74^2</f>
        <v>0.997883264921816</v>
      </c>
      <c r="BH74" s="4">
        <f t="shared" si="210"/>
        <v>0.996719333254318</v>
      </c>
      <c r="BI74" s="4">
        <f t="shared" si="210"/>
        <v>0.999993718969769</v>
      </c>
      <c r="BJ74" s="4">
        <f t="shared" si="210"/>
        <v>0.998640486135302</v>
      </c>
      <c r="BK74" s="61">
        <f t="shared" si="47"/>
        <v>-0.000780092458575888</v>
      </c>
      <c r="BL74" s="61">
        <f t="shared" si="48"/>
        <v>0.00189475338504353</v>
      </c>
      <c r="BM74" s="61">
        <f t="shared" si="49"/>
        <v>-0.00617517982361549</v>
      </c>
      <c r="BN74" s="61">
        <f t="shared" si="50"/>
        <v>0.00612163871036672</v>
      </c>
    </row>
    <row r="75" spans="1:66">
      <c r="A75" s="4">
        <f>Planar_dataset!A44</f>
        <v>1.74186685508505</v>
      </c>
      <c r="B75" s="4">
        <f>Planar_dataset!B44</f>
        <v>3.12091873948587</v>
      </c>
      <c r="C75">
        <f>Planar_dataset!C44</f>
        <v>0</v>
      </c>
      <c r="D75" s="40" cm="1">
        <f t="array" ref="D75">SUMPRODUCT($A75:$B75,$E$21:$F$21)+$G$21</f>
        <v>0.0447786442636267</v>
      </c>
      <c r="E75" s="40" cm="1">
        <f t="array" ref="E75">SUMPRODUCT($A75:$B75,$E$22:$F$22)+$G$22</f>
        <v>-0.0564772355759116</v>
      </c>
      <c r="F75" s="40" cm="1">
        <f t="array" ref="F75">SUMPRODUCT($A75:$B75,$E$23:$F$23)+$G$23</f>
        <v>-0.0159034726235291</v>
      </c>
      <c r="G75" s="40" cm="1">
        <f t="array" ref="G75">SUMPRODUCT($A75:$B75,$E$24:$F$24)+$G$24</f>
        <v>-0.021009428061048</v>
      </c>
      <c r="H75" s="10">
        <f t="shared" si="23"/>
        <v>0.0447487392927585</v>
      </c>
      <c r="I75" s="10">
        <f t="shared" si="24"/>
        <v>-0.0564172640228543</v>
      </c>
      <c r="J75" s="10">
        <f t="shared" si="25"/>
        <v>-0.0159021319880529</v>
      </c>
      <c r="K75" s="10">
        <f t="shared" si="26"/>
        <v>-0.0210063374470789</v>
      </c>
      <c r="L75" s="10" cm="1">
        <f t="array" ref="L75">SUMPRODUCT(H75:K75,$E$28:$H$28)+$I$28</f>
        <v>0.000272731022798801</v>
      </c>
      <c r="M75" s="10">
        <f t="shared" si="27"/>
        <v>0.500068182755277</v>
      </c>
      <c r="N75">
        <f t="shared" si="28"/>
        <v>1</v>
      </c>
      <c r="O75" s="4">
        <f t="shared" si="29"/>
        <v>-0.693283555369121</v>
      </c>
      <c r="P75" s="61">
        <f t="shared" si="30"/>
        <v>0.500068182755277</v>
      </c>
      <c r="Q75" s="4">
        <f t="shared" si="31"/>
        <v>0.997997550331709</v>
      </c>
      <c r="R75" s="4">
        <f t="shared" si="32"/>
        <v>0.996817092320176</v>
      </c>
      <c r="S75" s="4">
        <f t="shared" si="33"/>
        <v>0.999747122198235</v>
      </c>
      <c r="T75" s="4">
        <f t="shared" si="34"/>
        <v>0.999558733787059</v>
      </c>
      <c r="U75" s="61">
        <f t="shared" si="35"/>
        <v>-0.000218681943098848</v>
      </c>
      <c r="V75" s="61">
        <f t="shared" si="36"/>
        <v>-0.0023788197918746</v>
      </c>
      <c r="W75" s="61">
        <f t="shared" si="37"/>
        <v>-0.0065685581333143</v>
      </c>
      <c r="X75" s="61">
        <f t="shared" si="38"/>
        <v>0.00442176302641803</v>
      </c>
      <c r="Y75" s="40" cm="1">
        <f t="array" ref="Y75">SUMPRODUCT($A75:$B75,$Z$21:$AA$21)+$AB$21</f>
        <v>0.0450821609013174</v>
      </c>
      <c r="Z75" s="40" cm="1">
        <f t="array" ref="Z75">SUMPRODUCT($A75:$B75,$Z$22:$AA$22)+$AB$22</f>
        <v>-0.0532038362196955</v>
      </c>
      <c r="AA75" s="40" cm="1">
        <f t="array" ref="AA75">SUMPRODUCT($A75:$B75,$Z$23:$AA$23)+$AB$23</f>
        <v>-0.00682750525597198</v>
      </c>
      <c r="AB75" s="40" cm="1">
        <f t="array" ref="AB75">SUMPRODUCT($A75:$B75,$Z$24:$AA$24)+$AB$24</f>
        <v>-0.027116414703045</v>
      </c>
      <c r="AC75" s="10">
        <f t="shared" ref="AC75:AF75" si="211">TANH(Y75)</f>
        <v>0.0450516440303091</v>
      </c>
      <c r="AD75" s="10">
        <f t="shared" si="211"/>
        <v>-0.05315369254703</v>
      </c>
      <c r="AE75" s="10">
        <f t="shared" si="211"/>
        <v>-0.00682739917028894</v>
      </c>
      <c r="AF75" s="10">
        <f t="shared" si="211"/>
        <v>-0.0271097704244945</v>
      </c>
      <c r="AG75" s="61" cm="1">
        <f t="array" ref="AG75">SUMPRODUCT(AC75:AF75,$Z$28:$AC$28)+$AD$28</f>
        <v>-0.000222298333513164</v>
      </c>
      <c r="AH75" s="10">
        <f t="shared" si="12"/>
        <v>0.499944425416851</v>
      </c>
      <c r="AI75">
        <f t="shared" si="13"/>
        <v>0</v>
      </c>
      <c r="AJ75" s="4">
        <f t="shared" si="14"/>
        <v>-0.693036037570257</v>
      </c>
      <c r="AK75" s="61">
        <f t="shared" si="15"/>
        <v>0.499944425416851</v>
      </c>
      <c r="AL75" s="4">
        <f t="shared" ref="AL75:AO75" si="212">1-AC75^2</f>
        <v>0.997970349370166</v>
      </c>
      <c r="AM75" s="4">
        <f t="shared" si="212"/>
        <v>0.997174684968616</v>
      </c>
      <c r="AN75" s="4">
        <f t="shared" si="212"/>
        <v>0.99995338662057</v>
      </c>
      <c r="AO75" s="4">
        <f t="shared" si="212"/>
        <v>0.999265060347531</v>
      </c>
      <c r="AP75" s="61">
        <f t="shared" si="41"/>
        <v>-0.000493524891036015</v>
      </c>
      <c r="AQ75" s="61">
        <f t="shared" si="42"/>
        <v>-0.000174109983987831</v>
      </c>
      <c r="AR75" s="61">
        <f t="shared" si="43"/>
        <v>-0.00618643782948344</v>
      </c>
      <c r="AS75" s="61">
        <f t="shared" si="44"/>
        <v>0.00514870270654124</v>
      </c>
      <c r="AT75" s="40" cm="1">
        <f t="array" ref="AT75">SUMPRODUCT($A75:$B75,$AO$21:$AP$21)+$AQ$21</f>
        <v>0.0457667268210731</v>
      </c>
      <c r="AU75" s="40" cm="1">
        <f t="array" ref="AU75">SUMPRODUCT($A75:$B75,$AO$22:$AP$22)+$AQ$22</f>
        <v>-0.0529642849710725</v>
      </c>
      <c r="AV75" s="40" cm="1">
        <f t="array" ref="AV75">SUMPRODUCT($A75:$B75,$AO$23:$AP$23)+$AQ$23</f>
        <v>0.00171512687299892</v>
      </c>
      <c r="AW75" s="40" cm="1">
        <f t="array" ref="AW75">SUMPRODUCT($A75:$B75,$AO$24:$AP$24)+$AQ$24</f>
        <v>-0.0342205677332236</v>
      </c>
      <c r="AX75" s="10">
        <f t="shared" ref="AX75:BA75" si="213">TANH(AT75)</f>
        <v>0.0457347993446287</v>
      </c>
      <c r="AY75" s="10">
        <f t="shared" si="213"/>
        <v>-0.052914815069085</v>
      </c>
      <c r="AZ75" s="10">
        <f t="shared" si="213"/>
        <v>0.00171512519122741</v>
      </c>
      <c r="BA75" s="10">
        <f t="shared" si="213"/>
        <v>-0.0342072160200695</v>
      </c>
      <c r="BB75" s="10" cm="1">
        <f t="array" ref="BB75">SUMPRODUCT(AX75:BA75,$AU$28:$AX$28)+$AY$28</f>
        <v>-0.000712680558802206</v>
      </c>
      <c r="BC75" s="10">
        <f t="shared" si="18"/>
        <v>0.499821829867841</v>
      </c>
      <c r="BD75">
        <f t="shared" si="19"/>
        <v>0</v>
      </c>
      <c r="BE75" s="4">
        <f t="shared" si="20"/>
        <v>-0.69279090376974</v>
      </c>
      <c r="BF75" s="61">
        <f t="shared" si="21"/>
        <v>0.499821829867841</v>
      </c>
      <c r="BG75" s="4">
        <f t="shared" ref="BG75:BJ75" si="214">1-AX75^2</f>
        <v>0.997908328128907</v>
      </c>
      <c r="BH75" s="4">
        <f t="shared" si="214"/>
        <v>0.997200022346205</v>
      </c>
      <c r="BI75" s="4">
        <f t="shared" si="214"/>
        <v>0.999997058345578</v>
      </c>
      <c r="BJ75" s="4">
        <f t="shared" si="214"/>
        <v>0.998829866372156</v>
      </c>
      <c r="BK75" s="61">
        <f t="shared" si="47"/>
        <v>-0.000780135257474223</v>
      </c>
      <c r="BL75" s="61">
        <f t="shared" si="48"/>
        <v>0.00189572356010863</v>
      </c>
      <c r="BM75" s="61">
        <f t="shared" si="49"/>
        <v>-0.0061753841371978</v>
      </c>
      <c r="BN75" s="61">
        <f t="shared" si="50"/>
        <v>0.00612298173946082</v>
      </c>
    </row>
    <row r="76" spans="1:66">
      <c r="A76" s="4">
        <f>Planar_dataset!A45</f>
        <v>-2.91373381641079</v>
      </c>
      <c r="B76" s="4">
        <f>Planar_dataset!B45</f>
        <v>-1.81920100352539</v>
      </c>
      <c r="C76">
        <f>Planar_dataset!C45</f>
        <v>0</v>
      </c>
      <c r="D76" s="40" cm="1">
        <f t="array" ref="D76">SUMPRODUCT($A76:$B76,$E$21:$F$21)+$G$21</f>
        <v>-0.0600568642612923</v>
      </c>
      <c r="E76" s="40" cm="1">
        <f t="array" ref="E76">SUMPRODUCT($A76:$B76,$E$22:$F$22)+$G$22</f>
        <v>0.0310889986010349</v>
      </c>
      <c r="F76" s="40" cm="1">
        <f t="array" ref="F76">SUMPRODUCT($A76:$B76,$E$23:$F$23)+$G$23</f>
        <v>0.0145361327703539</v>
      </c>
      <c r="G76" s="40" cm="1">
        <f t="array" ref="G76">SUMPRODUCT($A76:$B76,$E$24:$F$24)+$G$24</f>
        <v>0.0138172691310441</v>
      </c>
      <c r="H76" s="10">
        <f t="shared" si="23"/>
        <v>-0.0599847633762573</v>
      </c>
      <c r="I76" s="10">
        <f t="shared" si="24"/>
        <v>0.0310789863650838</v>
      </c>
      <c r="J76" s="10">
        <f t="shared" si="25"/>
        <v>0.0145351090326849</v>
      </c>
      <c r="K76" s="10">
        <f t="shared" si="26"/>
        <v>0.013816389881339</v>
      </c>
      <c r="L76" s="10" cm="1">
        <f t="array" ref="L76">SUMPRODUCT(H76:K76,$E$28:$H$28)+$I$28</f>
        <v>-0.00019077909898701</v>
      </c>
      <c r="M76" s="10">
        <f t="shared" si="27"/>
        <v>0.499952305225398</v>
      </c>
      <c r="N76">
        <f t="shared" si="28"/>
        <v>0</v>
      </c>
      <c r="O76" s="4">
        <f t="shared" si="29"/>
        <v>-0.693051795560035</v>
      </c>
      <c r="P76" s="61">
        <f t="shared" si="30"/>
        <v>0.499952305225398</v>
      </c>
      <c r="Q76" s="4">
        <f t="shared" si="31"/>
        <v>0.996401828162694</v>
      </c>
      <c r="R76" s="4">
        <f t="shared" si="32"/>
        <v>0.999034096606519</v>
      </c>
      <c r="S76" s="4">
        <f t="shared" si="33"/>
        <v>0.999788730605408</v>
      </c>
      <c r="T76" s="4">
        <f t="shared" si="34"/>
        <v>0.999809107370647</v>
      </c>
      <c r="U76" s="61">
        <f t="shared" si="35"/>
        <v>-0.000218281694592965</v>
      </c>
      <c r="V76" s="61">
        <f t="shared" si="36"/>
        <v>-0.0023835580310062</v>
      </c>
      <c r="W76" s="61">
        <f t="shared" si="37"/>
        <v>-0.00656730935731649</v>
      </c>
      <c r="X76" s="61">
        <f t="shared" si="38"/>
        <v>0.00442184572492764</v>
      </c>
      <c r="Y76" s="40" cm="1">
        <f t="array" ref="Y76">SUMPRODUCT($A76:$B76,$Z$21:$AA$21)+$AB$21</f>
        <v>-0.0602115695866607</v>
      </c>
      <c r="Z76" s="40" cm="1">
        <f t="array" ref="Z76">SUMPRODUCT($A76:$B76,$Z$22:$AA$22)+$AB$22</f>
        <v>0.0294266951896545</v>
      </c>
      <c r="AA76" s="40" cm="1">
        <f t="array" ref="AA76">SUMPRODUCT($A76:$B76,$Z$23:$AA$23)+$AB$23</f>
        <v>0.00991970774394072</v>
      </c>
      <c r="AB76" s="40" cm="1">
        <f t="array" ref="AB76">SUMPRODUCT($A76:$B76,$Z$24:$AA$24)+$AB$24</f>
        <v>0.0169229517571766</v>
      </c>
      <c r="AC76" s="10">
        <f t="shared" ref="AC76:AF76" si="215">TANH(Y76)</f>
        <v>-0.0601389106135706</v>
      </c>
      <c r="AD76" s="10">
        <f t="shared" si="215"/>
        <v>0.0294182043074356</v>
      </c>
      <c r="AE76" s="10">
        <f t="shared" si="215"/>
        <v>0.00991938238834314</v>
      </c>
      <c r="AF76" s="10">
        <f t="shared" si="215"/>
        <v>0.0169213364417267</v>
      </c>
      <c r="AG76" s="61" cm="1">
        <f t="array" ref="AG76">SUMPRODUCT(AC76:AF76,$Z$28:$AC$28)+$AD$28</f>
        <v>9.9466382452633e-5</v>
      </c>
      <c r="AH76" s="10">
        <f t="shared" si="12"/>
        <v>0.500024866595593</v>
      </c>
      <c r="AI76">
        <f t="shared" si="13"/>
        <v>1</v>
      </c>
      <c r="AJ76" s="4">
        <f t="shared" si="14"/>
        <v>-0.693196914987867</v>
      </c>
      <c r="AK76" s="61">
        <f t="shared" si="15"/>
        <v>0.500024866595593</v>
      </c>
      <c r="AL76" s="4">
        <f t="shared" ref="AL76:AO76" si="216">1-AC76^2</f>
        <v>0.996383311430213</v>
      </c>
      <c r="AM76" s="4">
        <f t="shared" si="216"/>
        <v>0.999134569255326</v>
      </c>
      <c r="AN76" s="4">
        <f t="shared" si="216"/>
        <v>0.999901605853034</v>
      </c>
      <c r="AO76" s="4">
        <f t="shared" si="216"/>
        <v>0.999713668373026</v>
      </c>
      <c r="AP76" s="61">
        <f t="shared" si="41"/>
        <v>-0.000492819337361282</v>
      </c>
      <c r="AQ76" s="61">
        <f t="shared" si="42"/>
        <v>-0.000174480255637652</v>
      </c>
      <c r="AR76" s="61">
        <f t="shared" si="43"/>
        <v>-0.00618711282384686</v>
      </c>
      <c r="AS76" s="61">
        <f t="shared" si="44"/>
        <v>0.00515184295409217</v>
      </c>
      <c r="AT76" s="40" cm="1">
        <f t="array" ref="AT76">SUMPRODUCT($A76:$B76,$AO$21:$AP$21)+$AQ$21</f>
        <v>-0.0605604605246522</v>
      </c>
      <c r="AU76" s="40" cm="1">
        <f t="array" ref="AU76">SUMPRODUCT($A76:$B76,$AO$22:$AP$22)+$AQ$22</f>
        <v>0.0293050398856946</v>
      </c>
      <c r="AV76" s="40" cm="1">
        <f t="array" ref="AV76">SUMPRODUCT($A76:$B76,$AO$23:$AP$23)+$AQ$23</f>
        <v>0.0055756228570732</v>
      </c>
      <c r="AW76" s="40" cm="1">
        <f t="array" ref="AW76">SUMPRODUCT($A76:$B76,$AO$24:$AP$24)+$AQ$24</f>
        <v>0.0205348425263182</v>
      </c>
      <c r="AX76" s="10">
        <f t="shared" ref="AX76:BA76" si="217">TANH(AT76)</f>
        <v>-0.0604865324138166</v>
      </c>
      <c r="AY76" s="10">
        <f t="shared" si="217"/>
        <v>0.0292966538533011</v>
      </c>
      <c r="AZ76" s="10">
        <f t="shared" si="217"/>
        <v>0.00557556508026925</v>
      </c>
      <c r="BA76" s="10">
        <f t="shared" si="217"/>
        <v>0.0205319566372795</v>
      </c>
      <c r="BB76" s="10" cm="1">
        <f t="array" ref="BB76">SUMPRODUCT(AX76:BA76,$AU$28:$AX$28)+$AY$28</f>
        <v>0.000389809013942932</v>
      </c>
      <c r="BC76" s="10">
        <f t="shared" si="18"/>
        <v>0.500097452252252</v>
      </c>
      <c r="BD76">
        <f t="shared" si="19"/>
        <v>1</v>
      </c>
      <c r="BE76" s="4">
        <f t="shared" si="20"/>
        <v>-0.6933421040608</v>
      </c>
      <c r="BF76" s="61">
        <f t="shared" si="21"/>
        <v>0.500097452252252</v>
      </c>
      <c r="BG76" s="4">
        <f t="shared" ref="BG76:BJ76" si="218">1-AX76^2</f>
        <v>0.996341379396552</v>
      </c>
      <c r="BH76" s="4">
        <f t="shared" si="218"/>
        <v>0.999141706073</v>
      </c>
      <c r="BI76" s="4">
        <f t="shared" si="218"/>
        <v>0.999968913074036</v>
      </c>
      <c r="BJ76" s="4">
        <f t="shared" si="218"/>
        <v>0.999578438756645</v>
      </c>
      <c r="BK76" s="61">
        <f t="shared" si="47"/>
        <v>-0.000779339786499891</v>
      </c>
      <c r="BL76" s="61">
        <f t="shared" si="48"/>
        <v>0.00190046220676376</v>
      </c>
      <c r="BM76" s="61">
        <f t="shared" si="49"/>
        <v>-0.00617861559464656</v>
      </c>
      <c r="BN76" s="61">
        <f t="shared" si="50"/>
        <v>0.00613094959939969</v>
      </c>
    </row>
    <row r="77" spans="1:66">
      <c r="A77" s="4">
        <f>Planar_dataset!A46</f>
        <v>0.752150897716887</v>
      </c>
      <c r="B77" s="4">
        <f>Planar_dataset!B46</f>
        <v>0.892965441918617</v>
      </c>
      <c r="C77">
        <f>Planar_dataset!C46</f>
        <v>0</v>
      </c>
      <c r="D77" s="40" cm="1">
        <f t="array" ref="D77">SUMPRODUCT($A77:$B77,$E$21:$F$21)+$G$21</f>
        <v>0.0173510672353686</v>
      </c>
      <c r="E77" s="40" cm="1">
        <f t="array" ref="E77">SUMPRODUCT($A77:$B77,$E$22:$F$22)+$G$22</f>
        <v>-0.0159145392813422</v>
      </c>
      <c r="F77" s="40" cm="1">
        <f t="array" ref="F77">SUMPRODUCT($A77:$B77,$E$23:$F$23)+$G$23</f>
        <v>-0.00525425294234807</v>
      </c>
      <c r="G77" s="40" cm="1">
        <f t="array" ref="G77">SUMPRODUCT($A77:$B77,$E$24:$F$24)+$G$24</f>
        <v>-0.00622124016038736</v>
      </c>
      <c r="H77" s="10">
        <f t="shared" si="23"/>
        <v>0.0173493262102892</v>
      </c>
      <c r="I77" s="10">
        <f t="shared" si="24"/>
        <v>-0.0159131958454064</v>
      </c>
      <c r="J77" s="10">
        <f t="shared" si="25"/>
        <v>-0.0052542045911903</v>
      </c>
      <c r="K77" s="10">
        <f t="shared" si="26"/>
        <v>-0.0062211598996912</v>
      </c>
      <c r="L77" s="10" cm="1">
        <f t="array" ref="L77">SUMPRODUCT(H77:K77,$E$28:$H$28)+$I$28</f>
        <v>8.23378520995683e-5</v>
      </c>
      <c r="M77" s="10">
        <f t="shared" si="27"/>
        <v>0.500020584463013</v>
      </c>
      <c r="N77">
        <f t="shared" si="28"/>
        <v>1</v>
      </c>
      <c r="O77" s="4">
        <f t="shared" si="29"/>
        <v>-0.693188350333435</v>
      </c>
      <c r="P77" s="61">
        <f t="shared" si="30"/>
        <v>0.500020584463013</v>
      </c>
      <c r="Q77" s="4">
        <f t="shared" si="31"/>
        <v>0.999699000880049</v>
      </c>
      <c r="R77" s="4">
        <f t="shared" si="32"/>
        <v>0.999746770197986</v>
      </c>
      <c r="S77" s="4">
        <f t="shared" si="33"/>
        <v>0.999972393334114</v>
      </c>
      <c r="T77" s="4">
        <f t="shared" si="34"/>
        <v>0.999961297169502</v>
      </c>
      <c r="U77" s="61">
        <f t="shared" si="35"/>
        <v>-0.000219033915747996</v>
      </c>
      <c r="V77" s="61">
        <f t="shared" si="36"/>
        <v>-0.00238558413055427</v>
      </c>
      <c r="W77" s="61">
        <f t="shared" si="37"/>
        <v>-0.00656941285422499</v>
      </c>
      <c r="X77" s="61">
        <f t="shared" si="38"/>
        <v>0.00442312280326683</v>
      </c>
      <c r="Y77" s="40" cm="1">
        <f t="array" ref="Y77">SUMPRODUCT($A77:$B77,$Z$21:$AA$21)+$AB$21</f>
        <v>0.0174349452334055</v>
      </c>
      <c r="Z77" s="40" cm="1">
        <f t="array" ref="Z77">SUMPRODUCT($A77:$B77,$Z$22:$AA$22)+$AB$22</f>
        <v>-0.0150106551668802</v>
      </c>
      <c r="AA77" s="40" cm="1">
        <f t="array" ref="AA77">SUMPRODUCT($A77:$B77,$Z$23:$AA$23)+$AB$23</f>
        <v>-0.00274750128517996</v>
      </c>
      <c r="AB77" s="40" cm="1">
        <f t="array" ref="AB77">SUMPRODUCT($A77:$B77,$Z$24:$AA$24)+$AB$24</f>
        <v>-0.00790791137405657</v>
      </c>
      <c r="AC77" s="10">
        <f t="shared" ref="AC77:AF77" si="219">TANH(Y77)</f>
        <v>0.0174331788389013</v>
      </c>
      <c r="AD77" s="10">
        <f t="shared" si="219"/>
        <v>-0.0150095278693651</v>
      </c>
      <c r="AE77" s="10">
        <f t="shared" si="219"/>
        <v>-0.00274749437178853</v>
      </c>
      <c r="AF77" s="10">
        <f t="shared" si="219"/>
        <v>-0.00790774653760298</v>
      </c>
      <c r="AG77" s="61" cm="1">
        <f t="array" ref="AG77">SUMPRODUCT(AC77:AF77,$Z$28:$AC$28)+$AD$28</f>
        <v>-6.08904001911191e-5</v>
      </c>
      <c r="AH77" s="10">
        <f t="shared" si="12"/>
        <v>0.499984777399957</v>
      </c>
      <c r="AI77">
        <f t="shared" si="13"/>
        <v>0</v>
      </c>
      <c r="AJ77" s="4">
        <f t="shared" si="14"/>
        <v>-0.693116735823305</v>
      </c>
      <c r="AK77" s="61">
        <f t="shared" si="15"/>
        <v>0.499984777399957</v>
      </c>
      <c r="AL77" s="4">
        <f t="shared" ref="AL77:AO77" si="220">1-AC77^2</f>
        <v>0.999696084275571</v>
      </c>
      <c r="AM77" s="4">
        <f t="shared" si="220"/>
        <v>0.999774714073139</v>
      </c>
      <c r="AN77" s="4">
        <f t="shared" si="220"/>
        <v>0.999992451274677</v>
      </c>
      <c r="AO77" s="4">
        <f t="shared" si="220"/>
        <v>0.999937467544697</v>
      </c>
      <c r="AP77" s="61">
        <f t="shared" si="41"/>
        <v>-0.000494418219048423</v>
      </c>
      <c r="AQ77" s="61">
        <f t="shared" si="42"/>
        <v>-0.000174578047201931</v>
      </c>
      <c r="AR77" s="61">
        <f t="shared" si="43"/>
        <v>-0.00618717885687911</v>
      </c>
      <c r="AS77" s="61">
        <f t="shared" si="44"/>
        <v>0.00515258312410269</v>
      </c>
      <c r="AT77" s="40" cm="1">
        <f t="array" ref="AT77">SUMPRODUCT($A77:$B77,$AO$21:$AP$21)+$AQ$21</f>
        <v>0.0176241188331691</v>
      </c>
      <c r="AU77" s="40" cm="1">
        <f t="array" ref="AU77">SUMPRODUCT($A77:$B77,$AO$22:$AP$22)+$AQ$22</f>
        <v>-0.0149445095032789</v>
      </c>
      <c r="AV77" s="40" cm="1">
        <f t="array" ref="AV77">SUMPRODUCT($A77:$B77,$AO$23:$AP$23)+$AQ$23</f>
        <v>-0.000388224843454659</v>
      </c>
      <c r="AW77" s="40" cm="1">
        <f t="array" ref="AW77">SUMPRODUCT($A77:$B77,$AO$24:$AP$24)+$AQ$24</f>
        <v>-0.0098698558665383</v>
      </c>
      <c r="AX77" s="10">
        <f t="shared" ref="AX77:BA77" si="221">TANH(AT77)</f>
        <v>0.0176222943198939</v>
      </c>
      <c r="AY77" s="10">
        <f t="shared" si="221"/>
        <v>-0.0149433970418917</v>
      </c>
      <c r="AZ77" s="10">
        <f t="shared" si="221"/>
        <v>-0.000388224823950434</v>
      </c>
      <c r="BA77" s="10">
        <f t="shared" si="221"/>
        <v>-0.00986953539146563</v>
      </c>
      <c r="BB77" s="10" cm="1">
        <f t="array" ref="BB77">SUMPRODUCT(AX77:BA77,$AU$28:$AX$28)+$AY$28</f>
        <v>-0.000199806323670952</v>
      </c>
      <c r="BC77" s="10">
        <f t="shared" si="18"/>
        <v>0.499950048419248</v>
      </c>
      <c r="BD77">
        <f t="shared" si="19"/>
        <v>0</v>
      </c>
      <c r="BE77" s="4">
        <f t="shared" si="20"/>
        <v>-0.693047282388431</v>
      </c>
      <c r="BF77" s="61">
        <f t="shared" si="21"/>
        <v>0.499950048419248</v>
      </c>
      <c r="BG77" s="4">
        <f t="shared" ref="BG77:BJ77" si="222">1-AX77^2</f>
        <v>0.999689454742903</v>
      </c>
      <c r="BH77" s="4">
        <f t="shared" si="222"/>
        <v>0.999776694884848</v>
      </c>
      <c r="BI77" s="4">
        <f t="shared" si="222"/>
        <v>0.999999849281486</v>
      </c>
      <c r="BJ77" s="4">
        <f t="shared" si="222"/>
        <v>0.999902592271157</v>
      </c>
      <c r="BK77" s="61">
        <f t="shared" si="47"/>
        <v>-0.000781728173792128</v>
      </c>
      <c r="BL77" s="61">
        <f t="shared" si="48"/>
        <v>0.00190110949800602</v>
      </c>
      <c r="BM77" s="61">
        <f t="shared" si="49"/>
        <v>-0.0061769855388888</v>
      </c>
      <c r="BN77" s="61">
        <f t="shared" si="50"/>
        <v>0.00613113012165608</v>
      </c>
    </row>
    <row r="78" spans="1:66">
      <c r="A78" s="4">
        <f>Planar_dataset!A47</f>
        <v>1.68537303051839</v>
      </c>
      <c r="B78" s="4">
        <f>Planar_dataset!B47</f>
        <v>2.58295944194261</v>
      </c>
      <c r="C78">
        <f>Planar_dataset!C47</f>
        <v>0</v>
      </c>
      <c r="D78" s="40" cm="1">
        <f t="array" ref="D78">SUMPRODUCT($A78:$B78,$E$21:$F$21)+$G$21</f>
        <v>0.0414199343061762</v>
      </c>
      <c r="E78" s="40" cm="1">
        <f t="array" ref="E78">SUMPRODUCT($A78:$B78,$E$22:$F$22)+$G$22</f>
        <v>-0.0465069184294459</v>
      </c>
      <c r="F78" s="40" cm="1">
        <f t="array" ref="F78">SUMPRODUCT($A78:$B78,$E$23:$F$23)+$G$23</f>
        <v>-0.0138383065061849</v>
      </c>
      <c r="G78" s="40" cm="1">
        <f t="array" ref="G78">SUMPRODUCT($A78:$B78,$E$24:$F$24)+$G$24</f>
        <v>-0.0175896757970224</v>
      </c>
      <c r="H78" s="10">
        <f t="shared" si="23"/>
        <v>0.0413962637187937</v>
      </c>
      <c r="I78" s="10">
        <f t="shared" si="24"/>
        <v>-0.0464734175760583</v>
      </c>
      <c r="J78" s="10">
        <f t="shared" si="25"/>
        <v>-0.0138374232344833</v>
      </c>
      <c r="K78" s="10">
        <f t="shared" si="26"/>
        <v>-0.0175878619589831</v>
      </c>
      <c r="L78" s="10" cm="1">
        <f t="array" ref="L78">SUMPRODUCT(H78:K78,$E$28:$H$28)+$I$28</f>
        <v>0.000229859306722148</v>
      </c>
      <c r="M78" s="10">
        <f t="shared" si="27"/>
        <v>0.500057464826428</v>
      </c>
      <c r="N78">
        <f t="shared" si="28"/>
        <v>1</v>
      </c>
      <c r="O78" s="4">
        <f t="shared" si="29"/>
        <v>-0.693262116817719</v>
      </c>
      <c r="P78" s="61">
        <f t="shared" si="30"/>
        <v>0.500057464826428</v>
      </c>
      <c r="Q78" s="4">
        <f t="shared" si="31"/>
        <v>0.998286349350124</v>
      </c>
      <c r="R78" s="4">
        <f t="shared" si="32"/>
        <v>0.997840221458801</v>
      </c>
      <c r="S78" s="4">
        <f t="shared" si="33"/>
        <v>0.99980852571823</v>
      </c>
      <c r="T78" s="4">
        <f t="shared" si="34"/>
        <v>0.999690667111712</v>
      </c>
      <c r="U78" s="61">
        <f t="shared" si="35"/>
        <v>-0.000218740536595893</v>
      </c>
      <c r="V78" s="61">
        <f t="shared" si="36"/>
        <v>-0.00238121036572163</v>
      </c>
      <c r="W78" s="61">
        <f t="shared" si="37"/>
        <v>-0.00656882077579843</v>
      </c>
      <c r="X78" s="61">
        <f t="shared" si="38"/>
        <v>0.00442225187798504</v>
      </c>
      <c r="Y78" s="40" cm="1">
        <f t="array" ref="Y78">SUMPRODUCT($A78:$B78,$Z$21:$AA$21)+$AB$21</f>
        <v>0.0416682824776439</v>
      </c>
      <c r="Z78" s="40" cm="1">
        <f t="array" ref="Z78">SUMPRODUCT($A78:$B78,$Z$22:$AA$22)+$AB$22</f>
        <v>-0.0438292614472824</v>
      </c>
      <c r="AA78" s="40" cm="1">
        <f t="array" ref="AA78">SUMPRODUCT($A78:$B78,$Z$23:$AA$23)+$AB$23</f>
        <v>-0.00641332241320518</v>
      </c>
      <c r="AB78" s="40" cm="1">
        <f t="array" ref="AB78">SUMPRODUCT($A78:$B78,$Z$24:$AA$24)+$AB$24</f>
        <v>-0.022585690552057</v>
      </c>
      <c r="AC78" s="10">
        <f t="shared" ref="AC78:AF78" si="223">TANH(Y78)</f>
        <v>0.0416441837543708</v>
      </c>
      <c r="AD78" s="10">
        <f t="shared" si="223"/>
        <v>-0.0438012175981834</v>
      </c>
      <c r="AE78" s="10">
        <f t="shared" si="223"/>
        <v>-0.0064132344864957</v>
      </c>
      <c r="AF78" s="10">
        <f t="shared" si="223"/>
        <v>-0.0225818509142491</v>
      </c>
      <c r="AG78" s="61" cm="1">
        <f t="array" ref="AG78">SUMPRODUCT(AC78:AF78,$Z$28:$AC$28)+$AD$28</f>
        <v>-0.000180654009205732</v>
      </c>
      <c r="AH78" s="10">
        <f t="shared" si="12"/>
        <v>0.499954836497821</v>
      </c>
      <c r="AI78">
        <f t="shared" si="13"/>
        <v>0</v>
      </c>
      <c r="AJ78" s="4">
        <f t="shared" si="14"/>
        <v>-0.693056857634826</v>
      </c>
      <c r="AK78" s="61">
        <f t="shared" si="15"/>
        <v>0.499954836497821</v>
      </c>
      <c r="AL78" s="4">
        <f t="shared" ref="AL78:AO78" si="224">1-AC78^2</f>
        <v>0.998265761959432</v>
      </c>
      <c r="AM78" s="4">
        <f t="shared" si="224"/>
        <v>0.998081453336917</v>
      </c>
      <c r="AN78" s="4">
        <f t="shared" si="224"/>
        <v>0.999958870423421</v>
      </c>
      <c r="AO78" s="4">
        <f t="shared" si="224"/>
        <v>0.999490060009287</v>
      </c>
      <c r="AP78" s="61">
        <f t="shared" si="41"/>
        <v>-0.000493681261453333</v>
      </c>
      <c r="AQ78" s="61">
        <f t="shared" si="42"/>
        <v>-0.000174271937777505</v>
      </c>
      <c r="AR78" s="61">
        <f t="shared" si="43"/>
        <v>-0.0061866005863064</v>
      </c>
      <c r="AS78" s="61">
        <f t="shared" si="44"/>
        <v>0.00514996925811124</v>
      </c>
      <c r="AT78" s="40" cm="1">
        <f t="array" ref="AT78">SUMPRODUCT($A78:$B78,$AO$21:$AP$21)+$AQ$21</f>
        <v>0.0422284123350051</v>
      </c>
      <c r="AU78" s="40" cm="1">
        <f t="array" ref="AU78">SUMPRODUCT($A78:$B78,$AO$22:$AP$22)+$AQ$22</f>
        <v>-0.0436333075588938</v>
      </c>
      <c r="AV78" s="40" cm="1">
        <f t="array" ref="AV78">SUMPRODUCT($A78:$B78,$AO$23:$AP$23)+$AQ$23</f>
        <v>0.000575196184941776</v>
      </c>
      <c r="AW78" s="40" cm="1">
        <f t="array" ref="AW78">SUMPRODUCT($A78:$B78,$AO$24:$AP$24)+$AQ$24</f>
        <v>-0.0283973492417262</v>
      </c>
      <c r="AX78" s="10">
        <f t="shared" ref="AX78:BA78" si="225">TANH(AT78)</f>
        <v>0.0422033291120404</v>
      </c>
      <c r="AY78" s="10">
        <f t="shared" si="225"/>
        <v>-0.0436056379803132</v>
      </c>
      <c r="AZ78" s="10">
        <f t="shared" si="225"/>
        <v>0.000575196121507106</v>
      </c>
      <c r="BA78" s="10">
        <f t="shared" si="225"/>
        <v>-0.0283897184062772</v>
      </c>
      <c r="BB78" s="10" cm="1">
        <f t="array" ref="BB78">SUMPRODUCT(AX78:BA78,$AU$28:$AX$28)+$AY$28</f>
        <v>-0.000586316212266344</v>
      </c>
      <c r="BC78" s="10">
        <f t="shared" si="18"/>
        <v>0.499853420951132</v>
      </c>
      <c r="BD78">
        <f t="shared" si="19"/>
        <v>0</v>
      </c>
      <c r="BE78" s="4">
        <f t="shared" si="20"/>
        <v>-0.692854065424649</v>
      </c>
      <c r="BF78" s="61">
        <f t="shared" si="21"/>
        <v>0.499853420951132</v>
      </c>
      <c r="BG78" s="4">
        <f t="shared" ref="BG78:BJ78" si="226">1-AX78^2</f>
        <v>0.998218879011861</v>
      </c>
      <c r="BH78" s="4">
        <f t="shared" si="226"/>
        <v>0.99809854833633</v>
      </c>
      <c r="BI78" s="4">
        <f t="shared" si="226"/>
        <v>0.999999669149422</v>
      </c>
      <c r="BJ78" s="4">
        <f t="shared" si="226"/>
        <v>0.999194023888812</v>
      </c>
      <c r="BK78" s="61">
        <f t="shared" si="47"/>
        <v>-0.000780427360533421</v>
      </c>
      <c r="BL78" s="61">
        <f t="shared" si="48"/>
        <v>0.00189755162633071</v>
      </c>
      <c r="BM78" s="61">
        <f t="shared" si="49"/>
        <v>-0.0061757905742145</v>
      </c>
      <c r="BN78" s="61">
        <f t="shared" si="50"/>
        <v>0.00612560122367482</v>
      </c>
    </row>
    <row r="79" spans="1:66">
      <c r="A79" s="4">
        <f>Planar_dataset!A48</f>
        <v>0.371160238458855</v>
      </c>
      <c r="B79" s="4">
        <f>Planar_dataset!B48</f>
        <v>0.390987436037063</v>
      </c>
      <c r="C79">
        <f>Planar_dataset!C48</f>
        <v>0</v>
      </c>
      <c r="D79" s="40" cm="1">
        <f t="array" ref="D79">SUMPRODUCT($A79:$B79,$E$21:$F$21)+$G$21</f>
        <v>0.00834537637969296</v>
      </c>
      <c r="E79" s="40" cm="1">
        <f t="array" ref="E79">SUMPRODUCT($A79:$B79,$E$22:$F$22)+$G$22</f>
        <v>-0.00692786210901974</v>
      </c>
      <c r="F79" s="40" cm="1">
        <f t="array" ref="F79">SUMPRODUCT($A79:$B79,$E$23:$F$23)+$G$23</f>
        <v>-0.00241661775106424</v>
      </c>
      <c r="G79" s="40" cm="1">
        <f t="array" ref="G79">SUMPRODUCT($A79:$B79,$E$24:$F$24)+$G$24</f>
        <v>-0.00275859735022328</v>
      </c>
      <c r="H79" s="10">
        <f t="shared" si="23"/>
        <v>0.00834518264632357</v>
      </c>
      <c r="I79" s="10">
        <f t="shared" si="24"/>
        <v>-0.00692775127626885</v>
      </c>
      <c r="J79" s="10">
        <f t="shared" si="25"/>
        <v>-0.0024166130466927</v>
      </c>
      <c r="K79" s="10">
        <f t="shared" si="26"/>
        <v>-0.00275859035273197</v>
      </c>
      <c r="L79" s="10" cm="1">
        <f t="array" ref="L79">SUMPRODUCT(H79:K79,$E$28:$H$28)+$I$28</f>
        <v>3.67516913545895e-5</v>
      </c>
      <c r="M79" s="10">
        <f t="shared" si="27"/>
        <v>0.500009187922838</v>
      </c>
      <c r="N79">
        <f t="shared" si="28"/>
        <v>1</v>
      </c>
      <c r="O79" s="4">
        <f t="shared" si="29"/>
        <v>-0.693165556574458</v>
      </c>
      <c r="P79" s="61">
        <f t="shared" si="30"/>
        <v>0.500009187922838</v>
      </c>
      <c r="Q79" s="4">
        <f t="shared" si="31"/>
        <v>0.999930357926599</v>
      </c>
      <c r="R79" s="4">
        <f t="shared" si="32"/>
        <v>0.999952006262254</v>
      </c>
      <c r="S79" s="4">
        <f t="shared" si="33"/>
        <v>0.999994159981383</v>
      </c>
      <c r="T79" s="4">
        <f t="shared" si="34"/>
        <v>0.999992390179266</v>
      </c>
      <c r="U79" s="61">
        <f t="shared" si="35"/>
        <v>-0.000219079612638116</v>
      </c>
      <c r="V79" s="61">
        <f t="shared" si="36"/>
        <v>-0.00238601947873257</v>
      </c>
      <c r="W79" s="61">
        <f t="shared" si="37"/>
        <v>-0.00656940611801504</v>
      </c>
      <c r="X79" s="61">
        <f t="shared" si="38"/>
        <v>0.00442315952121247</v>
      </c>
      <c r="Y79" s="40" cm="1">
        <f t="array" ref="Y79">SUMPRODUCT($A79:$B79,$Z$21:$AA$21)+$AB$21</f>
        <v>0.00838161614056591</v>
      </c>
      <c r="Z79" s="40" cm="1">
        <f t="array" ref="Z79">SUMPRODUCT($A79:$B79,$Z$22:$AA$22)+$AB$22</f>
        <v>-0.00653741610076302</v>
      </c>
      <c r="AA79" s="40" cm="1">
        <f t="array" ref="AA79">SUMPRODUCT($A79:$B79,$Z$23:$AA$23)+$AB$23</f>
        <v>-0.00133387487405834</v>
      </c>
      <c r="AB79" s="40" cm="1">
        <f t="array" ref="AB79">SUMPRODUCT($A79:$B79,$Z$24:$AA$24)+$AB$24</f>
        <v>-0.00348712261472802</v>
      </c>
      <c r="AC79" s="10">
        <f t="shared" ref="AC79:AF79" si="227">TANH(Y79)</f>
        <v>0.00838141987240943</v>
      </c>
      <c r="AD79" s="10">
        <f t="shared" si="227"/>
        <v>-0.00653732297074093</v>
      </c>
      <c r="AE79" s="10">
        <f t="shared" si="227"/>
        <v>-0.00133387408297232</v>
      </c>
      <c r="AF79" s="10">
        <f t="shared" si="227"/>
        <v>-0.00348710848029839</v>
      </c>
      <c r="AG79" s="61" cm="1">
        <f t="array" ref="AG79">SUMPRODUCT(AC79:AF79,$Z$28:$AC$28)+$AD$28</f>
        <v>-2.6829237755802e-5</v>
      </c>
      <c r="AH79" s="10">
        <f t="shared" si="12"/>
        <v>0.499993292690561</v>
      </c>
      <c r="AI79">
        <f t="shared" si="13"/>
        <v>0</v>
      </c>
      <c r="AJ79" s="4">
        <f t="shared" si="14"/>
        <v>-0.693133766031043</v>
      </c>
      <c r="AK79" s="61">
        <f t="shared" si="15"/>
        <v>0.499993292690561</v>
      </c>
      <c r="AL79" s="4">
        <f t="shared" ref="AL79:AO79" si="228">1-AC79^2</f>
        <v>0.999929751800922</v>
      </c>
      <c r="AM79" s="4">
        <f t="shared" si="228"/>
        <v>0.999957263408376</v>
      </c>
      <c r="AN79" s="4">
        <f t="shared" si="228"/>
        <v>0.999998220779931</v>
      </c>
      <c r="AO79" s="4">
        <f t="shared" si="228"/>
        <v>0.999987840074447</v>
      </c>
      <c r="AP79" s="61">
        <f t="shared" si="41"/>
        <v>-0.000494542206106244</v>
      </c>
      <c r="AQ79" s="61">
        <f t="shared" si="42"/>
        <v>-0.000174612897288694</v>
      </c>
      <c r="AR79" s="61">
        <f t="shared" si="43"/>
        <v>-0.00618731992917759</v>
      </c>
      <c r="AS79" s="61">
        <f t="shared" si="44"/>
        <v>0.00515293044755832</v>
      </c>
      <c r="AT79" s="40" cm="1">
        <f t="array" ref="AT79">SUMPRODUCT($A79:$B79,$AO$21:$AP$21)+$AQ$21</f>
        <v>0.0084633459451538</v>
      </c>
      <c r="AU79" s="40" cm="1">
        <f t="array" ref="AU79">SUMPRODUCT($A79:$B79,$AO$22:$AP$22)+$AQ$22</f>
        <v>-0.00650884496682988</v>
      </c>
      <c r="AV79" s="40" cm="1">
        <f t="array" ref="AV79">SUMPRODUCT($A79:$B79,$AO$23:$AP$23)+$AQ$23</f>
        <v>-0.000314873372101159</v>
      </c>
      <c r="AW79" s="40" cm="1">
        <f t="array" ref="AW79">SUMPRODUCT($A79:$B79,$AO$24:$AP$24)+$AQ$24</f>
        <v>-0.00433451900122495</v>
      </c>
      <c r="AX79" s="10">
        <f t="shared" ref="AX79:BA79" si="229">TANH(AT79)</f>
        <v>0.00846314387946187</v>
      </c>
      <c r="AY79" s="10">
        <f t="shared" si="229"/>
        <v>-0.0065087530525122</v>
      </c>
      <c r="AZ79" s="10">
        <f t="shared" si="229"/>
        <v>-0.000314873361695094</v>
      </c>
      <c r="BA79" s="10">
        <f t="shared" si="229"/>
        <v>-0.00433449185570186</v>
      </c>
      <c r="BB79" s="10" cm="1">
        <f t="array" ref="BB79">SUMPRODUCT(AX79:BA79,$AU$28:$AX$28)+$AY$28</f>
        <v>-8.64205149011732e-5</v>
      </c>
      <c r="BC79" s="10">
        <f t="shared" si="18"/>
        <v>0.499978394871288</v>
      </c>
      <c r="BD79">
        <f t="shared" si="19"/>
        <v>0</v>
      </c>
      <c r="BE79" s="4">
        <f t="shared" si="20"/>
        <v>-0.693103971236058</v>
      </c>
      <c r="BF79" s="61">
        <f t="shared" si="21"/>
        <v>0.499978394871288</v>
      </c>
      <c r="BG79" s="4">
        <f t="shared" ref="BG79:BJ79" si="230">1-AX79^2</f>
        <v>0.999928375195676</v>
      </c>
      <c r="BH79" s="4">
        <f t="shared" si="230"/>
        <v>0.999957636133701</v>
      </c>
      <c r="BI79" s="4">
        <f t="shared" si="230"/>
        <v>0.999999900854766</v>
      </c>
      <c r="BJ79" s="4">
        <f t="shared" si="230"/>
        <v>0.999981212180353</v>
      </c>
      <c r="BK79" s="61">
        <f t="shared" si="47"/>
        <v>-0.000781959336121471</v>
      </c>
      <c r="BL79" s="61">
        <f t="shared" si="48"/>
        <v>0.00190156137365953</v>
      </c>
      <c r="BM79" s="61">
        <f t="shared" si="49"/>
        <v>-0.00617733608371168</v>
      </c>
      <c r="BN79" s="61">
        <f t="shared" si="50"/>
        <v>0.00613195985114129</v>
      </c>
    </row>
    <row r="80" spans="1:66">
      <c r="A80" s="4">
        <f>Planar_dataset!A49</f>
        <v>-3.73033884254973</v>
      </c>
      <c r="B80" s="4">
        <f>Planar_dataset!B49</f>
        <v>-1.63847358417845</v>
      </c>
      <c r="C80">
        <f>Planar_dataset!C49</f>
        <v>0</v>
      </c>
      <c r="D80" s="40" cm="1">
        <f t="array" ref="D80">SUMPRODUCT($A80:$B80,$E$21:$F$21)+$G$21</f>
        <v>-0.0738740012862509</v>
      </c>
      <c r="E80" s="40" cm="1">
        <f t="array" ref="E80">SUMPRODUCT($A80:$B80,$E$22:$F$22)+$G$22</f>
        <v>0.0269331531541529</v>
      </c>
      <c r="F80" s="40" cm="1">
        <f t="array" ref="F80">SUMPRODUCT($A80:$B80,$E$23:$F$23)+$G$23</f>
        <v>0.0161601520258686</v>
      </c>
      <c r="G80" s="40" cm="1">
        <f t="array" ref="G80">SUMPRODUCT($A80:$B80,$E$24:$F$24)+$G$24</f>
        <v>0.0133597780850201</v>
      </c>
      <c r="H80" s="10">
        <f t="shared" si="23"/>
        <v>-0.0737399081250966</v>
      </c>
      <c r="I80" s="10">
        <f t="shared" si="24"/>
        <v>0.02692664265402</v>
      </c>
      <c r="J80" s="10">
        <f t="shared" si="25"/>
        <v>0.0161587454288019</v>
      </c>
      <c r="K80" s="10">
        <f t="shared" si="26"/>
        <v>0.0133589833076855</v>
      </c>
      <c r="L80" s="10" cm="1">
        <f t="array" ref="L80">SUMPRODUCT(H80:K80,$E$28:$H$28)+$I$28</f>
        <v>-0.000190314820798149</v>
      </c>
      <c r="M80" s="10">
        <f t="shared" si="27"/>
        <v>0.499952421294944</v>
      </c>
      <c r="N80">
        <f t="shared" si="28"/>
        <v>0</v>
      </c>
      <c r="O80" s="4">
        <f t="shared" si="29"/>
        <v>-0.693052027677012</v>
      </c>
      <c r="P80" s="61">
        <f t="shared" si="30"/>
        <v>0.499952421294944</v>
      </c>
      <c r="Q80" s="4">
        <f t="shared" si="31"/>
        <v>0.994562425949702</v>
      </c>
      <c r="R80" s="4">
        <f t="shared" si="32"/>
        <v>0.999274955915383</v>
      </c>
      <c r="S80" s="4">
        <f t="shared" si="33"/>
        <v>0.999738894946167</v>
      </c>
      <c r="T80" s="4">
        <f t="shared" si="34"/>
        <v>0.999821537564985</v>
      </c>
      <c r="U80" s="61">
        <f t="shared" si="35"/>
        <v>-0.000217878787432669</v>
      </c>
      <c r="V80" s="61">
        <f t="shared" si="36"/>
        <v>-0.00238413324171273</v>
      </c>
      <c r="W80" s="61">
        <f t="shared" si="37"/>
        <v>-0.00656698352656373</v>
      </c>
      <c r="X80" s="61">
        <f t="shared" si="38"/>
        <v>0.00442190172641757</v>
      </c>
      <c r="Y80" s="40" cm="1">
        <f t="array" ref="Y80">SUMPRODUCT($A80:$B80,$Z$21:$AA$21)+$AB$21</f>
        <v>-0.0740003977661728</v>
      </c>
      <c r="Z80" s="40" cm="1">
        <f t="array" ref="Z80">SUMPRODUCT($A80:$B80,$Z$22:$AA$22)+$AB$22</f>
        <v>0.0255790613570427</v>
      </c>
      <c r="AA80" s="40" cm="1">
        <f t="array" ref="AA80">SUMPRODUCT($A80:$B80,$Z$23:$AA$23)+$AB$23</f>
        <v>0.0123950353335025</v>
      </c>
      <c r="AB80" s="40" cm="1">
        <f t="array" ref="AB80">SUMPRODUCT($A80:$B80,$Z$24:$AA$24)+$AB$24</f>
        <v>0.0158923698477109</v>
      </c>
      <c r="AC80" s="10">
        <f t="shared" ref="AC80:AF80" si="231">TANH(Y80)</f>
        <v>-0.0738656161424726</v>
      </c>
      <c r="AD80" s="10">
        <f t="shared" si="231"/>
        <v>0.0255734841224811</v>
      </c>
      <c r="AE80" s="10">
        <f t="shared" si="231"/>
        <v>0.0123944005942384</v>
      </c>
      <c r="AF80" s="10">
        <f t="shared" si="231"/>
        <v>0.0158910320179209</v>
      </c>
      <c r="AG80" s="61" cm="1">
        <f t="array" ref="AG80">SUMPRODUCT(AC80:AF80,$Z$28:$AC$28)+$AD$28</f>
        <v>7.31407698142329e-5</v>
      </c>
      <c r="AH80" s="10">
        <f t="shared" si="12"/>
        <v>0.500018285192445</v>
      </c>
      <c r="AI80">
        <f t="shared" si="13"/>
        <v>1</v>
      </c>
      <c r="AJ80" s="4">
        <f t="shared" si="14"/>
        <v>-0.693183751613549</v>
      </c>
      <c r="AK80" s="61">
        <f t="shared" si="15"/>
        <v>0.500018285192445</v>
      </c>
      <c r="AL80" s="4">
        <f t="shared" ref="AL80:AO80" si="232">1-AC80^2</f>
        <v>0.994543870751893</v>
      </c>
      <c r="AM80" s="4">
        <f t="shared" si="232"/>
        <v>0.999345996909837</v>
      </c>
      <c r="AN80" s="4">
        <f t="shared" si="232"/>
        <v>0.99984637883391</v>
      </c>
      <c r="AO80" s="4">
        <f t="shared" si="232"/>
        <v>0.999747475101405</v>
      </c>
      <c r="AP80" s="61">
        <f t="shared" si="41"/>
        <v>-0.000491903060365186</v>
      </c>
      <c r="AQ80" s="61">
        <f t="shared" si="42"/>
        <v>-0.000174514880520647</v>
      </c>
      <c r="AR80" s="61">
        <f t="shared" si="43"/>
        <v>-0.00618668966320477</v>
      </c>
      <c r="AS80" s="61">
        <f t="shared" si="44"/>
        <v>0.00515194935929981</v>
      </c>
      <c r="AT80" s="40" cm="1">
        <f t="array" ref="AT80">SUMPRODUCT($A80:$B80,$AO$21:$AP$21)+$AQ$21</f>
        <v>-0.0742854175644291</v>
      </c>
      <c r="AU80" s="40" cm="1">
        <f t="array" ref="AU80">SUMPRODUCT($A80:$B80,$AO$22:$AP$22)+$AQ$22</f>
        <v>0.0254799606353965</v>
      </c>
      <c r="AV80" s="40" cm="1">
        <f t="array" ref="AV80">SUMPRODUCT($A80:$B80,$AO$23:$AP$23)+$AQ$23</f>
        <v>0.00885277135897767</v>
      </c>
      <c r="AW80" s="40" cm="1">
        <f t="array" ref="AW80">SUMPRODUCT($A80:$B80,$AO$24:$AP$24)+$AQ$24</f>
        <v>0.0188371503356077</v>
      </c>
      <c r="AX80" s="10">
        <f t="shared" ref="AX80:BA80" si="233">TANH(AT80)</f>
        <v>-0.074149074860493</v>
      </c>
      <c r="AY80" s="10">
        <f t="shared" si="233"/>
        <v>0.0254744479623449</v>
      </c>
      <c r="AZ80" s="10">
        <f t="shared" si="233"/>
        <v>0.00885254009772465</v>
      </c>
      <c r="BA80" s="10">
        <f t="shared" si="233"/>
        <v>0.0188349226047556</v>
      </c>
      <c r="BB80" s="10" cm="1">
        <f t="array" ref="BB80">SUMPRODUCT(AX80:BA80,$AU$28:$AX$28)+$AY$28</f>
        <v>0.000335339725881155</v>
      </c>
      <c r="BC80" s="10">
        <f t="shared" si="18"/>
        <v>0.500083834930685</v>
      </c>
      <c r="BD80">
        <f t="shared" si="19"/>
        <v>1</v>
      </c>
      <c r="BE80" s="4">
        <f t="shared" si="20"/>
        <v>-0.693314864479477</v>
      </c>
      <c r="BF80" s="61">
        <f t="shared" si="21"/>
        <v>0.500083834930685</v>
      </c>
      <c r="BG80" s="4">
        <f t="shared" ref="BG80:BJ80" si="234">1-AX80^2</f>
        <v>0.994501914697333</v>
      </c>
      <c r="BH80" s="4">
        <f t="shared" si="234"/>
        <v>0.999351052501014</v>
      </c>
      <c r="BI80" s="4">
        <f t="shared" si="234"/>
        <v>0.999921632533818</v>
      </c>
      <c r="BJ80" s="4">
        <f t="shared" si="234"/>
        <v>0.999645245690473</v>
      </c>
      <c r="BK80" s="61">
        <f t="shared" si="47"/>
        <v>-0.000777879772606445</v>
      </c>
      <c r="BL80" s="61">
        <f t="shared" si="48"/>
        <v>0.00190080864434153</v>
      </c>
      <c r="BM80" s="61">
        <f t="shared" si="49"/>
        <v>-0.00617815522563637</v>
      </c>
      <c r="BN80" s="61">
        <f t="shared" si="50"/>
        <v>0.00613119240923966</v>
      </c>
    </row>
    <row r="81" spans="1:66">
      <c r="A81" s="4">
        <f>Planar_dataset!A50</f>
        <v>0.352484079813873</v>
      </c>
      <c r="B81" s="4">
        <f>Planar_dataset!B50</f>
        <v>0.358745593850307</v>
      </c>
      <c r="C81">
        <f>Planar_dataset!C50</f>
        <v>0</v>
      </c>
      <c r="D81" s="40" cm="1">
        <f t="array" ref="D81">SUMPRODUCT($A81:$B81,$E$21:$F$21)+$G$21</f>
        <v>0.00787059047129407</v>
      </c>
      <c r="E81" s="40" cm="1">
        <f t="array" ref="E81">SUMPRODUCT($A81:$B81,$E$22:$F$22)+$G$22</f>
        <v>-0.00634505975266477</v>
      </c>
      <c r="F81" s="40" cm="1">
        <f t="array" ref="F81">SUMPRODUCT($A81:$B81,$E$23:$F$23)+$G$23</f>
        <v>-0.00225043146006094</v>
      </c>
      <c r="G81" s="40" cm="1">
        <f t="array" ref="G81">SUMPRODUCT($A81:$B81,$E$24:$F$24)+$G$24</f>
        <v>-0.00254098785114497</v>
      </c>
      <c r="H81" s="10">
        <f t="shared" si="23"/>
        <v>0.00787042795761187</v>
      </c>
      <c r="I81" s="10">
        <f t="shared" si="24"/>
        <v>-0.00634497460379252</v>
      </c>
      <c r="J81" s="10">
        <f t="shared" si="25"/>
        <v>-0.00225042766100895</v>
      </c>
      <c r="K81" s="10">
        <f t="shared" si="26"/>
        <v>-0.00254098238242873</v>
      </c>
      <c r="L81" s="10" cm="1">
        <f t="array" ref="L81">SUMPRODUCT(H81:K81,$E$28:$H$28)+$I$28</f>
        <v>3.3920162407839e-5</v>
      </c>
      <c r="M81" s="10">
        <f t="shared" si="27"/>
        <v>0.500008480040601</v>
      </c>
      <c r="N81">
        <f t="shared" si="28"/>
        <v>1</v>
      </c>
      <c r="O81" s="4">
        <f t="shared" si="29"/>
        <v>-0.693164140784971</v>
      </c>
      <c r="P81" s="61">
        <f t="shared" si="30"/>
        <v>0.500008480040601</v>
      </c>
      <c r="Q81" s="4">
        <f t="shared" si="31"/>
        <v>0.999938056363764</v>
      </c>
      <c r="R81" s="4">
        <f t="shared" si="32"/>
        <v>0.999959741297277</v>
      </c>
      <c r="S81" s="4">
        <f t="shared" si="33"/>
        <v>0.999994935575343</v>
      </c>
      <c r="T81" s="4">
        <f t="shared" si="34"/>
        <v>0.999993543408532</v>
      </c>
      <c r="U81" s="61">
        <f t="shared" si="35"/>
        <v>-0.000219080989164392</v>
      </c>
      <c r="V81" s="61">
        <f t="shared" si="36"/>
        <v>-0.00238603455755695</v>
      </c>
      <c r="W81" s="61">
        <f t="shared" si="37"/>
        <v>-0.0065694019126684</v>
      </c>
      <c r="X81" s="61">
        <f t="shared" si="38"/>
        <v>0.00442315836012404</v>
      </c>
      <c r="Y81" s="40" cm="1">
        <f t="array" ref="Y81">SUMPRODUCT($A81:$B81,$Z$21:$AA$21)+$AB$21</f>
        <v>0.00790370265874109</v>
      </c>
      <c r="Z81" s="40" cm="1">
        <f t="array" ref="Z81">SUMPRODUCT($A81:$B81,$Z$22:$AA$22)+$AB$22</f>
        <v>-0.00598834113548844</v>
      </c>
      <c r="AA81" s="40" cm="1">
        <f t="array" ref="AA81">SUMPRODUCT($A81:$B81,$Z$23:$AA$23)+$AB$23</f>
        <v>-0.00126120940444574</v>
      </c>
      <c r="AB81" s="40" cm="1">
        <f t="array" ref="AB81">SUMPRODUCT($A81:$B81,$Z$24:$AA$24)+$AB$24</f>
        <v>-0.00320658577906586</v>
      </c>
      <c r="AC81" s="10">
        <f t="shared" ref="AC81:AF81" si="235">TANH(Y81)</f>
        <v>0.00790353808532876</v>
      </c>
      <c r="AD81" s="10">
        <f t="shared" si="235"/>
        <v>-0.00598826955541926</v>
      </c>
      <c r="AE81" s="10">
        <f t="shared" si="235"/>
        <v>-0.00126120873573227</v>
      </c>
      <c r="AF81" s="10">
        <f t="shared" si="235"/>
        <v>-0.00320657478886713</v>
      </c>
      <c r="AG81" s="61" cm="1">
        <f t="array" ref="AG81">SUMPRODUCT(AC81:AF81,$Z$28:$AC$28)+$AD$28</f>
        <v>-2.45562931878528e-5</v>
      </c>
      <c r="AH81" s="10">
        <f t="shared" si="12"/>
        <v>0.499993860926703</v>
      </c>
      <c r="AI81">
        <f t="shared" si="13"/>
        <v>0</v>
      </c>
      <c r="AJ81" s="4">
        <f t="shared" si="14"/>
        <v>-0.693134902488728</v>
      </c>
      <c r="AK81" s="61">
        <f t="shared" si="15"/>
        <v>0.499993860926703</v>
      </c>
      <c r="AL81" s="4">
        <f t="shared" ref="AL81:AO81" si="236">1-AC81^2</f>
        <v>0.999937534085734</v>
      </c>
      <c r="AM81" s="4">
        <f t="shared" si="236"/>
        <v>0.999964140627732</v>
      </c>
      <c r="AN81" s="4">
        <f t="shared" si="236"/>
        <v>0.999998409352525</v>
      </c>
      <c r="AO81" s="4">
        <f t="shared" si="236"/>
        <v>0.999989717878123</v>
      </c>
      <c r="AP81" s="61">
        <f t="shared" si="41"/>
        <v>-0.000494546617090348</v>
      </c>
      <c r="AQ81" s="61">
        <f t="shared" si="42"/>
        <v>-0.000174614296637959</v>
      </c>
      <c r="AR81" s="61">
        <f t="shared" si="43"/>
        <v>-0.0061873281277519</v>
      </c>
      <c r="AS81" s="61">
        <f t="shared" si="44"/>
        <v>0.00515294598011992</v>
      </c>
      <c r="AT81" s="40" cm="1">
        <f t="array" ref="AT81">SUMPRODUCT($A81:$B81,$AO$21:$AP$21)+$AQ$21</f>
        <v>0.00797837836028337</v>
      </c>
      <c r="AU81" s="40" cm="1">
        <f t="array" ref="AU81">SUMPRODUCT($A81:$B81,$AO$22:$AP$22)+$AQ$22</f>
        <v>-0.005962238239996</v>
      </c>
      <c r="AV81" s="40" cm="1">
        <f t="array" ref="AV81">SUMPRODUCT($A81:$B81,$AO$23:$AP$23)+$AQ$23</f>
        <v>-0.000330233027883684</v>
      </c>
      <c r="AW81" s="40" cm="1">
        <f t="array" ref="AW81">SUMPRODUCT($A81:$B81,$AO$24:$AP$24)+$AQ$24</f>
        <v>-0.00398078007347908</v>
      </c>
      <c r="AX81" s="10">
        <f t="shared" ref="AX81:BA81" si="237">TANH(AT81)</f>
        <v>0.00797820907797528</v>
      </c>
      <c r="AY81" s="10">
        <f t="shared" si="237"/>
        <v>-0.00596216759188618</v>
      </c>
      <c r="AZ81" s="10">
        <f t="shared" si="237"/>
        <v>-0.00033023301587929</v>
      </c>
      <c r="BA81" s="10">
        <f t="shared" si="237"/>
        <v>-0.0039807590463226</v>
      </c>
      <c r="BB81" s="10" cm="1">
        <f t="array" ref="BB81">SUMPRODUCT(AX81:BA81,$AU$28:$AX$28)+$AY$28</f>
        <v>-7.9054928264792e-5</v>
      </c>
      <c r="BC81" s="10">
        <f t="shared" si="18"/>
        <v>0.499980236267944</v>
      </c>
      <c r="BD81">
        <f t="shared" si="19"/>
        <v>0</v>
      </c>
      <c r="BE81" s="4">
        <f t="shared" si="20"/>
        <v>-0.693107653877023</v>
      </c>
      <c r="BF81" s="61">
        <f t="shared" si="21"/>
        <v>0.499980236267944</v>
      </c>
      <c r="BG81" s="4">
        <f t="shared" ref="BG81:BJ81" si="238">1-AX81^2</f>
        <v>0.999936348179908</v>
      </c>
      <c r="BH81" s="4">
        <f t="shared" si="238"/>
        <v>0.999964452557606</v>
      </c>
      <c r="BI81" s="4">
        <f t="shared" si="238"/>
        <v>0.999999890946155</v>
      </c>
      <c r="BJ81" s="4">
        <f t="shared" si="238"/>
        <v>0.999984153557415</v>
      </c>
      <c r="BK81" s="61">
        <f t="shared" si="47"/>
        <v>-0.000781968451059527</v>
      </c>
      <c r="BL81" s="61">
        <f t="shared" si="48"/>
        <v>0.00190158133946493</v>
      </c>
      <c r="BM81" s="61">
        <f t="shared" si="49"/>
        <v>-0.00617735877333772</v>
      </c>
      <c r="BN81" s="61">
        <f t="shared" si="50"/>
        <v>0.00613200047166922</v>
      </c>
    </row>
    <row r="82" spans="1:66">
      <c r="A82" s="4">
        <f>Planar_dataset!A51</f>
        <v>-1.48694205849103</v>
      </c>
      <c r="B82" s="4">
        <f>Planar_dataset!B51</f>
        <v>-1.20025645190856</v>
      </c>
      <c r="C82">
        <f>Planar_dataset!C51</f>
        <v>0</v>
      </c>
      <c r="D82" s="40" cm="1">
        <f t="array" ref="D82">SUMPRODUCT($A82:$B82,$E$21:$F$21)+$G$21</f>
        <v>-0.0318351066855679</v>
      </c>
      <c r="E82" s="40" cm="1">
        <f t="array" ref="E82">SUMPRODUCT($A82:$B82,$E$22:$F$22)+$G$22</f>
        <v>0.0209318299648359</v>
      </c>
      <c r="F82" s="40" cm="1">
        <f t="array" ref="F82">SUMPRODUCT($A82:$B82,$E$23:$F$23)+$G$23</f>
        <v>0.00838261938587984</v>
      </c>
      <c r="G82" s="40" cm="1">
        <f t="array" ref="G82">SUMPRODUCT($A82:$B82,$E$24:$F$24)+$G$24</f>
        <v>0.00875593396506983</v>
      </c>
      <c r="H82" s="10">
        <f t="shared" si="23"/>
        <v>-0.0318243563591255</v>
      </c>
      <c r="I82" s="10">
        <f t="shared" si="24"/>
        <v>0.0209287734660072</v>
      </c>
      <c r="J82" s="10">
        <f t="shared" si="25"/>
        <v>0.00838242304723875</v>
      </c>
      <c r="K82" s="10">
        <f t="shared" si="26"/>
        <v>0.00875571021001258</v>
      </c>
      <c r="L82" s="10" cm="1">
        <f t="array" ref="L82">SUMPRODUCT(H82:K82,$E$28:$H$28)+$I$28</f>
        <v>-0.0001186097600739</v>
      </c>
      <c r="M82" s="10">
        <f t="shared" si="27"/>
        <v>0.499970347560016</v>
      </c>
      <c r="N82">
        <f t="shared" si="28"/>
        <v>0</v>
      </c>
      <c r="O82" s="4">
        <f t="shared" si="29"/>
        <v>-0.693087877438443</v>
      </c>
      <c r="P82" s="61">
        <f t="shared" si="30"/>
        <v>0.499970347560016</v>
      </c>
      <c r="Q82" s="4">
        <f t="shared" si="31"/>
        <v>0.998987210342327</v>
      </c>
      <c r="R82" s="4">
        <f t="shared" si="32"/>
        <v>0.999561986441209</v>
      </c>
      <c r="S82" s="4">
        <f t="shared" si="33"/>
        <v>0.999929734983857</v>
      </c>
      <c r="T82" s="4">
        <f t="shared" si="34"/>
        <v>0.999923337538718</v>
      </c>
      <c r="U82" s="61">
        <f t="shared" si="35"/>
        <v>-0.000218855971940932</v>
      </c>
      <c r="V82" s="61">
        <f t="shared" si="36"/>
        <v>-0.00238490356715038</v>
      </c>
      <c r="W82" s="61">
        <f t="shared" si="37"/>
        <v>-0.00656847260759017</v>
      </c>
      <c r="X82" s="61">
        <f t="shared" si="38"/>
        <v>0.00442251052384199</v>
      </c>
      <c r="Y82" s="40" cm="1">
        <f t="array" ref="Y82">SUMPRODUCT($A82:$B82,$Z$21:$AA$21)+$AB$21</f>
        <v>-0.0319422692019507</v>
      </c>
      <c r="Z82" s="40" cm="1">
        <f t="array" ref="Z82">SUMPRODUCT($A82:$B82,$Z$22:$AA$22)+$AB$22</f>
        <v>0.0197788226392346</v>
      </c>
      <c r="AA82" s="40" cm="1">
        <f t="array" ref="AA82">SUMPRODUCT($A82:$B82,$Z$23:$AA$23)+$AB$23</f>
        <v>0.00518223679996834</v>
      </c>
      <c r="AB82" s="40" cm="1">
        <f t="array" ref="AB82">SUMPRODUCT($A82:$B82,$Z$24:$AA$24)+$AB$24</f>
        <v>0.0109091188514473</v>
      </c>
      <c r="AC82" s="10">
        <f t="shared" ref="AC82:AF82" si="239">TANH(Y82)</f>
        <v>-0.0319314099769169</v>
      </c>
      <c r="AD82" s="10">
        <f t="shared" si="239"/>
        <v>0.019776243872257</v>
      </c>
      <c r="AE82" s="10">
        <f t="shared" si="239"/>
        <v>0.00518219040981138</v>
      </c>
      <c r="AF82" s="10">
        <f t="shared" si="239"/>
        <v>0.0109086861113965</v>
      </c>
      <c r="AG82" s="61" cm="1">
        <f t="array" ref="AG82">SUMPRODUCT(AC82:AF82,$Z$28:$AC$28)+$AD$28</f>
        <v>7.15866719927324e-5</v>
      </c>
      <c r="AH82" s="10">
        <f t="shared" si="12"/>
        <v>0.500017896667991</v>
      </c>
      <c r="AI82">
        <f t="shared" si="13"/>
        <v>1</v>
      </c>
      <c r="AJ82" s="4">
        <f t="shared" si="14"/>
        <v>-0.693182974536523</v>
      </c>
      <c r="AK82" s="61">
        <f t="shared" si="15"/>
        <v>0.500017896667991</v>
      </c>
      <c r="AL82" s="4">
        <f t="shared" ref="AL82:AO82" si="240">1-AC82^2</f>
        <v>0.998980385056886</v>
      </c>
      <c r="AM82" s="4">
        <f t="shared" si="240"/>
        <v>0.999608900178305</v>
      </c>
      <c r="AN82" s="4">
        <f t="shared" si="240"/>
        <v>0.999973144902557</v>
      </c>
      <c r="AO82" s="4">
        <f t="shared" si="240"/>
        <v>0.999881000567323</v>
      </c>
      <c r="AP82" s="61">
        <f t="shared" si="41"/>
        <v>-0.000494096983830108</v>
      </c>
      <c r="AQ82" s="61">
        <f t="shared" si="42"/>
        <v>-0.000174560655441467</v>
      </c>
      <c r="AR82" s="61">
        <f t="shared" si="43"/>
        <v>-0.00618746923823498</v>
      </c>
      <c r="AS82" s="61">
        <f t="shared" si="44"/>
        <v>0.0051526334457934</v>
      </c>
      <c r="AT82" s="40" cm="1">
        <f t="array" ref="AT82">SUMPRODUCT($A82:$B82,$AO$21:$AP$21)+$AQ$21</f>
        <v>-0.032183954716799</v>
      </c>
      <c r="AU82" s="40" cm="1">
        <f t="array" ref="AU82">SUMPRODUCT($A82:$B82,$AO$22:$AP$22)+$AQ$22</f>
        <v>0.0196944397676423</v>
      </c>
      <c r="AV82" s="40" cm="1">
        <f t="array" ref="AV82">SUMPRODUCT($A82:$B82,$AO$23:$AP$23)+$AQ$23</f>
        <v>0.00217035622113982</v>
      </c>
      <c r="AW82" s="40" cm="1">
        <f t="array" ref="AW82">SUMPRODUCT($A82:$B82,$AO$24:$AP$24)+$AQ$24</f>
        <v>0.0134135047199543</v>
      </c>
      <c r="AX82" s="10">
        <f t="shared" ref="AX82:BA82" si="241">TANH(AT82)</f>
        <v>-0.032172847197644</v>
      </c>
      <c r="AY82" s="10">
        <f t="shared" si="241"/>
        <v>0.0196918938622296</v>
      </c>
      <c r="AZ82" s="10">
        <f t="shared" si="241"/>
        <v>0.00217035281336422</v>
      </c>
      <c r="BA82" s="10">
        <f t="shared" si="241"/>
        <v>0.0134127003158274</v>
      </c>
      <c r="BB82" s="10" cm="1">
        <f t="array" ref="BB82">SUMPRODUCT(AX82:BA82,$AU$28:$AX$28)+$AY$28</f>
        <v>0.000263749122464813</v>
      </c>
      <c r="BC82" s="10">
        <f t="shared" si="18"/>
        <v>0.500065937280234</v>
      </c>
      <c r="BD82">
        <f t="shared" si="19"/>
        <v>1</v>
      </c>
      <c r="BE82" s="4">
        <f t="shared" si="20"/>
        <v>-0.693279063816628</v>
      </c>
      <c r="BF82" s="61">
        <f t="shared" si="21"/>
        <v>0.500065937280234</v>
      </c>
      <c r="BG82" s="4">
        <f t="shared" ref="BG82:BJ82" si="242">1-AX82^2</f>
        <v>0.998964907903197</v>
      </c>
      <c r="BH82" s="4">
        <f t="shared" si="242"/>
        <v>0.999612229316119</v>
      </c>
      <c r="BI82" s="4">
        <f t="shared" si="242"/>
        <v>0.999995289568666</v>
      </c>
      <c r="BJ82" s="4">
        <f t="shared" si="242"/>
        <v>0.999820099470238</v>
      </c>
      <c r="BK82" s="61">
        <f t="shared" si="47"/>
        <v>-0.000781342673113041</v>
      </c>
      <c r="BL82" s="61">
        <f t="shared" si="48"/>
        <v>0.00190123736747666</v>
      </c>
      <c r="BM82" s="61">
        <f t="shared" si="49"/>
        <v>-0.00617838919775693</v>
      </c>
      <c r="BN82" s="61">
        <f t="shared" si="50"/>
        <v>0.00613204538239336</v>
      </c>
    </row>
    <row r="83" spans="1:66">
      <c r="A83" s="4">
        <f>Planar_dataset!A52</f>
        <v>-0.745290415600761</v>
      </c>
      <c r="B83" s="4">
        <f>Planar_dataset!B52</f>
        <v>-0.662747681841342</v>
      </c>
      <c r="C83">
        <f>Planar_dataset!C52</f>
        <v>0</v>
      </c>
      <c r="D83" s="40" cm="1">
        <f t="array" ref="D83">SUMPRODUCT($A83:$B83,$E$21:$F$21)+$G$21</f>
        <v>-0.0162234354984596</v>
      </c>
      <c r="E83" s="40" cm="1">
        <f t="array" ref="E83">SUMPRODUCT($A83:$B83,$E$22:$F$22)+$G$22</f>
        <v>0.0116310683119926</v>
      </c>
      <c r="F83" s="40" cm="1">
        <f t="array" ref="F83">SUMPRODUCT($A83:$B83,$E$23:$F$23)+$G$23</f>
        <v>0.00441850459857626</v>
      </c>
      <c r="G83" s="40" cm="1">
        <f t="array" ref="G83">SUMPRODUCT($A83:$B83,$E$24:$F$24)+$G$24</f>
        <v>0.00477209678199442</v>
      </c>
      <c r="H83" s="10">
        <f t="shared" si="23"/>
        <v>-0.0162220123129784</v>
      </c>
      <c r="I83" s="10">
        <f t="shared" si="24"/>
        <v>0.0116305438499472</v>
      </c>
      <c r="J83" s="10">
        <f t="shared" si="25"/>
        <v>0.00441847584437636</v>
      </c>
      <c r="K83" s="10">
        <f t="shared" si="26"/>
        <v>0.00477206055748455</v>
      </c>
      <c r="L83" s="10" cm="1">
        <f t="array" ref="L83">SUMPRODUCT(H83:K83,$E$28:$H$28)+$I$28</f>
        <v>-6.42329445668228e-5</v>
      </c>
      <c r="M83" s="10">
        <f t="shared" si="27"/>
        <v>0.499983941763864</v>
      </c>
      <c r="N83">
        <f t="shared" si="28"/>
        <v>0</v>
      </c>
      <c r="O83" s="4">
        <f t="shared" si="29"/>
        <v>-0.693115064603396</v>
      </c>
      <c r="P83" s="61">
        <f t="shared" si="30"/>
        <v>0.499983941763864</v>
      </c>
      <c r="Q83" s="4">
        <f t="shared" si="31"/>
        <v>0.999736846316518</v>
      </c>
      <c r="R83" s="4">
        <f t="shared" si="32"/>
        <v>0.999864730449754</v>
      </c>
      <c r="S83" s="4">
        <f t="shared" si="33"/>
        <v>0.999980477071213</v>
      </c>
      <c r="T83" s="4">
        <f t="shared" si="34"/>
        <v>0.999977227438036</v>
      </c>
      <c r="U83" s="61">
        <f t="shared" si="35"/>
        <v>-0.000219026155743409</v>
      </c>
      <c r="V83" s="61">
        <f t="shared" si="36"/>
        <v>-0.00238569076402372</v>
      </c>
      <c r="W83" s="61">
        <f t="shared" si="37"/>
        <v>-0.00656898453498773</v>
      </c>
      <c r="X83" s="61">
        <f t="shared" si="38"/>
        <v>0.00442286912539223</v>
      </c>
      <c r="Y83" s="40" cm="1">
        <f t="array" ref="Y83">SUMPRODUCT($A83:$B83,$Z$21:$AA$21)+$AB$21</f>
        <v>-0.0162834915566337</v>
      </c>
      <c r="Z83" s="40" cm="1">
        <f t="array" ref="Z83">SUMPRODUCT($A83:$B83,$Z$22:$AA$22)+$AB$22</f>
        <v>0.0109846820429759</v>
      </c>
      <c r="AA83" s="40" cm="1">
        <f t="array" ref="AA83">SUMPRODUCT($A83:$B83,$Z$23:$AA$23)+$AB$23</f>
        <v>0.00262445171761061</v>
      </c>
      <c r="AB83" s="40" cm="1">
        <f t="array" ref="AB83">SUMPRODUCT($A83:$B83,$Z$24:$AA$24)+$AB$24</f>
        <v>0.00597913154154571</v>
      </c>
      <c r="AC83" s="10">
        <f t="shared" ref="AC83:AF83" si="243">TANH(Y83)</f>
        <v>-0.0162820525086145</v>
      </c>
      <c r="AD83" s="10">
        <f t="shared" si="243"/>
        <v>0.0109842402485255</v>
      </c>
      <c r="AE83" s="10">
        <f t="shared" si="243"/>
        <v>0.00262444569210755</v>
      </c>
      <c r="AF83" s="10">
        <f t="shared" si="243"/>
        <v>0.00597906029121917</v>
      </c>
      <c r="AG83" s="61" cm="1">
        <f t="array" ref="AG83">SUMPRODUCT(AC83:AF83,$Z$28:$AC$28)+$AD$28</f>
        <v>4.00237216114727e-5</v>
      </c>
      <c r="AH83" s="10">
        <f t="shared" si="12"/>
        <v>0.500010005930402</v>
      </c>
      <c r="AI83">
        <f t="shared" si="13"/>
        <v>1</v>
      </c>
      <c r="AJ83" s="4">
        <f t="shared" si="14"/>
        <v>-0.693167192620988</v>
      </c>
      <c r="AK83" s="61">
        <f t="shared" si="15"/>
        <v>0.500010005930402</v>
      </c>
      <c r="AL83" s="4">
        <f t="shared" ref="AL83:AO83" si="244">1-AC83^2</f>
        <v>0.999734894766107</v>
      </c>
      <c r="AM83" s="4">
        <f t="shared" si="244"/>
        <v>0.999879346466163</v>
      </c>
      <c r="AN83" s="4">
        <f t="shared" si="244"/>
        <v>0.999993112284809</v>
      </c>
      <c r="AO83" s="4">
        <f t="shared" si="244"/>
        <v>0.999964250838034</v>
      </c>
      <c r="AP83" s="61">
        <f t="shared" si="41"/>
        <v>-0.000494462362113773</v>
      </c>
      <c r="AQ83" s="61">
        <f t="shared" si="42"/>
        <v>-0.000174605127722155</v>
      </c>
      <c r="AR83" s="61">
        <f t="shared" si="43"/>
        <v>-0.00618749514326946</v>
      </c>
      <c r="AS83" s="61">
        <f t="shared" si="44"/>
        <v>0.00515298113495798</v>
      </c>
      <c r="AT83" s="40" cm="1">
        <f t="array" ref="AT83">SUMPRODUCT($A83:$B83,$AO$21:$AP$21)+$AQ$21</f>
        <v>-0.0164189407255181</v>
      </c>
      <c r="AU83" s="40" cm="1">
        <f t="array" ref="AU83">SUMPRODUCT($A83:$B83,$AO$22:$AP$22)+$AQ$22</f>
        <v>0.0109373751717168</v>
      </c>
      <c r="AV83" s="40" cm="1">
        <f t="array" ref="AV83">SUMPRODUCT($A83:$B83,$AO$23:$AP$23)+$AQ$23</f>
        <v>0.000936006862824945</v>
      </c>
      <c r="AW83" s="40" cm="1">
        <f t="array" ref="AW83">SUMPRODUCT($A83:$B83,$AO$24:$AP$24)+$AQ$24</f>
        <v>0.00738308818446387</v>
      </c>
      <c r="AX83" s="10">
        <f t="shared" ref="AX83:BA83" si="245">TANH(AT83)</f>
        <v>-0.0164174654697486</v>
      </c>
      <c r="AY83" s="10">
        <f t="shared" si="245"/>
        <v>0.0109369390604638</v>
      </c>
      <c r="AZ83" s="10">
        <f t="shared" si="245"/>
        <v>0.000936006589477077</v>
      </c>
      <c r="BA83" s="10">
        <f t="shared" si="245"/>
        <v>0.00738295403669832</v>
      </c>
      <c r="BB83" s="10" cm="1">
        <f t="array" ref="BB83">SUMPRODUCT(AX83:BA83,$AU$28:$AX$28)+$AY$28</f>
        <v>0.000147104834121624</v>
      </c>
      <c r="BC83" s="10">
        <f t="shared" si="18"/>
        <v>0.500036776208464</v>
      </c>
      <c r="BD83">
        <f t="shared" si="19"/>
        <v>1</v>
      </c>
      <c r="BE83" s="4">
        <f t="shared" si="20"/>
        <v>-0.693220735681985</v>
      </c>
      <c r="BF83" s="61">
        <f t="shared" si="21"/>
        <v>0.500036776208464</v>
      </c>
      <c r="BG83" s="4">
        <f t="shared" ref="BG83:BJ83" si="246">1-AX83^2</f>
        <v>0.99973046682755</v>
      </c>
      <c r="BH83" s="4">
        <f t="shared" si="246"/>
        <v>0.999880383363988</v>
      </c>
      <c r="BI83" s="4">
        <f t="shared" si="246"/>
        <v>0.999999123891664</v>
      </c>
      <c r="BJ83" s="4">
        <f t="shared" si="246"/>
        <v>0.999945491989692</v>
      </c>
      <c r="BK83" s="61">
        <f t="shared" si="47"/>
        <v>-0.000781895858277046</v>
      </c>
      <c r="BL83" s="61">
        <f t="shared" si="48"/>
        <v>0.00190163649038495</v>
      </c>
      <c r="BM83" s="61">
        <f t="shared" si="49"/>
        <v>-0.00617805259703821</v>
      </c>
      <c r="BN83" s="61">
        <f t="shared" si="50"/>
        <v>0.00613245680164478</v>
      </c>
    </row>
    <row r="84" spans="1:66">
      <c r="A84" s="4">
        <f>Planar_dataset!A53</f>
        <v>0.5638074424008</v>
      </c>
      <c r="B84" s="4">
        <f>Planar_dataset!B53</f>
        <v>0.631091667038768</v>
      </c>
      <c r="C84">
        <f>Planar_dataset!C53</f>
        <v>0</v>
      </c>
      <c r="D84" s="40" cm="1">
        <f t="array" ref="D84">SUMPRODUCT($A84:$B84,$E$21:$F$21)+$G$21</f>
        <v>0.0128391977424844</v>
      </c>
      <c r="E84" s="40" cm="1">
        <f t="array" ref="E84">SUMPRODUCT($A84:$B84,$E$22:$F$22)+$G$22</f>
        <v>-0.0112162872600904</v>
      </c>
      <c r="F84" s="40" cm="1">
        <f t="array" ref="F84">SUMPRODUCT($A84:$B84,$E$23:$F$23)+$G$23</f>
        <v>-0.00380278968635635</v>
      </c>
      <c r="G84" s="40" cm="1">
        <f t="array" ref="G84">SUMPRODUCT($A84:$B84,$E$24:$F$24)+$G$24</f>
        <v>-0.00442345165426276</v>
      </c>
      <c r="H84" s="10">
        <f t="shared" si="23"/>
        <v>0.0128384922964885</v>
      </c>
      <c r="I84" s="10">
        <f t="shared" si="24"/>
        <v>-0.0112158169283787</v>
      </c>
      <c r="J84" s="10">
        <f t="shared" si="25"/>
        <v>-0.00380277135548307</v>
      </c>
      <c r="K84" s="10">
        <f t="shared" si="26"/>
        <v>-0.00442342280337367</v>
      </c>
      <c r="L84" s="10" cm="1">
        <f t="array" ref="L84">SUMPRODUCT(H84:K84,$E$28:$H$28)+$I$28</f>
        <v>5.87309927737984e-5</v>
      </c>
      <c r="M84" s="10">
        <f t="shared" si="27"/>
        <v>0.500014682748189</v>
      </c>
      <c r="N84">
        <f t="shared" si="28"/>
        <v>1</v>
      </c>
      <c r="O84" s="4">
        <f t="shared" si="29"/>
        <v>-0.693176546487499</v>
      </c>
      <c r="P84" s="61">
        <f t="shared" si="30"/>
        <v>0.500014682748189</v>
      </c>
      <c r="Q84" s="4">
        <f t="shared" si="31"/>
        <v>0.999835173115553</v>
      </c>
      <c r="R84" s="4">
        <f t="shared" si="32"/>
        <v>0.999874205450629</v>
      </c>
      <c r="S84" s="4">
        <f t="shared" si="33"/>
        <v>0.999985538930018</v>
      </c>
      <c r="T84" s="4">
        <f t="shared" si="34"/>
        <v>0.999980433330703</v>
      </c>
      <c r="U84" s="61">
        <f t="shared" si="35"/>
        <v>-0.000219061165469231</v>
      </c>
      <c r="V84" s="61">
        <f t="shared" si="36"/>
        <v>-0.00238586005456956</v>
      </c>
      <c r="W84" s="61">
        <f t="shared" si="37"/>
        <v>-0.00656942167602625</v>
      </c>
      <c r="X84" s="61">
        <f t="shared" si="38"/>
        <v>0.00442315524126516</v>
      </c>
      <c r="Y84" s="40" cm="1">
        <f t="array" ref="Y84">SUMPRODUCT($A84:$B84,$Z$21:$AA$21)+$AB$21</f>
        <v>0.0128981018280719</v>
      </c>
      <c r="Z84" s="40" cm="1">
        <f t="array" ref="Z84">SUMPRODUCT($A84:$B84,$Z$22:$AA$22)+$AB$22</f>
        <v>-0.0105816022792549</v>
      </c>
      <c r="AA84" s="40" cm="1">
        <f t="array" ref="AA84">SUMPRODUCT($A84:$B84,$Z$23:$AA$23)+$AB$23</f>
        <v>-0.00204261731939693</v>
      </c>
      <c r="AB84" s="40" cm="1">
        <f t="array" ref="AB84">SUMPRODUCT($A84:$B84,$Z$24:$AA$24)+$AB$24</f>
        <v>-0.00560778299775277</v>
      </c>
      <c r="AC84" s="10">
        <f t="shared" ref="AC84:AF84" si="247">TANH(Y84)</f>
        <v>0.0128973866284927</v>
      </c>
      <c r="AD84" s="10">
        <f t="shared" si="247"/>
        <v>-0.0105812073551916</v>
      </c>
      <c r="AE84" s="10">
        <f t="shared" si="247"/>
        <v>-0.00204261447860746</v>
      </c>
      <c r="AF84" s="10">
        <f t="shared" si="247"/>
        <v>-0.00560772421541133</v>
      </c>
      <c r="AG84" s="61" cm="1">
        <f t="array" ref="AG84">SUMPRODUCT(AC84:AF84,$Z$28:$AC$28)+$AD$28</f>
        <v>-4.29687650700123e-5</v>
      </c>
      <c r="AH84" s="10">
        <f t="shared" si="12"/>
        <v>0.499989257808734</v>
      </c>
      <c r="AI84">
        <f t="shared" si="13"/>
        <v>0</v>
      </c>
      <c r="AJ84" s="4">
        <f t="shared" si="14"/>
        <v>-0.6931256964082</v>
      </c>
      <c r="AK84" s="61">
        <f t="shared" si="15"/>
        <v>0.499989257808734</v>
      </c>
      <c r="AL84" s="4">
        <f t="shared" ref="AL84:AO84" si="248">1-AC84^2</f>
        <v>0.999833657418155</v>
      </c>
      <c r="AM84" s="4">
        <f t="shared" si="248"/>
        <v>0.999888038050906</v>
      </c>
      <c r="AN84" s="4">
        <f t="shared" si="248"/>
        <v>0.999995827726092</v>
      </c>
      <c r="AO84" s="4">
        <f t="shared" si="248"/>
        <v>0.999968553429124</v>
      </c>
      <c r="AP84" s="61">
        <f t="shared" si="41"/>
        <v>-0.000494490689530848</v>
      </c>
      <c r="AQ84" s="61">
        <f t="shared" si="42"/>
        <v>-0.000174599400125689</v>
      </c>
      <c r="AR84" s="61">
        <f t="shared" si="43"/>
        <v>-0.00618725519180174</v>
      </c>
      <c r="AS84" s="61">
        <f t="shared" si="44"/>
        <v>0.00515278948092126</v>
      </c>
      <c r="AT84" s="40" cm="1">
        <f t="array" ref="AT84">SUMPRODUCT($A84:$B84,$AO$21:$AP$21)+$AQ$21</f>
        <v>0.0130309487438669</v>
      </c>
      <c r="AU84" s="40" cm="1">
        <f t="array" ref="AU84">SUMPRODUCT($A84:$B84,$AO$22:$AP$22)+$AQ$22</f>
        <v>-0.0105351571890729</v>
      </c>
      <c r="AV84" s="40" cm="1">
        <f t="array" ref="AV84">SUMPRODUCT($A84:$B84,$AO$23:$AP$23)+$AQ$23</f>
        <v>-0.000386026423671683</v>
      </c>
      <c r="AW84" s="40" cm="1">
        <f t="array" ref="AW84">SUMPRODUCT($A84:$B84,$AO$24:$AP$24)+$AQ$24</f>
        <v>-0.00698538344252851</v>
      </c>
      <c r="AX84" s="10">
        <f t="shared" ref="AX84:BA84" si="249">TANH(AT84)</f>
        <v>0.0130302112178287</v>
      </c>
      <c r="AY84" s="10">
        <f t="shared" si="249"/>
        <v>-0.0105347674423032</v>
      </c>
      <c r="AZ84" s="10">
        <f t="shared" si="249"/>
        <v>-0.000386026404496928</v>
      </c>
      <c r="BA84" s="10">
        <f t="shared" si="249"/>
        <v>-0.00698526982612962</v>
      </c>
      <c r="BB84" s="10" cm="1">
        <f t="array" ref="BB84">SUMPRODUCT(AX84:BA84,$AU$28:$AX$28)+$AY$28</f>
        <v>-0.000140508427502184</v>
      </c>
      <c r="BC84" s="10">
        <f t="shared" si="18"/>
        <v>0.499964872893182</v>
      </c>
      <c r="BD84">
        <f t="shared" si="19"/>
        <v>0</v>
      </c>
      <c r="BE84" s="4">
        <f t="shared" si="20"/>
        <v>-0.693076928814021</v>
      </c>
      <c r="BF84" s="61">
        <f t="shared" si="21"/>
        <v>0.499964872893182</v>
      </c>
      <c r="BG84" s="4">
        <f t="shared" ref="BG84:BJ84" si="250">1-AX84^2</f>
        <v>0.999830213595619</v>
      </c>
      <c r="BH84" s="4">
        <f t="shared" si="250"/>
        <v>0.999889018674937</v>
      </c>
      <c r="BI84" s="4">
        <f t="shared" si="250"/>
        <v>0.999999850983615</v>
      </c>
      <c r="BJ84" s="4">
        <f t="shared" si="250"/>
        <v>0.999951206005456</v>
      </c>
      <c r="BK84" s="61">
        <f t="shared" si="47"/>
        <v>-0.000781861426131885</v>
      </c>
      <c r="BL84" s="61">
        <f t="shared" si="48"/>
        <v>0.00190137946338676</v>
      </c>
      <c r="BM84" s="61">
        <f t="shared" si="49"/>
        <v>-0.00617716870882357</v>
      </c>
      <c r="BN84" s="61">
        <f t="shared" si="50"/>
        <v>0.00613161001638121</v>
      </c>
    </row>
    <row r="85" spans="1:66">
      <c r="A85" s="4">
        <f>Planar_dataset!A54</f>
        <v>1.27093178968114</v>
      </c>
      <c r="B85" s="4">
        <f>Planar_dataset!B54</f>
        <v>1.91148705259978</v>
      </c>
      <c r="C85">
        <f>Planar_dataset!C54</f>
        <v>0</v>
      </c>
      <c r="D85" s="40" cm="1">
        <f t="array" ref="D85">SUMPRODUCT($A85:$B85,$E$21:$F$21)+$G$21</f>
        <v>0.0310760771439736</v>
      </c>
      <c r="E85" s="40" cm="1">
        <f t="array" ref="E85">SUMPRODUCT($A85:$B85,$E$22:$F$22)+$G$22</f>
        <v>-0.0343940047529893</v>
      </c>
      <c r="F85" s="40" cm="1">
        <f t="array" ref="F85">SUMPRODUCT($A85:$B85,$E$23:$F$23)+$G$23</f>
        <v>-0.0103065868032424</v>
      </c>
      <c r="G85" s="40" cm="1">
        <f t="array" ref="G85">SUMPRODUCT($A85:$B85,$E$24:$F$24)+$G$24</f>
        <v>-0.0130366245486145</v>
      </c>
      <c r="H85" s="10">
        <f t="shared" si="23"/>
        <v>0.0310660773837184</v>
      </c>
      <c r="I85" s="10">
        <f t="shared" si="24"/>
        <v>-0.0343804490658524</v>
      </c>
      <c r="J85" s="10">
        <f t="shared" si="25"/>
        <v>-0.010306221877174</v>
      </c>
      <c r="K85" s="10">
        <f t="shared" si="26"/>
        <v>-0.013035886058482</v>
      </c>
      <c r="L85" s="10" cm="1">
        <f t="array" ref="L85">SUMPRODUCT(H85:K85,$E$28:$H$28)+$I$28</f>
        <v>0.000170548566656408</v>
      </c>
      <c r="M85" s="10">
        <f t="shared" si="27"/>
        <v>0.500042637141561</v>
      </c>
      <c r="N85">
        <f t="shared" si="28"/>
        <v>1</v>
      </c>
      <c r="O85" s="4">
        <f t="shared" si="29"/>
        <v>-0.693232458479125</v>
      </c>
      <c r="P85" s="61">
        <f t="shared" si="30"/>
        <v>0.500042637141561</v>
      </c>
      <c r="Q85" s="4">
        <f t="shared" si="31"/>
        <v>0.999034898835989</v>
      </c>
      <c r="R85" s="4">
        <f t="shared" si="32"/>
        <v>0.99881798472203</v>
      </c>
      <c r="S85" s="4">
        <f t="shared" si="33"/>
        <v>0.999893781790618</v>
      </c>
      <c r="T85" s="4">
        <f t="shared" si="34"/>
        <v>0.99983006567467</v>
      </c>
      <c r="U85" s="61">
        <f t="shared" si="35"/>
        <v>-0.000218898064834152</v>
      </c>
      <c r="V85" s="61">
        <f t="shared" si="36"/>
        <v>-0.00238347298840347</v>
      </c>
      <c r="W85" s="61">
        <f t="shared" si="37"/>
        <v>-0.00656918611987801</v>
      </c>
      <c r="X85" s="61">
        <f t="shared" si="38"/>
        <v>0.00442273737756213</v>
      </c>
      <c r="Y85" s="40" cm="1">
        <f t="array" ref="Y85">SUMPRODUCT($A85:$B85,$Z$21:$AA$21)+$AB$21</f>
        <v>0.031259588289128</v>
      </c>
      <c r="Z85" s="40" cm="1">
        <f t="array" ref="Z85">SUMPRODUCT($A85:$B85,$Z$22:$AA$22)+$AB$22</f>
        <v>-0.0324154616564282</v>
      </c>
      <c r="AA85" s="40" cm="1">
        <f t="array" ref="AA85">SUMPRODUCT($A85:$B85,$Z$23:$AA$23)+$AB$23</f>
        <v>-0.00482022872733633</v>
      </c>
      <c r="AB85" s="40" cm="1">
        <f t="array" ref="AB85">SUMPRODUCT($A85:$B85,$Z$24:$AA$24)+$AB$24</f>
        <v>-0.016728203902242</v>
      </c>
      <c r="AC85" s="10">
        <f t="shared" ref="AC85:AF85" si="251">TANH(Y85)</f>
        <v>0.0312494103748188</v>
      </c>
      <c r="AD85" s="10">
        <f t="shared" si="251"/>
        <v>-0.0324041127796171</v>
      </c>
      <c r="AE85" s="10">
        <f t="shared" si="251"/>
        <v>-0.00482019139564648</v>
      </c>
      <c r="AF85" s="10">
        <f t="shared" si="251"/>
        <v>-0.0167266437101343</v>
      </c>
      <c r="AG85" s="61" cm="1">
        <f t="array" ref="AG85">SUMPRODUCT(AC85:AF85,$Z$28:$AC$28)+$AD$28</f>
        <v>-0.000133721366972026</v>
      </c>
      <c r="AH85" s="10">
        <f t="shared" si="12"/>
        <v>0.499966569658307</v>
      </c>
      <c r="AI85">
        <f t="shared" si="13"/>
        <v>0</v>
      </c>
      <c r="AJ85" s="4">
        <f t="shared" si="14"/>
        <v>-0.693080322111635</v>
      </c>
      <c r="AK85" s="61">
        <f t="shared" si="15"/>
        <v>0.499966569658307</v>
      </c>
      <c r="AL85" s="4">
        <f t="shared" ref="AL85:AO85" si="252">1-AC85^2</f>
        <v>0.999023474351226</v>
      </c>
      <c r="AM85" s="4">
        <f t="shared" si="252"/>
        <v>0.998949973474966</v>
      </c>
      <c r="AN85" s="4">
        <f t="shared" si="252"/>
        <v>0.999976765754909</v>
      </c>
      <c r="AO85" s="4">
        <f t="shared" si="252"/>
        <v>0.999720219390194</v>
      </c>
      <c r="AP85" s="61">
        <f t="shared" si="41"/>
        <v>-0.000494067574436908</v>
      </c>
      <c r="AQ85" s="61">
        <f t="shared" si="42"/>
        <v>-0.000174427680861498</v>
      </c>
      <c r="AR85" s="61">
        <f t="shared" si="43"/>
        <v>-0.00618685649459634</v>
      </c>
      <c r="AS85" s="61">
        <f t="shared" si="44"/>
        <v>0.00515127606617498</v>
      </c>
      <c r="AT85" s="40" cm="1">
        <f t="array" ref="AT85">SUMPRODUCT($A85:$B85,$AO$21:$AP$21)+$AQ$21</f>
        <v>0.0316734817144254</v>
      </c>
      <c r="AU85" s="40" cm="1">
        <f t="array" ref="AU85">SUMPRODUCT($A85:$B85,$AO$22:$AP$22)+$AQ$22</f>
        <v>-0.0322706703576076</v>
      </c>
      <c r="AV85" s="40" cm="1">
        <f t="array" ref="AV85">SUMPRODUCT($A85:$B85,$AO$23:$AP$23)+$AQ$23</f>
        <v>0.000343600988343848</v>
      </c>
      <c r="AW85" s="40" cm="1">
        <f t="array" ref="AW85">SUMPRODUCT($A85:$B85,$AO$24:$AP$24)+$AQ$24</f>
        <v>-0.0210224517138825</v>
      </c>
      <c r="AX85" s="10">
        <f t="shared" ref="AX85:BA85" si="253">TANH(AT85)</f>
        <v>0.03166289425099</v>
      </c>
      <c r="AY85" s="10">
        <f t="shared" si="253"/>
        <v>-0.0322594728378851</v>
      </c>
      <c r="AZ85" s="10">
        <f t="shared" si="253"/>
        <v>0.000343600974821817</v>
      </c>
      <c r="BA85" s="10">
        <f t="shared" si="253"/>
        <v>-0.0210193553494533</v>
      </c>
      <c r="BB85" s="10" cm="1">
        <f t="array" ref="BB85">SUMPRODUCT(AX85:BA85,$AU$28:$AX$28)+$AY$28</f>
        <v>-0.000433418833644162</v>
      </c>
      <c r="BC85" s="10">
        <f t="shared" si="18"/>
        <v>0.499891645293285</v>
      </c>
      <c r="BD85">
        <f t="shared" si="19"/>
        <v>0</v>
      </c>
      <c r="BE85" s="4">
        <f t="shared" si="20"/>
        <v>-0.692930494624609</v>
      </c>
      <c r="BF85" s="61">
        <f t="shared" si="21"/>
        <v>0.499891645293285</v>
      </c>
      <c r="BG85" s="4">
        <f t="shared" ref="BG85:BJ85" si="254">1-AX85^2</f>
        <v>0.998997461127651</v>
      </c>
      <c r="BH85" s="4">
        <f t="shared" si="254"/>
        <v>0.998959326412222</v>
      </c>
      <c r="BI85" s="4">
        <f t="shared" si="254"/>
        <v>0.99999988193837</v>
      </c>
      <c r="BJ85" s="4">
        <f t="shared" si="254"/>
        <v>0.999558186700693</v>
      </c>
      <c r="BK85" s="61">
        <f t="shared" si="47"/>
        <v>-0.00078109579819632</v>
      </c>
      <c r="BL85" s="61">
        <f t="shared" si="48"/>
        <v>0.00189933334186937</v>
      </c>
      <c r="BM85" s="61">
        <f t="shared" si="49"/>
        <v>-0.00617626415796898</v>
      </c>
      <c r="BN85" s="61">
        <f t="shared" si="50"/>
        <v>0.0061283023413966</v>
      </c>
    </row>
    <row r="86" spans="1:66">
      <c r="A86" s="4">
        <f>Planar_dataset!A55</f>
        <v>0.535133607431793</v>
      </c>
      <c r="B86" s="4">
        <f>Planar_dataset!B55</f>
        <v>0.561807625923045</v>
      </c>
      <c r="C86">
        <f>Planar_dataset!C55</f>
        <v>0</v>
      </c>
      <c r="D86" s="40" cm="1">
        <f t="array" ref="D86">SUMPRODUCT($A86:$B86,$E$21:$F$21)+$G$21</f>
        <v>0.0120238977015015</v>
      </c>
      <c r="E86" s="40" cm="1">
        <f t="array" ref="E86">SUMPRODUCT($A86:$B86,$E$22:$F$22)+$G$22</f>
        <v>-0.00995285373404713</v>
      </c>
      <c r="F86" s="40" cm="1">
        <f t="array" ref="F86">SUMPRODUCT($A86:$B86,$E$23:$F$23)+$G$23</f>
        <v>-0.00347746049388543</v>
      </c>
      <c r="G86" s="40" cm="1">
        <f t="array" ref="G86">SUMPRODUCT($A86:$B86,$E$24:$F$24)+$G$24</f>
        <v>-0.00396531509168508</v>
      </c>
      <c r="H86" s="10">
        <f t="shared" si="23"/>
        <v>0.012023318286882</v>
      </c>
      <c r="I86" s="10">
        <f t="shared" si="24"/>
        <v>-0.00995252510616907</v>
      </c>
      <c r="J86" s="10">
        <f t="shared" si="25"/>
        <v>-0.00347744647662123</v>
      </c>
      <c r="K86" s="10">
        <f t="shared" si="26"/>
        <v>-0.00396529430864273</v>
      </c>
      <c r="L86" s="10" cm="1">
        <f t="array" ref="L86">SUMPRODUCT(H86:K86,$E$28:$H$28)+$I$28</f>
        <v>5.28379090256844e-5</v>
      </c>
      <c r="M86" s="10">
        <f t="shared" si="27"/>
        <v>0.500013209477253</v>
      </c>
      <c r="N86">
        <f t="shared" si="28"/>
        <v>1</v>
      </c>
      <c r="O86" s="4">
        <f t="shared" si="29"/>
        <v>-0.693173599863439</v>
      </c>
      <c r="P86" s="61">
        <f t="shared" si="30"/>
        <v>0.500013209477253</v>
      </c>
      <c r="Q86" s="4">
        <f t="shared" si="31"/>
        <v>0.999855439817372</v>
      </c>
      <c r="R86" s="4">
        <f t="shared" si="32"/>
        <v>0.999900947244011</v>
      </c>
      <c r="S86" s="4">
        <f t="shared" si="33"/>
        <v>0.999987907366002</v>
      </c>
      <c r="T86" s="4">
        <f t="shared" si="34"/>
        <v>0.999984276441046</v>
      </c>
      <c r="U86" s="61">
        <f t="shared" si="35"/>
        <v>-0.00021906496038142</v>
      </c>
      <c r="V86" s="61">
        <f t="shared" si="36"/>
        <v>-0.00238591683475502</v>
      </c>
      <c r="W86" s="61">
        <f t="shared" si="37"/>
        <v>-0.00656941787895248</v>
      </c>
      <c r="X86" s="61">
        <f t="shared" si="38"/>
        <v>0.00442315920759193</v>
      </c>
      <c r="Y86" s="40" cm="1">
        <f t="array" ref="Y86">SUMPRODUCT($A86:$B86,$Z$21:$AA$21)+$AB$21</f>
        <v>0.0120759469353846</v>
      </c>
      <c r="Z86" s="40" cm="1">
        <f t="array" ref="Z86">SUMPRODUCT($A86:$B86,$Z$22:$AA$22)+$AB$22</f>
        <v>-0.00939212715538464</v>
      </c>
      <c r="AA86" s="40" cm="1">
        <f t="array" ref="AA86">SUMPRODUCT($A86:$B86,$Z$23:$AA$23)+$AB$23</f>
        <v>-0.00192232207094615</v>
      </c>
      <c r="AB86" s="40" cm="1">
        <f t="array" ref="AB86">SUMPRODUCT($A86:$B86,$Z$24:$AA$24)+$AB$24</f>
        <v>-0.00501168191271121</v>
      </c>
      <c r="AC86" s="10">
        <f t="shared" ref="AC86:AF86" si="255">TANH(Y86)</f>
        <v>0.0120753599639035</v>
      </c>
      <c r="AD86" s="10">
        <f t="shared" si="255"/>
        <v>-0.00939185099885752</v>
      </c>
      <c r="AE86" s="10">
        <f t="shared" si="255"/>
        <v>-0.00192231970308321</v>
      </c>
      <c r="AF86" s="10">
        <f t="shared" si="255"/>
        <v>-0.00501163995373541</v>
      </c>
      <c r="AG86" s="61" cm="1">
        <f t="array" ref="AG86">SUMPRODUCT(AC86:AF86,$Z$28:$AC$28)+$AD$28</f>
        <v>-3.79163290723308e-5</v>
      </c>
      <c r="AH86" s="10">
        <f t="shared" si="12"/>
        <v>0.499990520917733</v>
      </c>
      <c r="AI86">
        <f t="shared" si="13"/>
        <v>0</v>
      </c>
      <c r="AJ86" s="4">
        <f t="shared" si="14"/>
        <v>-0.693128222575115</v>
      </c>
      <c r="AK86" s="61">
        <f t="shared" si="15"/>
        <v>0.499990520917733</v>
      </c>
      <c r="AL86" s="4">
        <f t="shared" ref="AL86:AO86" si="256">1-AC86^2</f>
        <v>0.999854185681742</v>
      </c>
      <c r="AM86" s="4">
        <f t="shared" si="256"/>
        <v>0.999911793134815</v>
      </c>
      <c r="AN86" s="4">
        <f t="shared" si="256"/>
        <v>0.999996304686959</v>
      </c>
      <c r="AO86" s="4">
        <f t="shared" si="256"/>
        <v>0.999974883464974</v>
      </c>
      <c r="AP86" s="61">
        <f t="shared" si="41"/>
        <v>-0.000494502091498661</v>
      </c>
      <c r="AQ86" s="61">
        <f t="shared" si="42"/>
        <v>-0.00017460398930962</v>
      </c>
      <c r="AR86" s="61">
        <f t="shared" si="43"/>
        <v>-0.00618727377359135</v>
      </c>
      <c r="AS86" s="61">
        <f t="shared" si="44"/>
        <v>0.00515283511672073</v>
      </c>
      <c r="AT86" s="40" cm="1">
        <f t="array" ref="AT86">SUMPRODUCT($A86:$B86,$AO$21:$AP$21)+$AQ$21</f>
        <v>0.0121933327663198</v>
      </c>
      <c r="AU86" s="40" cm="1">
        <f t="array" ref="AU86">SUMPRODUCT($A86:$B86,$AO$22:$AP$22)+$AQ$22</f>
        <v>-0.00935109447810287</v>
      </c>
      <c r="AV86" s="40" cm="1">
        <f t="array" ref="AV86">SUMPRODUCT($A86:$B86,$AO$23:$AP$23)+$AQ$23</f>
        <v>-0.00045872312701458</v>
      </c>
      <c r="AW86" s="40" cm="1">
        <f t="array" ref="AW86">SUMPRODUCT($A86:$B86,$AO$24:$AP$24)+$AQ$24</f>
        <v>-0.00622878549270854</v>
      </c>
      <c r="AX86" s="10">
        <f t="shared" ref="AX86:BA86" si="257">TANH(AT86)</f>
        <v>0.0121927285113976</v>
      </c>
      <c r="AY86" s="10">
        <f t="shared" si="257"/>
        <v>-0.00935082192515112</v>
      </c>
      <c r="AZ86" s="10">
        <f t="shared" si="257"/>
        <v>-0.000458723094838686</v>
      </c>
      <c r="BA86" s="10">
        <f t="shared" si="257"/>
        <v>-0.00622870493963234</v>
      </c>
      <c r="BB86" s="10" cm="1">
        <f t="array" ref="BB86">SUMPRODUCT(AX86:BA86,$AU$28:$AX$28)+$AY$28</f>
        <v>-0.000124518237806153</v>
      </c>
      <c r="BC86" s="10">
        <f t="shared" si="18"/>
        <v>0.499968870440589</v>
      </c>
      <c r="BD86">
        <f t="shared" si="19"/>
        <v>0</v>
      </c>
      <c r="BE86" s="4">
        <f t="shared" si="20"/>
        <v>-0.693084923379141</v>
      </c>
      <c r="BF86" s="61">
        <f t="shared" si="21"/>
        <v>0.499968870440589</v>
      </c>
      <c r="BG86" s="4">
        <f t="shared" ref="BG86:BJ86" si="258">1-AX86^2</f>
        <v>0.999851337371447</v>
      </c>
      <c r="BH86" s="4">
        <f t="shared" si="258"/>
        <v>0.999912562129324</v>
      </c>
      <c r="BI86" s="4">
        <f t="shared" si="258"/>
        <v>0.999999789573122</v>
      </c>
      <c r="BJ86" s="4">
        <f t="shared" si="258"/>
        <v>0.999961203234775</v>
      </c>
      <c r="BK86" s="61">
        <f t="shared" si="47"/>
        <v>-0.000781884196429529</v>
      </c>
      <c r="BL86" s="61">
        <f t="shared" si="48"/>
        <v>0.00190143943653118</v>
      </c>
      <c r="BM86" s="61">
        <f t="shared" si="49"/>
        <v>-0.0061772177199969</v>
      </c>
      <c r="BN86" s="61">
        <f t="shared" si="50"/>
        <v>0.0061317203452217</v>
      </c>
    </row>
    <row r="87" spans="1:66">
      <c r="A87" s="4">
        <f>Planar_dataset!A56</f>
        <v>-0.171330374616821</v>
      </c>
      <c r="B87" s="4">
        <f>Planar_dataset!B56</f>
        <v>-0.164789940123032</v>
      </c>
      <c r="C87">
        <f>Planar_dataset!C56</f>
        <v>0</v>
      </c>
      <c r="D87" s="40" cm="1">
        <f t="array" ref="D87">SUMPRODUCT($A87:$B87,$E$21:$F$21)+$G$21</f>
        <v>-0.00378378818532112</v>
      </c>
      <c r="E87" s="40" cm="1">
        <f t="array" ref="E87">SUMPRODUCT($A87:$B87,$E$22:$F$22)+$G$22</f>
        <v>0.00290551903652789</v>
      </c>
      <c r="F87" s="40" cm="1">
        <f t="array" ref="F87">SUMPRODUCT($A87:$B87,$E$23:$F$23)+$G$23</f>
        <v>0.00105985735602923</v>
      </c>
      <c r="G87" s="40" cm="1">
        <f t="array" ref="G87">SUMPRODUCT($A87:$B87,$E$24:$F$24)+$G$24</f>
        <v>0.00117499533009643</v>
      </c>
      <c r="H87" s="10">
        <f t="shared" si="23"/>
        <v>-0.00378377012785916</v>
      </c>
      <c r="I87" s="10">
        <f t="shared" si="24"/>
        <v>0.00290551086038535</v>
      </c>
      <c r="J87" s="10">
        <f t="shared" si="25"/>
        <v>0.00105985695918433</v>
      </c>
      <c r="K87" s="10">
        <f t="shared" si="26"/>
        <v>0.00117499478935838</v>
      </c>
      <c r="L87" s="10" cm="1">
        <f t="array" ref="L87">SUMPRODUCT(H87:K87,$E$28:$H$28)+$I$28</f>
        <v>-1.57384630579425e-5</v>
      </c>
      <c r="M87" s="10">
        <f t="shared" si="27"/>
        <v>0.499996065384236</v>
      </c>
      <c r="N87">
        <f t="shared" si="28"/>
        <v>0</v>
      </c>
      <c r="O87" s="4">
        <f t="shared" si="29"/>
        <v>-0.693139311359378</v>
      </c>
      <c r="P87" s="61">
        <f t="shared" si="30"/>
        <v>0.499996065384236</v>
      </c>
      <c r="Q87" s="4">
        <f t="shared" si="31"/>
        <v>0.99998568308362</v>
      </c>
      <c r="R87" s="4">
        <f t="shared" si="32"/>
        <v>0.99999155800664</v>
      </c>
      <c r="S87" s="4">
        <f t="shared" si="33"/>
        <v>0.999998876703226</v>
      </c>
      <c r="T87" s="4">
        <f t="shared" si="34"/>
        <v>0.999998619387245</v>
      </c>
      <c r="U87" s="61">
        <f t="shared" si="35"/>
        <v>-0.000219085984122433</v>
      </c>
      <c r="V87" s="61">
        <f t="shared" si="36"/>
        <v>-0.00238605123190296</v>
      </c>
      <c r="W87" s="61">
        <f t="shared" si="37"/>
        <v>-0.00656926469204157</v>
      </c>
      <c r="X87" s="61">
        <f t="shared" si="38"/>
        <v>0.00442307098944963</v>
      </c>
      <c r="Y87" s="40" cm="1">
        <f t="array" ref="Y87">SUMPRODUCT($A87:$B87,$Z$21:$AA$21)+$AB$21</f>
        <v>-0.00379888066248924</v>
      </c>
      <c r="Z87" s="40" cm="1">
        <f t="array" ref="Z87">SUMPRODUCT($A87:$B87,$Z$22:$AA$22)+$AB$22</f>
        <v>0.00274310609475255</v>
      </c>
      <c r="AA87" s="40" cm="1">
        <f t="array" ref="AA87">SUMPRODUCT($A87:$B87,$Z$23:$AA$23)+$AB$23</f>
        <v>0.000608814643173103</v>
      </c>
      <c r="AB87" s="40" cm="1">
        <f t="array" ref="AB87">SUMPRODUCT($A87:$B87,$Z$24:$AA$24)+$AB$24</f>
        <v>0.00147844314886795</v>
      </c>
      <c r="AC87" s="10">
        <f t="shared" ref="AC87:AF87" si="259">TANH(Y87)</f>
        <v>-0.00379886238808653</v>
      </c>
      <c r="AD87" s="10">
        <f t="shared" si="259"/>
        <v>0.00274309921448617</v>
      </c>
      <c r="AE87" s="10">
        <f t="shared" si="259"/>
        <v>0.000608814567952995</v>
      </c>
      <c r="AF87" s="10">
        <f t="shared" si="259"/>
        <v>0.0014784420716781</v>
      </c>
      <c r="AG87" s="61" cm="1">
        <f t="array" ref="AG87">SUMPRODUCT(AC87:AF87,$Z$28:$AC$28)+$AD$28</f>
        <v>9.11309710884596e-6</v>
      </c>
      <c r="AH87" s="10">
        <f t="shared" si="12"/>
        <v>0.500002278274277</v>
      </c>
      <c r="AI87">
        <f t="shared" si="13"/>
        <v>1</v>
      </c>
      <c r="AJ87" s="4">
        <f t="shared" si="14"/>
        <v>-0.693151737118881</v>
      </c>
      <c r="AK87" s="61">
        <f t="shared" si="15"/>
        <v>0.500002278274277</v>
      </c>
      <c r="AL87" s="4">
        <f t="shared" ref="AL87:AO87" si="260">1-AC87^2</f>
        <v>0.999985568644556</v>
      </c>
      <c r="AM87" s="4">
        <f t="shared" si="260"/>
        <v>0.999992475406699</v>
      </c>
      <c r="AN87" s="4">
        <f t="shared" si="260"/>
        <v>0.999999629344822</v>
      </c>
      <c r="AO87" s="4">
        <f t="shared" si="260"/>
        <v>0.999997814209041</v>
      </c>
      <c r="AP87" s="61">
        <f t="shared" si="41"/>
        <v>-0.00049457869994661</v>
      </c>
      <c r="AQ87" s="61">
        <f t="shared" si="42"/>
        <v>-0.000174622184170726</v>
      </c>
      <c r="AR87" s="61">
        <f t="shared" si="43"/>
        <v>-0.00618743983944538</v>
      </c>
      <c r="AS87" s="61">
        <f t="shared" si="44"/>
        <v>0.00515307445054691</v>
      </c>
      <c r="AT87" s="40" cm="1">
        <f t="array" ref="AT87">SUMPRODUCT($A87:$B87,$AO$21:$AP$21)+$AQ$21</f>
        <v>-0.00383292322468216</v>
      </c>
      <c r="AU87" s="40" cm="1">
        <f t="array" ref="AU87">SUMPRODUCT($A87:$B87,$AO$22:$AP$22)+$AQ$22</f>
        <v>0.0027312176657588</v>
      </c>
      <c r="AV87" s="40" cm="1">
        <f t="array" ref="AV87">SUMPRODUCT($A87:$B87,$AO$23:$AP$23)+$AQ$23</f>
        <v>0.000184291648268706</v>
      </c>
      <c r="AW87" s="40" cm="1">
        <f t="array" ref="AW87">SUMPRODUCT($A87:$B87,$AO$24:$AP$24)+$AQ$24</f>
        <v>0.00183141347278813</v>
      </c>
      <c r="AX87" s="10">
        <f t="shared" ref="AX87:BA87" si="261">TANH(AT87)</f>
        <v>-0.00383290445458357</v>
      </c>
      <c r="AY87" s="10">
        <f t="shared" si="261"/>
        <v>0.00273121087456087</v>
      </c>
      <c r="AZ87" s="10">
        <f t="shared" si="261"/>
        <v>0.000184291646182315</v>
      </c>
      <c r="BA87" s="10">
        <f t="shared" si="261"/>
        <v>0.00183141142522464</v>
      </c>
      <c r="BB87" s="10" cm="1">
        <f t="array" ref="BB87">SUMPRODUCT(AX87:BA87,$AU$28:$AX$28)+$AY$28</f>
        <v>3.74109814891307e-5</v>
      </c>
      <c r="BC87" s="10">
        <f t="shared" si="18"/>
        <v>0.500009352745371</v>
      </c>
      <c r="BD87">
        <f t="shared" si="19"/>
        <v>1</v>
      </c>
      <c r="BE87" s="4">
        <f t="shared" si="20"/>
        <v>-0.693165886225638</v>
      </c>
      <c r="BF87" s="61">
        <f t="shared" si="21"/>
        <v>0.500009352745371</v>
      </c>
      <c r="BG87" s="4">
        <f t="shared" ref="BG87:BJ87" si="262">1-AX87^2</f>
        <v>0.999985308843442</v>
      </c>
      <c r="BH87" s="4">
        <f t="shared" si="262"/>
        <v>0.999992540487159</v>
      </c>
      <c r="BI87" s="4">
        <f t="shared" si="262"/>
        <v>0.999999966036589</v>
      </c>
      <c r="BJ87" s="4">
        <f t="shared" si="262"/>
        <v>0.999996645932192</v>
      </c>
      <c r="BK87" s="61">
        <f t="shared" si="47"/>
        <v>-0.000782052279554097</v>
      </c>
      <c r="BL87" s="61">
        <f t="shared" si="48"/>
        <v>0.00190174549503441</v>
      </c>
      <c r="BM87" s="61">
        <f t="shared" si="49"/>
        <v>-0.00617771897729951</v>
      </c>
      <c r="BN87" s="61">
        <f t="shared" si="50"/>
        <v>0.00613243417921407</v>
      </c>
    </row>
    <row r="88" spans="1:66">
      <c r="A88" s="4">
        <f>Planar_dataset!A57</f>
        <v>-2.5019729343081</v>
      </c>
      <c r="B88" s="4">
        <f>Planar_dataset!B57</f>
        <v>-1.67941724563733</v>
      </c>
      <c r="C88">
        <f>Planar_dataset!C57</f>
        <v>0</v>
      </c>
      <c r="D88" s="40" cm="1">
        <f t="array" ref="D88">SUMPRODUCT($A88:$B88,$E$21:$F$21)+$G$21</f>
        <v>-0.0520818220089586</v>
      </c>
      <c r="E88" s="40" cm="1">
        <f t="array" ref="E88">SUMPRODUCT($A88:$B88,$E$22:$F$22)+$G$22</f>
        <v>0.0288814772980423</v>
      </c>
      <c r="F88" s="40" cm="1">
        <f t="array" ref="F88">SUMPRODUCT($A88:$B88,$E$23:$F$23)+$G$23</f>
        <v>0.0128980612281643</v>
      </c>
      <c r="G88" s="40" cm="1">
        <f t="array" ref="G88">SUMPRODUCT($A88:$B88,$E$24:$F$24)+$G$24</f>
        <v>0.0126001269689792</v>
      </c>
      <c r="H88" s="10">
        <f t="shared" si="23"/>
        <v>-0.0520347821185251</v>
      </c>
      <c r="I88" s="10">
        <f t="shared" si="24"/>
        <v>0.0288734495806262</v>
      </c>
      <c r="J88" s="10">
        <f t="shared" si="25"/>
        <v>0.0128973460353386</v>
      </c>
      <c r="K88" s="10">
        <f t="shared" si="26"/>
        <v>0.0125994601991647</v>
      </c>
      <c r="L88" s="10" cm="1">
        <f t="array" ref="L88">SUMPRODUCT(H88:K88,$E$28:$H$28)+$I$28</f>
        <v>-0.000172984657564142</v>
      </c>
      <c r="M88" s="10">
        <f t="shared" si="27"/>
        <v>0.499956753835717</v>
      </c>
      <c r="N88">
        <f t="shared" si="28"/>
        <v>0</v>
      </c>
      <c r="O88" s="4">
        <f t="shared" si="29"/>
        <v>-0.693060691971625</v>
      </c>
      <c r="P88" s="61">
        <f t="shared" si="30"/>
        <v>0.499956753835717</v>
      </c>
      <c r="Q88" s="4">
        <f t="shared" si="31"/>
        <v>0.997292381449878</v>
      </c>
      <c r="R88" s="4">
        <f t="shared" si="32"/>
        <v>0.999166323909315</v>
      </c>
      <c r="S88" s="4">
        <f t="shared" si="33"/>
        <v>0.999833658465245</v>
      </c>
      <c r="T88" s="4">
        <f t="shared" si="34"/>
        <v>0.99984125360269</v>
      </c>
      <c r="U88" s="61">
        <f t="shared" si="35"/>
        <v>-0.000218478732075039</v>
      </c>
      <c r="V88" s="61">
        <f t="shared" si="36"/>
        <v>-0.00238389471904716</v>
      </c>
      <c r="W88" s="61">
        <f t="shared" si="37"/>
        <v>-0.00656766291382064</v>
      </c>
      <c r="X88" s="61">
        <f t="shared" si="38"/>
        <v>0.0044220272449014</v>
      </c>
      <c r="Y88" s="40" cm="1">
        <f t="array" ref="Y88">SUMPRODUCT($A88:$B88,$Z$21:$AA$21)+$AB$21</f>
        <v>-0.0522268375368483</v>
      </c>
      <c r="Z88" s="40" cm="1">
        <f t="array" ref="Z88">SUMPRODUCT($A88:$B88,$Z$22:$AA$22)+$AB$22</f>
        <v>0.027322614702987</v>
      </c>
      <c r="AA88" s="40" cm="1">
        <f t="array" ref="AA88">SUMPRODUCT($A88:$B88,$Z$23:$AA$23)+$AB$23</f>
        <v>0.0085696516584285</v>
      </c>
      <c r="AB88" s="40" cm="1">
        <f t="array" ref="AB88">SUMPRODUCT($A88:$B88,$Z$24:$AA$24)+$AB$24</f>
        <v>0.0155121100639717</v>
      </c>
      <c r="AC88" s="10">
        <f t="shared" ref="AC88:AF88" si="263">TANH(Y88)</f>
        <v>-0.0521794039073732</v>
      </c>
      <c r="AD88" s="10">
        <f t="shared" si="263"/>
        <v>0.0273158177251484</v>
      </c>
      <c r="AE88" s="10">
        <f t="shared" si="263"/>
        <v>0.00856944188257599</v>
      </c>
      <c r="AF88" s="10">
        <f t="shared" si="263"/>
        <v>0.0155108659803316</v>
      </c>
      <c r="AG88" s="61" cm="1">
        <f t="array" ref="AG88">SUMPRODUCT(AC88:AF88,$Z$28:$AC$28)+$AD$28</f>
        <v>9.44961458729174e-5</v>
      </c>
      <c r="AH88" s="10">
        <f t="shared" si="12"/>
        <v>0.500023624036451</v>
      </c>
      <c r="AI88">
        <f t="shared" si="13"/>
        <v>1</v>
      </c>
      <c r="AJ88" s="4">
        <f t="shared" si="14"/>
        <v>-0.693194429749072</v>
      </c>
      <c r="AK88" s="61">
        <f t="shared" si="15"/>
        <v>0.500023624036451</v>
      </c>
      <c r="AL88" s="4">
        <f t="shared" ref="AL88:AO88" si="264">1-AC88^2</f>
        <v>0.997277309807871</v>
      </c>
      <c r="AM88" s="4">
        <f t="shared" si="264"/>
        <v>0.999253846102007</v>
      </c>
      <c r="AN88" s="4">
        <f t="shared" si="264"/>
        <v>0.999926564665821</v>
      </c>
      <c r="AO88" s="4">
        <f t="shared" si="264"/>
        <v>0.99975941303654</v>
      </c>
      <c r="AP88" s="61">
        <f t="shared" si="41"/>
        <v>-0.000493260290520525</v>
      </c>
      <c r="AQ88" s="61">
        <f t="shared" si="42"/>
        <v>-0.000174500651484555</v>
      </c>
      <c r="AR88" s="61">
        <f t="shared" si="43"/>
        <v>-0.006187251886707</v>
      </c>
      <c r="AS88" s="61">
        <f t="shared" si="44"/>
        <v>0.00515206588802527</v>
      </c>
      <c r="AT88" s="40" cm="1">
        <f t="array" ref="AT88">SUMPRODUCT($A88:$B88,$AO$21:$AP$21)+$AQ$21</f>
        <v>-0.0525538813923366</v>
      </c>
      <c r="AU88" s="40" cm="1">
        <f t="array" ref="AU88">SUMPRODUCT($A88:$B88,$AO$22:$AP$22)+$AQ$22</f>
        <v>0.0272085297527679</v>
      </c>
      <c r="AV88" s="40" cm="1">
        <f t="array" ref="AV88">SUMPRODUCT($A88:$B88,$AO$23:$AP$23)+$AQ$23</f>
        <v>0.00449646356515396</v>
      </c>
      <c r="AW88" s="40" cm="1">
        <f t="array" ref="AW88">SUMPRODUCT($A88:$B88,$AO$24:$AP$24)+$AQ$24</f>
        <v>0.0188988339981911</v>
      </c>
      <c r="AX88" s="10">
        <f t="shared" ref="AX88:BA88" si="265">TANH(AT88)</f>
        <v>-0.0525055517464381</v>
      </c>
      <c r="AY88" s="10">
        <f t="shared" si="265"/>
        <v>0.0272018175450926</v>
      </c>
      <c r="AZ88" s="10">
        <f t="shared" si="265"/>
        <v>0.00449643326195558</v>
      </c>
      <c r="BA88" s="10">
        <f t="shared" si="265"/>
        <v>0.0188965843130767</v>
      </c>
      <c r="BB88" s="10" cm="1">
        <f t="array" ref="BB88">SUMPRODUCT(AX88:BA88,$AU$28:$AX$28)+$AY$28</f>
        <v>0.000362633953295221</v>
      </c>
      <c r="BC88" s="10">
        <f t="shared" si="18"/>
        <v>0.50009065848733</v>
      </c>
      <c r="BD88">
        <f t="shared" si="19"/>
        <v>1</v>
      </c>
      <c r="BE88" s="4">
        <f t="shared" si="20"/>
        <v>-0.693328513974516</v>
      </c>
      <c r="BF88" s="61">
        <f t="shared" si="21"/>
        <v>0.50009065848733</v>
      </c>
      <c r="BG88" s="4">
        <f t="shared" ref="BG88:BJ88" si="266">1-AX88^2</f>
        <v>0.997243167035802</v>
      </c>
      <c r="BH88" s="4">
        <f t="shared" si="266"/>
        <v>0.999260061122244</v>
      </c>
      <c r="BI88" s="4">
        <f t="shared" si="266"/>
        <v>0.999979782087921</v>
      </c>
      <c r="BJ88" s="4">
        <f t="shared" si="266"/>
        <v>0.999642919101299</v>
      </c>
      <c r="BK88" s="61">
        <f t="shared" si="47"/>
        <v>-0.000780034569381241</v>
      </c>
      <c r="BL88" s="61">
        <f t="shared" si="48"/>
        <v>0.00190066150866987</v>
      </c>
      <c r="BM88" s="61">
        <f t="shared" si="49"/>
        <v>-0.00617859881551632</v>
      </c>
      <c r="BN88" s="61">
        <f t="shared" si="50"/>
        <v>0.0061312617982671</v>
      </c>
    </row>
    <row r="89" spans="1:66">
      <c r="A89" s="4">
        <f>Planar_dataset!A58</f>
        <v>-2.63275448307701</v>
      </c>
      <c r="B89" s="4">
        <f>Planar_dataset!B58</f>
        <v>-1.52497835390291</v>
      </c>
      <c r="C89">
        <f>Planar_dataset!C58</f>
        <v>0</v>
      </c>
      <c r="D89" s="40" cm="1">
        <f t="array" ref="D89">SUMPRODUCT($A89:$B89,$E$21:$F$21)+$G$21</f>
        <v>-0.0537468770527902</v>
      </c>
      <c r="E89" s="40" cm="1">
        <f t="array" ref="E89">SUMPRODUCT($A89:$B89,$E$22:$F$22)+$G$22</f>
        <v>0.025877318936147</v>
      </c>
      <c r="F89" s="40" cm="1">
        <f t="array" ref="F89">SUMPRODUCT($A89:$B89,$E$23:$F$23)+$G$23</f>
        <v>0.0127129479796035</v>
      </c>
      <c r="G89" s="40" cm="1">
        <f t="array" ref="G89">SUMPRODUCT($A89:$B89,$E$24:$F$24)+$G$24</f>
        <v>0.0117400046634822</v>
      </c>
      <c r="H89" s="10">
        <f t="shared" si="23"/>
        <v>-0.0536951834355373</v>
      </c>
      <c r="I89" s="10">
        <f t="shared" si="24"/>
        <v>0.0258715443579187</v>
      </c>
      <c r="J89" s="10">
        <f t="shared" si="25"/>
        <v>0.012712263139034</v>
      </c>
      <c r="K89" s="10">
        <f t="shared" si="26"/>
        <v>0.0117394653272323</v>
      </c>
      <c r="L89" s="10" cm="1">
        <f t="array" ref="L89">SUMPRODUCT(H89:K89,$E$28:$H$28)+$I$28</f>
        <v>-0.000163107435301524</v>
      </c>
      <c r="M89" s="10">
        <f t="shared" si="27"/>
        <v>0.499959223141265</v>
      </c>
      <c r="N89">
        <f t="shared" si="28"/>
        <v>0</v>
      </c>
      <c r="O89" s="4">
        <f t="shared" si="29"/>
        <v>-0.693065630167799</v>
      </c>
      <c r="P89" s="61">
        <f t="shared" si="30"/>
        <v>0.499959223141265</v>
      </c>
      <c r="Q89" s="4">
        <f t="shared" si="31"/>
        <v>0.997116827275824</v>
      </c>
      <c r="R89" s="4">
        <f t="shared" si="32"/>
        <v>0.999330663192536</v>
      </c>
      <c r="S89" s="4">
        <f t="shared" si="33"/>
        <v>0.999838398365884</v>
      </c>
      <c r="T89" s="4">
        <f t="shared" si="34"/>
        <v>0.999862184953831</v>
      </c>
      <c r="U89" s="61">
        <f t="shared" si="35"/>
        <v>-0.00021844135197429</v>
      </c>
      <c r="V89" s="61">
        <f t="shared" si="36"/>
        <v>-0.00238429858956017</v>
      </c>
      <c r="W89" s="61">
        <f t="shared" si="37"/>
        <v>-0.00656772648716172</v>
      </c>
      <c r="X89" s="61">
        <f t="shared" si="38"/>
        <v>0.00442214165962125</v>
      </c>
      <c r="Y89" s="40" cm="1">
        <f t="array" ref="Y89">SUMPRODUCT($A89:$B89,$Z$21:$AA$21)+$AB$21</f>
        <v>-0.053874334995065</v>
      </c>
      <c r="Z89" s="40" cm="1">
        <f t="array" ref="Z89">SUMPRODUCT($A89:$B89,$Z$22:$AA$22)+$AB$22</f>
        <v>0.0245084963017061</v>
      </c>
      <c r="AA89" s="40" cm="1">
        <f t="array" ref="AA89">SUMPRODUCT($A89:$B89,$Z$23:$AA$23)+$AB$23</f>
        <v>0.00891069734276491</v>
      </c>
      <c r="AB89" s="40" cm="1">
        <f t="array" ref="AB89">SUMPRODUCT($A89:$B89,$Z$24:$AA$24)+$AB$24</f>
        <v>0.0142978864709709</v>
      </c>
      <c r="AC89" s="10">
        <f t="shared" ref="AC89:AF89" si="267">TANH(Y89)</f>
        <v>-0.0538222730240757</v>
      </c>
      <c r="AD89" s="10">
        <f t="shared" si="267"/>
        <v>0.0245035903371014</v>
      </c>
      <c r="AE89" s="10">
        <f t="shared" si="267"/>
        <v>0.00891046151223289</v>
      </c>
      <c r="AF89" s="10">
        <f t="shared" si="267"/>
        <v>0.0142969122470999</v>
      </c>
      <c r="AG89" s="61" cm="1">
        <f t="array" ref="AG89">SUMPRODUCT(AC89:AF89,$Z$28:$AC$28)+$AD$28</f>
        <v>8.03721580636734e-5</v>
      </c>
      <c r="AH89" s="10">
        <f t="shared" si="12"/>
        <v>0.500020093039505</v>
      </c>
      <c r="AI89">
        <f t="shared" si="13"/>
        <v>1</v>
      </c>
      <c r="AJ89" s="4">
        <f t="shared" si="14"/>
        <v>-0.693187367446438</v>
      </c>
      <c r="AK89" s="61">
        <f t="shared" si="15"/>
        <v>0.500020093039505</v>
      </c>
      <c r="AL89" s="4">
        <f t="shared" ref="AL89:AO89" si="268">1-AC89^2</f>
        <v>0.997103162926522</v>
      </c>
      <c r="AM89" s="4">
        <f t="shared" si="268"/>
        <v>0.999399574060592</v>
      </c>
      <c r="AN89" s="4">
        <f t="shared" si="268"/>
        <v>0.999920603675639</v>
      </c>
      <c r="AO89" s="4">
        <f t="shared" si="268"/>
        <v>0.999795598300199</v>
      </c>
      <c r="AP89" s="61">
        <f t="shared" si="41"/>
        <v>-0.000493170673634006</v>
      </c>
      <c r="AQ89" s="61">
        <f t="shared" si="42"/>
        <v>-0.000174524867652827</v>
      </c>
      <c r="AR89" s="61">
        <f t="shared" si="43"/>
        <v>-0.00618717130984042</v>
      </c>
      <c r="AS89" s="61">
        <f t="shared" si="44"/>
        <v>0.0051522159782953</v>
      </c>
      <c r="AT89" s="40" cm="1">
        <f t="array" ref="AT89">SUMPRODUCT($A89:$B89,$AO$21:$AP$21)+$AQ$21</f>
        <v>-0.054161773285181</v>
      </c>
      <c r="AU89" s="40" cm="1">
        <f t="array" ref="AU89">SUMPRODUCT($A89:$B89,$AO$22:$AP$22)+$AQ$22</f>
        <v>0.0244083186281285</v>
      </c>
      <c r="AV89" s="40" cm="1">
        <f t="array" ref="AV89">SUMPRODUCT($A89:$B89,$AO$23:$AP$23)+$AQ$23</f>
        <v>0.00533287766439275</v>
      </c>
      <c r="AW89" s="40" cm="1">
        <f t="array" ref="AW89">SUMPRODUCT($A89:$B89,$AO$24:$AP$24)+$AQ$24</f>
        <v>0.017272585114608</v>
      </c>
      <c r="AX89" s="10">
        <f t="shared" ref="AX89:BA89" si="269">TANH(AT89)</f>
        <v>-0.0541088742105163</v>
      </c>
      <c r="AY89" s="10">
        <f t="shared" si="269"/>
        <v>0.0244034725673721</v>
      </c>
      <c r="AZ89" s="10">
        <f t="shared" si="269"/>
        <v>0.00533282711002676</v>
      </c>
      <c r="BA89" s="10">
        <f t="shared" si="269"/>
        <v>0.0172708676059089</v>
      </c>
      <c r="BB89" s="10" cm="1">
        <f t="array" ref="BB89">SUMPRODUCT(AX89:BA89,$AU$28:$AX$28)+$AY$28</f>
        <v>0.000324225632328763</v>
      </c>
      <c r="BC89" s="10">
        <f t="shared" si="18"/>
        <v>0.500081056407372</v>
      </c>
      <c r="BD89">
        <f t="shared" si="19"/>
        <v>1</v>
      </c>
      <c r="BE89" s="4">
        <f t="shared" si="20"/>
        <v>-0.693309306516392</v>
      </c>
      <c r="BF89" s="61">
        <f t="shared" si="21"/>
        <v>0.500081056407372</v>
      </c>
      <c r="BG89" s="4">
        <f t="shared" ref="BG89:BJ89" si="270">1-AX89^2</f>
        <v>0.997072229731671</v>
      </c>
      <c r="BH89" s="4">
        <f t="shared" si="270"/>
        <v>0.999404470526653</v>
      </c>
      <c r="BI89" s="4">
        <f t="shared" si="270"/>
        <v>0.999971560955015</v>
      </c>
      <c r="BJ89" s="4">
        <f t="shared" si="270"/>
        <v>0.999701717132139</v>
      </c>
      <c r="BK89" s="61">
        <f t="shared" si="47"/>
        <v>-0.000779885889145034</v>
      </c>
      <c r="BL89" s="61">
        <f t="shared" si="48"/>
        <v>0.00190089968604569</v>
      </c>
      <c r="BM89" s="61">
        <f t="shared" si="49"/>
        <v>-0.00617842938709313</v>
      </c>
      <c r="BN89" s="61">
        <f t="shared" si="50"/>
        <v>0.00613150470185217</v>
      </c>
    </row>
    <row r="90" spans="1:66">
      <c r="A90" s="4">
        <f>Planar_dataset!A59</f>
        <v>-3.15561549613657</v>
      </c>
      <c r="B90" s="4">
        <f>Planar_dataset!B59</f>
        <v>-1.68684842071463</v>
      </c>
      <c r="C90">
        <f>Planar_dataset!C59</f>
        <v>0</v>
      </c>
      <c r="D90" s="40" cm="1">
        <f t="array" ref="D90">SUMPRODUCT($A90:$B90,$E$21:$F$21)+$G$21</f>
        <v>-0.0638054967955031</v>
      </c>
      <c r="E90" s="40" cm="1">
        <f t="array" ref="E90">SUMPRODUCT($A90:$B90,$E$22:$F$22)+$G$22</f>
        <v>0.0283892081809765</v>
      </c>
      <c r="F90" s="40" cm="1">
        <f t="array" ref="F90">SUMPRODUCT($A90:$B90,$E$23:$F$23)+$G$23</f>
        <v>0.0147375513421413</v>
      </c>
      <c r="G90" s="40" cm="1">
        <f t="array" ref="G90">SUMPRODUCT($A90:$B90,$E$24:$F$24)+$G$24</f>
        <v>0.0131875540262666</v>
      </c>
      <c r="H90" s="10">
        <f t="shared" si="23"/>
        <v>-0.0637190504998418</v>
      </c>
      <c r="I90" s="10">
        <f t="shared" si="24"/>
        <v>0.0283815839051481</v>
      </c>
      <c r="J90" s="10">
        <f t="shared" si="25"/>
        <v>0.0147364844586144</v>
      </c>
      <c r="K90" s="10">
        <f t="shared" si="26"/>
        <v>0.0131867895899867</v>
      </c>
      <c r="L90" s="10" cm="1">
        <f t="array" ref="L90">SUMPRODUCT(H90:K90,$E$28:$H$28)+$I$28</f>
        <v>-0.000184485697683192</v>
      </c>
      <c r="M90" s="10">
        <f t="shared" si="27"/>
        <v>0.49995387857571</v>
      </c>
      <c r="N90">
        <f t="shared" si="28"/>
        <v>0</v>
      </c>
      <c r="O90" s="4">
        <f t="shared" si="29"/>
        <v>-0.693054941965475</v>
      </c>
      <c r="P90" s="61">
        <f t="shared" si="30"/>
        <v>0.49995387857571</v>
      </c>
      <c r="Q90" s="4">
        <f t="shared" si="31"/>
        <v>0.995939882603399</v>
      </c>
      <c r="R90" s="4">
        <f t="shared" si="32"/>
        <v>0.999194485695035</v>
      </c>
      <c r="S90" s="4">
        <f t="shared" si="33"/>
        <v>0.999782836025801</v>
      </c>
      <c r="T90" s="4">
        <f t="shared" si="34"/>
        <v>0.999826108580309</v>
      </c>
      <c r="U90" s="61">
        <f t="shared" si="35"/>
        <v>-0.000218181182818479</v>
      </c>
      <c r="V90" s="61">
        <f t="shared" si="36"/>
        <v>-0.00238394819958824</v>
      </c>
      <c r="W90" s="61">
        <f t="shared" si="37"/>
        <v>-0.00656729130481444</v>
      </c>
      <c r="X90" s="61">
        <f t="shared" si="38"/>
        <v>0.00442193483179605</v>
      </c>
      <c r="Y90" s="40" cm="1">
        <f t="array" ref="Y90">SUMPRODUCT($A90:$B90,$Z$21:$AA$21)+$AB$21</f>
        <v>-0.0639436369557323</v>
      </c>
      <c r="Z90" s="40" cm="1">
        <f t="array" ref="Z90">SUMPRODUCT($A90:$B90,$Z$22:$AA$22)+$AB$22</f>
        <v>0.0269065554727668</v>
      </c>
      <c r="AA90" s="40" cm="1">
        <f t="array" ref="AA90">SUMPRODUCT($A90:$B90,$Z$23:$AA$23)+$AB$23</f>
        <v>0.0106181237606472</v>
      </c>
      <c r="AB90" s="40" cm="1">
        <f t="array" ref="AB90">SUMPRODUCT($A90:$B90,$Z$24:$AA$24)+$AB$24</f>
        <v>0.0159587283118309</v>
      </c>
      <c r="AC90" s="10">
        <f t="shared" ref="AC90:AF90" si="271">TANH(Y90)</f>
        <v>-0.0638566285829438</v>
      </c>
      <c r="AD90" s="10">
        <f t="shared" si="271"/>
        <v>0.0269000642380967</v>
      </c>
      <c r="AE90" s="10">
        <f t="shared" si="271"/>
        <v>0.0106177247334396</v>
      </c>
      <c r="AF90" s="10">
        <f t="shared" si="271"/>
        <v>0.0159573736548215</v>
      </c>
      <c r="AG90" s="61" cm="1">
        <f t="array" ref="AG90">SUMPRODUCT(AC90:AF90,$Z$28:$AC$28)+$AD$28</f>
        <v>8.54466890696663e-5</v>
      </c>
      <c r="AH90" s="10">
        <f t="shared" si="12"/>
        <v>0.500021361672254</v>
      </c>
      <c r="AI90">
        <f t="shared" si="13"/>
        <v>1</v>
      </c>
      <c r="AJ90" s="4">
        <f t="shared" si="14"/>
        <v>-0.693189904817122</v>
      </c>
      <c r="AK90" s="61">
        <f t="shared" si="15"/>
        <v>0.500021361672254</v>
      </c>
      <c r="AL90" s="4">
        <f t="shared" ref="AL90:AO90" si="272">1-AC90^2</f>
        <v>0.99592233098602</v>
      </c>
      <c r="AM90" s="4">
        <f t="shared" si="272"/>
        <v>0.999276386543986</v>
      </c>
      <c r="AN90" s="4">
        <f t="shared" si="272"/>
        <v>0.999887263921485</v>
      </c>
      <c r="AO90" s="4">
        <f t="shared" si="272"/>
        <v>0.99974536222604</v>
      </c>
      <c r="AP90" s="61">
        <f t="shared" si="41"/>
        <v>-0.000492587879844253</v>
      </c>
      <c r="AQ90" s="61">
        <f t="shared" si="42"/>
        <v>-0.000174503798194862</v>
      </c>
      <c r="AR90" s="61">
        <f t="shared" si="43"/>
        <v>-0.00618698071203302</v>
      </c>
      <c r="AS90" s="61">
        <f t="shared" si="44"/>
        <v>0.00515197016963353</v>
      </c>
      <c r="AT90" s="40" cm="1">
        <f t="array" ref="AT90">SUMPRODUCT($A90:$B90,$AO$21:$AP$21)+$AQ$21</f>
        <v>-0.0642551583630138</v>
      </c>
      <c r="AU90" s="40" cm="1">
        <f t="array" ref="AU90">SUMPRODUCT($A90:$B90,$AO$22:$AP$22)+$AQ$22</f>
        <v>0.0267980470357187</v>
      </c>
      <c r="AV90" s="40" cm="1">
        <f t="array" ref="AV90">SUMPRODUCT($A90:$B90,$AO$23:$AP$23)+$AQ$23</f>
        <v>0.00674201699499166</v>
      </c>
      <c r="AW90" s="40" cm="1">
        <f t="array" ref="AW90">SUMPRODUCT($A90:$B90,$AO$24:$AP$24)+$AQ$24</f>
        <v>0.0191813383491082</v>
      </c>
      <c r="AX90" s="10">
        <f t="shared" ref="AX90:BA90" si="273">TANH(AT90)</f>
        <v>-0.064166873527388</v>
      </c>
      <c r="AY90" s="10">
        <f t="shared" si="273"/>
        <v>0.026791634003144</v>
      </c>
      <c r="AZ90" s="10">
        <f t="shared" si="273"/>
        <v>0.00674191484451962</v>
      </c>
      <c r="BA90" s="10">
        <f t="shared" si="273"/>
        <v>0.0191789862720082</v>
      </c>
      <c r="BB90" s="10" cm="1">
        <f t="array" ref="BB90">SUMPRODUCT(AX90:BA90,$AU$28:$AX$28)+$AY$28</f>
        <v>0.000355033474102314</v>
      </c>
      <c r="BC90" s="10">
        <f t="shared" si="18"/>
        <v>0.500088758367593</v>
      </c>
      <c r="BD90">
        <f t="shared" si="19"/>
        <v>1</v>
      </c>
      <c r="BE90" s="4">
        <f t="shared" si="20"/>
        <v>-0.693324713053092</v>
      </c>
      <c r="BF90" s="61">
        <f t="shared" si="21"/>
        <v>0.500088758367593</v>
      </c>
      <c r="BG90" s="4">
        <f t="shared" ref="BG90:BJ90" si="274">1-AX90^2</f>
        <v>0.99588261234172</v>
      </c>
      <c r="BH90" s="4">
        <f t="shared" si="274"/>
        <v>0.999282208347442</v>
      </c>
      <c r="BI90" s="4">
        <f t="shared" si="274"/>
        <v>0.999954546584229</v>
      </c>
      <c r="BJ90" s="4">
        <f t="shared" si="274"/>
        <v>0.999632166485578</v>
      </c>
      <c r="BK90" s="61">
        <f t="shared" si="47"/>
        <v>-0.000778967396090072</v>
      </c>
      <c r="BL90" s="61">
        <f t="shared" si="48"/>
        <v>0.00190069641239911</v>
      </c>
      <c r="BM90" s="61">
        <f t="shared" si="49"/>
        <v>-0.00617841941700456</v>
      </c>
      <c r="BN90" s="61">
        <f t="shared" si="50"/>
        <v>0.00613117255182682</v>
      </c>
    </row>
    <row r="91" spans="1:66">
      <c r="A91" s="4">
        <f>Planar_dataset!A60</f>
        <v>-2.11022490200191</v>
      </c>
      <c r="B91" s="4">
        <f>Planar_dataset!B60</f>
        <v>-1.45714301232076</v>
      </c>
      <c r="C91">
        <f>Planar_dataset!C60</f>
        <v>0</v>
      </c>
      <c r="D91" s="40" cm="1">
        <f t="array" ref="D91">SUMPRODUCT($A91:$B91,$E$21:$F$21)+$G$21</f>
        <v>-0.0441046562354503</v>
      </c>
      <c r="E91" s="40" cm="1">
        <f t="array" ref="E91">SUMPRODUCT($A91:$B91,$E$22:$F$22)+$G$22</f>
        <v>0.025117440111126</v>
      </c>
      <c r="F91" s="40" cm="1">
        <f t="array" ref="F91">SUMPRODUCT($A91:$B91,$E$23:$F$23)+$G$23</f>
        <v>0.0110228606016728</v>
      </c>
      <c r="G91" s="40" cm="1">
        <f t="array" ref="G91">SUMPRODUCT($A91:$B91,$E$24:$F$24)+$G$24</f>
        <v>0.0108823278960707</v>
      </c>
      <c r="H91" s="10">
        <f t="shared" si="23"/>
        <v>-0.0440760807060794</v>
      </c>
      <c r="I91" s="10">
        <f t="shared" si="24"/>
        <v>0.0251121593649939</v>
      </c>
      <c r="J91" s="10">
        <f t="shared" si="25"/>
        <v>0.0110224141848172</v>
      </c>
      <c r="K91" s="10">
        <f t="shared" si="26"/>
        <v>0.010881898336306</v>
      </c>
      <c r="L91" s="10" cm="1">
        <f t="array" ref="L91">SUMPRODUCT(H91:K91,$E$28:$H$28)+$I$28</f>
        <v>-0.000149082327618393</v>
      </c>
      <c r="M91" s="10">
        <f t="shared" si="27"/>
        <v>0.499962729418164</v>
      </c>
      <c r="N91">
        <f t="shared" si="28"/>
        <v>0</v>
      </c>
      <c r="O91" s="4">
        <f t="shared" si="29"/>
        <v>-0.693072642174329</v>
      </c>
      <c r="P91" s="61">
        <f t="shared" si="30"/>
        <v>0.499962729418164</v>
      </c>
      <c r="Q91" s="4">
        <f t="shared" si="31"/>
        <v>0.998057299109591</v>
      </c>
      <c r="R91" s="4">
        <f t="shared" si="32"/>
        <v>0.999369379452027</v>
      </c>
      <c r="S91" s="4">
        <f t="shared" si="33"/>
        <v>0.999878506385538</v>
      </c>
      <c r="T91" s="4">
        <f t="shared" si="34"/>
        <v>0.999881584288598</v>
      </c>
      <c r="U91" s="61">
        <f t="shared" si="35"/>
        <v>-0.00021864891734049</v>
      </c>
      <c r="V91" s="61">
        <f t="shared" si="36"/>
        <v>-0.00238440768454533</v>
      </c>
      <c r="W91" s="61">
        <f t="shared" si="37"/>
        <v>-0.0065680360103799</v>
      </c>
      <c r="X91" s="61">
        <f t="shared" si="38"/>
        <v>0.00442225847168924</v>
      </c>
      <c r="Y91" s="40" cm="1">
        <f t="array" ref="Y91">SUMPRODUCT($A91:$B91,$Z$21:$AA$21)+$AB$21</f>
        <v>-0.0442311869954672</v>
      </c>
      <c r="Z91" s="40" cm="1">
        <f t="array" ref="Z91">SUMPRODUCT($A91:$B91,$Z$22:$AA$22)+$AB$22</f>
        <v>0.0237570780588503</v>
      </c>
      <c r="AA91" s="40" cm="1">
        <f t="array" ref="AA91">SUMPRODUCT($A91:$B91,$Z$23:$AA$23)+$AB$23</f>
        <v>0.0072458084414867</v>
      </c>
      <c r="AB91" s="40" cm="1">
        <f t="array" ref="AB91">SUMPRODUCT($A91:$B91,$Z$24:$AA$24)+$AB$24</f>
        <v>0.0134233966557517</v>
      </c>
      <c r="AC91" s="10">
        <f t="shared" ref="AC91:AF91" si="275">TANH(Y91)</f>
        <v>-0.0442023649497176</v>
      </c>
      <c r="AD91" s="10">
        <f t="shared" si="275"/>
        <v>0.0237526095792001</v>
      </c>
      <c r="AE91" s="10">
        <f t="shared" si="275"/>
        <v>0.00724568163829943</v>
      </c>
      <c r="AF91" s="10">
        <f t="shared" si="275"/>
        <v>0.0134225904707478</v>
      </c>
      <c r="AG91" s="61" cm="1">
        <f t="array" ref="AG91">SUMPRODUCT(AC91:AF91,$Z$28:$AC$28)+$AD$28</f>
        <v>8.2709232762847e-5</v>
      </c>
      <c r="AH91" s="10">
        <f t="shared" si="12"/>
        <v>0.500020677308179</v>
      </c>
      <c r="AI91">
        <f t="shared" si="13"/>
        <v>1</v>
      </c>
      <c r="AJ91" s="4">
        <f t="shared" si="14"/>
        <v>-0.693188536031429</v>
      </c>
      <c r="AK91" s="61">
        <f t="shared" si="15"/>
        <v>0.500020677308179</v>
      </c>
      <c r="AL91" s="4">
        <f t="shared" ref="AL91:AO91" si="276">1-AC91^2</f>
        <v>0.998046150932852</v>
      </c>
      <c r="AM91" s="4">
        <f t="shared" si="276"/>
        <v>0.999435813538178</v>
      </c>
      <c r="AN91" s="4">
        <f t="shared" si="276"/>
        <v>0.999947500097596</v>
      </c>
      <c r="AO91" s="4">
        <f t="shared" si="276"/>
        <v>0.999819834065055</v>
      </c>
      <c r="AP91" s="61">
        <f t="shared" si="41"/>
        <v>-0.000493637655574171</v>
      </c>
      <c r="AQ91" s="61">
        <f t="shared" si="42"/>
        <v>-0.000174531400080671</v>
      </c>
      <c r="AR91" s="61">
        <f t="shared" si="43"/>
        <v>-0.00618734496566899</v>
      </c>
      <c r="AS91" s="61">
        <f t="shared" si="44"/>
        <v>0.00515234689217946</v>
      </c>
      <c r="AT91" s="40" cm="1">
        <f t="array" ref="AT91">SUMPRODUCT($A91:$B91,$AO$21:$AP$21)+$AQ$21</f>
        <v>-0.0445165454992266</v>
      </c>
      <c r="AU91" s="40" cm="1">
        <f t="array" ref="AU91">SUMPRODUCT($A91:$B91,$AO$22:$AP$22)+$AQ$22</f>
        <v>0.0236575200537134</v>
      </c>
      <c r="AV91" s="40" cm="1">
        <f t="array" ref="AV91">SUMPRODUCT($A91:$B91,$AO$23:$AP$23)+$AQ$23</f>
        <v>0.00369142363914957</v>
      </c>
      <c r="AW91" s="40" cm="1">
        <f t="array" ref="AW91">SUMPRODUCT($A91:$B91,$AO$24:$AP$24)+$AQ$24</f>
        <v>0.0163787706037115</v>
      </c>
      <c r="AX91" s="10">
        <f t="shared" ref="AX91:BA91" si="277">TANH(AT91)</f>
        <v>-0.0444871623060029</v>
      </c>
      <c r="AY91" s="10">
        <f t="shared" si="277"/>
        <v>0.0236531075083719</v>
      </c>
      <c r="AZ91" s="10">
        <f t="shared" si="277"/>
        <v>0.00369140687204606</v>
      </c>
      <c r="BA91" s="10">
        <f t="shared" si="277"/>
        <v>0.0163773061486592</v>
      </c>
      <c r="BB91" s="10" cm="1">
        <f t="array" ref="BB91">SUMPRODUCT(AX91:BA91,$AU$28:$AX$28)+$AY$28</f>
        <v>0.000315643196479047</v>
      </c>
      <c r="BC91" s="10">
        <f t="shared" si="18"/>
        <v>0.500078910798465</v>
      </c>
      <c r="BD91">
        <f t="shared" si="19"/>
        <v>1</v>
      </c>
      <c r="BE91" s="4">
        <f t="shared" si="20"/>
        <v>-0.693305014612013</v>
      </c>
      <c r="BF91" s="61">
        <f t="shared" si="21"/>
        <v>0.500078910798465</v>
      </c>
      <c r="BG91" s="4">
        <f t="shared" ref="BG91:BJ91" si="278">1-AX91^2</f>
        <v>0.998020892389959</v>
      </c>
      <c r="BH91" s="4">
        <f t="shared" si="278"/>
        <v>0.999440530505197</v>
      </c>
      <c r="BI91" s="4">
        <f t="shared" si="278"/>
        <v>0.999986373515305</v>
      </c>
      <c r="BJ91" s="4">
        <f t="shared" si="278"/>
        <v>0.999731783843313</v>
      </c>
      <c r="BK91" s="61">
        <f t="shared" si="47"/>
        <v>-0.000780624560931641</v>
      </c>
      <c r="BL91" s="61">
        <f t="shared" si="48"/>
        <v>0.0019009601171466</v>
      </c>
      <c r="BM91" s="61">
        <f t="shared" si="49"/>
        <v>-0.00617849439897216</v>
      </c>
      <c r="BN91" s="61">
        <f t="shared" si="50"/>
        <v>0.00613166280289054</v>
      </c>
    </row>
    <row r="92" spans="1:66">
      <c r="A92" s="4">
        <f>Planar_dataset!A61</f>
        <v>-3.51303562906868</v>
      </c>
      <c r="B92" s="4">
        <f>Planar_dataset!B61</f>
        <v>-1.77895038317661</v>
      </c>
      <c r="C92">
        <f>Planar_dataset!C61</f>
        <v>0</v>
      </c>
      <c r="D92" s="40" cm="1">
        <f t="array" ref="D92">SUMPRODUCT($A92:$B92,$E$21:$F$21)+$G$21</f>
        <v>-0.0706004492015607</v>
      </c>
      <c r="E92" s="40" cm="1">
        <f t="array" ref="E92">SUMPRODUCT($A92:$B92,$E$22:$F$22)+$G$22</f>
        <v>0.0297606201524519</v>
      </c>
      <c r="F92" s="40" cm="1">
        <f t="array" ref="F92">SUMPRODUCT($A92:$B92,$E$23:$F$23)+$G$23</f>
        <v>0.0160557326062231</v>
      </c>
      <c r="G92" s="40" cm="1">
        <f t="array" ref="G92">SUMPRODUCT($A92:$B92,$E$24:$F$24)+$G$24</f>
        <v>0.0140607686673758</v>
      </c>
      <c r="H92" s="10">
        <f t="shared" si="23"/>
        <v>-0.0704833817571771</v>
      </c>
      <c r="I92" s="10">
        <f t="shared" si="24"/>
        <v>0.0297518369914716</v>
      </c>
      <c r="J92" s="10">
        <f t="shared" si="25"/>
        <v>0.0160543530978342</v>
      </c>
      <c r="K92" s="10">
        <f t="shared" si="26"/>
        <v>0.0140598421115498</v>
      </c>
      <c r="L92" s="10" cm="1">
        <f t="array" ref="L92">SUMPRODUCT(H92:K92,$E$28:$H$28)+$I$28</f>
        <v>-0.00019765257991932</v>
      </c>
      <c r="M92" s="10">
        <f t="shared" si="27"/>
        <v>0.499950586855181</v>
      </c>
      <c r="N92">
        <f t="shared" si="28"/>
        <v>0</v>
      </c>
      <c r="O92" s="4">
        <f t="shared" si="29"/>
        <v>-0.693048359153303</v>
      </c>
      <c r="P92" s="61">
        <f t="shared" si="30"/>
        <v>0.499950586855181</v>
      </c>
      <c r="Q92" s="4">
        <f t="shared" si="31"/>
        <v>0.995032092896072</v>
      </c>
      <c r="R92" s="4">
        <f t="shared" si="32"/>
        <v>0.999114828195633</v>
      </c>
      <c r="S92" s="4">
        <f t="shared" si="33"/>
        <v>0.99974225774661</v>
      </c>
      <c r="T92" s="4">
        <f t="shared" si="34"/>
        <v>0.999802320839798</v>
      </c>
      <c r="U92" s="61">
        <f t="shared" si="35"/>
        <v>-0.000217980877544467</v>
      </c>
      <c r="V92" s="61">
        <f t="shared" si="36"/>
        <v>-0.002383742452367</v>
      </c>
      <c r="W92" s="61">
        <f t="shared" si="37"/>
        <v>-0.0065669815199411</v>
      </c>
      <c r="X92" s="61">
        <f t="shared" si="38"/>
        <v>0.00442180051212305</v>
      </c>
      <c r="Y92" s="40" cm="1">
        <f t="array" ref="Y92">SUMPRODUCT($A92:$B92,$Z$21:$AA$21)+$AB$21</f>
        <v>-0.0707439664480343</v>
      </c>
      <c r="Z92" s="40" cm="1">
        <f t="array" ref="Z92">SUMPRODUCT($A92:$B92,$Z$22:$AA$22)+$AB$22</f>
        <v>0.028220949360863</v>
      </c>
      <c r="AA92" s="40" cm="1">
        <f t="array" ref="AA92">SUMPRODUCT($A92:$B92,$Z$23:$AA$23)+$AB$23</f>
        <v>0.0117771087394819</v>
      </c>
      <c r="AB92" s="40" cm="1">
        <f t="array" ref="AB92">SUMPRODUCT($A92:$B92,$Z$24:$AA$24)+$AB$24</f>
        <v>0.0169389718193222</v>
      </c>
      <c r="AC92" s="10">
        <f t="shared" ref="AC92:AF92" si="279">TANH(Y92)</f>
        <v>-0.0706261845777884</v>
      </c>
      <c r="AD92" s="10">
        <f t="shared" si="279"/>
        <v>0.0282134598186392</v>
      </c>
      <c r="AE92" s="10">
        <f t="shared" si="279"/>
        <v>0.0117765642735554</v>
      </c>
      <c r="AF92" s="10">
        <f t="shared" si="279"/>
        <v>0.016937351912479</v>
      </c>
      <c r="AG92" s="61" cm="1">
        <f t="array" ref="AG92">SUMPRODUCT(AC92:AF92,$Z$28:$AC$28)+$AD$28</f>
        <v>8.74435522796263e-5</v>
      </c>
      <c r="AH92" s="10">
        <f t="shared" si="12"/>
        <v>0.500021860888056</v>
      </c>
      <c r="AI92">
        <f t="shared" si="13"/>
        <v>1</v>
      </c>
      <c r="AJ92" s="4">
        <f t="shared" si="14"/>
        <v>-0.693190903291882</v>
      </c>
      <c r="AK92" s="61">
        <f t="shared" si="15"/>
        <v>0.500021860888056</v>
      </c>
      <c r="AL92" s="4">
        <f t="shared" ref="AL92:AO92" si="280">1-AC92^2</f>
        <v>0.995011942051984</v>
      </c>
      <c r="AM92" s="4">
        <f t="shared" si="280"/>
        <v>0.999204000685062</v>
      </c>
      <c r="AN92" s="4">
        <f t="shared" si="280"/>
        <v>0.999861312533911</v>
      </c>
      <c r="AO92" s="4">
        <f t="shared" si="280"/>
        <v>0.999713126110193</v>
      </c>
      <c r="AP92" s="61">
        <f t="shared" si="41"/>
        <v>-0.000492138088530497</v>
      </c>
      <c r="AQ92" s="61">
        <f t="shared" si="42"/>
        <v>-0.000174491331650568</v>
      </c>
      <c r="AR92" s="61">
        <f t="shared" si="43"/>
        <v>-0.00618682631004847</v>
      </c>
      <c r="AS92" s="61">
        <f t="shared" si="44"/>
        <v>0.00515180919132964</v>
      </c>
      <c r="AT92" s="40" cm="1">
        <f t="array" ref="AT92">SUMPRODUCT($A92:$B92,$AO$21:$AP$21)+$AQ$21</f>
        <v>-0.0710676084411957</v>
      </c>
      <c r="AU92" s="40" cm="1">
        <f t="array" ref="AU92">SUMPRODUCT($A92:$B92,$AO$22:$AP$22)+$AQ$22</f>
        <v>0.0281082679071931</v>
      </c>
      <c r="AV92" s="40" cm="1">
        <f t="array" ref="AV92">SUMPRODUCT($A92:$B92,$AO$23:$AP$23)+$AQ$23</f>
        <v>0.00775133872974004</v>
      </c>
      <c r="AW92" s="40" cm="1">
        <f t="array" ref="AW92">SUMPRODUCT($A92:$B92,$AO$24:$AP$24)+$AQ$24</f>
        <v>0.020285939384279</v>
      </c>
      <c r="AX92" s="10">
        <f t="shared" ref="AX92:BA92" si="281">TANH(AT92)</f>
        <v>-0.0709482048540799</v>
      </c>
      <c r="AY92" s="10">
        <f t="shared" si="281"/>
        <v>0.0281008677018605</v>
      </c>
      <c r="AZ92" s="10">
        <f t="shared" si="281"/>
        <v>0.00775118349159124</v>
      </c>
      <c r="BA92" s="10">
        <f t="shared" si="281"/>
        <v>0.0202831571568143</v>
      </c>
      <c r="BB92" s="10" cm="1">
        <f t="array" ref="BB92">SUMPRODUCT(AX92:BA92,$AU$28:$AX$28)+$AY$28</f>
        <v>0.000371692324683522</v>
      </c>
      <c r="BC92" s="10">
        <f t="shared" si="18"/>
        <v>0.500092923080101</v>
      </c>
      <c r="BD92">
        <f t="shared" si="19"/>
        <v>1</v>
      </c>
      <c r="BE92" s="4">
        <f t="shared" si="20"/>
        <v>-0.693333043991685</v>
      </c>
      <c r="BF92" s="61">
        <f t="shared" si="21"/>
        <v>0.500092923080101</v>
      </c>
      <c r="BG92" s="4">
        <f t="shared" ref="BG92:BJ92" si="282">1-AX92^2</f>
        <v>0.994966352227983</v>
      </c>
      <c r="BH92" s="4">
        <f t="shared" si="282"/>
        <v>0.999210341234403</v>
      </c>
      <c r="BI92" s="4">
        <f t="shared" si="282"/>
        <v>0.99993991915448</v>
      </c>
      <c r="BJ92" s="4">
        <f t="shared" si="282"/>
        <v>0.999588593535752</v>
      </c>
      <c r="BK92" s="61">
        <f t="shared" si="47"/>
        <v>-0.000778257189684699</v>
      </c>
      <c r="BL92" s="61">
        <f t="shared" si="48"/>
        <v>0.00190057554447613</v>
      </c>
      <c r="BM92" s="61">
        <f t="shared" si="49"/>
        <v>-0.00617838049129528</v>
      </c>
      <c r="BN92" s="61">
        <f t="shared" si="50"/>
        <v>0.00613095635810111</v>
      </c>
    </row>
    <row r="93" spans="1:66">
      <c r="A93" s="4">
        <f>Planar_dataset!A62</f>
        <v>-0.0352018155402368</v>
      </c>
      <c r="B93" s="4">
        <f>Planar_dataset!B62</f>
        <v>-0.0348915964756676</v>
      </c>
      <c r="C93">
        <f>Planar_dataset!C62</f>
        <v>0</v>
      </c>
      <c r="D93" s="40" cm="1">
        <f t="array" ref="D93">SUMPRODUCT($A93:$B93,$E$21:$F$21)+$G$21</f>
        <v>-0.000781934951534274</v>
      </c>
      <c r="E93" s="40" cm="1">
        <f t="array" ref="E93">SUMPRODUCT($A93:$B93,$E$22:$F$22)+$G$22</f>
        <v>0.00061623349369974</v>
      </c>
      <c r="F93" s="40" cm="1">
        <f t="array" ref="F93">SUMPRODUCT($A93:$B93,$E$23:$F$23)+$G$23</f>
        <v>0.000221426754887229</v>
      </c>
      <c r="G93" s="40" cm="1">
        <f t="array" ref="G93">SUMPRODUCT($A93:$B93,$E$24:$F$24)+$G$24</f>
        <v>0.000247897049743796</v>
      </c>
      <c r="H93" s="10">
        <f t="shared" si="23"/>
        <v>-0.000781934792170166</v>
      </c>
      <c r="I93" s="10">
        <f t="shared" si="24"/>
        <v>0.000616233415696152</v>
      </c>
      <c r="J93" s="10">
        <f t="shared" si="25"/>
        <v>0.000221426751268392</v>
      </c>
      <c r="K93" s="10">
        <f t="shared" si="26"/>
        <v>0.000247897044665795</v>
      </c>
      <c r="L93" s="10" cm="1">
        <f t="array" ref="L93">SUMPRODUCT(H93:K93,$E$28:$H$28)+$I$28</f>
        <v>-3.31444276200836e-6</v>
      </c>
      <c r="M93" s="10">
        <f t="shared" si="27"/>
        <v>0.49999917138931</v>
      </c>
      <c r="N93">
        <f t="shared" si="28"/>
        <v>0</v>
      </c>
      <c r="O93" s="4">
        <f t="shared" si="29"/>
        <v>-0.693145523339937</v>
      </c>
      <c r="P93" s="61">
        <f t="shared" si="30"/>
        <v>0.49999917138931</v>
      </c>
      <c r="Q93" s="4">
        <f t="shared" si="31"/>
        <v>0.999999388577981</v>
      </c>
      <c r="R93" s="4">
        <f t="shared" si="32"/>
        <v>0.999999620256377</v>
      </c>
      <c r="S93" s="4">
        <f t="shared" si="33"/>
        <v>0.999999950970194</v>
      </c>
      <c r="T93" s="4">
        <f t="shared" si="34"/>
        <v>0.999999938547055</v>
      </c>
      <c r="U93" s="61">
        <f t="shared" si="35"/>
        <v>-0.000219090347840863</v>
      </c>
      <c r="V93" s="61">
        <f t="shared" si="36"/>
        <v>-0.00238608529141688</v>
      </c>
      <c r="W93" s="61">
        <f t="shared" si="37"/>
        <v>-0.00656931255789746</v>
      </c>
      <c r="X93" s="61">
        <f t="shared" si="38"/>
        <v>0.00442310430060951</v>
      </c>
      <c r="Y93" s="40" cm="1">
        <f t="array" ref="Y93">SUMPRODUCT($A93:$B93,$Z$21:$AA$21)+$AB$21</f>
        <v>-0.00078513908035793</v>
      </c>
      <c r="Z93" s="40" cm="1">
        <f t="array" ref="Z93">SUMPRODUCT($A93:$B93,$Z$22:$AA$22)+$AB$22</f>
        <v>0.000581829345368545</v>
      </c>
      <c r="AA93" s="40" cm="1">
        <f t="array" ref="AA93">SUMPRODUCT($A93:$B93,$Z$23:$AA$23)+$AB$23</f>
        <v>0.000125551612874038</v>
      </c>
      <c r="AB93" s="40" cm="1">
        <f t="array" ref="AB93">SUMPRODUCT($A93:$B93,$Z$24:$AA$24)+$AB$24</f>
        <v>0.00031238125752088</v>
      </c>
      <c r="AC93" s="10">
        <f t="shared" ref="AC93:AF93" si="283">TANH(Y93)</f>
        <v>-0.000785138919026708</v>
      </c>
      <c r="AD93" s="10">
        <f t="shared" si="283"/>
        <v>0.000581829279713886</v>
      </c>
      <c r="AE93" s="10">
        <f t="shared" si="283"/>
        <v>0.000125551612214339</v>
      </c>
      <c r="AF93" s="10">
        <f t="shared" si="283"/>
        <v>0.000312381247359946</v>
      </c>
      <c r="AG93" s="61" cm="1">
        <f t="array" ref="AG93">SUMPRODUCT(AC93:AF93,$Z$28:$AC$28)+$AD$28</f>
        <v>8.49562299101888e-7</v>
      </c>
      <c r="AH93" s="10">
        <f t="shared" si="12"/>
        <v>0.500000212390575</v>
      </c>
      <c r="AI93">
        <f t="shared" si="13"/>
        <v>1</v>
      </c>
      <c r="AJ93" s="4">
        <f t="shared" si="14"/>
        <v>-0.693147605341185</v>
      </c>
      <c r="AK93" s="61">
        <f t="shared" si="15"/>
        <v>0.500000212390575</v>
      </c>
      <c r="AL93" s="4">
        <f t="shared" ref="AL93:AO93" si="284">1-AC93^2</f>
        <v>0.999999383556878</v>
      </c>
      <c r="AM93" s="4">
        <f t="shared" si="284"/>
        <v>0.999999661474689</v>
      </c>
      <c r="AN93" s="4">
        <f t="shared" si="284"/>
        <v>0.999999984236793</v>
      </c>
      <c r="AO93" s="4">
        <f t="shared" si="284"/>
        <v>0.999999902417956</v>
      </c>
      <c r="AP93" s="61">
        <f t="shared" si="41"/>
        <v>-0.00049458348910352</v>
      </c>
      <c r="AQ93" s="61">
        <f t="shared" si="42"/>
        <v>-0.000174622717526911</v>
      </c>
      <c r="AR93" s="61">
        <f t="shared" si="43"/>
        <v>-0.00618741647036408</v>
      </c>
      <c r="AS93" s="61">
        <f t="shared" si="44"/>
        <v>0.00515306392001395</v>
      </c>
      <c r="AT93" s="40" cm="1">
        <f t="array" ref="AT93">SUMPRODUCT($A93:$B93,$AO$21:$AP$21)+$AQ$21</f>
        <v>-0.000792369440890202</v>
      </c>
      <c r="AU93" s="40" cm="1">
        <f t="array" ref="AU93">SUMPRODUCT($A93:$B93,$AO$22:$AP$22)+$AQ$22</f>
        <v>0.000579308921571086</v>
      </c>
      <c r="AV93" s="40" cm="1">
        <f t="array" ref="AV93">SUMPRODUCT($A93:$B93,$AO$23:$AP$23)+$AQ$23</f>
        <v>3.52893412565547e-5</v>
      </c>
      <c r="AW93" s="40" cm="1">
        <f t="array" ref="AW93">SUMPRODUCT($A93:$B93,$AO$24:$AP$24)+$AQ$24</f>
        <v>0.000387399497816397</v>
      </c>
      <c r="AX93" s="10">
        <f t="shared" ref="AX93:BA93" si="285">TANH(AT93)</f>
        <v>-0.000792369275060702</v>
      </c>
      <c r="AY93" s="10">
        <f t="shared" si="285"/>
        <v>0.000579308856765964</v>
      </c>
      <c r="AZ93" s="10">
        <f t="shared" si="285"/>
        <v>3.52893412419057e-5</v>
      </c>
      <c r="BA93" s="10">
        <f t="shared" si="285"/>
        <v>0.000387399478436303</v>
      </c>
      <c r="BB93" s="10" cm="1">
        <f t="array" ref="BB93">SUMPRODUCT(AX93:BA93,$AU$28:$AX$28)+$AY$28</f>
        <v>8.60124755226597e-6</v>
      </c>
      <c r="BC93" s="10">
        <f t="shared" si="18"/>
        <v>0.500002150311888</v>
      </c>
      <c r="BD93">
        <f t="shared" si="19"/>
        <v>1</v>
      </c>
      <c r="BE93" s="4">
        <f t="shared" si="20"/>
        <v>-0.693151481192969</v>
      </c>
      <c r="BF93" s="61">
        <f t="shared" si="21"/>
        <v>0.500002150311888</v>
      </c>
      <c r="BG93" s="4">
        <f t="shared" ref="BG93:BJ93" si="286">1-AX93^2</f>
        <v>0.999999372150932</v>
      </c>
      <c r="BH93" s="4">
        <f t="shared" si="286"/>
        <v>0.999999664401248</v>
      </c>
      <c r="BI93" s="4">
        <f t="shared" si="286"/>
        <v>0.999999998754662</v>
      </c>
      <c r="BJ93" s="4">
        <f t="shared" si="286"/>
        <v>0.999999849921644</v>
      </c>
      <c r="BK93" s="61">
        <f t="shared" si="47"/>
        <v>-0.000782052012650602</v>
      </c>
      <c r="BL93" s="61">
        <f t="shared" si="48"/>
        <v>0.00190173164893341</v>
      </c>
      <c r="BM93" s="61">
        <f t="shared" si="49"/>
        <v>-0.0061776301918642</v>
      </c>
      <c r="BN93" s="61">
        <f t="shared" si="50"/>
        <v>0.0061323654920052</v>
      </c>
    </row>
    <row r="94" spans="1:66">
      <c r="A94" s="4">
        <f>Planar_dataset!A63</f>
        <v>-3.99843114181838</v>
      </c>
      <c r="B94" s="4">
        <f>Planar_dataset!B63</f>
        <v>-1.52257925612782</v>
      </c>
      <c r="C94">
        <f>Planar_dataset!C63</f>
        <v>0</v>
      </c>
      <c r="D94" s="40" cm="1">
        <f t="array" ref="D94">SUMPRODUCT($A94:$B94,$E$21:$F$21)+$G$21</f>
        <v>-0.0781632863279183</v>
      </c>
      <c r="E94" s="40" cm="1">
        <f t="array" ref="E94">SUMPRODUCT($A94:$B94,$E$22:$F$22)+$G$22</f>
        <v>0.0245147685264258</v>
      </c>
      <c r="F94" s="40" cm="1">
        <f t="array" ref="F94">SUMPRODUCT($A94:$B94,$E$23:$F$23)+$G$23</f>
        <v>0.0164926629006664</v>
      </c>
      <c r="G94" s="40" cm="1">
        <f t="array" ref="G94">SUMPRODUCT($A94:$B94,$E$24:$F$24)+$G$24</f>
        <v>0.0128549434038975</v>
      </c>
      <c r="H94" s="10">
        <f t="shared" si="23"/>
        <v>-0.0780044948560487</v>
      </c>
      <c r="I94" s="10">
        <f t="shared" si="24"/>
        <v>0.0245098587948512</v>
      </c>
      <c r="J94" s="10">
        <f t="shared" si="25"/>
        <v>0.0164911676849875</v>
      </c>
      <c r="K94" s="10">
        <f t="shared" si="26"/>
        <v>0.0128542353594095</v>
      </c>
      <c r="L94" s="10" cm="1">
        <f t="array" ref="L94">SUMPRODUCT(H94:K94,$E$28:$H$28)+$I$28</f>
        <v>-0.000185745520819402</v>
      </c>
      <c r="M94" s="10">
        <f t="shared" si="27"/>
        <v>0.499953563619929</v>
      </c>
      <c r="N94">
        <f t="shared" si="28"/>
        <v>0</v>
      </c>
      <c r="O94" s="4">
        <f t="shared" si="29"/>
        <v>-0.69305431211221</v>
      </c>
      <c r="P94" s="61">
        <f t="shared" si="30"/>
        <v>0.499953563619929</v>
      </c>
      <c r="Q94" s="4">
        <f t="shared" si="31"/>
        <v>0.993915298782253</v>
      </c>
      <c r="R94" s="4">
        <f t="shared" si="32"/>
        <v>0.999399266821856</v>
      </c>
      <c r="S94" s="4">
        <f t="shared" si="33"/>
        <v>0.999728041388386</v>
      </c>
      <c r="T94" s="4">
        <f t="shared" si="34"/>
        <v>0.999834768633325</v>
      </c>
      <c r="U94" s="61">
        <f t="shared" si="35"/>
        <v>-0.000217737518786411</v>
      </c>
      <c r="V94" s="61">
        <f t="shared" si="36"/>
        <v>-0.00238443527862308</v>
      </c>
      <c r="W94" s="61">
        <f t="shared" si="37"/>
        <v>-0.00656692723733704</v>
      </c>
      <c r="X94" s="61">
        <f t="shared" si="38"/>
        <v>0.00442197034693735</v>
      </c>
      <c r="Y94" s="40" cm="1">
        <f t="array" ref="Y94">SUMPRODUCT($A94:$B94,$Z$21:$AA$21)+$AB$21</f>
        <v>-0.0782745190560866</v>
      </c>
      <c r="Z94" s="40" cm="1">
        <f t="array" ref="Z94">SUMPRODUCT($A94:$B94,$Z$22:$AA$22)+$AB$22</f>
        <v>0.0233252678322265</v>
      </c>
      <c r="AA94" s="40" cm="1">
        <f t="array" ref="AA94">SUMPRODUCT($A94:$B94,$Z$23:$AA$23)+$AB$23</f>
        <v>0.0131827257174251</v>
      </c>
      <c r="AB94" s="40" cm="1">
        <f t="array" ref="AB94">SUMPRODUCT($A94:$B94,$Z$24:$AA$24)+$AB$24</f>
        <v>0.0150811599430897</v>
      </c>
      <c r="AC94" s="10">
        <f t="shared" ref="AC94:AF94" si="287">TANH(Y94)</f>
        <v>-0.0781150498065976</v>
      </c>
      <c r="AD94" s="10">
        <f t="shared" si="287"/>
        <v>0.0233210385744242</v>
      </c>
      <c r="AE94" s="10">
        <f t="shared" si="287"/>
        <v>0.0131819621204394</v>
      </c>
      <c r="AF94" s="10">
        <f t="shared" si="287"/>
        <v>0.0150800166871296</v>
      </c>
      <c r="AG94" s="61" cm="1">
        <f t="array" ref="AG94">SUMPRODUCT(AC94:AF94,$Z$28:$AC$28)+$AD$28</f>
        <v>6.00264630585054e-5</v>
      </c>
      <c r="AH94" s="10">
        <f t="shared" si="12"/>
        <v>0.50001500661576</v>
      </c>
      <c r="AI94">
        <f t="shared" si="13"/>
        <v>1</v>
      </c>
      <c r="AJ94" s="4">
        <f t="shared" si="14"/>
        <v>-0.693177194241872</v>
      </c>
      <c r="AK94" s="61">
        <f t="shared" si="15"/>
        <v>0.50001500661576</v>
      </c>
      <c r="AL94" s="4">
        <f t="shared" ref="AL94:AO94" si="288">1-AC94^2</f>
        <v>0.993898038993713</v>
      </c>
      <c r="AM94" s="4">
        <f t="shared" si="288"/>
        <v>0.99945612915981</v>
      </c>
      <c r="AN94" s="4">
        <f t="shared" si="288"/>
        <v>0.999826235874655</v>
      </c>
      <c r="AO94" s="4">
        <f t="shared" si="288"/>
        <v>0.999772593096716</v>
      </c>
      <c r="AP94" s="61">
        <f t="shared" si="41"/>
        <v>-0.000491580407627014</v>
      </c>
      <c r="AQ94" s="61">
        <f t="shared" si="42"/>
        <v>-0.000174532968409978</v>
      </c>
      <c r="AR94" s="61">
        <f t="shared" si="43"/>
        <v>-0.00618652446104778</v>
      </c>
      <c r="AS94" s="61">
        <f t="shared" si="44"/>
        <v>0.00515204501689086</v>
      </c>
      <c r="AT94" s="40" cm="1">
        <f t="array" ref="AT94">SUMPRODUCT($A94:$B94,$AO$21:$AP$21)+$AQ$21</f>
        <v>-0.0785253297547861</v>
      </c>
      <c r="AU94" s="40" cm="1">
        <f t="array" ref="AU94">SUMPRODUCT($A94:$B94,$AO$22:$AP$22)+$AQ$22</f>
        <v>0.0232382118681373</v>
      </c>
      <c r="AV94" s="40" cm="1">
        <f t="array" ref="AV94">SUMPRODUCT($A94:$B94,$AO$23:$AP$23)+$AQ$23</f>
        <v>0.0100690890954405</v>
      </c>
      <c r="AW94" s="40" cm="1">
        <f t="array" ref="AW94">SUMPRODUCT($A94:$B94,$AO$24:$AP$24)+$AQ$24</f>
        <v>0.017669378321385</v>
      </c>
      <c r="AX94" s="10">
        <f t="shared" ref="AX94:BA94" si="289">TANH(AT94)</f>
        <v>-0.0783643251791411</v>
      </c>
      <c r="AY94" s="10">
        <f t="shared" si="289"/>
        <v>0.0232340297811068</v>
      </c>
      <c r="AZ94" s="10">
        <f t="shared" si="289"/>
        <v>0.0100687488191545</v>
      </c>
      <c r="BA94" s="10">
        <f t="shared" si="289"/>
        <v>0.0176675397168729</v>
      </c>
      <c r="BB94" s="10" cm="1">
        <f t="array" ref="BB94">SUMPRODUCT(AX94:BA94,$AU$28:$AX$28)+$AY$28</f>
        <v>0.000304067388641335</v>
      </c>
      <c r="BC94" s="10">
        <f t="shared" si="18"/>
        <v>0.500076016846575</v>
      </c>
      <c r="BD94">
        <f t="shared" si="19"/>
        <v>1</v>
      </c>
      <c r="BE94" s="4">
        <f t="shared" si="20"/>
        <v>-0.693299225811388</v>
      </c>
      <c r="BF94" s="61">
        <f t="shared" si="21"/>
        <v>0.500076016846575</v>
      </c>
      <c r="BG94" s="4">
        <f t="shared" ref="BG94:BJ94" si="290">1-AX94^2</f>
        <v>0.993859032539218</v>
      </c>
      <c r="BH94" s="4">
        <f t="shared" si="290"/>
        <v>0.999460179860131</v>
      </c>
      <c r="BI94" s="4">
        <f t="shared" si="290"/>
        <v>0.999898620297217</v>
      </c>
      <c r="BJ94" s="4">
        <f t="shared" si="290"/>
        <v>0.999687858040353</v>
      </c>
      <c r="BK94" s="61">
        <f t="shared" si="47"/>
        <v>-0.000777364769710108</v>
      </c>
      <c r="BL94" s="61">
        <f t="shared" si="48"/>
        <v>0.00190098648964166</v>
      </c>
      <c r="BM94" s="61">
        <f t="shared" si="49"/>
        <v>-0.00617791645706703</v>
      </c>
      <c r="BN94" s="61">
        <f t="shared" si="50"/>
        <v>0.00613135791010308</v>
      </c>
    </row>
    <row r="95" spans="1:66">
      <c r="A95" s="4">
        <f>Planar_dataset!A64</f>
        <v>-3.08095445057136</v>
      </c>
      <c r="B95" s="4">
        <f>Planar_dataset!B64</f>
        <v>-1.66776383259536</v>
      </c>
      <c r="C95">
        <f>Planar_dataset!C64</f>
        <v>0</v>
      </c>
      <c r="D95" s="40" cm="1">
        <f t="array" ref="D95">SUMPRODUCT($A95:$B95,$E$21:$F$21)+$G$21</f>
        <v>-0.0623867819688927</v>
      </c>
      <c r="E95" s="40" cm="1">
        <f t="array" ref="E95">SUMPRODUCT($A95:$B95,$E$22:$F$22)+$G$22</f>
        <v>0.0281056142925133</v>
      </c>
      <c r="F95" s="40" cm="1">
        <f t="array" ref="F95">SUMPRODUCT($A95:$B95,$E$23:$F$23)+$G$23</f>
        <v>0.0144627461198599</v>
      </c>
      <c r="G95" s="40" cm="1">
        <f t="array" ref="G95">SUMPRODUCT($A95:$B95,$E$24:$F$24)+$G$24</f>
        <v>0.0130061178743988</v>
      </c>
      <c r="H95" s="10">
        <f t="shared" si="23"/>
        <v>-0.06230596902866</v>
      </c>
      <c r="I95" s="10">
        <f t="shared" si="24"/>
        <v>0.028098216182433</v>
      </c>
      <c r="J95" s="10">
        <f t="shared" si="25"/>
        <v>0.014461737808412</v>
      </c>
      <c r="K95" s="10">
        <f t="shared" si="26"/>
        <v>0.0130053845562769</v>
      </c>
      <c r="L95" s="10" cm="1">
        <f t="array" ref="L95">SUMPRODUCT(H95:K95,$E$28:$H$28)+$I$28</f>
        <v>-0.000181747552374481</v>
      </c>
      <c r="M95" s="10">
        <f t="shared" si="27"/>
        <v>0.499954563112031</v>
      </c>
      <c r="N95">
        <f t="shared" si="28"/>
        <v>0</v>
      </c>
      <c r="O95" s="4">
        <f t="shared" si="29"/>
        <v>-0.69305631091278</v>
      </c>
      <c r="P95" s="61">
        <f t="shared" si="30"/>
        <v>0.499954563112031</v>
      </c>
      <c r="Q95" s="4">
        <f t="shared" si="31"/>
        <v>0.9961179662234</v>
      </c>
      <c r="R95" s="4">
        <f t="shared" si="32"/>
        <v>0.999210490247365</v>
      </c>
      <c r="S95" s="4">
        <f t="shared" si="33"/>
        <v>0.999790858139561</v>
      </c>
      <c r="T95" s="4">
        <f t="shared" si="34"/>
        <v>0.999830859972543</v>
      </c>
      <c r="U95" s="61">
        <f t="shared" si="35"/>
        <v>-0.000218220494497113</v>
      </c>
      <c r="V95" s="61">
        <f t="shared" si="36"/>
        <v>-0.00238398964852197</v>
      </c>
      <c r="W95" s="61">
        <f t="shared" si="37"/>
        <v>-0.00656735299181629</v>
      </c>
      <c r="X95" s="61">
        <f t="shared" si="38"/>
        <v>0.00442196190033429</v>
      </c>
      <c r="Y95" s="40" cm="1">
        <f t="array" ref="Y95">SUMPRODUCT($A95:$B95,$Z$21:$AA$21)+$AB$21</f>
        <v>-0.0625238149477761</v>
      </c>
      <c r="Z95" s="40" cm="1">
        <f t="array" ref="Z95">SUMPRODUCT($A95:$B95,$Z$22:$AA$22)+$AB$22</f>
        <v>0.0266346988540521</v>
      </c>
      <c r="AA95" s="40" cm="1">
        <f t="array" ref="AA95">SUMPRODUCT($A95:$B95,$Z$23:$AA$23)+$AB$23</f>
        <v>0.0103760930097348</v>
      </c>
      <c r="AB95" s="40" cm="1">
        <f t="array" ref="AB95">SUMPRODUCT($A95:$B95,$Z$24:$AA$24)+$AB$24</f>
        <v>0.0157552579311539</v>
      </c>
      <c r="AC95" s="10">
        <f t="shared" ref="AC95:AF95" si="291">TANH(Y95)</f>
        <v>-0.0624424688746045</v>
      </c>
      <c r="AD95" s="10">
        <f t="shared" si="291"/>
        <v>0.0266284023585293</v>
      </c>
      <c r="AE95" s="10">
        <f t="shared" si="291"/>
        <v>0.0103757206509444</v>
      </c>
      <c r="AF95" s="10">
        <f t="shared" si="291"/>
        <v>0.0157539544277242</v>
      </c>
      <c r="AG95" s="61" cm="1">
        <f t="array" ref="AG95">SUMPRODUCT(AC95:AF95,$Z$28:$AC$28)+$AD$28</f>
        <v>8.50410203726139e-5</v>
      </c>
      <c r="AH95" s="10">
        <f t="shared" si="12"/>
        <v>0.50002126025508</v>
      </c>
      <c r="AI95">
        <f t="shared" si="13"/>
        <v>1</v>
      </c>
      <c r="AJ95" s="4">
        <f t="shared" si="14"/>
        <v>-0.693189701974128</v>
      </c>
      <c r="AK95" s="61">
        <f t="shared" si="15"/>
        <v>0.50002126025508</v>
      </c>
      <c r="AL95" s="4">
        <f t="shared" ref="AL95:AO95" si="292">1-AC95^2</f>
        <v>0.996100938080844</v>
      </c>
      <c r="AM95" s="4">
        <f t="shared" si="292"/>
        <v>0.999290928187832</v>
      </c>
      <c r="AN95" s="4">
        <f t="shared" si="292"/>
        <v>0.999892344420974</v>
      </c>
      <c r="AO95" s="4">
        <f t="shared" si="292"/>
        <v>0.999751812919889</v>
      </c>
      <c r="AP95" s="61">
        <f t="shared" si="41"/>
        <v>-0.000492676119827945</v>
      </c>
      <c r="AQ95" s="61">
        <f t="shared" si="42"/>
        <v>-0.000174506302210129</v>
      </c>
      <c r="AR95" s="61">
        <f t="shared" si="43"/>
        <v>-0.00618701089364443</v>
      </c>
      <c r="AS95" s="61">
        <f t="shared" si="44"/>
        <v>0.00515200236692193</v>
      </c>
      <c r="AT95" s="40" cm="1">
        <f t="array" ref="AT95">SUMPRODUCT($A95:$B95,$AO$21:$AP$21)+$AQ$21</f>
        <v>-0.062832840661429</v>
      </c>
      <c r="AU95" s="40" cm="1">
        <f t="array" ref="AU95">SUMPRODUCT($A95:$B95,$AO$22:$AP$22)+$AQ$22</f>
        <v>0.0265270494406563</v>
      </c>
      <c r="AV95" s="40" cm="1">
        <f t="array" ref="AV95">SUMPRODUCT($A95:$B95,$AO$23:$AP$23)+$AQ$23</f>
        <v>0.00653079751563769</v>
      </c>
      <c r="AW95" s="40" cm="1">
        <f t="array" ref="AW95">SUMPRODUCT($A95:$B95,$AO$24:$AP$24)+$AQ$24</f>
        <v>0.0189522667430459</v>
      </c>
      <c r="AX95" s="10">
        <f t="shared" ref="AX95:BA95" si="293">TANH(AT95)</f>
        <v>-0.0627502837283702</v>
      </c>
      <c r="AY95" s="10">
        <f t="shared" si="293"/>
        <v>0.0265208289683511</v>
      </c>
      <c r="AZ95" s="10">
        <f t="shared" si="293"/>
        <v>0.00653070466818511</v>
      </c>
      <c r="BA95" s="10">
        <f t="shared" si="293"/>
        <v>0.0189499979241366</v>
      </c>
      <c r="BB95" s="10" cm="1">
        <f t="array" ref="BB95">SUMPRODUCT(AX95:BA95,$AU$28:$AX$28)+$AY$28</f>
        <v>0.000351588872182852</v>
      </c>
      <c r="BC95" s="10">
        <f t="shared" si="18"/>
        <v>0.50008789721714</v>
      </c>
      <c r="BD95">
        <f t="shared" si="19"/>
        <v>1</v>
      </c>
      <c r="BE95" s="4">
        <f t="shared" si="20"/>
        <v>-0.693322990447878</v>
      </c>
      <c r="BF95" s="61">
        <f t="shared" si="21"/>
        <v>0.50008789721714</v>
      </c>
      <c r="BG95" s="4">
        <f t="shared" ref="BG95:BJ95" si="294">1-AX95^2</f>
        <v>0.996062401892009</v>
      </c>
      <c r="BH95" s="4">
        <f t="shared" si="294"/>
        <v>0.999296645630831</v>
      </c>
      <c r="BI95" s="4">
        <f t="shared" si="294"/>
        <v>0.999957349896537</v>
      </c>
      <c r="BJ95" s="4">
        <f t="shared" si="294"/>
        <v>0.999640897578675</v>
      </c>
      <c r="BK95" s="61">
        <f t="shared" si="47"/>
        <v>-0.000779106683692633</v>
      </c>
      <c r="BL95" s="61">
        <f t="shared" si="48"/>
        <v>0.00190072059996542</v>
      </c>
      <c r="BM95" s="61">
        <f t="shared" si="49"/>
        <v>-0.0061784260985925</v>
      </c>
      <c r="BN95" s="61">
        <f t="shared" si="50"/>
        <v>0.00613121554542115</v>
      </c>
    </row>
    <row r="96" spans="1:66">
      <c r="A96" s="4">
        <f>Planar_dataset!A65</f>
        <v>-1.79023024239924</v>
      </c>
      <c r="B96" s="4">
        <f>Planar_dataset!B65</f>
        <v>-1.34036664540651</v>
      </c>
      <c r="C96">
        <f>Planar_dataset!C65</f>
        <v>0</v>
      </c>
      <c r="D96" s="40" cm="1">
        <f t="array" ref="D96">SUMPRODUCT($A96:$B96,$E$21:$F$21)+$G$21</f>
        <v>-0.0378714002956898</v>
      </c>
      <c r="E96" s="40" cm="1">
        <f t="array" ref="E96">SUMPRODUCT($A96:$B96,$E$22:$F$22)+$G$22</f>
        <v>0.023250107778907</v>
      </c>
      <c r="F96" s="40" cm="1">
        <f t="array" ref="F96">SUMPRODUCT($A96:$B96,$E$23:$F$23)+$G$23</f>
        <v>0.00972095851996652</v>
      </c>
      <c r="G96" s="40" cm="1">
        <f t="array" ref="G96">SUMPRODUCT($A96:$B96,$E$24:$F$24)+$G$24</f>
        <v>0.00988537096312808</v>
      </c>
      <c r="H96" s="10">
        <f t="shared" si="23"/>
        <v>-0.0378533050803687</v>
      </c>
      <c r="I96" s="10">
        <f t="shared" si="24"/>
        <v>0.0232459192669376</v>
      </c>
      <c r="J96" s="10">
        <f t="shared" si="25"/>
        <v>0.00972065233095573</v>
      </c>
      <c r="K96" s="10">
        <f t="shared" si="26"/>
        <v>0.0098850489743883</v>
      </c>
      <c r="L96" s="10" cm="1">
        <f t="array" ref="L96">SUMPRODUCT(H96:K96,$E$28:$H$28)+$I$28</f>
        <v>-0.000134617962104122</v>
      </c>
      <c r="M96" s="10">
        <f t="shared" si="27"/>
        <v>0.499966345509525</v>
      </c>
      <c r="N96">
        <f t="shared" si="28"/>
        <v>0</v>
      </c>
      <c r="O96" s="4">
        <f t="shared" si="29"/>
        <v>-0.693079873844142</v>
      </c>
      <c r="P96" s="61">
        <f t="shared" si="30"/>
        <v>0.499966345509525</v>
      </c>
      <c r="Q96" s="4">
        <f t="shared" si="31"/>
        <v>0.998567127294492</v>
      </c>
      <c r="R96" s="4">
        <f t="shared" si="32"/>
        <v>0.999459627237435</v>
      </c>
      <c r="S96" s="4">
        <f t="shared" si="33"/>
        <v>0.999905508918261</v>
      </c>
      <c r="T96" s="4">
        <f t="shared" si="34"/>
        <v>0.999902285806774</v>
      </c>
      <c r="U96" s="61">
        <f t="shared" si="35"/>
        <v>-0.000218762189936742</v>
      </c>
      <c r="V96" s="61">
        <f t="shared" si="36"/>
        <v>-0.00238464025516061</v>
      </c>
      <c r="W96" s="61">
        <f t="shared" si="37"/>
        <v>-0.00656826089159765</v>
      </c>
      <c r="X96" s="61">
        <f t="shared" si="38"/>
        <v>0.00442238201562303</v>
      </c>
      <c r="Y96" s="40" cm="1">
        <f t="array" ref="Y96">SUMPRODUCT($A96:$B96,$Z$21:$AA$21)+$AB$21</f>
        <v>-0.0379895554443466</v>
      </c>
      <c r="Z96" s="40" cm="1">
        <f t="array" ref="Z96">SUMPRODUCT($A96:$B96,$Z$22:$AA$22)+$AB$22</f>
        <v>0.0219792641677647</v>
      </c>
      <c r="AA96" s="40" cm="1">
        <f t="array" ref="AA96">SUMPRODUCT($A96:$B96,$Z$23:$AA$23)+$AB$23</f>
        <v>0.00619303502075219</v>
      </c>
      <c r="AB96" s="40" cm="1">
        <f t="array" ref="AB96">SUMPRODUCT($A96:$B96,$Z$24:$AA$24)+$AB$24</f>
        <v>0.0122588828527096</v>
      </c>
      <c r="AC96" s="10">
        <f t="shared" ref="AC96:AF96" si="295">TANH(Y96)</f>
        <v>-0.0379712903994921</v>
      </c>
      <c r="AD96" s="10">
        <f t="shared" si="295"/>
        <v>0.0219757255449027</v>
      </c>
      <c r="AE96" s="10">
        <f t="shared" si="295"/>
        <v>0.00619295584673332</v>
      </c>
      <c r="AF96" s="10">
        <f t="shared" si="295"/>
        <v>0.0122582688004633</v>
      </c>
      <c r="AG96" s="61" cm="1">
        <f t="array" ref="AG96">SUMPRODUCT(AC96:AF96,$Z$28:$AC$28)+$AD$28</f>
        <v>7.81938834017965e-5</v>
      </c>
      <c r="AH96" s="10">
        <f t="shared" si="12"/>
        <v>0.500019548470841</v>
      </c>
      <c r="AI96">
        <f t="shared" si="13"/>
        <v>1</v>
      </c>
      <c r="AJ96" s="4">
        <f t="shared" si="14"/>
        <v>-0.693186278265932</v>
      </c>
      <c r="AK96" s="61">
        <f t="shared" si="15"/>
        <v>0.500019548470841</v>
      </c>
      <c r="AL96" s="4">
        <f t="shared" ref="AL96:AO96" si="296">1-AC96^2</f>
        <v>0.998558181105397</v>
      </c>
      <c r="AM96" s="4">
        <f t="shared" si="296"/>
        <v>0.999517067486775</v>
      </c>
      <c r="AN96" s="4">
        <f t="shared" si="296"/>
        <v>0.99996164729788</v>
      </c>
      <c r="AO96" s="4">
        <f t="shared" si="296"/>
        <v>0.999849734846016</v>
      </c>
      <c r="AP96" s="61">
        <f t="shared" si="41"/>
        <v>-0.000493889792765801</v>
      </c>
      <c r="AQ96" s="61">
        <f t="shared" si="42"/>
        <v>-0.000174545195400672</v>
      </c>
      <c r="AR96" s="61">
        <f t="shared" si="43"/>
        <v>-0.00618741853524118</v>
      </c>
      <c r="AS96" s="61">
        <f t="shared" si="44"/>
        <v>0.0051524893469466</v>
      </c>
      <c r="AT96" s="40" cm="1">
        <f t="array" ref="AT96">SUMPRODUCT($A96:$B96,$AO$21:$AP$21)+$AQ$21</f>
        <v>-0.0382560290984018</v>
      </c>
      <c r="AU96" s="40" cm="1">
        <f t="array" ref="AU96">SUMPRODUCT($A96:$B96,$AO$22:$AP$22)+$AQ$22</f>
        <v>0.0218862575667655</v>
      </c>
      <c r="AV96" s="40" cm="1">
        <f t="array" ref="AV96">SUMPRODUCT($A96:$B96,$AO$23:$AP$23)+$AQ$23</f>
        <v>0.00287299128460458</v>
      </c>
      <c r="AW96" s="40" cm="1">
        <f t="array" ref="AW96">SUMPRODUCT($A96:$B96,$AO$24:$AP$24)+$AQ$24</f>
        <v>0.0150194632771146</v>
      </c>
      <c r="AX96" s="10">
        <f t="shared" ref="AX96:BA96" si="297">TANH(AT96)</f>
        <v>-0.0382373771481414</v>
      </c>
      <c r="AY96" s="10">
        <f t="shared" si="297"/>
        <v>0.0218827636700795</v>
      </c>
      <c r="AZ96" s="10">
        <f t="shared" si="297"/>
        <v>0.00287298337999841</v>
      </c>
      <c r="BA96" s="10">
        <f t="shared" si="297"/>
        <v>0.0150183339940918</v>
      </c>
      <c r="BB96" s="10" cm="1">
        <f t="array" ref="BB96">SUMPRODUCT(AX96:BA96,$AU$28:$AX$28)+$AY$28</f>
        <v>0.000292578940305397</v>
      </c>
      <c r="BC96" s="10">
        <f t="shared" si="18"/>
        <v>0.500073144734555</v>
      </c>
      <c r="BD96">
        <f t="shared" si="19"/>
        <v>1</v>
      </c>
      <c r="BE96" s="4">
        <f t="shared" si="20"/>
        <v>-0.693293480730402</v>
      </c>
      <c r="BF96" s="61">
        <f t="shared" si="21"/>
        <v>0.500073144734555</v>
      </c>
      <c r="BG96" s="4">
        <f t="shared" ref="BG96:BJ96" si="298">1-AX96^2</f>
        <v>0.998537902988831</v>
      </c>
      <c r="BH96" s="4">
        <f t="shared" si="298"/>
        <v>0.999521144654159</v>
      </c>
      <c r="BI96" s="4">
        <f t="shared" si="298"/>
        <v>0.999991745966498</v>
      </c>
      <c r="BJ96" s="4">
        <f t="shared" si="298"/>
        <v>0.999774449644042</v>
      </c>
      <c r="BK96" s="61">
        <f t="shared" si="47"/>
        <v>-0.000781019946933242</v>
      </c>
      <c r="BL96" s="61">
        <f t="shared" si="48"/>
        <v>0.00190109152678839</v>
      </c>
      <c r="BM96" s="61">
        <f t="shared" si="49"/>
        <v>-0.00617845635275741</v>
      </c>
      <c r="BN96" s="61">
        <f t="shared" si="50"/>
        <v>0.00613185378240281</v>
      </c>
    </row>
    <row r="97" spans="1:66">
      <c r="A97" s="4">
        <f>Planar_dataset!A66</f>
        <v>-3.37520543959256</v>
      </c>
      <c r="B97" s="4">
        <f>Planar_dataset!B66</f>
        <v>-1.7131120999797</v>
      </c>
      <c r="C97">
        <f>Planar_dataset!C66</f>
        <v>0</v>
      </c>
      <c r="D97" s="40" cm="1">
        <f t="array" ref="D97">SUMPRODUCT($A97:$B97,$E$21:$F$21)+$G$21</f>
        <v>-0.0678477885960454</v>
      </c>
      <c r="E97" s="40" cm="1">
        <f t="array" ref="E97">SUMPRODUCT($A97:$B97,$E$22:$F$22)+$G$22</f>
        <v>0.0286667311921403</v>
      </c>
      <c r="F97" s="40" cm="1">
        <f t="array" ref="F97">SUMPRODUCT($A97:$B97,$E$23:$F$23)+$G$23</f>
        <v>0.0154398406996755</v>
      </c>
      <c r="G97" s="40" cm="1">
        <f t="array" ref="G97">SUMPRODUCT($A97:$B97,$E$24:$F$24)+$G$24</f>
        <v>0.0135339194454194</v>
      </c>
      <c r="H97" s="10">
        <f t="shared" si="23"/>
        <v>-0.067743871521966</v>
      </c>
      <c r="I97" s="10">
        <f t="shared" si="24"/>
        <v>0.0286588811762937</v>
      </c>
      <c r="J97" s="10">
        <f t="shared" si="25"/>
        <v>0.0154386139222364</v>
      </c>
      <c r="K97" s="10">
        <f t="shared" si="26"/>
        <v>0.0135330931835928</v>
      </c>
      <c r="L97" s="10" cm="1">
        <f t="array" ref="L97">SUMPRODUCT(H97:K97,$E$28:$H$28)+$I$28</f>
        <v>-0.000190206959834331</v>
      </c>
      <c r="M97" s="10">
        <f t="shared" si="27"/>
        <v>0.499952448260185</v>
      </c>
      <c r="N97">
        <f t="shared" si="28"/>
        <v>0</v>
      </c>
      <c r="O97" s="4">
        <f t="shared" si="29"/>
        <v>-0.693052081602364</v>
      </c>
      <c r="P97" s="61">
        <f t="shared" si="30"/>
        <v>0.499952448260185</v>
      </c>
      <c r="Q97" s="4">
        <f t="shared" si="31"/>
        <v>0.995410767871215</v>
      </c>
      <c r="R97" s="4">
        <f t="shared" si="32"/>
        <v>0.999178668529723</v>
      </c>
      <c r="S97" s="4">
        <f t="shared" si="33"/>
        <v>0.99976164920016</v>
      </c>
      <c r="T97" s="4">
        <f t="shared" si="34"/>
        <v>0.999816855388884</v>
      </c>
      <c r="U97" s="61">
        <f t="shared" si="35"/>
        <v>-0.000218064645456118</v>
      </c>
      <c r="V97" s="61">
        <f t="shared" si="36"/>
        <v>-0.00238390364176981</v>
      </c>
      <c r="W97" s="61">
        <f t="shared" si="37"/>
        <v>-0.0065671333466035</v>
      </c>
      <c r="X97" s="61">
        <f t="shared" si="38"/>
        <v>0.00442188125709629</v>
      </c>
      <c r="Y97" s="40" cm="1">
        <f t="array" ref="Y97">SUMPRODUCT($A97:$B97,$Z$21:$AA$21)+$AB$21</f>
        <v>-0.0679860855462061</v>
      </c>
      <c r="Z97" s="40" cm="1">
        <f t="array" ref="Z97">SUMPRODUCT($A97:$B97,$Z$22:$AA$22)+$AB$22</f>
        <v>0.0271830381699948</v>
      </c>
      <c r="AA97" s="40" cm="1">
        <f t="array" ref="AA97">SUMPRODUCT($A97:$B97,$Z$23:$AA$23)+$AB$23</f>
        <v>0.0113167931787589</v>
      </c>
      <c r="AB97" s="40" cm="1">
        <f t="array" ref="AB97">SUMPRODUCT($A97:$B97,$Z$24:$AA$24)+$AB$24</f>
        <v>0.0163074693182162</v>
      </c>
      <c r="AC97" s="10">
        <f t="shared" ref="AC97:AF97" si="299">TANH(Y97)</f>
        <v>-0.0678815325047279</v>
      </c>
      <c r="AD97" s="10">
        <f t="shared" si="299"/>
        <v>0.027176344806875</v>
      </c>
      <c r="AE97" s="10">
        <f t="shared" si="299"/>
        <v>0.0113163100903305</v>
      </c>
      <c r="AF97" s="10">
        <f t="shared" si="299"/>
        <v>0.0163060239042036</v>
      </c>
      <c r="AG97" s="61" cm="1">
        <f t="array" ref="AG97">SUMPRODUCT(AC97:AF97,$Z$28:$AC$28)+$AD$28</f>
        <v>8.42798614789312e-5</v>
      </c>
      <c r="AH97" s="10">
        <f t="shared" ref="AH97:AH160" si="300">1/(1+EXP(-AG97))</f>
        <v>0.500021069965357</v>
      </c>
      <c r="AI97">
        <f t="shared" ref="AI97:AI160" si="301">IF(AH97&gt;0.5,1,0)</f>
        <v>1</v>
      </c>
      <c r="AJ97" s="4">
        <f t="shared" ref="AJ97:AJ160" si="302">$C97*LN(AH97)+(1-$C97)*LN(1-AH97)</f>
        <v>-0.693189321378572</v>
      </c>
      <c r="AK97" s="61">
        <f t="shared" ref="AK97:AK160" si="303">AH97-$C97</f>
        <v>0.500021069965357</v>
      </c>
      <c r="AL97" s="4">
        <f t="shared" ref="AL97:AO97" si="304">1-AC97^2</f>
        <v>0.99539209754481</v>
      </c>
      <c r="AM97" s="4">
        <f t="shared" si="304"/>
        <v>0.999261446282938</v>
      </c>
      <c r="AN97" s="4">
        <f t="shared" si="304"/>
        <v>0.999871941125939</v>
      </c>
      <c r="AO97" s="4">
        <f t="shared" si="304"/>
        <v>0.999734113584436</v>
      </c>
      <c r="AP97" s="61">
        <f t="shared" si="41"/>
        <v>-0.000492325336667335</v>
      </c>
      <c r="AQ97" s="61">
        <f t="shared" si="42"/>
        <v>-0.000174501087372589</v>
      </c>
      <c r="AR97" s="61">
        <f t="shared" si="43"/>
        <v>-0.00618688229014336</v>
      </c>
      <c r="AS97" s="61">
        <f t="shared" si="44"/>
        <v>0.0051519091966386</v>
      </c>
      <c r="AT97" s="40" cm="1">
        <f t="array" ref="AT97">SUMPRODUCT($A97:$B97,$AO$21:$AP$21)+$AQ$21</f>
        <v>-0.0682979557512116</v>
      </c>
      <c r="AU97" s="40" cm="1">
        <f t="array" ref="AU97">SUMPRODUCT($A97:$B97,$AO$22:$AP$22)+$AQ$22</f>
        <v>0.0270744533866767</v>
      </c>
      <c r="AV97" s="40" cm="1">
        <f t="array" ref="AV97">SUMPRODUCT($A97:$B97,$AO$23:$AP$23)+$AQ$23</f>
        <v>0.00743739881431374</v>
      </c>
      <c r="AW97" s="40" cm="1">
        <f t="array" ref="AW97">SUMPRODUCT($A97:$B97,$AO$24:$AP$24)+$AQ$24</f>
        <v>0.0195327440385095</v>
      </c>
      <c r="AX97" s="10">
        <f t="shared" ref="AX97:BA97" si="305">TANH(AT97)</f>
        <v>-0.0681919590603849</v>
      </c>
      <c r="AY97" s="10">
        <f t="shared" si="305"/>
        <v>0.0270678398994875</v>
      </c>
      <c r="AZ97" s="10">
        <f t="shared" si="305"/>
        <v>0.00743726168435453</v>
      </c>
      <c r="BA97" s="10">
        <f t="shared" si="305"/>
        <v>0.0195302603207124</v>
      </c>
      <c r="BB97" s="10" cm="1">
        <f t="array" ref="BB97">SUMPRODUCT(AX97:BA97,$AU$28:$AX$28)+$AY$28</f>
        <v>0.000358096747789086</v>
      </c>
      <c r="BC97" s="10">
        <f t="shared" ref="BC97:BC160" si="306">1/(1+EXP(-BB97))</f>
        <v>0.500089524185991</v>
      </c>
      <c r="BD97">
        <f t="shared" ref="BD97:BD160" si="307">IF(BC97&gt;0.5,1,0)</f>
        <v>1</v>
      </c>
      <c r="BE97" s="4">
        <f t="shared" ref="BE97:BE160" si="308">$C97*LN(BC97)+(1-$C97)*LN(1-BC97)</f>
        <v>-0.693326244963</v>
      </c>
      <c r="BF97" s="61">
        <f t="shared" ref="BF97:BF160" si="309">BC97-$C97</f>
        <v>0.500089524185991</v>
      </c>
      <c r="BG97" s="4">
        <f t="shared" ref="BG97:BJ97" si="310">1-AX97^2</f>
        <v>0.995349856719507</v>
      </c>
      <c r="BH97" s="4">
        <f t="shared" si="310"/>
        <v>0.999267332043176</v>
      </c>
      <c r="BI97" s="4">
        <f t="shared" si="310"/>
        <v>0.999944687138638</v>
      </c>
      <c r="BJ97" s="4">
        <f t="shared" si="310"/>
        <v>0.999618568931805</v>
      </c>
      <c r="BK97" s="61">
        <f t="shared" si="47"/>
        <v>-0.000778551873298159</v>
      </c>
      <c r="BL97" s="61">
        <f t="shared" si="48"/>
        <v>0.00190067102736713</v>
      </c>
      <c r="BM97" s="61">
        <f t="shared" si="49"/>
        <v>-0.00617836795976719</v>
      </c>
      <c r="BN97" s="61">
        <f t="shared" si="50"/>
        <v>0.00613109854113622</v>
      </c>
    </row>
    <row r="98" spans="1:66">
      <c r="A98" s="4">
        <f>Planar_dataset!A67</f>
        <v>-2.38578574713053</v>
      </c>
      <c r="B98" s="4">
        <f>Planar_dataset!B67</f>
        <v>-1.51851548989794</v>
      </c>
      <c r="C98">
        <f>Planar_dataset!C67</f>
        <v>0</v>
      </c>
      <c r="D98" s="40" cm="1">
        <f t="array" ref="D98">SUMPRODUCT($A98:$B98,$E$21:$F$21)+$G$21</f>
        <v>-0.0493013128831736</v>
      </c>
      <c r="E98" s="40" cm="1">
        <f t="array" ref="E98">SUMPRODUCT($A98:$B98,$E$22:$F$22)+$G$22</f>
        <v>0.0259952025141038</v>
      </c>
      <c r="F98" s="40" cm="1">
        <f t="array" ref="F98">SUMPRODUCT($A98:$B98,$E$23:$F$23)+$G$23</f>
        <v>0.0120049582518135</v>
      </c>
      <c r="G98" s="40" cm="1">
        <f t="array" ref="G98">SUMPRODUCT($A98:$B98,$E$24:$F$24)+$G$24</f>
        <v>0.0114951368715082</v>
      </c>
      <c r="H98" s="10">
        <f t="shared" ref="H98:H161" si="311">TANH(D98)</f>
        <v>-0.049261407437338</v>
      </c>
      <c r="I98" s="10">
        <f t="shared" ref="I98:I161" si="312">TANH(E98)</f>
        <v>0.0259893486722289</v>
      </c>
      <c r="J98" s="10">
        <f t="shared" ref="J98:J161" si="313">TANH(F98)</f>
        <v>0.0120043815707744</v>
      </c>
      <c r="K98" s="10">
        <f t="shared" ref="K98:K161" si="314">TANH(G98)</f>
        <v>0.0114946305828117</v>
      </c>
      <c r="L98" s="10" cm="1">
        <f t="array" ref="L98">SUMPRODUCT(H98:K98,$E$28:$H$28)+$I$28</f>
        <v>-0.00015847767471233</v>
      </c>
      <c r="M98" s="10">
        <f t="shared" ref="M98:M161" si="315">1/(1+EXP(-L98))</f>
        <v>0.499960380581405</v>
      </c>
      <c r="N98">
        <f t="shared" ref="N98:N161" si="316">IF(M98&gt;0.5,1,0)</f>
        <v>0</v>
      </c>
      <c r="O98" s="4">
        <f t="shared" ref="O98:O161" si="317">$C98*LN(M98)+(1-$C98)*LN(1-M98)</f>
        <v>-0.693067944861986</v>
      </c>
      <c r="P98" s="61">
        <f t="shared" ref="P98:P161" si="318">M98-$C98</f>
        <v>0.499960380581405</v>
      </c>
      <c r="Q98" s="4">
        <f t="shared" ref="Q98:Q161" si="319">1-H98^2</f>
        <v>0.997573313737293</v>
      </c>
      <c r="R98" s="4">
        <f t="shared" ref="R98:R161" si="320">1-I98^2</f>
        <v>0.999324553755593</v>
      </c>
      <c r="S98" s="4">
        <f t="shared" ref="S98:S161" si="321">1-J98^2</f>
        <v>0.999855894823103</v>
      </c>
      <c r="T98" s="4">
        <f t="shared" ref="T98:T161" si="322">1-K98^2</f>
        <v>0.999867873467765</v>
      </c>
      <c r="U98" s="61">
        <f t="shared" ref="U98:U161" si="323">$E$28*P98*Q98</f>
        <v>-0.000218541861760794</v>
      </c>
      <c r="V98" s="61">
        <f t="shared" ref="V98:V161" si="324">$F$28*P98*R98</f>
        <v>-0.00238428953286391</v>
      </c>
      <c r="W98" s="61">
        <f t="shared" ref="W98:W161" si="325">$G$28*P98*S98</f>
        <v>-0.00656785662268679</v>
      </c>
      <c r="X98" s="61">
        <f t="shared" ref="X98:X161" si="326">$H$28*P98*T98</f>
        <v>0.00442217705612465</v>
      </c>
      <c r="Y98" s="40" cm="1">
        <f t="array" ref="Y98">SUMPRODUCT($A98:$B98,$Z$21:$AA$21)+$AB$21</f>
        <v>-0.0494309892499873</v>
      </c>
      <c r="Z98" s="40" cm="1">
        <f t="array" ref="Z98">SUMPRODUCT($A98:$B98,$Z$22:$AA$22)+$AB$22</f>
        <v>0.0246016825077261</v>
      </c>
      <c r="AA98" s="40" cm="1">
        <f t="array" ref="AA98">SUMPRODUCT($A98:$B98,$Z$23:$AA$23)+$AB$23</f>
        <v>0.00813510071539201</v>
      </c>
      <c r="AB98" s="40" cm="1">
        <f t="array" ref="AB98">SUMPRODUCT($A98:$B98,$Z$24:$AA$24)+$AB$24</f>
        <v>0.0140985809163366</v>
      </c>
      <c r="AC98" s="10">
        <f t="shared" ref="AC98:AF98" si="327">TANH(Y98)</f>
        <v>-0.0493907682932063</v>
      </c>
      <c r="AD98" s="10">
        <f t="shared" si="327"/>
        <v>0.0245967203787837</v>
      </c>
      <c r="AE98" s="10">
        <f t="shared" si="327"/>
        <v>0.0081349212601905</v>
      </c>
      <c r="AF98" s="10">
        <f t="shared" si="327"/>
        <v>0.0140976468657006</v>
      </c>
      <c r="AG98" s="61" cm="1">
        <f t="array" ref="AG98">SUMPRODUCT(AC98:AF98,$Z$28:$AC$28)+$AD$28</f>
        <v>8.34996571504373e-5</v>
      </c>
      <c r="AH98" s="10">
        <f t="shared" si="300"/>
        <v>0.500020874914275</v>
      </c>
      <c r="AI98">
        <f t="shared" si="301"/>
        <v>1</v>
      </c>
      <c r="AJ98" s="4">
        <f t="shared" si="302"/>
        <v>-0.693188931260045</v>
      </c>
      <c r="AK98" s="61">
        <f t="shared" si="303"/>
        <v>0.500020874914275</v>
      </c>
      <c r="AL98" s="4">
        <f t="shared" ref="AL98:AO98" si="328">1-AC98^2</f>
        <v>0.997560552007407</v>
      </c>
      <c r="AM98" s="4">
        <f t="shared" si="328"/>
        <v>0.999395001346608</v>
      </c>
      <c r="AN98" s="4">
        <f t="shared" si="328"/>
        <v>0.99993382305609</v>
      </c>
      <c r="AO98" s="4">
        <f t="shared" si="328"/>
        <v>0.99980125635285</v>
      </c>
      <c r="AP98" s="61">
        <f t="shared" ref="AP98:AP161" si="329">$Z$28*AK98*AL98</f>
        <v>-0.000493397671373816</v>
      </c>
      <c r="AQ98" s="61">
        <f t="shared" ref="AQ98:AQ161" si="330">$AA$28*AK98*AM98</f>
        <v>-0.000174524342022031</v>
      </c>
      <c r="AR98" s="61">
        <f t="shared" ref="AR98:AR161" si="331">$AB$28*AK98*AN98</f>
        <v>-0.00618726278183167</v>
      </c>
      <c r="AS98" s="61">
        <f t="shared" ref="AS98:AS161" si="332">$AC$28*AK98*AO98</f>
        <v>0.00515225319226162</v>
      </c>
      <c r="AT98" s="40" cm="1">
        <f t="array" ref="AT98">SUMPRODUCT($A98:$B98,$AO$21:$AP$21)+$AQ$21</f>
        <v>-0.0497234368522451</v>
      </c>
      <c r="AU98" s="40" cm="1">
        <f t="array" ref="AU98">SUMPRODUCT($A98:$B98,$AO$22:$AP$22)+$AQ$22</f>
        <v>0.0244996976853821</v>
      </c>
      <c r="AV98" s="40" cm="1">
        <f t="array" ref="AV98">SUMPRODUCT($A98:$B98,$AO$23:$AP$23)+$AQ$23</f>
        <v>0.0044935046629303</v>
      </c>
      <c r="AW98" s="40" cm="1">
        <f t="array" ref="AW98">SUMPRODUCT($A98:$B98,$AO$24:$AP$24)+$AQ$24</f>
        <v>0.0171263987524189</v>
      </c>
      <c r="AX98" s="10">
        <f t="shared" ref="AX98:BA98" si="333">TANH(AT98)</f>
        <v>-0.0496824982626216</v>
      </c>
      <c r="AY98" s="10">
        <f t="shared" si="333"/>
        <v>0.0244947970017992</v>
      </c>
      <c r="AZ98" s="10">
        <f t="shared" si="333"/>
        <v>0.00449347441951538</v>
      </c>
      <c r="BA98" s="10">
        <f t="shared" si="333"/>
        <v>0.017124724480671</v>
      </c>
      <c r="BB98" s="10" cm="1">
        <f t="array" ref="BB98">SUMPRODUCT(AX98:BA98,$AU$28:$AX$28)+$AY$28</f>
        <v>0.000326227670858223</v>
      </c>
      <c r="BC98" s="10">
        <f t="shared" si="306"/>
        <v>0.500081556916991</v>
      </c>
      <c r="BD98">
        <f t="shared" si="307"/>
        <v>1</v>
      </c>
      <c r="BE98" s="4">
        <f t="shared" si="308"/>
        <v>-0.693310307698436</v>
      </c>
      <c r="BF98" s="61">
        <f t="shared" si="309"/>
        <v>0.500081556916991</v>
      </c>
      <c r="BG98" s="4">
        <f t="shared" ref="BG98:BJ98" si="334">1-AX98^2</f>
        <v>0.997531649366385</v>
      </c>
      <c r="BH98" s="4">
        <f t="shared" si="334"/>
        <v>0.999400004919841</v>
      </c>
      <c r="BI98" s="4">
        <f t="shared" si="334"/>
        <v>0.999979808687641</v>
      </c>
      <c r="BJ98" s="4">
        <f t="shared" si="334"/>
        <v>0.999706743811461</v>
      </c>
      <c r="BK98" s="61">
        <f t="shared" ref="BK98:BK161" si="335">$AU$28*BF98*BG98</f>
        <v>-0.00078024601703463</v>
      </c>
      <c r="BL98" s="61">
        <f t="shared" ref="BL98:BL161" si="336">$AV$28*BF98*BH98</f>
        <v>0.00190089309483706</v>
      </c>
      <c r="BM98" s="61">
        <f t="shared" ref="BM98:BM161" si="337">$AW$28*BF98*BI98</f>
        <v>-0.00617848653035122</v>
      </c>
      <c r="BN98" s="61">
        <f t="shared" ref="BN98:BN161" si="338">$AX$28*BF98*BJ98</f>
        <v>0.00613154166894639</v>
      </c>
    </row>
    <row r="99" spans="1:66">
      <c r="A99" s="4">
        <f>Planar_dataset!A68</f>
        <v>-3.54741267468052</v>
      </c>
      <c r="B99" s="4">
        <f>Planar_dataset!B68</f>
        <v>-1.13514716617291</v>
      </c>
      <c r="C99">
        <f>Planar_dataset!C68</f>
        <v>0</v>
      </c>
      <c r="D99" s="40" cm="1">
        <f t="array" ref="D99">SUMPRODUCT($A99:$B99,$E$21:$F$21)+$G$21</f>
        <v>-0.068405062367564</v>
      </c>
      <c r="E99" s="40" cm="1">
        <f t="array" ref="E99">SUMPRODUCT($A99:$B99,$E$22:$F$22)+$G$22</f>
        <v>0.0177302212009487</v>
      </c>
      <c r="F99" s="40" cm="1">
        <f t="array" ref="F99">SUMPRODUCT($A99:$B99,$E$23:$F$23)+$G$23</f>
        <v>0.0138671407539801</v>
      </c>
      <c r="G99" s="40" cm="1">
        <f t="array" ref="G99">SUMPRODUCT($A99:$B99,$E$24:$F$24)+$G$24</f>
        <v>0.0100525622161781</v>
      </c>
      <c r="H99" s="10">
        <f t="shared" si="311"/>
        <v>-0.0682985668365744</v>
      </c>
      <c r="I99" s="10">
        <f t="shared" si="312"/>
        <v>0.0177283635393637</v>
      </c>
      <c r="J99" s="10">
        <f t="shared" si="313"/>
        <v>0.0138662519497512</v>
      </c>
      <c r="K99" s="10">
        <f t="shared" si="314"/>
        <v>0.0100522236126338</v>
      </c>
      <c r="L99" s="10" cm="1">
        <f t="array" ref="L99">SUMPRODUCT(H99:K99,$E$28:$H$28)+$I$28</f>
        <v>-0.00014793534303796</v>
      </c>
      <c r="M99" s="10">
        <f t="shared" si="315"/>
        <v>0.499963016164308</v>
      </c>
      <c r="N99">
        <f t="shared" si="316"/>
        <v>0</v>
      </c>
      <c r="O99" s="4">
        <f t="shared" si="317"/>
        <v>-0.693073215624034</v>
      </c>
      <c r="P99" s="61">
        <f t="shared" si="318"/>
        <v>0.499963016164308</v>
      </c>
      <c r="Q99" s="4">
        <f t="shared" si="319"/>
        <v>0.99533530576807</v>
      </c>
      <c r="R99" s="4">
        <f t="shared" si="320"/>
        <v>0.999685705126216</v>
      </c>
      <c r="S99" s="4">
        <f t="shared" si="321"/>
        <v>0.999807727056866</v>
      </c>
      <c r="T99" s="4">
        <f t="shared" si="322"/>
        <v>0.999898952800442</v>
      </c>
      <c r="U99" s="61">
        <f t="shared" si="323"/>
        <v>-0.000218052723033998</v>
      </c>
      <c r="V99" s="61">
        <f t="shared" si="324"/>
        <v>-0.00238516377783319</v>
      </c>
      <c r="W99" s="61">
        <f t="shared" si="325"/>
        <v>-0.00656757483944556</v>
      </c>
      <c r="X99" s="61">
        <f t="shared" si="326"/>
        <v>0.00442233782519848</v>
      </c>
      <c r="Y99" s="40" cm="1">
        <f t="array" ref="Y99">SUMPRODUCT($A99:$B99,$Z$21:$AA$21)+$AB$21</f>
        <v>-0.0684813636340134</v>
      </c>
      <c r="Z99" s="40" cm="1">
        <f t="array" ref="Z99">SUMPRODUCT($A99:$B99,$Z$22:$AA$22)+$AB$22</f>
        <v>0.0169166961454007</v>
      </c>
      <c r="AA99" s="40" cm="1">
        <f t="array" ref="AA99">SUMPRODUCT($A99:$B99,$Z$23:$AA$23)+$AB$23</f>
        <v>0.0116005409271216</v>
      </c>
      <c r="AB99" s="40" cm="1">
        <f t="array" ref="AB99">SUMPRODUCT($A99:$B99,$Z$24:$AA$24)+$AB$24</f>
        <v>0.0115768152565119</v>
      </c>
      <c r="AC99" s="10">
        <f t="shared" ref="AC99:AF99" si="339">TANH(Y99)</f>
        <v>-0.0683745117850296</v>
      </c>
      <c r="AD99" s="10">
        <f t="shared" si="339"/>
        <v>0.0169150826204684</v>
      </c>
      <c r="AE99" s="10">
        <f t="shared" si="339"/>
        <v>0.0116000205836739</v>
      </c>
      <c r="AF99" s="10">
        <f t="shared" si="339"/>
        <v>0.0115762980990774</v>
      </c>
      <c r="AG99" s="61" cm="1">
        <f t="array" ref="AG99">SUMPRODUCT(AC99:AF99,$Z$28:$AC$28)+$AD$28</f>
        <v>3.60951876955931e-5</v>
      </c>
      <c r="AH99" s="10">
        <f t="shared" si="300"/>
        <v>0.500009023796923</v>
      </c>
      <c r="AI99">
        <f t="shared" si="301"/>
        <v>1</v>
      </c>
      <c r="AJ99" s="4">
        <f t="shared" si="302"/>
        <v>-0.693165228316651</v>
      </c>
      <c r="AK99" s="61">
        <f t="shared" si="303"/>
        <v>0.500009023796923</v>
      </c>
      <c r="AL99" s="4">
        <f t="shared" ref="AL99:AO99" si="340">1-AC99^2</f>
        <v>0.995324926138159</v>
      </c>
      <c r="AM99" s="4">
        <f t="shared" si="340"/>
        <v>0.999713879979943</v>
      </c>
      <c r="AN99" s="4">
        <f t="shared" si="340"/>
        <v>0.999865439522458</v>
      </c>
      <c r="AO99" s="4">
        <f t="shared" si="340"/>
        <v>0.999865989322321</v>
      </c>
      <c r="AP99" s="61">
        <f t="shared" si="329"/>
        <v>-0.000492280253424676</v>
      </c>
      <c r="AQ99" s="61">
        <f t="shared" si="330"/>
        <v>-0.000174575890031474</v>
      </c>
      <c r="AR99" s="61">
        <f t="shared" si="331"/>
        <v>-0.00618669301113399</v>
      </c>
      <c r="AS99" s="61">
        <f t="shared" si="332"/>
        <v>0.00515246465648593</v>
      </c>
      <c r="AT99" s="40" cm="1">
        <f t="array" ref="AT99">SUMPRODUCT($A99:$B99,$AO$21:$AP$21)+$AQ$21</f>
        <v>-0.0686533933319257</v>
      </c>
      <c r="AU99" s="40" cm="1">
        <f t="array" ref="AU99">SUMPRODUCT($A99:$B99,$AO$22:$AP$22)+$AQ$22</f>
        <v>0.0168571550734145</v>
      </c>
      <c r="AV99" s="40" cm="1">
        <f t="array" ref="AV99">SUMPRODUCT($A99:$B99,$AO$23:$AP$23)+$AQ$23</f>
        <v>0.0094687979337566</v>
      </c>
      <c r="AW99" s="40" cm="1">
        <f t="array" ref="AW99">SUMPRODUCT($A99:$B99,$AO$24:$AP$24)+$AQ$24</f>
        <v>0.0133485632894029</v>
      </c>
      <c r="AX99" s="10">
        <f t="shared" ref="AX99:BA99" si="341">TANH(AT99)</f>
        <v>-0.0685457352157021</v>
      </c>
      <c r="AY99" s="10">
        <f t="shared" si="341"/>
        <v>0.0168555585244959</v>
      </c>
      <c r="AZ99" s="10">
        <f t="shared" si="341"/>
        <v>0.00946851495898602</v>
      </c>
      <c r="BA99" s="10">
        <f t="shared" si="341"/>
        <v>0.0133477705118086</v>
      </c>
      <c r="BB99" s="10" cm="1">
        <f t="array" ref="BB99">SUMPRODUCT(AX99:BA99,$AU$28:$AX$28)+$AY$28</f>
        <v>0.000218885390266004</v>
      </c>
      <c r="BC99" s="10">
        <f t="shared" si="306"/>
        <v>0.500054721347348</v>
      </c>
      <c r="BD99">
        <f t="shared" si="307"/>
        <v>1</v>
      </c>
      <c r="BE99" s="4">
        <f t="shared" si="308"/>
        <v>-0.69325662924393</v>
      </c>
      <c r="BF99" s="61">
        <f t="shared" si="309"/>
        <v>0.500054721347348</v>
      </c>
      <c r="BG99" s="4">
        <f t="shared" ref="BG99:BJ99" si="342">1-AX99^2</f>
        <v>0.995301482183739</v>
      </c>
      <c r="BH99" s="4">
        <f t="shared" si="342"/>
        <v>0.999715890146827</v>
      </c>
      <c r="BI99" s="4">
        <f t="shared" si="342"/>
        <v>0.999910347224471</v>
      </c>
      <c r="BJ99" s="4">
        <f t="shared" si="342"/>
        <v>0.999821837022364</v>
      </c>
      <c r="BK99" s="61">
        <f t="shared" si="335"/>
        <v>-0.000778459855964434</v>
      </c>
      <c r="BL99" s="61">
        <f t="shared" si="336"/>
        <v>0.00190139188067449</v>
      </c>
      <c r="BM99" s="61">
        <f t="shared" si="337"/>
        <v>-0.00617772582567124</v>
      </c>
      <c r="BN99" s="61">
        <f t="shared" si="338"/>
        <v>0.00613191850373843</v>
      </c>
    </row>
    <row r="100" spans="1:66">
      <c r="A100" s="4">
        <f>Planar_dataset!A69</f>
        <v>-2.92344384284494</v>
      </c>
      <c r="B100" s="4">
        <f>Planar_dataset!B69</f>
        <v>-0.642637842745769</v>
      </c>
      <c r="C100">
        <f>Planar_dataset!C69</f>
        <v>0</v>
      </c>
      <c r="D100" s="40" cm="1">
        <f t="array" ref="D100">SUMPRODUCT($A100:$B100,$E$21:$F$21)+$G$21</f>
        <v>-0.0550947264645729</v>
      </c>
      <c r="E100" s="40" cm="1">
        <f t="array" ref="E100">SUMPRODUCT($A100:$B100,$E$22:$F$22)+$G$22</f>
        <v>0.00915446001977396</v>
      </c>
      <c r="F100" s="40" cm="1">
        <f t="array" ref="F100">SUMPRODUCT($A100:$B100,$E$23:$F$23)+$G$23</f>
        <v>0.0103891037785066</v>
      </c>
      <c r="G100" s="40" cm="1">
        <f t="array" ref="G100">SUMPRODUCT($A100:$B100,$E$24:$F$24)+$G$24</f>
        <v>0.0064482443694198</v>
      </c>
      <c r="H100" s="10">
        <f t="shared" si="311"/>
        <v>-0.0550390486912717</v>
      </c>
      <c r="I100" s="10">
        <f t="shared" si="312"/>
        <v>0.00915420430113503</v>
      </c>
      <c r="J100" s="10">
        <f t="shared" si="313"/>
        <v>0.0103887300172774</v>
      </c>
      <c r="K100" s="10">
        <f t="shared" si="314"/>
        <v>0.00644815499854996</v>
      </c>
      <c r="L100" s="10" cm="1">
        <f t="array" ref="L100">SUMPRODUCT(H100:K100,$E$28:$H$28)+$I$28</f>
        <v>-9.90204498752179e-5</v>
      </c>
      <c r="M100" s="10">
        <f t="shared" si="315"/>
        <v>0.499975244887552</v>
      </c>
      <c r="N100">
        <f t="shared" si="316"/>
        <v>0</v>
      </c>
      <c r="O100" s="4">
        <f t="shared" si="317"/>
        <v>-0.693097671560639</v>
      </c>
      <c r="P100" s="61">
        <f t="shared" si="318"/>
        <v>0.499975244887552</v>
      </c>
      <c r="Q100" s="4">
        <f t="shared" si="319"/>
        <v>0.99697070311916</v>
      </c>
      <c r="R100" s="4">
        <f t="shared" si="320"/>
        <v>0.999916200543613</v>
      </c>
      <c r="S100" s="4">
        <f t="shared" si="321"/>
        <v>0.999892074288628</v>
      </c>
      <c r="T100" s="4">
        <f t="shared" si="322"/>
        <v>0.999958421297115</v>
      </c>
      <c r="U100" s="61">
        <f t="shared" si="323"/>
        <v>-0.000218416339289124</v>
      </c>
      <c r="V100" s="61">
        <f t="shared" si="324"/>
        <v>-0.00238577207277958</v>
      </c>
      <c r="W100" s="61">
        <f t="shared" si="325"/>
        <v>-0.00656828955427822</v>
      </c>
      <c r="X100" s="61">
        <f t="shared" si="326"/>
        <v>0.00442270901508256</v>
      </c>
      <c r="Y100" s="40" cm="1">
        <f t="array" ref="Y100">SUMPRODUCT($A100:$B100,$Z$21:$AA$21)+$AB$21</f>
        <v>-0.0551272146092296</v>
      </c>
      <c r="Z100" s="40" cm="1">
        <f t="array" ref="Z100">SUMPRODUCT($A100:$B100,$Z$22:$AA$22)+$AB$22</f>
        <v>0.00881233265892945</v>
      </c>
      <c r="AA100" s="40" cm="1">
        <f t="array" ref="AA100">SUMPRODUCT($A100:$B100,$Z$23:$AA$23)+$AB$23</f>
        <v>0.00943083511967225</v>
      </c>
      <c r="AB100" s="40" cm="1">
        <f t="array" ref="AB100">SUMPRODUCT($A100:$B100,$Z$24:$AA$24)+$AB$24</f>
        <v>0.00709226057058835</v>
      </c>
      <c r="AC100" s="10">
        <f t="shared" ref="AC100:AF100" si="343">TANH(Y100)</f>
        <v>-0.0550714383617653</v>
      </c>
      <c r="AD100" s="10">
        <f t="shared" si="343"/>
        <v>0.0088121045523016</v>
      </c>
      <c r="AE100" s="10">
        <f t="shared" si="343"/>
        <v>0.00943055553474699</v>
      </c>
      <c r="AF100" s="10">
        <f t="shared" si="343"/>
        <v>0.0070921416590337</v>
      </c>
      <c r="AG100" s="61" cm="1">
        <f t="array" ref="AG100">SUMPRODUCT(AC100:AF100,$Z$28:$AC$28)+$AD$28</f>
        <v>6.39863425701874e-6</v>
      </c>
      <c r="AH100" s="10">
        <f t="shared" si="300"/>
        <v>0.500001599658564</v>
      </c>
      <c r="AI100">
        <f t="shared" si="301"/>
        <v>1</v>
      </c>
      <c r="AJ100" s="4">
        <f t="shared" si="302"/>
        <v>-0.693150379882192</v>
      </c>
      <c r="AK100" s="61">
        <f t="shared" si="303"/>
        <v>0.500001599658564</v>
      </c>
      <c r="AL100" s="4">
        <f t="shared" ref="AL100:AO100" si="344">1-AC100^2</f>
        <v>0.996967136676766</v>
      </c>
      <c r="AM100" s="4">
        <f t="shared" si="344"/>
        <v>0.999922346813359</v>
      </c>
      <c r="AN100" s="4">
        <f t="shared" si="344"/>
        <v>0.999911064622306</v>
      </c>
      <c r="AO100" s="4">
        <f t="shared" si="344"/>
        <v>0.999949701526688</v>
      </c>
      <c r="AP100" s="61">
        <f t="shared" si="329"/>
        <v>-0.000493085157015383</v>
      </c>
      <c r="AQ100" s="61">
        <f t="shared" si="330"/>
        <v>-0.000174609701085422</v>
      </c>
      <c r="AR100" s="61">
        <f t="shared" si="331"/>
        <v>-0.00618688345334402</v>
      </c>
      <c r="AS100" s="61">
        <f t="shared" si="332"/>
        <v>0.00515281952822459</v>
      </c>
      <c r="AT100" s="40" cm="1">
        <f t="array" ref="AT100">SUMPRODUCT($A100:$B100,$AO$21:$AP$21)+$AQ$21</f>
        <v>-0.0552004337678808</v>
      </c>
      <c r="AU100" s="40" cm="1">
        <f t="array" ref="AU100">SUMPRODUCT($A100:$B100,$AO$22:$AP$22)+$AQ$22</f>
        <v>0.00878728977474741</v>
      </c>
      <c r="AV100" s="40" cm="1">
        <f t="array" ref="AV100">SUMPRODUCT($A100:$B100,$AO$23:$AP$23)+$AQ$23</f>
        <v>0.008530341760968</v>
      </c>
      <c r="AW100" s="40" cm="1">
        <f t="array" ref="AW100">SUMPRODUCT($A100:$B100,$AO$24:$AP$24)+$AQ$24</f>
        <v>0.00784021068147763</v>
      </c>
      <c r="AX100" s="10">
        <f t="shared" ref="AX100:BA100" si="345">TANH(AT100)</f>
        <v>-0.0551444351622413</v>
      </c>
      <c r="AY100" s="10">
        <f t="shared" si="345"/>
        <v>0.0087870636072585</v>
      </c>
      <c r="AZ100" s="10">
        <f t="shared" si="345"/>
        <v>0.00853013485863008</v>
      </c>
      <c r="BA100" s="10">
        <f t="shared" si="345"/>
        <v>0.00784005004237601</v>
      </c>
      <c r="BB100" s="10" cm="1">
        <f t="array" ref="BB100">SUMPRODUCT(AX100:BA100,$AU$28:$AX$28)+$AY$28</f>
        <v>0.000111279788395911</v>
      </c>
      <c r="BC100" s="10">
        <f t="shared" si="306"/>
        <v>0.50002781994707</v>
      </c>
      <c r="BD100">
        <f t="shared" si="307"/>
        <v>1</v>
      </c>
      <c r="BE100" s="4">
        <f t="shared" si="308"/>
        <v>-0.693202822002042</v>
      </c>
      <c r="BF100" s="61">
        <f t="shared" si="309"/>
        <v>0.50002781994707</v>
      </c>
      <c r="BG100" s="4">
        <f t="shared" ref="BG100:BJ100" si="346">1-AX100^2</f>
        <v>0.996959091270637</v>
      </c>
      <c r="BH100" s="4">
        <f t="shared" si="346"/>
        <v>0.999922787513162</v>
      </c>
      <c r="BI100" s="4">
        <f t="shared" si="346"/>
        <v>0.999927236799294</v>
      </c>
      <c r="BJ100" s="4">
        <f t="shared" si="346"/>
        <v>0.999938533615333</v>
      </c>
      <c r="BK100" s="61">
        <f t="shared" si="335"/>
        <v>-0.000779714381116613</v>
      </c>
      <c r="BL100" s="61">
        <f t="shared" si="336"/>
        <v>0.00190168307526287</v>
      </c>
      <c r="BM100" s="61">
        <f t="shared" si="337"/>
        <v>-0.00617749782599729</v>
      </c>
      <c r="BN100" s="61">
        <f t="shared" si="338"/>
        <v>0.00613230428845964</v>
      </c>
    </row>
    <row r="101" spans="1:66">
      <c r="A101" s="4">
        <f>Planar_dataset!A70</f>
        <v>-1.01009704503209</v>
      </c>
      <c r="B101" s="4">
        <f>Planar_dataset!B70</f>
        <v>-0.0683366271163025</v>
      </c>
      <c r="C101">
        <f>Planar_dataset!C70</f>
        <v>0</v>
      </c>
      <c r="D101" s="40" cm="1">
        <f t="array" ref="D101">SUMPRODUCT($A101:$B101,$E$21:$F$21)+$G$21</f>
        <v>-0.0183651794655925</v>
      </c>
      <c r="E101" s="40" cm="1">
        <f t="array" ref="E101">SUMPRODUCT($A101:$B101,$E$22:$F$22)+$G$22</f>
        <v>0.000298729986511549</v>
      </c>
      <c r="F101" s="40" cm="1">
        <f t="array" ref="F101">SUMPRODUCT($A101:$B101,$E$23:$F$23)+$G$23</f>
        <v>0.00304432035769022</v>
      </c>
      <c r="G101" s="40" cm="1">
        <f t="array" ref="G101">SUMPRODUCT($A101:$B101,$E$24:$F$24)+$G$24</f>
        <v>0.00126424037400791</v>
      </c>
      <c r="H101" s="10">
        <f t="shared" si="311"/>
        <v>-0.0183631150093232</v>
      </c>
      <c r="I101" s="10">
        <f t="shared" si="312"/>
        <v>0.000298729977625367</v>
      </c>
      <c r="J101" s="10">
        <f t="shared" si="313"/>
        <v>0.00304431095291997</v>
      </c>
      <c r="K101" s="10">
        <f t="shared" si="314"/>
        <v>0.00126423970046164</v>
      </c>
      <c r="L101" s="10" cm="1">
        <f t="array" ref="L101">SUMPRODUCT(H101:K101,$E$28:$H$28)+$I$28</f>
        <v>-2.21935938110183e-5</v>
      </c>
      <c r="M101" s="10">
        <f t="shared" si="315"/>
        <v>0.499994451601547</v>
      </c>
      <c r="N101">
        <f t="shared" si="316"/>
        <v>0</v>
      </c>
      <c r="O101" s="4">
        <f t="shared" si="317"/>
        <v>-0.693136083824609</v>
      </c>
      <c r="P101" s="61">
        <f t="shared" si="318"/>
        <v>0.499994451601547</v>
      </c>
      <c r="Q101" s="4">
        <f t="shared" si="319"/>
        <v>0.999662796007154</v>
      </c>
      <c r="R101" s="4">
        <f t="shared" si="320"/>
        <v>0.999999910760401</v>
      </c>
      <c r="S101" s="4">
        <f t="shared" si="321"/>
        <v>0.999990732170822</v>
      </c>
      <c r="T101" s="4">
        <f t="shared" si="322"/>
        <v>0.99999840169798</v>
      </c>
      <c r="U101" s="61">
        <f t="shared" si="323"/>
        <v>-0.000219014536185154</v>
      </c>
      <c r="V101" s="61">
        <f t="shared" si="324"/>
        <v>-0.00238606346090834</v>
      </c>
      <c r="W101" s="61">
        <f t="shared" si="325"/>
        <v>-0.00656918998566688</v>
      </c>
      <c r="X101" s="61">
        <f t="shared" si="326"/>
        <v>0.00442305575073321</v>
      </c>
      <c r="Y101" s="40" cm="1">
        <f t="array" ref="Y101">SUMPRODUCT($A101:$B101,$Z$21:$AA$21)+$AB$21</f>
        <v>-0.0183604497984873</v>
      </c>
      <c r="Z101" s="40" cm="1">
        <f t="array" ref="Z101">SUMPRODUCT($A101:$B101,$Z$22:$AA$22)+$AB$22</f>
        <v>0.000352924216994809</v>
      </c>
      <c r="AA101" s="40" cm="1">
        <f t="array" ref="AA101">SUMPRODUCT($A101:$B101,$Z$23:$AA$23)+$AB$23</f>
        <v>0.00319067697449486</v>
      </c>
      <c r="AB101" s="40" cm="1">
        <f t="array" ref="AB101">SUMPRODUCT($A101:$B101,$Z$24:$AA$24)+$AB$24</f>
        <v>0.00116545287689213</v>
      </c>
      <c r="AC101" s="10">
        <f t="shared" ref="AC101:AF101" si="347">TANH(Y101)</f>
        <v>-0.01835838693667</v>
      </c>
      <c r="AD101" s="10">
        <f t="shared" si="347"/>
        <v>0.000352924202341926</v>
      </c>
      <c r="AE101" s="10">
        <f t="shared" si="347"/>
        <v>0.00319066614706219</v>
      </c>
      <c r="AF101" s="10">
        <f t="shared" si="347"/>
        <v>0.00116545234922182</v>
      </c>
      <c r="AG101" s="61" cm="1">
        <f t="array" ref="AG101">SUMPRODUCT(AC101:AF101,$Z$28:$AC$28)+$AD$28</f>
        <v>-1.0826021526971e-5</v>
      </c>
      <c r="AH101" s="10">
        <f t="shared" si="300"/>
        <v>0.499997293494618</v>
      </c>
      <c r="AI101">
        <f t="shared" si="301"/>
        <v>0</v>
      </c>
      <c r="AJ101" s="4">
        <f t="shared" si="302"/>
        <v>-0.693141767563832</v>
      </c>
      <c r="AK101" s="61">
        <f t="shared" si="303"/>
        <v>0.499997293494618</v>
      </c>
      <c r="AL101" s="4">
        <f t="shared" ref="AL101:AO101" si="348">1-AC101^2</f>
        <v>0.999662969629084</v>
      </c>
      <c r="AM101" s="4">
        <f t="shared" si="348"/>
        <v>0.999999875444507</v>
      </c>
      <c r="AN101" s="4">
        <f t="shared" si="348"/>
        <v>0.999989819649538</v>
      </c>
      <c r="AO101" s="4">
        <f t="shared" si="348"/>
        <v>0.999998641720822</v>
      </c>
      <c r="AP101" s="61">
        <f t="shared" si="329"/>
        <v>-0.000494414217923815</v>
      </c>
      <c r="AQ101" s="61">
        <f t="shared" si="330"/>
        <v>-0.000174621735480041</v>
      </c>
      <c r="AR101" s="61">
        <f t="shared" si="331"/>
        <v>-0.00618731745736116</v>
      </c>
      <c r="AS101" s="61">
        <f t="shared" si="332"/>
        <v>0.00515302734109622</v>
      </c>
      <c r="AT101" s="40" cm="1">
        <f t="array" ref="AT101">SUMPRODUCT($A101:$B101,$AO$21:$AP$21)+$AQ$21</f>
        <v>-0.0183497632293312</v>
      </c>
      <c r="AU101" s="40" cm="1">
        <f t="array" ref="AU101">SUMPRODUCT($A101:$B101,$AO$22:$AP$22)+$AQ$22</f>
        <v>0.000356886600572723</v>
      </c>
      <c r="AV101" s="40" cm="1">
        <f t="array" ref="AV101">SUMPRODUCT($A101:$B101,$AO$23:$AP$23)+$AQ$23</f>
        <v>0.00332897110049587</v>
      </c>
      <c r="AW101" s="40" cm="1">
        <f t="array" ref="AW101">SUMPRODUCT($A101:$B101,$AO$24:$AP$24)+$AQ$24</f>
        <v>0.00105007859044892</v>
      </c>
      <c r="AX101" s="10">
        <f t="shared" ref="AX101:BA101" si="349">TANH(AT101)</f>
        <v>-0.0183477039671169</v>
      </c>
      <c r="AY101" s="10">
        <f t="shared" si="349"/>
        <v>0.000356886585420741</v>
      </c>
      <c r="AZ101" s="10">
        <f t="shared" si="349"/>
        <v>0.00332895880327722</v>
      </c>
      <c r="BA101" s="10">
        <f t="shared" si="349"/>
        <v>0.00105007820448743</v>
      </c>
      <c r="BB101" s="10" cm="1">
        <f t="array" ref="BB101">SUMPRODUCT(AX101:BA101,$AU$28:$AX$28)+$AY$28</f>
        <v>2.64711847777306e-6</v>
      </c>
      <c r="BC101" s="10">
        <f t="shared" si="306"/>
        <v>0.500000661779619</v>
      </c>
      <c r="BD101">
        <f t="shared" si="307"/>
        <v>1</v>
      </c>
      <c r="BE101" s="4">
        <f t="shared" si="308"/>
        <v>-0.69314850412006</v>
      </c>
      <c r="BF101" s="61">
        <f t="shared" si="309"/>
        <v>0.500000661779619</v>
      </c>
      <c r="BG101" s="4">
        <f t="shared" ref="BG101:BJ101" si="350">1-AX101^2</f>
        <v>0.999663361759135</v>
      </c>
      <c r="BH101" s="4">
        <f t="shared" si="350"/>
        <v>0.999999872631965</v>
      </c>
      <c r="BI101" s="4">
        <f t="shared" si="350"/>
        <v>0.999988918033286</v>
      </c>
      <c r="BJ101" s="4">
        <f t="shared" si="350"/>
        <v>0.999998897335764</v>
      </c>
      <c r="BK101" s="61">
        <f t="shared" si="335"/>
        <v>-0.000781786907455443</v>
      </c>
      <c r="BL101" s="61">
        <f t="shared" si="336"/>
        <v>0.0019017263833778</v>
      </c>
      <c r="BM101" s="61">
        <f t="shared" si="337"/>
        <v>-0.0061775433483443</v>
      </c>
      <c r="BN101" s="61">
        <f t="shared" si="338"/>
        <v>0.00613234139404761</v>
      </c>
    </row>
    <row r="102" spans="1:66">
      <c r="A102" s="4">
        <f>Planar_dataset!A71</f>
        <v>-0.302185837566268</v>
      </c>
      <c r="B102" s="4">
        <f>Planar_dataset!B71</f>
        <v>-0.292017073759918</v>
      </c>
      <c r="C102">
        <f>Planar_dataset!C71</f>
        <v>0</v>
      </c>
      <c r="D102" s="40" cm="1">
        <f t="array" ref="D102">SUMPRODUCT($A102:$B102,$E$21:$F$21)+$G$21</f>
        <v>-0.00667966522552304</v>
      </c>
      <c r="E102" s="40" cm="1">
        <f t="array" ref="E102">SUMPRODUCT($A102:$B102,$E$22:$F$22)+$G$22</f>
        <v>0.00515011517997093</v>
      </c>
      <c r="F102" s="40" cm="1">
        <f t="array" ref="F102">SUMPRODUCT($A102:$B102,$E$23:$F$23)+$G$23</f>
        <v>0.00187418465324</v>
      </c>
      <c r="G102" s="40" cm="1">
        <f t="array" ref="G102">SUMPRODUCT($A102:$B102,$E$24:$F$24)+$G$24</f>
        <v>0.00208098206774839</v>
      </c>
      <c r="H102" s="10">
        <f t="shared" si="311"/>
        <v>-0.00667956588302305</v>
      </c>
      <c r="I102" s="10">
        <f t="shared" si="312"/>
        <v>0.00515006964710741</v>
      </c>
      <c r="J102" s="10">
        <f t="shared" si="313"/>
        <v>0.00187418245884267</v>
      </c>
      <c r="K102" s="10">
        <f t="shared" si="314"/>
        <v>0.00208097906386543</v>
      </c>
      <c r="L102" s="10" cm="1">
        <f t="array" ref="L102">SUMPRODUCT(H102:K102,$E$28:$H$28)+$I$28</f>
        <v>-2.78656136745626e-5</v>
      </c>
      <c r="M102" s="10">
        <f t="shared" si="315"/>
        <v>0.499993033596582</v>
      </c>
      <c r="N102">
        <f t="shared" si="316"/>
        <v>0</v>
      </c>
      <c r="O102" s="4">
        <f t="shared" si="317"/>
        <v>-0.693133247850169</v>
      </c>
      <c r="P102" s="61">
        <f t="shared" si="318"/>
        <v>0.499993033596582</v>
      </c>
      <c r="Q102" s="4">
        <f t="shared" si="319"/>
        <v>0.999955383399614</v>
      </c>
      <c r="R102" s="4">
        <f t="shared" si="320"/>
        <v>0.99997347678263</v>
      </c>
      <c r="S102" s="4">
        <f t="shared" si="321"/>
        <v>0.999996487440111</v>
      </c>
      <c r="T102" s="4">
        <f t="shared" si="322"/>
        <v>0.999995669526136</v>
      </c>
      <c r="U102" s="61">
        <f t="shared" si="323"/>
        <v>-0.000219078017376739</v>
      </c>
      <c r="V102" s="61">
        <f t="shared" si="324"/>
        <v>-0.00238599362095834</v>
      </c>
      <c r="W102" s="61">
        <f t="shared" si="325"/>
        <v>-0.00656920916287265</v>
      </c>
      <c r="X102" s="61">
        <f t="shared" si="326"/>
        <v>0.00442303112223055</v>
      </c>
      <c r="Y102" s="40" cm="1">
        <f t="array" ref="Y102">SUMPRODUCT($A102:$B102,$Z$21:$AA$21)+$AB$21</f>
        <v>-0.00670643051997323</v>
      </c>
      <c r="Z102" s="40" cm="1">
        <f t="array" ref="Z102">SUMPRODUCT($A102:$B102,$Z$22:$AA$22)+$AB$22</f>
        <v>0.00486200584840702</v>
      </c>
      <c r="AA102" s="40" cm="1">
        <f t="array" ref="AA102">SUMPRODUCT($A102:$B102,$Z$23:$AA$23)+$AB$23</f>
        <v>0.00107439971074826</v>
      </c>
      <c r="AB102" s="40" cm="1">
        <f t="array" ref="AB102">SUMPRODUCT($A102:$B102,$Z$24:$AA$24)+$AB$24</f>
        <v>0.00261907117617859</v>
      </c>
      <c r="AC102" s="10">
        <f t="shared" ref="AC102:AF102" si="351">TANH(Y102)</f>
        <v>-0.0067063299785055</v>
      </c>
      <c r="AD102" s="10">
        <f t="shared" si="351"/>
        <v>0.00486196753762038</v>
      </c>
      <c r="AE102" s="10">
        <f t="shared" si="351"/>
        <v>0.00107439929734281</v>
      </c>
      <c r="AF102" s="10">
        <f t="shared" si="351"/>
        <v>0.00261906518765924</v>
      </c>
      <c r="AG102" s="61" cm="1">
        <f t="array" ref="AG102">SUMPRODUCT(AC102:AF102,$Z$28:$AC$28)+$AD$28</f>
        <v>1.72429364800575e-5</v>
      </c>
      <c r="AH102" s="10">
        <f t="shared" si="300"/>
        <v>0.50000431073412</v>
      </c>
      <c r="AI102">
        <f t="shared" si="301"/>
        <v>1</v>
      </c>
      <c r="AJ102" s="4">
        <f t="shared" si="302"/>
        <v>-0.69315580206535</v>
      </c>
      <c r="AK102" s="61">
        <f t="shared" si="303"/>
        <v>0.50000431073412</v>
      </c>
      <c r="AL102" s="4">
        <f t="shared" ref="AL102:AO102" si="352">1-AC102^2</f>
        <v>0.999955025138219</v>
      </c>
      <c r="AM102" s="4">
        <f t="shared" si="352"/>
        <v>0.999976361271663</v>
      </c>
      <c r="AN102" s="4">
        <f t="shared" si="352"/>
        <v>0.99999884566615</v>
      </c>
      <c r="AO102" s="4">
        <f t="shared" si="352"/>
        <v>0.999993140497543</v>
      </c>
      <c r="AP102" s="61">
        <f t="shared" si="329"/>
        <v>-0.000494565603913076</v>
      </c>
      <c r="AQ102" s="61">
        <f t="shared" si="330"/>
        <v>-0.000174620080074578</v>
      </c>
      <c r="AR102" s="61">
        <f t="shared" si="331"/>
        <v>-0.00618746014179064</v>
      </c>
      <c r="AS102" s="61">
        <f t="shared" si="332"/>
        <v>0.00515307131315139</v>
      </c>
      <c r="AT102" s="40" cm="1">
        <f t="array" ref="AT102">SUMPRODUCT($A102:$B102,$AO$21:$AP$21)+$AQ$21</f>
        <v>-0.0067667992512242</v>
      </c>
      <c r="AU102" s="40" cm="1">
        <f t="array" ref="AU102">SUMPRODUCT($A102:$B102,$AO$22:$AP$22)+$AQ$22</f>
        <v>0.00484091864447726</v>
      </c>
      <c r="AV102" s="40" cm="1">
        <f t="array" ref="AV102">SUMPRODUCT($A102:$B102,$AO$23:$AP$23)+$AQ$23</f>
        <v>0.000321661571750464</v>
      </c>
      <c r="AW102" s="40" cm="1">
        <f t="array" ref="AW102">SUMPRODUCT($A102:$B102,$AO$24:$AP$24)+$AQ$24</f>
        <v>0.00324496731606733</v>
      </c>
      <c r="AX102" s="10">
        <f t="shared" ref="AX102:BA102" si="353">TANH(AT102)</f>
        <v>-0.00676669597016846</v>
      </c>
      <c r="AY102" s="10">
        <f t="shared" si="353"/>
        <v>0.00484088083000651</v>
      </c>
      <c r="AZ102" s="10">
        <f t="shared" si="353"/>
        <v>0.000321661560656768</v>
      </c>
      <c r="BA102" s="10">
        <f t="shared" si="353"/>
        <v>0.00324495592648242</v>
      </c>
      <c r="BB102" s="10" cm="1">
        <f t="array" ref="BB102">SUMPRODUCT(AX102:BA102,$AU$28:$AX$28)+$AY$28</f>
        <v>6.56631775054336e-5</v>
      </c>
      <c r="BC102" s="10">
        <f t="shared" si="306"/>
        <v>0.500016415794371</v>
      </c>
      <c r="BD102">
        <f t="shared" si="307"/>
        <v>1</v>
      </c>
      <c r="BE102" s="4">
        <f t="shared" si="308"/>
        <v>-0.693180012687655</v>
      </c>
      <c r="BF102" s="61">
        <f t="shared" si="309"/>
        <v>0.500016415794371</v>
      </c>
      <c r="BG102" s="4">
        <f t="shared" ref="BG102:BJ102" si="354">1-AX102^2</f>
        <v>0.999954211825647</v>
      </c>
      <c r="BH102" s="4">
        <f t="shared" si="354"/>
        <v>0.99997656587279</v>
      </c>
      <c r="BI102" s="4">
        <f t="shared" si="354"/>
        <v>0.99999989653384</v>
      </c>
      <c r="BJ102" s="4">
        <f t="shared" si="354"/>
        <v>0.999989470261035</v>
      </c>
      <c r="BK102" s="61">
        <f t="shared" si="335"/>
        <v>-0.000782039006500117</v>
      </c>
      <c r="BL102" s="61">
        <f t="shared" si="336"/>
        <v>0.00190174197846848</v>
      </c>
      <c r="BM102" s="61">
        <f t="shared" si="337"/>
        <v>-0.00617780581335632</v>
      </c>
      <c r="BN102" s="61">
        <f t="shared" si="338"/>
        <v>0.00613247679985963</v>
      </c>
    </row>
    <row r="103" spans="1:66">
      <c r="A103" s="4">
        <f>Planar_dataset!A72</f>
        <v>-0.147947198813012</v>
      </c>
      <c r="B103" s="4">
        <f>Planar_dataset!B72</f>
        <v>-0.141218116077651</v>
      </c>
      <c r="C103">
        <f>Planar_dataset!C72</f>
        <v>0</v>
      </c>
      <c r="D103" s="40" cm="1">
        <f t="array" ref="D103">SUMPRODUCT($A103:$B103,$E$21:$F$21)+$G$21</f>
        <v>-0.00326265671099848</v>
      </c>
      <c r="E103" s="40" cm="1">
        <f t="array" ref="E103">SUMPRODUCT($A103:$B103,$E$22:$F$22)+$G$22</f>
        <v>0.0024888239879978</v>
      </c>
      <c r="F103" s="40" cm="1">
        <f t="array" ref="F103">SUMPRODUCT($A103:$B103,$E$23:$F$23)+$G$23</f>
        <v>0.000911372022597786</v>
      </c>
      <c r="G103" s="40" cm="1">
        <f t="array" ref="G103">SUMPRODUCT($A103:$B103,$E$24:$F$24)+$G$24</f>
        <v>0.00100785224771444</v>
      </c>
      <c r="H103" s="10">
        <f t="shared" si="311"/>
        <v>-0.00326264513413163</v>
      </c>
      <c r="I103" s="10">
        <f t="shared" si="312"/>
        <v>0.00248881884921549</v>
      </c>
      <c r="J103" s="10">
        <f t="shared" si="313"/>
        <v>0.000911371770269651</v>
      </c>
      <c r="K103" s="10">
        <f t="shared" si="314"/>
        <v>0.00100785190646718</v>
      </c>
      <c r="L103" s="10" cm="1">
        <f t="array" ref="L103">SUMPRODUCT(H103:K103,$E$28:$H$28)+$I$28</f>
        <v>-1.35059698682535e-5</v>
      </c>
      <c r="M103" s="10">
        <f t="shared" si="315"/>
        <v>0.499996623507533</v>
      </c>
      <c r="N103">
        <f t="shared" si="316"/>
        <v>0</v>
      </c>
      <c r="O103" s="4">
        <f t="shared" si="317"/>
        <v>-0.693140427597813</v>
      </c>
      <c r="P103" s="61">
        <f t="shared" si="318"/>
        <v>0.499996623507533</v>
      </c>
      <c r="Q103" s="4">
        <f t="shared" si="319"/>
        <v>0.999989355146729</v>
      </c>
      <c r="R103" s="4">
        <f t="shared" si="320"/>
        <v>0.999993805780736</v>
      </c>
      <c r="S103" s="4">
        <f t="shared" si="321"/>
        <v>0.999999169401496</v>
      </c>
      <c r="T103" s="4">
        <f t="shared" si="322"/>
        <v>0.999998984234535</v>
      </c>
      <c r="U103" s="61">
        <f t="shared" si="323"/>
        <v>-0.000219087033188318</v>
      </c>
      <c r="V103" s="61">
        <f t="shared" si="324"/>
        <v>-0.00238605925870089</v>
      </c>
      <c r="W103" s="61">
        <f t="shared" si="325"/>
        <v>-0.00656927394783533</v>
      </c>
      <c r="X103" s="61">
        <f t="shared" si="326"/>
        <v>0.00442307754047591</v>
      </c>
      <c r="Y103" s="40" cm="1">
        <f t="array" ref="Y103">SUMPRODUCT($A103:$B103,$Z$21:$AA$21)+$AB$21</f>
        <v>-0.0032755764528058</v>
      </c>
      <c r="Z103" s="40" cm="1">
        <f t="array" ref="Z103">SUMPRODUCT($A103:$B103,$Z$22:$AA$22)+$AB$22</f>
        <v>0.00234981060779321</v>
      </c>
      <c r="AA103" s="40" cm="1">
        <f t="array" ref="AA103">SUMPRODUCT($A103:$B103,$Z$23:$AA$23)+$AB$23</f>
        <v>0.000525247666360804</v>
      </c>
      <c r="AB103" s="40" cm="1">
        <f t="array" ref="AB103">SUMPRODUCT($A103:$B103,$Z$24:$AA$24)+$AB$24</f>
        <v>0.00126762132860232</v>
      </c>
      <c r="AC103" s="10">
        <f t="shared" ref="AC103:AF103" si="355">TANH(Y103)</f>
        <v>-0.00327556473786488</v>
      </c>
      <c r="AD103" s="10">
        <f t="shared" si="355"/>
        <v>0.00234980628289026</v>
      </c>
      <c r="AE103" s="10">
        <f t="shared" si="355"/>
        <v>0.000525247618058139</v>
      </c>
      <c r="AF103" s="10">
        <f t="shared" si="355"/>
        <v>0.0012676206496378</v>
      </c>
      <c r="AG103" s="61" cm="1">
        <f t="array" ref="AG103">SUMPRODUCT(AC103:AF103,$Z$28:$AC$28)+$AD$28</f>
        <v>7.5941988087118e-6</v>
      </c>
      <c r="AH103" s="10">
        <f t="shared" si="300"/>
        <v>0.500001898549702</v>
      </c>
      <c r="AI103">
        <f t="shared" si="301"/>
        <v>1</v>
      </c>
      <c r="AJ103" s="4">
        <f t="shared" si="302"/>
        <v>-0.693150977666559</v>
      </c>
      <c r="AK103" s="61">
        <f t="shared" si="303"/>
        <v>0.500001898549702</v>
      </c>
      <c r="AL103" s="4">
        <f t="shared" ref="AL103:AO103" si="356">1-AC103^2</f>
        <v>0.999989270675648</v>
      </c>
      <c r="AM103" s="4">
        <f t="shared" si="356"/>
        <v>0.999994478410433</v>
      </c>
      <c r="AN103" s="4">
        <f t="shared" si="356"/>
        <v>0.99999972411494</v>
      </c>
      <c r="AO103" s="4">
        <f t="shared" si="356"/>
        <v>0.999998393137889</v>
      </c>
      <c r="AP103" s="61">
        <f t="shared" si="329"/>
        <v>-0.000494580155311706</v>
      </c>
      <c r="AQ103" s="61">
        <f t="shared" si="330"/>
        <v>-0.000174622401325914</v>
      </c>
      <c r="AR103" s="61">
        <f t="shared" si="331"/>
        <v>-0.00618743572680504</v>
      </c>
      <c r="AS103" s="61">
        <f t="shared" si="332"/>
        <v>0.00515307352033444</v>
      </c>
      <c r="AT103" s="40" cm="1">
        <f t="array" ref="AT103">SUMPRODUCT($A103:$B103,$AO$21:$AP$21)+$AQ$21</f>
        <v>-0.00330471873699441</v>
      </c>
      <c r="AU103" s="40" cm="1">
        <f t="array" ref="AU103">SUMPRODUCT($A103:$B103,$AO$22:$AP$22)+$AQ$22</f>
        <v>0.00233963461605309</v>
      </c>
      <c r="AV103" s="40" cm="1">
        <f t="array" ref="AV103">SUMPRODUCT($A103:$B103,$AO$23:$AP$23)+$AQ$23</f>
        <v>0.000161822444830674</v>
      </c>
      <c r="AW103" s="40" cm="1">
        <f t="array" ref="AW103">SUMPRODUCT($A103:$B103,$AO$24:$AP$24)+$AQ$24</f>
        <v>0.00156978576697885</v>
      </c>
      <c r="AX103" s="10">
        <f t="shared" ref="AX103:BA103" si="357">TANH(AT103)</f>
        <v>-0.0033047067065864</v>
      </c>
      <c r="AY103" s="10">
        <f t="shared" si="357"/>
        <v>0.00233963034709483</v>
      </c>
      <c r="AZ103" s="10">
        <f t="shared" si="357"/>
        <v>0.000161822443418152</v>
      </c>
      <c r="BA103" s="10">
        <f t="shared" si="357"/>
        <v>0.00156978447754377</v>
      </c>
      <c r="BB103" s="10" cm="1">
        <f t="array" ref="BB103">SUMPRODUCT(AX103:BA103,$AU$28:$AX$28)+$AY$28</f>
        <v>3.21643128844436e-5</v>
      </c>
      <c r="BC103" s="10">
        <f t="shared" si="306"/>
        <v>0.50000804107822</v>
      </c>
      <c r="BD103">
        <f t="shared" si="307"/>
        <v>1</v>
      </c>
      <c r="BE103" s="4">
        <f t="shared" si="308"/>
        <v>-0.693163262845705</v>
      </c>
      <c r="BF103" s="61">
        <f t="shared" si="309"/>
        <v>0.50000804107822</v>
      </c>
      <c r="BG103" s="4">
        <f t="shared" ref="BG103:BJ103" si="358">1-AX103^2</f>
        <v>0.999989078913583</v>
      </c>
      <c r="BH103" s="4">
        <f t="shared" si="358"/>
        <v>0.999994526129839</v>
      </c>
      <c r="BI103" s="4">
        <f t="shared" si="358"/>
        <v>0.999999973813497</v>
      </c>
      <c r="BJ103" s="4">
        <f t="shared" si="358"/>
        <v>0.999997535776694</v>
      </c>
      <c r="BK103" s="61">
        <f t="shared" si="335"/>
        <v>-0.000782053176435431</v>
      </c>
      <c r="BL103" s="61">
        <f t="shared" si="336"/>
        <v>0.00190174428241883</v>
      </c>
      <c r="BM103" s="61">
        <f t="shared" si="337"/>
        <v>-0.00617770281942398</v>
      </c>
      <c r="BN103" s="61">
        <f t="shared" si="338"/>
        <v>0.00613242354900688</v>
      </c>
    </row>
    <row r="104" spans="1:66">
      <c r="A104" s="4">
        <f>Planar_dataset!A73</f>
        <v>-2.41113497815754</v>
      </c>
      <c r="B104" s="4">
        <f>Planar_dataset!B73</f>
        <v>-1.50670573646801</v>
      </c>
      <c r="C104">
        <f>Planar_dataset!C73</f>
        <v>0</v>
      </c>
      <c r="D104" s="40" cm="1">
        <f t="array" ref="D104">SUMPRODUCT($A104:$B104,$E$21:$F$21)+$G$21</f>
        <v>-0.0497031657100755</v>
      </c>
      <c r="E104" s="40" cm="1">
        <f t="array" ref="E104">SUMPRODUCT($A104:$B104,$E$22:$F$22)+$G$22</f>
        <v>0.025750667254535</v>
      </c>
      <c r="F104" s="40" cm="1">
        <f t="array" ref="F104">SUMPRODUCT($A104:$B104,$E$23:$F$23)+$G$23</f>
        <v>0.0120333778673883</v>
      </c>
      <c r="G104" s="40" cm="1">
        <f t="array" ref="G104">SUMPRODUCT($A104:$B104,$E$24:$F$24)+$G$24</f>
        <v>0.0114420639668675</v>
      </c>
      <c r="H104" s="10">
        <f t="shared" si="311"/>
        <v>-0.0496622771363763</v>
      </c>
      <c r="I104" s="10">
        <f t="shared" si="312"/>
        <v>0.0257449770348956</v>
      </c>
      <c r="J104" s="10">
        <f t="shared" si="313"/>
        <v>0.0120327970812337</v>
      </c>
      <c r="K104" s="10">
        <f t="shared" si="314"/>
        <v>0.0114415646581866</v>
      </c>
      <c r="L104" s="10" cm="1">
        <f t="array" ref="L104">SUMPRODUCT(H104:K104,$E$28:$H$28)+$I$28</f>
        <v>-0.000157978609857857</v>
      </c>
      <c r="M104" s="10">
        <f t="shared" si="315"/>
        <v>0.499960505347618</v>
      </c>
      <c r="N104">
        <f t="shared" si="316"/>
        <v>0</v>
      </c>
      <c r="O104" s="4">
        <f t="shared" si="317"/>
        <v>-0.693068194374671</v>
      </c>
      <c r="P104" s="61">
        <f t="shared" si="318"/>
        <v>0.499960505347618</v>
      </c>
      <c r="Q104" s="4">
        <f t="shared" si="319"/>
        <v>0.99753365822963</v>
      </c>
      <c r="R104" s="4">
        <f t="shared" si="320"/>
        <v>0.999337196157473</v>
      </c>
      <c r="S104" s="4">
        <f t="shared" si="321"/>
        <v>0.999855211794402</v>
      </c>
      <c r="T104" s="4">
        <f t="shared" si="322"/>
        <v>0.999869090598173</v>
      </c>
      <c r="U104" s="61">
        <f t="shared" si="323"/>
        <v>-0.00021853322882599</v>
      </c>
      <c r="V104" s="61">
        <f t="shared" si="324"/>
        <v>-0.00238432029139644</v>
      </c>
      <c r="W104" s="61">
        <f t="shared" si="325"/>
        <v>-0.00656785377502761</v>
      </c>
      <c r="X104" s="61">
        <f t="shared" si="326"/>
        <v>0.00442218354276741</v>
      </c>
      <c r="Y104" s="40" cm="1">
        <f t="array" ref="Y104">SUMPRODUCT($A104:$B104,$Z$21:$AA$21)+$AB$21</f>
        <v>-0.0498313199165204</v>
      </c>
      <c r="Z104" s="40" cm="1">
        <f t="array" ref="Z104">SUMPRODUCT($A104:$B104,$Z$22:$AA$22)+$AB$22</f>
        <v>0.0243736645046108</v>
      </c>
      <c r="AA104" s="40" cm="1">
        <f t="array" ref="AA104">SUMPRODUCT($A104:$B104,$Z$23:$AA$23)+$AB$23</f>
        <v>0.00820920430581913</v>
      </c>
      <c r="AB104" s="40" cm="1">
        <f t="array" ref="AB104">SUMPRODUCT($A104:$B104,$Z$24:$AA$24)+$AB$24</f>
        <v>0.0140147591690516</v>
      </c>
      <c r="AC104" s="10">
        <f t="shared" ref="AC104:AF104" si="359">TANH(Y104)</f>
        <v>-0.0497901144564373</v>
      </c>
      <c r="AD104" s="10">
        <f t="shared" si="359"/>
        <v>0.0243688390521313</v>
      </c>
      <c r="AE104" s="10">
        <f t="shared" si="359"/>
        <v>0.00820901990186419</v>
      </c>
      <c r="AF104" s="10">
        <f t="shared" si="359"/>
        <v>0.01401384167862</v>
      </c>
      <c r="AG104" s="61" cm="1">
        <f t="array" ref="AG104">SUMPRODUCT(AC104:AF104,$Z$28:$AC$28)+$AD$28</f>
        <v>8.21935991439915e-5</v>
      </c>
      <c r="AH104" s="10">
        <f t="shared" si="300"/>
        <v>0.500020548399774</v>
      </c>
      <c r="AI104">
        <f t="shared" si="301"/>
        <v>1</v>
      </c>
      <c r="AJ104" s="4">
        <f t="shared" si="302"/>
        <v>-0.693188278203991</v>
      </c>
      <c r="AK104" s="61">
        <f t="shared" si="303"/>
        <v>0.500020548399774</v>
      </c>
      <c r="AL104" s="4">
        <f t="shared" ref="AL104:AO104" si="360">1-AC104^2</f>
        <v>0.997520944502415</v>
      </c>
      <c r="AM104" s="4">
        <f t="shared" si="360"/>
        <v>0.999406159683251</v>
      </c>
      <c r="AN104" s="4">
        <f t="shared" si="360"/>
        <v>0.999932611992251</v>
      </c>
      <c r="AO104" s="4">
        <f t="shared" si="360"/>
        <v>0.999803612241407</v>
      </c>
      <c r="AP104" s="61">
        <f t="shared" si="329"/>
        <v>-0.000493377759157456</v>
      </c>
      <c r="AQ104" s="61">
        <f t="shared" si="330"/>
        <v>-0.000174526176636309</v>
      </c>
      <c r="AR104" s="61">
        <f t="shared" si="331"/>
        <v>-0.00618725124787708</v>
      </c>
      <c r="AS104" s="61">
        <f t="shared" si="332"/>
        <v>0.00515226196837059</v>
      </c>
      <c r="AT104" s="40" cm="1">
        <f t="array" ref="AT104">SUMPRODUCT($A104:$B104,$AO$21:$AP$21)+$AQ$21</f>
        <v>-0.0501203335920962</v>
      </c>
      <c r="AU104" s="40" cm="1">
        <f t="array" ref="AU104">SUMPRODUCT($A104:$B104,$AO$22:$AP$22)+$AQ$22</f>
        <v>0.024272888414671</v>
      </c>
      <c r="AV104" s="40" cm="1">
        <f t="array" ref="AV104">SUMPRODUCT($A104:$B104,$AO$23:$AP$23)+$AQ$23</f>
        <v>0.0046106264764417</v>
      </c>
      <c r="AW104" s="40" cm="1">
        <f t="array" ref="AW104">SUMPRODUCT($A104:$B104,$AO$24:$AP$24)+$AQ$24</f>
        <v>0.0170067919415673</v>
      </c>
      <c r="AX104" s="10">
        <f t="shared" ref="AX104:BA104" si="361">TANH(AT104)</f>
        <v>-0.0500784074945011</v>
      </c>
      <c r="AY104" s="10">
        <f t="shared" si="361"/>
        <v>0.0242681225600984</v>
      </c>
      <c r="AZ104" s="10">
        <f t="shared" si="361"/>
        <v>0.00461059380601008</v>
      </c>
      <c r="BA104" s="10">
        <f t="shared" si="361"/>
        <v>0.0170051525009158</v>
      </c>
      <c r="BB104" s="10" cm="1">
        <f t="array" ref="BB104">SUMPRODUCT(AX104:BA104,$AU$28:$AX$28)+$AY$28</f>
        <v>0.000323071220933103</v>
      </c>
      <c r="BC104" s="10">
        <f t="shared" si="306"/>
        <v>0.500080767804531</v>
      </c>
      <c r="BD104">
        <f t="shared" si="307"/>
        <v>1</v>
      </c>
      <c r="BE104" s="4">
        <f t="shared" si="308"/>
        <v>-0.693308729217288</v>
      </c>
      <c r="BF104" s="61">
        <f t="shared" si="309"/>
        <v>0.500080767804531</v>
      </c>
      <c r="BG104" s="4">
        <f t="shared" ref="BG104:BJ104" si="362">1-AX104^2</f>
        <v>0.997492153102815</v>
      </c>
      <c r="BH104" s="4">
        <f t="shared" si="362"/>
        <v>0.999411058227408</v>
      </c>
      <c r="BI104" s="4">
        <f t="shared" si="362"/>
        <v>0.999978742424756</v>
      </c>
      <c r="BJ104" s="4">
        <f t="shared" si="362"/>
        <v>0.999710824788421</v>
      </c>
      <c r="BK104" s="61">
        <f t="shared" si="335"/>
        <v>-0.000780213892823261</v>
      </c>
      <c r="BL104" s="61">
        <f t="shared" si="336"/>
        <v>0.00190091111902649</v>
      </c>
      <c r="BM104" s="61">
        <f t="shared" si="337"/>
        <v>-0.00617847019288658</v>
      </c>
      <c r="BN104" s="61">
        <f t="shared" si="338"/>
        <v>0.0061315570235537</v>
      </c>
    </row>
    <row r="105" spans="1:66">
      <c r="A105" s="4">
        <f>Planar_dataset!A74</f>
        <v>-3.52065970196551</v>
      </c>
      <c r="B105" s="4">
        <f>Planar_dataset!B74</f>
        <v>-1.52995706776713</v>
      </c>
      <c r="C105">
        <f>Planar_dataset!C74</f>
        <v>0</v>
      </c>
      <c r="D105" s="40" cm="1">
        <f t="array" ref="D105">SUMPRODUCT($A105:$B105,$E$21:$F$21)+$G$21</f>
        <v>-0.0696499351913497</v>
      </c>
      <c r="E105" s="40" cm="1">
        <f t="array" ref="E105">SUMPRODUCT($A105:$B105,$E$22:$F$22)+$G$22</f>
        <v>0.0251132908506215</v>
      </c>
      <c r="F105" s="40" cm="1">
        <f t="array" ref="F105">SUMPRODUCT($A105:$B105,$E$23:$F$23)+$G$23</f>
        <v>0.0151935547407953</v>
      </c>
      <c r="G105" s="40" cm="1">
        <f t="array" ref="G105">SUMPRODUCT($A105:$B105,$E$24:$F$24)+$G$24</f>
        <v>0.0125058871653764</v>
      </c>
      <c r="H105" s="10">
        <f t="shared" si="311"/>
        <v>-0.0695375267291469</v>
      </c>
      <c r="I105" s="10">
        <f t="shared" si="312"/>
        <v>0.0251080127206663</v>
      </c>
      <c r="J105" s="10">
        <f t="shared" si="313"/>
        <v>0.0151923857345532</v>
      </c>
      <c r="K105" s="10">
        <f t="shared" si="314"/>
        <v>0.0125052352441903</v>
      </c>
      <c r="L105" s="10" cm="1">
        <f t="array" ref="L105">SUMPRODUCT(H105:K105,$E$28:$H$28)+$I$28</f>
        <v>-0.000178333184461083</v>
      </c>
      <c r="M105" s="10">
        <f t="shared" si="315"/>
        <v>0.499955416704003</v>
      </c>
      <c r="N105">
        <f t="shared" si="316"/>
        <v>0</v>
      </c>
      <c r="O105" s="4">
        <f t="shared" si="317"/>
        <v>-0.693058017943056</v>
      </c>
      <c r="P105" s="61">
        <f t="shared" si="318"/>
        <v>0.499955416704003</v>
      </c>
      <c r="Q105" s="4">
        <f t="shared" si="319"/>
        <v>0.995164532376393</v>
      </c>
      <c r="R105" s="4">
        <f t="shared" si="320"/>
        <v>0.999369587697219</v>
      </c>
      <c r="S105" s="4">
        <f t="shared" si="321"/>
        <v>0.999769191415693</v>
      </c>
      <c r="T105" s="4">
        <f t="shared" si="322"/>
        <v>0.999843619091487</v>
      </c>
      <c r="U105" s="61">
        <f t="shared" si="323"/>
        <v>-0.000218011997072305</v>
      </c>
      <c r="V105" s="61">
        <f t="shared" si="324"/>
        <v>-0.00238437330580947</v>
      </c>
      <c r="W105" s="61">
        <f t="shared" si="325"/>
        <v>-0.00656722188148234</v>
      </c>
      <c r="X105" s="61">
        <f t="shared" si="326"/>
        <v>0.00442202588010147</v>
      </c>
      <c r="Y105" s="40" cm="1">
        <f t="array" ref="Y105">SUMPRODUCT($A105:$B105,$Z$21:$AA$21)+$AB$21</f>
        <v>-0.0697675227508362</v>
      </c>
      <c r="Z105" s="40" cm="1">
        <f t="array" ref="Z105">SUMPRODUCT($A105:$B105,$Z$22:$AA$22)+$AB$22</f>
        <v>0.0238537261340552</v>
      </c>
      <c r="AA105" s="40" cm="1">
        <f t="array" ref="AA105">SUMPRODUCT($A105:$B105,$Z$23:$AA$23)+$AB$23</f>
        <v>0.0116910752077663</v>
      </c>
      <c r="AB105" s="40" cm="1">
        <f t="array" ref="AB105">SUMPRODUCT($A105:$B105,$Z$24:$AA$24)+$AB$24</f>
        <v>0.0148618015330496</v>
      </c>
      <c r="AC105" s="10">
        <f t="shared" ref="AC105:AF105" si="363">TANH(Y105)</f>
        <v>-0.0696545447404304</v>
      </c>
      <c r="AD105" s="10">
        <f t="shared" si="363"/>
        <v>0.0238492029048248</v>
      </c>
      <c r="AE105" s="10">
        <f t="shared" si="363"/>
        <v>0.0116905425866691</v>
      </c>
      <c r="AF105" s="10">
        <f t="shared" si="363"/>
        <v>0.0148607074387646</v>
      </c>
      <c r="AG105" s="61" cm="1">
        <f t="array" ref="AG105">SUMPRODUCT(AC105:AF105,$Z$28:$AC$28)+$AD$28</f>
        <v>6.76689818741467e-5</v>
      </c>
      <c r="AH105" s="10">
        <f t="shared" si="300"/>
        <v>0.500016917245462</v>
      </c>
      <c r="AI105">
        <f t="shared" si="301"/>
        <v>1</v>
      </c>
      <c r="AJ105" s="4">
        <f t="shared" si="302"/>
        <v>-0.693181015623269</v>
      </c>
      <c r="AK105" s="61">
        <f t="shared" si="303"/>
        <v>0.500016917245462</v>
      </c>
      <c r="AL105" s="4">
        <f t="shared" ref="AL105:AO105" si="364">1-AC105^2</f>
        <v>0.995148244397003</v>
      </c>
      <c r="AM105" s="4">
        <f t="shared" si="364"/>
        <v>0.999431215520804</v>
      </c>
      <c r="AN105" s="4">
        <f t="shared" si="364"/>
        <v>0.999863331214029</v>
      </c>
      <c r="AO105" s="4">
        <f t="shared" si="364"/>
        <v>0.999779159374419</v>
      </c>
      <c r="AP105" s="61">
        <f t="shared" si="329"/>
        <v>-0.000492200638016775</v>
      </c>
      <c r="AQ105" s="61">
        <f t="shared" si="330"/>
        <v>-0.00017452928469154</v>
      </c>
      <c r="AR105" s="61">
        <f t="shared" si="331"/>
        <v>-0.00618677763263883</v>
      </c>
      <c r="AS105" s="61">
        <f t="shared" si="332"/>
        <v>0.00515209854118296</v>
      </c>
      <c r="AT105" s="40" cm="1">
        <f t="array" ref="AT105">SUMPRODUCT($A105:$B105,$AO$21:$AP$21)+$AQ$21</f>
        <v>-0.0700326778934191</v>
      </c>
      <c r="AU105" s="40" cm="1">
        <f t="array" ref="AU105">SUMPRODUCT($A105:$B105,$AO$22:$AP$22)+$AQ$22</f>
        <v>0.0237615432483713</v>
      </c>
      <c r="AV105" s="40" cm="1">
        <f t="array" ref="AV105">SUMPRODUCT($A105:$B105,$AO$23:$AP$23)+$AQ$23</f>
        <v>0.0083959287437389</v>
      </c>
      <c r="AW105" s="40" cm="1">
        <f t="array" ref="AW105">SUMPRODUCT($A105:$B105,$AO$24:$AP$24)+$AQ$24</f>
        <v>0.0176011277656566</v>
      </c>
      <c r="AX105" s="10">
        <f t="shared" ref="AX105:BA105" si="365">TANH(AT105)</f>
        <v>-0.0699184085355116</v>
      </c>
      <c r="AY105" s="10">
        <f t="shared" si="365"/>
        <v>0.0237570722490483</v>
      </c>
      <c r="AZ105" s="10">
        <f t="shared" si="365"/>
        <v>0.00839573146843003</v>
      </c>
      <c r="BA105" s="10">
        <f t="shared" si="365"/>
        <v>0.0175993103828404</v>
      </c>
      <c r="BB105" s="10" cm="1">
        <f t="array" ref="BB105">SUMPRODUCT(AX105:BA105,$AU$28:$AX$28)+$AY$28</f>
        <v>0.000312680175052643</v>
      </c>
      <c r="BC105" s="10">
        <f t="shared" si="306"/>
        <v>0.500078170043126</v>
      </c>
      <c r="BD105">
        <f t="shared" si="307"/>
        <v>1</v>
      </c>
      <c r="BE105" s="4">
        <f t="shared" si="308"/>
        <v>-0.693303532868583</v>
      </c>
      <c r="BF105" s="61">
        <f t="shared" si="309"/>
        <v>0.500078170043126</v>
      </c>
      <c r="BG105" s="4">
        <f t="shared" ref="BG105:BJ105" si="366">1-AX105^2</f>
        <v>0.995111416147861</v>
      </c>
      <c r="BH105" s="4">
        <f t="shared" si="366"/>
        <v>0.999435601518153</v>
      </c>
      <c r="BI105" s="4">
        <f t="shared" si="366"/>
        <v>0.99992951169311</v>
      </c>
      <c r="BJ105" s="4">
        <f t="shared" si="366"/>
        <v>0.999690264274049</v>
      </c>
      <c r="BK105" s="61">
        <f t="shared" si="335"/>
        <v>-0.000778347695487529</v>
      </c>
      <c r="BL105" s="61">
        <f t="shared" si="336"/>
        <v>0.00190094792625934</v>
      </c>
      <c r="BM105" s="61">
        <f t="shared" si="337"/>
        <v>-0.00617813392219427</v>
      </c>
      <c r="BN105" s="61">
        <f t="shared" si="338"/>
        <v>0.00613139906827698</v>
      </c>
    </row>
    <row r="106" spans="1:66">
      <c r="A106" s="4">
        <f>Planar_dataset!A75</f>
        <v>-3.0976248030545</v>
      </c>
      <c r="B106" s="4">
        <f>Planar_dataset!B75</f>
        <v>-0.794385720379503</v>
      </c>
      <c r="C106">
        <f>Planar_dataset!C75</f>
        <v>0</v>
      </c>
      <c r="D106" s="40" cm="1">
        <f t="array" ref="D106">SUMPRODUCT($A106:$B106,$E$21:$F$21)+$G$21</f>
        <v>-0.0588725711479895</v>
      </c>
      <c r="E106" s="40" cm="1">
        <f t="array" ref="E106">SUMPRODUCT($A106:$B106,$E$22:$F$22)+$G$22</f>
        <v>0.0118141904305233</v>
      </c>
      <c r="F106" s="40" cm="1">
        <f t="array" ref="F106">SUMPRODUCT($A106:$B106,$E$23:$F$23)+$G$23</f>
        <v>0.01141060043491</v>
      </c>
      <c r="G106" s="40" cm="1">
        <f t="array" ref="G106">SUMPRODUCT($A106:$B106,$E$24:$F$24)+$G$24</f>
        <v>0.0075438244961869</v>
      </c>
      <c r="H106" s="10">
        <f t="shared" si="311"/>
        <v>-0.0588046482699686</v>
      </c>
      <c r="I106" s="10">
        <f t="shared" si="312"/>
        <v>0.0118136408056229</v>
      </c>
      <c r="J106" s="10">
        <f t="shared" si="313"/>
        <v>0.0114101052337865</v>
      </c>
      <c r="K106" s="10">
        <f t="shared" si="314"/>
        <v>0.00754368139488405</v>
      </c>
      <c r="L106" s="10" cm="1">
        <f t="array" ref="L106">SUMPRODUCT(H106:K106,$E$28:$H$28)+$I$28</f>
        <v>-0.000113789960877288</v>
      </c>
      <c r="M106" s="10">
        <f t="shared" si="315"/>
        <v>0.499971552509811</v>
      </c>
      <c r="N106">
        <f t="shared" si="316"/>
        <v>0</v>
      </c>
      <c r="O106" s="4">
        <f t="shared" si="317"/>
        <v>-0.693090287198026</v>
      </c>
      <c r="P106" s="61">
        <f t="shared" si="318"/>
        <v>0.499971552509811</v>
      </c>
      <c r="Q106" s="4">
        <f t="shared" si="319"/>
        <v>0.996542013341845</v>
      </c>
      <c r="R106" s="4">
        <f t="shared" si="320"/>
        <v>0.999860437890916</v>
      </c>
      <c r="S106" s="4">
        <f t="shared" si="321"/>
        <v>0.999869809498554</v>
      </c>
      <c r="T106" s="4">
        <f t="shared" si="322"/>
        <v>0.999943092871012</v>
      </c>
      <c r="U106" s="61">
        <f t="shared" si="323"/>
        <v>-0.000218320809596191</v>
      </c>
      <c r="V106" s="61">
        <f t="shared" si="324"/>
        <v>-0.00238562140641757</v>
      </c>
      <c r="W106" s="61">
        <f t="shared" si="325"/>
        <v>-0.00656809479037144</v>
      </c>
      <c r="X106" s="61">
        <f t="shared" si="326"/>
        <v>0.00442260855735431</v>
      </c>
      <c r="Y106" s="40" cm="1">
        <f t="array" ref="Y106">SUMPRODUCT($A106:$B106,$Z$21:$AA$21)+$AB$21</f>
        <v>-0.0589187700307775</v>
      </c>
      <c r="Z106" s="40" cm="1">
        <f t="array" ref="Z106">SUMPRODUCT($A106:$B106,$Z$22:$AA$22)+$AB$22</f>
        <v>0.01132448266547</v>
      </c>
      <c r="AA106" s="40" cm="1">
        <f t="array" ref="AA106">SUMPRODUCT($A106:$B106,$Z$23:$AA$23)+$AB$23</f>
        <v>0.010042803795591</v>
      </c>
      <c r="AB106" s="40" cm="1">
        <f t="array" ref="AB106">SUMPRODUCT($A106:$B106,$Z$24:$AA$24)+$AB$24</f>
        <v>0.00846337431081224</v>
      </c>
      <c r="AC106" s="10">
        <f t="shared" ref="AC106:AF106" si="367">TANH(Y106)</f>
        <v>-0.058850687272529</v>
      </c>
      <c r="AD106" s="10">
        <f t="shared" si="367"/>
        <v>0.0113239985916655</v>
      </c>
      <c r="AE106" s="10">
        <f t="shared" si="367"/>
        <v>0.0100424661771509</v>
      </c>
      <c r="AF106" s="10">
        <f t="shared" si="367"/>
        <v>0.00846317224308861</v>
      </c>
      <c r="AG106" s="61" cm="1">
        <f t="array" ref="AG106">SUMPRODUCT(AC106:AF106,$Z$28:$AC$28)+$AD$28</f>
        <v>1.58173987188771e-5</v>
      </c>
      <c r="AH106" s="10">
        <f t="shared" si="300"/>
        <v>0.50000395434968</v>
      </c>
      <c r="AI106">
        <f t="shared" si="301"/>
        <v>1</v>
      </c>
      <c r="AJ106" s="4">
        <f t="shared" si="302"/>
        <v>-0.693155089290579</v>
      </c>
      <c r="AK106" s="61">
        <f t="shared" si="303"/>
        <v>0.50000395434968</v>
      </c>
      <c r="AL106" s="4">
        <f t="shared" ref="AL106:AO106" si="368">1-AC106^2</f>
        <v>0.996536596607551</v>
      </c>
      <c r="AM106" s="4">
        <f t="shared" si="368"/>
        <v>0.999871767055896</v>
      </c>
      <c r="AN106" s="4">
        <f t="shared" si="368"/>
        <v>0.999899148873081</v>
      </c>
      <c r="AO106" s="4">
        <f t="shared" si="368"/>
        <v>0.999928374715584</v>
      </c>
      <c r="AP106" s="61">
        <f t="shared" si="329"/>
        <v>-0.000492874539399924</v>
      </c>
      <c r="AQ106" s="61">
        <f t="shared" si="330"/>
        <v>-0.000174601690942824</v>
      </c>
      <c r="AR106" s="61">
        <f t="shared" si="331"/>
        <v>-0.00618683886139385</v>
      </c>
      <c r="AS106" s="61">
        <f t="shared" si="332"/>
        <v>0.00515273389548966</v>
      </c>
      <c r="AT106" s="40" cm="1">
        <f t="array" ref="AT106">SUMPRODUCT($A106:$B106,$AO$21:$AP$21)+$AQ$21</f>
        <v>-0.0590229111095652</v>
      </c>
      <c r="AU106" s="40" cm="1">
        <f t="array" ref="AU106">SUMPRODUCT($A106:$B106,$AO$22:$AP$22)+$AQ$22</f>
        <v>0.0112886394595869</v>
      </c>
      <c r="AV106" s="40" cm="1">
        <f t="array" ref="AV106">SUMPRODUCT($A106:$B106,$AO$23:$AP$23)+$AQ$23</f>
        <v>0.00875689862512811</v>
      </c>
      <c r="AW106" s="40" cm="1">
        <f t="array" ref="AW106">SUMPRODUCT($A106:$B106,$AO$24:$AP$24)+$AQ$24</f>
        <v>0.0095318053705125</v>
      </c>
      <c r="AX106" s="10">
        <f t="shared" ref="AX106:BA106" si="369">TANH(AT106)</f>
        <v>-0.0589544670323332</v>
      </c>
      <c r="AY106" s="10">
        <f t="shared" si="369"/>
        <v>0.011288159967531</v>
      </c>
      <c r="AZ106" s="10">
        <f t="shared" si="369"/>
        <v>0.0087566747961095</v>
      </c>
      <c r="BA106" s="10">
        <f t="shared" si="369"/>
        <v>0.00953151670928095</v>
      </c>
      <c r="BB106" s="10" cm="1">
        <f t="array" ref="BB106">SUMPRODUCT(AX106:BA106,$AU$28:$AX$28)+$AY$28</f>
        <v>0.000144698192838303</v>
      </c>
      <c r="BC106" s="10">
        <f t="shared" si="306"/>
        <v>0.500036174548146</v>
      </c>
      <c r="BD106">
        <f t="shared" si="307"/>
        <v>1</v>
      </c>
      <c r="BE106" s="4">
        <f t="shared" si="308"/>
        <v>-0.69321953227356</v>
      </c>
      <c r="BF106" s="61">
        <f t="shared" si="309"/>
        <v>0.500036174548146</v>
      </c>
      <c r="BG106" s="4">
        <f t="shared" ref="BG106:BJ106" si="370">1-AX106^2</f>
        <v>0.996524370816934</v>
      </c>
      <c r="BH106" s="4">
        <f t="shared" si="370"/>
        <v>0.999872577444547</v>
      </c>
      <c r="BI106" s="4">
        <f t="shared" si="370"/>
        <v>0.999923320646515</v>
      </c>
      <c r="BJ106" s="4">
        <f t="shared" si="370"/>
        <v>0.999909150189221</v>
      </c>
      <c r="BK106" s="61">
        <f t="shared" si="335"/>
        <v>-0.000779387411443131</v>
      </c>
      <c r="BL106" s="61">
        <f t="shared" si="336"/>
        <v>0.00190161935649563</v>
      </c>
      <c r="BM106" s="61">
        <f t="shared" si="337"/>
        <v>-0.00617757684712444</v>
      </c>
      <c r="BN106" s="61">
        <f t="shared" si="338"/>
        <v>0.00613222654647382</v>
      </c>
    </row>
    <row r="107" spans="1:66">
      <c r="A107" s="4">
        <f>Planar_dataset!A76</f>
        <v>-3.86453573584426</v>
      </c>
      <c r="B107" s="4">
        <f>Planar_dataset!B76</f>
        <v>-1.39958851607886</v>
      </c>
      <c r="C107">
        <f>Planar_dataset!C76</f>
        <v>0</v>
      </c>
      <c r="D107" s="40" cm="1">
        <f t="array" ref="D107">SUMPRODUCT($A107:$B107,$E$21:$F$21)+$G$21</f>
        <v>-0.0752315282765188</v>
      </c>
      <c r="E107" s="40" cm="1">
        <f t="array" ref="E107">SUMPRODUCT($A107:$B107,$E$22:$F$22)+$G$22</f>
        <v>0.0223520507364292</v>
      </c>
      <c r="F107" s="40" cm="1">
        <f t="array" ref="F107">SUMPRODUCT($A107:$B107,$E$23:$F$23)+$G$23</f>
        <v>0.0156849321467923</v>
      </c>
      <c r="G107" s="40" cm="1">
        <f t="array" ref="G107">SUMPRODUCT($A107:$B107,$E$24:$F$24)+$G$24</f>
        <v>0.0119730035888199</v>
      </c>
      <c r="H107" s="10">
        <f t="shared" si="311"/>
        <v>-0.0750899174913045</v>
      </c>
      <c r="I107" s="10">
        <f t="shared" si="312"/>
        <v>0.0223483290130897</v>
      </c>
      <c r="J107" s="10">
        <f t="shared" si="313"/>
        <v>0.0156836460195343</v>
      </c>
      <c r="K107" s="10">
        <f t="shared" si="314"/>
        <v>0.0119724315003682</v>
      </c>
      <c r="L107" s="10" cm="1">
        <f t="array" ref="L107">SUMPRODUCT(H107:K107,$E$28:$H$28)+$I$28</f>
        <v>-0.000173898317154894</v>
      </c>
      <c r="M107" s="10">
        <f t="shared" si="315"/>
        <v>0.499956525420821</v>
      </c>
      <c r="N107">
        <f t="shared" si="316"/>
        <v>0</v>
      </c>
      <c r="O107" s="4">
        <f t="shared" si="317"/>
        <v>-0.693060235181446</v>
      </c>
      <c r="P107" s="61">
        <f t="shared" si="318"/>
        <v>0.499956525420821</v>
      </c>
      <c r="Q107" s="4">
        <f t="shared" si="319"/>
        <v>0.994361504291149</v>
      </c>
      <c r="R107" s="4">
        <f t="shared" si="320"/>
        <v>0.999500552190323</v>
      </c>
      <c r="S107" s="4">
        <f t="shared" si="321"/>
        <v>0.999754023247534</v>
      </c>
      <c r="T107" s="4">
        <f t="shared" si="322"/>
        <v>0.999856660883969</v>
      </c>
      <c r="U107" s="61">
        <f t="shared" si="323"/>
        <v>-0.000217836559738387</v>
      </c>
      <c r="V107" s="61">
        <f t="shared" si="324"/>
        <v>-0.00238469105938674</v>
      </c>
      <c r="W107" s="61">
        <f t="shared" si="325"/>
        <v>-0.00656713680921606</v>
      </c>
      <c r="X107" s="61">
        <f t="shared" si="326"/>
        <v>0.00442209336681666</v>
      </c>
      <c r="Y107" s="40" cm="1">
        <f t="array" ref="Y107">SUMPRODUCT($A107:$B107,$Z$21:$AA$21)+$AB$21</f>
        <v>-0.075331563402321</v>
      </c>
      <c r="Z107" s="40" cm="1">
        <f t="array" ref="Z107">SUMPRODUCT($A107:$B107,$Z$22:$AA$22)+$AB$22</f>
        <v>0.0212831042832291</v>
      </c>
      <c r="AA107" s="40" cm="1">
        <f t="array" ref="AA107">SUMPRODUCT($A107:$B107,$Z$23:$AA$23)+$AB$23</f>
        <v>0.0127094985785936</v>
      </c>
      <c r="AB107" s="40" cm="1">
        <f t="array" ref="AB107">SUMPRODUCT($A107:$B107,$Z$24:$AA$24)+$AB$24</f>
        <v>0.013974161189327</v>
      </c>
      <c r="AC107" s="10">
        <f t="shared" ref="AC107:AF107" si="371">TANH(Y107)</f>
        <v>-0.0751893878219631</v>
      </c>
      <c r="AD107" s="10">
        <f t="shared" si="371"/>
        <v>0.0212798913257168</v>
      </c>
      <c r="AE107" s="10">
        <f t="shared" si="371"/>
        <v>0.0127088142953017</v>
      </c>
      <c r="AF107" s="10">
        <f t="shared" si="371"/>
        <v>0.0139732516487709</v>
      </c>
      <c r="AG107" s="61" cm="1">
        <f t="array" ref="AG107">SUMPRODUCT(AC107:AF107,$Z$28:$AC$28)+$AD$28</f>
        <v>5.22940202321214e-5</v>
      </c>
      <c r="AH107" s="10">
        <f t="shared" si="300"/>
        <v>0.500013073505055</v>
      </c>
      <c r="AI107">
        <f t="shared" si="301"/>
        <v>1</v>
      </c>
      <c r="AJ107" s="4">
        <f t="shared" si="302"/>
        <v>-0.693173327911894</v>
      </c>
      <c r="AK107" s="61">
        <f t="shared" si="303"/>
        <v>0.500013073505055</v>
      </c>
      <c r="AL107" s="4">
        <f t="shared" ref="AL107:AO107" si="372">1-AC107^2</f>
        <v>0.994346555958958</v>
      </c>
      <c r="AM107" s="4">
        <f t="shared" si="372"/>
        <v>0.999547166225166</v>
      </c>
      <c r="AN107" s="4">
        <f t="shared" si="372"/>
        <v>0.999838486039208</v>
      </c>
      <c r="AO107" s="4">
        <f t="shared" si="372"/>
        <v>0.99980474823836</v>
      </c>
      <c r="AP107" s="61">
        <f t="shared" si="329"/>
        <v>-0.000491800342053635</v>
      </c>
      <c r="AQ107" s="61">
        <f t="shared" si="330"/>
        <v>-0.00017454819120117</v>
      </c>
      <c r="AR107" s="61">
        <f t="shared" si="331"/>
        <v>-0.00618657634211308</v>
      </c>
      <c r="AS107" s="61">
        <f t="shared" si="332"/>
        <v>0.00515219080032045</v>
      </c>
      <c r="AT107" s="40" cm="1">
        <f t="array" ref="AT107">SUMPRODUCT($A107:$B107,$AO$21:$AP$21)+$AQ$21</f>
        <v>-0.0755571198880838</v>
      </c>
      <c r="AU107" s="40" cm="1">
        <f t="array" ref="AU107">SUMPRODUCT($A107:$B107,$AO$22:$AP$22)+$AQ$22</f>
        <v>0.0212048707870186</v>
      </c>
      <c r="AV107" s="40" cm="1">
        <f t="array" ref="AV107">SUMPRODUCT($A107:$B107,$AO$23:$AP$23)+$AQ$23</f>
        <v>0.00991067199446538</v>
      </c>
      <c r="AW107" s="40" cm="1">
        <f t="array" ref="AW107">SUMPRODUCT($A107:$B107,$AO$24:$AP$24)+$AQ$24</f>
        <v>0.0163006033614192</v>
      </c>
      <c r="AX107" s="10">
        <f t="shared" ref="AX107:BA107" si="373">TANH(AT107)</f>
        <v>-0.075413665329328</v>
      </c>
      <c r="AY107" s="10">
        <f t="shared" si="373"/>
        <v>0.0212016931262508</v>
      </c>
      <c r="AZ107" s="10">
        <f t="shared" si="373"/>
        <v>0.00991034752712313</v>
      </c>
      <c r="BA107" s="10">
        <f t="shared" si="373"/>
        <v>0.0162991597722028</v>
      </c>
      <c r="BB107" s="10" cm="1">
        <f t="array" ref="BB107">SUMPRODUCT(AX107:BA107,$AU$28:$AX$28)+$AY$28</f>
        <v>0.000276896717962936</v>
      </c>
      <c r="BC107" s="10">
        <f t="shared" si="306"/>
        <v>0.500069224179048</v>
      </c>
      <c r="BD107">
        <f t="shared" si="307"/>
        <v>1</v>
      </c>
      <c r="BE107" s="4">
        <f t="shared" si="308"/>
        <v>-0.693285638502901</v>
      </c>
      <c r="BF107" s="61">
        <f t="shared" si="309"/>
        <v>0.500069224179048</v>
      </c>
      <c r="BG107" s="4">
        <f t="shared" ref="BG107:BJ107" si="374">1-AX107^2</f>
        <v>0.994312779081596</v>
      </c>
      <c r="BH107" s="4">
        <f t="shared" si="374"/>
        <v>0.99955048820858</v>
      </c>
      <c r="BI107" s="4">
        <f t="shared" si="374"/>
        <v>0.999901785011892</v>
      </c>
      <c r="BJ107" s="4">
        <f t="shared" si="374"/>
        <v>0.99973433739072</v>
      </c>
      <c r="BK107" s="61">
        <f t="shared" si="335"/>
        <v>-0.0007777091117767</v>
      </c>
      <c r="BL107" s="61">
        <f t="shared" si="336"/>
        <v>0.00190113243336981</v>
      </c>
      <c r="BM107" s="61">
        <f t="shared" si="337"/>
        <v>-0.00617785209381972</v>
      </c>
      <c r="BN107" s="61">
        <f t="shared" si="338"/>
        <v>0.00613155969285632</v>
      </c>
    </row>
    <row r="108" spans="1:66">
      <c r="A108" s="4">
        <f>Planar_dataset!A77</f>
        <v>0.0346287901545725</v>
      </c>
      <c r="B108" s="4">
        <f>Planar_dataset!B77</f>
        <v>0.0356093081279514</v>
      </c>
      <c r="C108">
        <f>Planar_dataset!C77</f>
        <v>0</v>
      </c>
      <c r="D108" s="40" cm="1">
        <f t="array" ref="D108">SUMPRODUCT($A108:$B108,$E$21:$F$21)+$G$21</f>
        <v>0.00077481853838679</v>
      </c>
      <c r="E108" s="40" cm="1">
        <f t="array" ref="E108">SUMPRODUCT($A108:$B108,$E$22:$F$22)+$G$22</f>
        <v>-0.000630160952959821</v>
      </c>
      <c r="F108" s="40" cm="1">
        <f t="array" ref="F108">SUMPRODUCT($A108:$B108,$E$23:$F$23)+$G$23</f>
        <v>-0.000222383396601721</v>
      </c>
      <c r="G108" s="40" cm="1">
        <f t="array" ref="G108">SUMPRODUCT($A108:$B108,$E$24:$F$24)+$G$24</f>
        <v>-0.00025192297696789</v>
      </c>
      <c r="H108" s="10">
        <f t="shared" si="311"/>
        <v>0.000774818383334334</v>
      </c>
      <c r="I108" s="10">
        <f t="shared" si="312"/>
        <v>-0.000630160869546936</v>
      </c>
      <c r="J108" s="10">
        <f t="shared" si="313"/>
        <v>-0.000222383392935777</v>
      </c>
      <c r="K108" s="10">
        <f t="shared" si="314"/>
        <v>-0.000251922971638444</v>
      </c>
      <c r="L108" s="10" cm="1">
        <f t="array" ref="L108">SUMPRODUCT(H108:K108,$E$28:$H$28)+$I$28</f>
        <v>3.36098008966412e-6</v>
      </c>
      <c r="M108" s="10">
        <f t="shared" si="315"/>
        <v>0.500000840245022</v>
      </c>
      <c r="N108">
        <f t="shared" si="316"/>
        <v>1</v>
      </c>
      <c r="O108" s="4">
        <f t="shared" si="317"/>
        <v>-0.693148861051402</v>
      </c>
      <c r="P108" s="61">
        <f t="shared" si="318"/>
        <v>0.500000840245022</v>
      </c>
      <c r="Q108" s="4">
        <f t="shared" si="319"/>
        <v>0.999999399656473</v>
      </c>
      <c r="R108" s="4">
        <f t="shared" si="320"/>
        <v>0.999999602897279</v>
      </c>
      <c r="S108" s="4">
        <f t="shared" si="321"/>
        <v>0.999999950545627</v>
      </c>
      <c r="T108" s="4">
        <f t="shared" si="322"/>
        <v>0.999999936534816</v>
      </c>
      <c r="U108" s="61">
        <f t="shared" si="323"/>
        <v>-0.000219091081529632</v>
      </c>
      <c r="V108" s="61">
        <f t="shared" si="324"/>
        <v>-0.00238609321407378</v>
      </c>
      <c r="W108" s="61">
        <f t="shared" si="325"/>
        <v>-0.00656933448161425</v>
      </c>
      <c r="X108" s="61">
        <f t="shared" si="326"/>
        <v>0.00442311905477936</v>
      </c>
      <c r="Y108" s="40" cm="1">
        <f t="array" ref="Y108">SUMPRODUCT($A108:$B108,$Z$21:$AA$21)+$AB$21</f>
        <v>0.000778114078726597</v>
      </c>
      <c r="Z108" s="40" cm="1">
        <f t="array" ref="Z108">SUMPRODUCT($A108:$B108,$Z$22:$AA$22)+$AB$22</f>
        <v>-0.00059456569709614</v>
      </c>
      <c r="AA108" s="40" cm="1">
        <f t="array" ref="AA108">SUMPRODUCT($A108:$B108,$Z$23:$AA$23)+$AB$23</f>
        <v>-0.000124056742960677</v>
      </c>
      <c r="AB108" s="40" cm="1">
        <f t="array" ref="AB108">SUMPRODUCT($A108:$B108,$Z$24:$AA$24)+$AB$24</f>
        <v>-0.000318102758630655</v>
      </c>
      <c r="AC108" s="10">
        <f t="shared" ref="AC108:AF108" si="375">TANH(Y108)</f>
        <v>0.000778113921687257</v>
      </c>
      <c r="AD108" s="10">
        <f t="shared" si="375"/>
        <v>-0.000594565627034834</v>
      </c>
      <c r="AE108" s="10">
        <f t="shared" si="375"/>
        <v>-0.000124056742324263</v>
      </c>
      <c r="AF108" s="10">
        <f t="shared" si="375"/>
        <v>-0.000318102747901116</v>
      </c>
      <c r="AG108" s="61" cm="1">
        <f t="array" ref="AG108">SUMPRODUCT(AC108:AF108,$Z$28:$AC$28)+$AD$28</f>
        <v>-3.694891675864e-6</v>
      </c>
      <c r="AH108" s="10">
        <f t="shared" si="300"/>
        <v>0.499999076277081</v>
      </c>
      <c r="AI108">
        <f t="shared" si="301"/>
        <v>0</v>
      </c>
      <c r="AJ108" s="4">
        <f t="shared" si="302"/>
        <v>-0.693145333115814</v>
      </c>
      <c r="AK108" s="61">
        <f t="shared" si="303"/>
        <v>0.499999076277081</v>
      </c>
      <c r="AL108" s="4">
        <f t="shared" ref="AL108:AO108" si="376">1-AC108^2</f>
        <v>0.999999394538725</v>
      </c>
      <c r="AM108" s="4">
        <f t="shared" si="376"/>
        <v>0.999999646491715</v>
      </c>
      <c r="AN108" s="4">
        <f t="shared" si="376"/>
        <v>0.999999984609925</v>
      </c>
      <c r="AO108" s="4">
        <f t="shared" si="376"/>
        <v>0.999999898810642</v>
      </c>
      <c r="AP108" s="61">
        <f t="shared" si="329"/>
        <v>-0.000494582370729477</v>
      </c>
      <c r="AQ108" s="61">
        <f t="shared" si="330"/>
        <v>-0.000174622318128265</v>
      </c>
      <c r="AR108" s="61">
        <f t="shared" si="331"/>
        <v>-0.00618740241346408</v>
      </c>
      <c r="AS108" s="61">
        <f t="shared" si="332"/>
        <v>0.00515305219249933</v>
      </c>
      <c r="AT108" s="40" cm="1">
        <f t="array" ref="AT108">SUMPRODUCT($A108:$B108,$AO$21:$AP$21)+$AQ$21</f>
        <v>0.000785542747613828</v>
      </c>
      <c r="AU108" s="40" cm="1">
        <f t="array" ref="AU108">SUMPRODUCT($A108:$B108,$AO$22:$AP$22)+$AQ$22</f>
        <v>-0.000591963393086299</v>
      </c>
      <c r="AV108" s="40" cm="1">
        <f t="array" ref="AV108">SUMPRODUCT($A108:$B108,$AO$23:$AP$23)+$AQ$23</f>
        <v>-3.15463419115392e-5</v>
      </c>
      <c r="AW108" s="40" cm="1">
        <f t="array" ref="AW108">SUMPRODUCT($A108:$B108,$AO$24:$AP$24)+$AQ$24</f>
        <v>-0.000395069268183788</v>
      </c>
      <c r="AX108" s="10">
        <f t="shared" ref="AX108:BA108" si="377">TANH(AT108)</f>
        <v>0.000785542586033641</v>
      </c>
      <c r="AY108" s="10">
        <f t="shared" si="377"/>
        <v>-0.000591963323940908</v>
      </c>
      <c r="AZ108" s="10">
        <f t="shared" si="377"/>
        <v>-3.15463419010745e-5</v>
      </c>
      <c r="BA108" s="10">
        <f t="shared" si="377"/>
        <v>-0.000395069247629688</v>
      </c>
      <c r="BB108" s="10" cm="1">
        <f t="array" ref="BB108">SUMPRODUCT(AX108:BA108,$AU$28:$AX$28)+$AY$28</f>
        <v>-7.09259464334647e-6</v>
      </c>
      <c r="BC108" s="10">
        <f t="shared" si="306"/>
        <v>0.499998226851339</v>
      </c>
      <c r="BD108">
        <f t="shared" si="307"/>
        <v>0</v>
      </c>
      <c r="BE108" s="4">
        <f t="shared" si="308"/>
        <v>-0.693143634268912</v>
      </c>
      <c r="BF108" s="61">
        <f t="shared" si="309"/>
        <v>0.499998226851339</v>
      </c>
      <c r="BG108" s="4">
        <f t="shared" ref="BG108:BJ108" si="378">1-AX108^2</f>
        <v>0.999999382922846</v>
      </c>
      <c r="BH108" s="4">
        <f t="shared" si="378"/>
        <v>0.999999649579423</v>
      </c>
      <c r="BI108" s="4">
        <f t="shared" si="378"/>
        <v>0.999999999004828</v>
      </c>
      <c r="BJ108" s="4">
        <f t="shared" si="378"/>
        <v>0.99999984392029</v>
      </c>
      <c r="BK108" s="61">
        <f t="shared" si="335"/>
        <v>-0.000782045884400692</v>
      </c>
      <c r="BL108" s="61">
        <f t="shared" si="336"/>
        <v>0.00190171669807246</v>
      </c>
      <c r="BM108" s="61">
        <f t="shared" si="337"/>
        <v>-0.00617758171824141</v>
      </c>
      <c r="BN108" s="61">
        <f t="shared" si="338"/>
        <v>0.00613231733522177</v>
      </c>
    </row>
    <row r="109" spans="1:66">
      <c r="A109" s="4">
        <f>Planar_dataset!A78</f>
        <v>-3.81297733180848</v>
      </c>
      <c r="B109" s="4">
        <f>Planar_dataset!B78</f>
        <v>-1.79730878102003</v>
      </c>
      <c r="C109">
        <f>Planar_dataset!C78</f>
        <v>0</v>
      </c>
      <c r="D109" s="40" cm="1">
        <f t="array" ref="D109">SUMPRODUCT($A109:$B109,$E$21:$F$21)+$G$21</f>
        <v>-0.0760454281154392</v>
      </c>
      <c r="E109" s="40" cm="1">
        <f t="array" ref="E109">SUMPRODUCT($A109:$B109,$E$22:$F$22)+$G$22</f>
        <v>0.0298132914078827</v>
      </c>
      <c r="F109" s="40" cm="1">
        <f t="array" ref="F109">SUMPRODUCT($A109:$B109,$E$23:$F$23)+$G$23</f>
        <v>0.0169528635688436</v>
      </c>
      <c r="G109" s="40" cm="1">
        <f t="array" ref="G109">SUMPRODUCT($A109:$B109,$E$24:$F$24)+$G$24</f>
        <v>0.0144240521545387</v>
      </c>
      <c r="H109" s="10">
        <f t="shared" si="311"/>
        <v>-0.0758991785222505</v>
      </c>
      <c r="I109" s="10">
        <f t="shared" si="312"/>
        <v>0.0298044615412773</v>
      </c>
      <c r="J109" s="10">
        <f t="shared" si="313"/>
        <v>0.0169512396735516</v>
      </c>
      <c r="K109" s="10">
        <f t="shared" si="314"/>
        <v>0.0144230519139901</v>
      </c>
      <c r="L109" s="10" cm="1">
        <f t="array" ref="L109">SUMPRODUCT(H109:K109,$E$28:$H$28)+$I$28</f>
        <v>-0.000204101452176913</v>
      </c>
      <c r="M109" s="10">
        <f t="shared" si="315"/>
        <v>0.499948974637133</v>
      </c>
      <c r="N109">
        <f t="shared" si="316"/>
        <v>0</v>
      </c>
      <c r="O109" s="4">
        <f t="shared" si="317"/>
        <v>-0.693045135041032</v>
      </c>
      <c r="P109" s="61">
        <f t="shared" si="318"/>
        <v>0.499948974637133</v>
      </c>
      <c r="Q109" s="4">
        <f t="shared" si="319"/>
        <v>0.994239314699648</v>
      </c>
      <c r="R109" s="4">
        <f t="shared" si="320"/>
        <v>0.999111694072235</v>
      </c>
      <c r="S109" s="4">
        <f t="shared" si="321"/>
        <v>0.99971265547353</v>
      </c>
      <c r="T109" s="4">
        <f t="shared" si="322"/>
        <v>0.999791975573486</v>
      </c>
      <c r="U109" s="61">
        <f t="shared" si="323"/>
        <v>-0.000217806501889968</v>
      </c>
      <c r="V109" s="61">
        <f t="shared" si="324"/>
        <v>-0.00238372728784431</v>
      </c>
      <c r="W109" s="61">
        <f t="shared" si="325"/>
        <v>-0.0065667658959654</v>
      </c>
      <c r="X109" s="61">
        <f t="shared" si="326"/>
        <v>0.00442174049929978</v>
      </c>
      <c r="Y109" s="40" cm="1">
        <f t="array" ref="Y109">SUMPRODUCT($A109:$B109,$Z$21:$AA$21)+$AB$21</f>
        <v>-0.0761873417553842</v>
      </c>
      <c r="Z109" s="40" cm="1">
        <f t="array" ref="Z109">SUMPRODUCT($A109:$B109,$Z$22:$AA$22)+$AB$22</f>
        <v>0.0282918345330889</v>
      </c>
      <c r="AA109" s="40" cm="1">
        <f t="array" ref="AA109">SUMPRODUCT($A109:$B109,$Z$23:$AA$23)+$AB$23</f>
        <v>0.0127237031903771</v>
      </c>
      <c r="AB109" s="40" cm="1">
        <f t="array" ref="AB109">SUMPRODUCT($A109:$B109,$Z$24:$AA$24)+$AB$24</f>
        <v>0.0172688876578059</v>
      </c>
      <c r="AC109" s="10">
        <f t="shared" ref="AC109:AF109" si="379">TANH(Y109)</f>
        <v>-0.0760402731216807</v>
      </c>
      <c r="AD109" s="10">
        <f t="shared" si="379"/>
        <v>0.0282842884245467</v>
      </c>
      <c r="AE109" s="10">
        <f t="shared" si="379"/>
        <v>0.0127230166102772</v>
      </c>
      <c r="AF109" s="10">
        <f t="shared" si="379"/>
        <v>0.0172671712517587</v>
      </c>
      <c r="AG109" s="61" cm="1">
        <f t="array" ref="AG109">SUMPRODUCT(AC109:AF109,$Z$28:$AC$28)+$AD$28</f>
        <v>8.44612287453451e-5</v>
      </c>
      <c r="AH109" s="10">
        <f t="shared" si="300"/>
        <v>0.500021115307174</v>
      </c>
      <c r="AI109">
        <f t="shared" si="301"/>
        <v>1</v>
      </c>
      <c r="AJ109" s="4">
        <f t="shared" si="302"/>
        <v>-0.69318941206603</v>
      </c>
      <c r="AK109" s="61">
        <f t="shared" si="303"/>
        <v>0.500021115307174</v>
      </c>
      <c r="AL109" s="4">
        <f t="shared" ref="AL109:AO109" si="380">1-AC109^2</f>
        <v>0.99421787686358</v>
      </c>
      <c r="AM109" s="4">
        <f t="shared" si="380"/>
        <v>0.999199999028317</v>
      </c>
      <c r="AN109" s="4">
        <f t="shared" si="380"/>
        <v>0.999838124848335</v>
      </c>
      <c r="AO109" s="4">
        <f t="shared" si="380"/>
        <v>0.999701844796962</v>
      </c>
      <c r="AP109" s="61">
        <f t="shared" si="329"/>
        <v>-0.000491744606513056</v>
      </c>
      <c r="AQ109" s="61">
        <f t="shared" si="330"/>
        <v>-0.000174490372657516</v>
      </c>
      <c r="AR109" s="61">
        <f t="shared" si="331"/>
        <v>-0.00618667360702511</v>
      </c>
      <c r="AS109" s="61">
        <f t="shared" si="332"/>
        <v>0.00515174337372046</v>
      </c>
      <c r="AT109" s="40" cm="1">
        <f t="array" ref="AT109">SUMPRODUCT($A109:$B109,$AO$21:$AP$21)+$AQ$21</f>
        <v>-0.0765073600409491</v>
      </c>
      <c r="AU109" s="40" cm="1">
        <f t="array" ref="AU109">SUMPRODUCT($A109:$B109,$AO$22:$AP$22)+$AQ$22</f>
        <v>0.0281804857076216</v>
      </c>
      <c r="AV109" s="40" cm="1">
        <f t="array" ref="AV109">SUMPRODUCT($A109:$B109,$AO$23:$AP$23)+$AQ$23</f>
        <v>0.00874465930131362</v>
      </c>
      <c r="AW109" s="40" cm="1">
        <f t="array" ref="AW109">SUMPRODUCT($A109:$B109,$AO$24:$AP$24)+$AQ$24</f>
        <v>0.0205768994727045</v>
      </c>
      <c r="AX109" s="10">
        <f t="shared" ref="AX109:BA109" si="381">TANH(AT109)</f>
        <v>-0.0763584332690541</v>
      </c>
      <c r="AY109" s="10">
        <f t="shared" si="381"/>
        <v>0.0281730283283029</v>
      </c>
      <c r="AZ109" s="10">
        <f t="shared" si="381"/>
        <v>0.0087444364094874</v>
      </c>
      <c r="BA109" s="10">
        <f t="shared" si="381"/>
        <v>0.020573995817761</v>
      </c>
      <c r="BB109" s="10" cm="1">
        <f t="array" ref="BB109">SUMPRODUCT(AX109:BA109,$AU$28:$AX$28)+$AY$28</f>
        <v>0.000371724110316591</v>
      </c>
      <c r="BC109" s="10">
        <f t="shared" si="306"/>
        <v>0.500092931026509</v>
      </c>
      <c r="BD109">
        <f t="shared" si="307"/>
        <v>1</v>
      </c>
      <c r="BE109" s="4">
        <f t="shared" si="308"/>
        <v>-0.693333059887455</v>
      </c>
      <c r="BF109" s="61">
        <f t="shared" si="309"/>
        <v>0.500092931026509</v>
      </c>
      <c r="BG109" s="4">
        <f t="shared" ref="BG109:BJ109" si="382">1-AX109^2</f>
        <v>0.994169389668695</v>
      </c>
      <c r="BH109" s="4">
        <f t="shared" si="382"/>
        <v>0.999206280474813</v>
      </c>
      <c r="BI109" s="4">
        <f t="shared" si="382"/>
        <v>0.99992353483188</v>
      </c>
      <c r="BJ109" s="4">
        <f t="shared" si="382"/>
        <v>0.999576710696091</v>
      </c>
      <c r="BK109" s="61">
        <f t="shared" si="335"/>
        <v>-0.000777633822325602</v>
      </c>
      <c r="BL109" s="61">
        <f t="shared" si="336"/>
        <v>0.00190056785079629</v>
      </c>
      <c r="BM109" s="61">
        <f t="shared" si="337"/>
        <v>-0.00617827935480592</v>
      </c>
      <c r="BN109" s="61">
        <f t="shared" si="338"/>
        <v>0.00613088357236403</v>
      </c>
    </row>
    <row r="110" spans="1:66">
      <c r="A110" s="4">
        <f>Planar_dataset!A79</f>
        <v>-2.54941164349808</v>
      </c>
      <c r="B110" s="4">
        <f>Planar_dataset!B79</f>
        <v>-0.511392884135197</v>
      </c>
      <c r="C110">
        <f>Planar_dataset!C79</f>
        <v>0</v>
      </c>
      <c r="D110" s="40" cm="1">
        <f t="array" ref="D110">SUMPRODUCT($A110:$B110,$E$21:$F$21)+$G$21</f>
        <v>-0.0478317828746218</v>
      </c>
      <c r="E110" s="40" cm="1">
        <f t="array" ref="E110">SUMPRODUCT($A110:$B110,$E$22:$F$22)+$G$22</f>
        <v>0.00706965139467598</v>
      </c>
      <c r="F110" s="40" cm="1">
        <f t="array" ref="F110">SUMPRODUCT($A110:$B110,$E$23:$F$23)+$G$23</f>
        <v>0.00888597930840438</v>
      </c>
      <c r="G110" s="40" cm="1">
        <f t="array" ref="G110">SUMPRODUCT($A110:$B110,$E$24:$F$24)+$G$24</f>
        <v>0.00531585780767332</v>
      </c>
      <c r="H110" s="10">
        <f t="shared" si="311"/>
        <v>-0.0477953384420333</v>
      </c>
      <c r="I110" s="10">
        <f t="shared" si="312"/>
        <v>0.00706953361670707</v>
      </c>
      <c r="J110" s="10">
        <f t="shared" si="313"/>
        <v>0.00888574543495477</v>
      </c>
      <c r="K110" s="10">
        <f t="shared" si="314"/>
        <v>0.00531580773579269</v>
      </c>
      <c r="L110" s="10" cm="1">
        <f t="array" ref="L110">SUMPRODUCT(H110:K110,$E$28:$H$28)+$I$28</f>
        <v>-8.25158993283592e-5</v>
      </c>
      <c r="M110" s="10">
        <f t="shared" si="315"/>
        <v>0.49997937102518</v>
      </c>
      <c r="N110">
        <f t="shared" si="316"/>
        <v>0</v>
      </c>
      <c r="O110" s="4">
        <f t="shared" si="317"/>
        <v>-0.69310592346139</v>
      </c>
      <c r="P110" s="61">
        <f t="shared" si="318"/>
        <v>0.49997937102518</v>
      </c>
      <c r="Q110" s="4">
        <f t="shared" si="319"/>
        <v>0.997715605623211</v>
      </c>
      <c r="R110" s="4">
        <f t="shared" si="320"/>
        <v>0.999950021694442</v>
      </c>
      <c r="S110" s="4">
        <f t="shared" si="321"/>
        <v>0.999921043528065</v>
      </c>
      <c r="T110" s="4">
        <f t="shared" si="322"/>
        <v>0.999971742188116</v>
      </c>
      <c r="U110" s="61">
        <f t="shared" si="323"/>
        <v>-0.000218581336395733</v>
      </c>
      <c r="V110" s="61">
        <f t="shared" si="324"/>
        <v>-0.00238587245878762</v>
      </c>
      <c r="W110" s="61">
        <f t="shared" si="325"/>
        <v>-0.00656853406075674</v>
      </c>
      <c r="X110" s="61">
        <f t="shared" si="326"/>
        <v>0.00442280443166244</v>
      </c>
      <c r="Y110" s="40" cm="1">
        <f t="array" ref="Y110">SUMPRODUCT($A110:$B110,$Z$21:$AA$21)+$AB$21</f>
        <v>-0.0478550260120643</v>
      </c>
      <c r="Z110" s="40" cm="1">
        <f t="array" ref="Z110">SUMPRODUCT($A110:$B110,$Z$22:$AA$22)+$AB$22</f>
        <v>0.00682627262369092</v>
      </c>
      <c r="AA110" s="40" cm="1">
        <f t="array" ref="AA110">SUMPRODUCT($A110:$B110,$Z$23:$AA$23)+$AB$23</f>
        <v>0.00820259734467972</v>
      </c>
      <c r="AB110" s="40" cm="1">
        <f t="array" ref="AB110">SUMPRODUCT($A110:$B110,$Z$24:$AA$24)+$AB$24</f>
        <v>0.00577499877496353</v>
      </c>
      <c r="AC110" s="10">
        <f t="shared" ref="AC110:AF110" si="383">TANH(Y110)</f>
        <v>-0.0478185284572171</v>
      </c>
      <c r="AD110" s="10">
        <f t="shared" si="383"/>
        <v>0.00682616659545467</v>
      </c>
      <c r="AE110" s="10">
        <f t="shared" si="383"/>
        <v>0.00820241338559651</v>
      </c>
      <c r="AF110" s="10">
        <f t="shared" si="383"/>
        <v>0.00577493457590769</v>
      </c>
      <c r="AG110" s="61" cm="1">
        <f t="array" ref="AG110">SUMPRODUCT(AC110:AF110,$Z$28:$AC$28)+$AD$28</f>
        <v>1.54062117265122e-6</v>
      </c>
      <c r="AH110" s="10">
        <f t="shared" si="300"/>
        <v>0.500000385155293</v>
      </c>
      <c r="AI110">
        <f t="shared" si="301"/>
        <v>1</v>
      </c>
      <c r="AJ110" s="4">
        <f t="shared" si="302"/>
        <v>-0.693147950870828</v>
      </c>
      <c r="AK110" s="61">
        <f t="shared" si="303"/>
        <v>0.500000385155293</v>
      </c>
      <c r="AL110" s="4">
        <f t="shared" ref="AL110:AO110" si="384">1-AC110^2</f>
        <v>0.997713388336186</v>
      </c>
      <c r="AM110" s="4">
        <f t="shared" si="384"/>
        <v>0.999953403449611</v>
      </c>
      <c r="AN110" s="4">
        <f t="shared" si="384"/>
        <v>0.999932720414652</v>
      </c>
      <c r="AO110" s="4">
        <f t="shared" si="384"/>
        <v>0.999966650130644</v>
      </c>
      <c r="AP110" s="61">
        <f t="shared" si="329"/>
        <v>-0.000493453043416656</v>
      </c>
      <c r="AQ110" s="61">
        <f t="shared" si="330"/>
        <v>-0.000174614700156602</v>
      </c>
      <c r="AR110" s="61">
        <f t="shared" si="331"/>
        <v>-0.00618700241886636</v>
      </c>
      <c r="AS110" s="61">
        <f t="shared" si="332"/>
        <v>0.00515289434931053</v>
      </c>
      <c r="AT110" s="40" cm="1">
        <f t="array" ref="AT110">SUMPRODUCT($A110:$B110,$AO$21:$AP$21)+$AQ$21</f>
        <v>-0.0479074005173637</v>
      </c>
      <c r="AU110" s="40" cm="1">
        <f t="array" ref="AU110">SUMPRODUCT($A110:$B110,$AO$22:$AP$22)+$AQ$22</f>
        <v>0.00680845667233573</v>
      </c>
      <c r="AV110" s="40" cm="1">
        <f t="array" ref="AV110">SUMPRODUCT($A110:$B110,$AO$23:$AP$23)+$AQ$23</f>
        <v>0.0075606627088354</v>
      </c>
      <c r="AW110" s="40" cm="1">
        <f t="array" ref="AW110">SUMPRODUCT($A110:$B110,$AO$24:$AP$24)+$AQ$24</f>
        <v>0.00630803133056549</v>
      </c>
      <c r="AX110" s="10">
        <f t="shared" ref="AX110:BA110" si="385">TANH(AT110)</f>
        <v>-0.0478707830714438</v>
      </c>
      <c r="AY110" s="10">
        <f t="shared" si="385"/>
        <v>0.00680835147209665</v>
      </c>
      <c r="AZ110" s="10">
        <f t="shared" si="385"/>
        <v>0.00756051864717791</v>
      </c>
      <c r="BA110" s="10">
        <f t="shared" si="385"/>
        <v>0.00630794766372713</v>
      </c>
      <c r="BB110" s="10" cm="1">
        <f t="array" ref="BB110">SUMPRODUCT(AX110:BA110,$AU$28:$AX$28)+$AY$28</f>
        <v>8.55662162602412e-5</v>
      </c>
      <c r="BC110" s="10">
        <f t="shared" si="306"/>
        <v>0.500021391554052</v>
      </c>
      <c r="BD110">
        <f t="shared" si="307"/>
        <v>1</v>
      </c>
      <c r="BE110" s="4">
        <f t="shared" si="308"/>
        <v>-0.693189964583273</v>
      </c>
      <c r="BF110" s="61">
        <f t="shared" si="309"/>
        <v>0.500021391554052</v>
      </c>
      <c r="BG110" s="4">
        <f t="shared" ref="BG110:BJ110" si="386">1-AX110^2</f>
        <v>0.997708388128127</v>
      </c>
      <c r="BH110" s="4">
        <f t="shared" si="386"/>
        <v>0.999953646350232</v>
      </c>
      <c r="BI110" s="4">
        <f t="shared" si="386"/>
        <v>0.999942838557786</v>
      </c>
      <c r="BJ110" s="4">
        <f t="shared" si="386"/>
        <v>0.999960209796272</v>
      </c>
      <c r="BK110" s="61">
        <f t="shared" si="335"/>
        <v>-0.000780290369087003</v>
      </c>
      <c r="BL110" s="61">
        <f t="shared" si="336"/>
        <v>0.0019017173145959</v>
      </c>
      <c r="BM110" s="61">
        <f t="shared" si="337"/>
        <v>-0.00617751479325175</v>
      </c>
      <c r="BN110" s="61">
        <f t="shared" si="338"/>
        <v>0.00613235838252124</v>
      </c>
    </row>
    <row r="111" spans="1:66">
      <c r="A111" s="4">
        <f>Planar_dataset!A80</f>
        <v>-3.61833546484694</v>
      </c>
      <c r="B111" s="4">
        <f>Planar_dataset!B80</f>
        <v>-1.12667181744545</v>
      </c>
      <c r="C111">
        <f>Planar_dataset!C80</f>
        <v>0</v>
      </c>
      <c r="D111" s="40" cm="1">
        <f t="array" ref="D111">SUMPRODUCT($A111:$B111,$E$21:$F$21)+$G$21</f>
        <v>-0.0696366118545712</v>
      </c>
      <c r="E111" s="40" cm="1">
        <f t="array" ref="E111">SUMPRODUCT($A111:$B111,$E$22:$F$22)+$G$22</f>
        <v>0.0175038449990312</v>
      </c>
      <c r="F111" s="40" cm="1">
        <f t="array" ref="F111">SUMPRODUCT($A111:$B111,$E$23:$F$23)+$G$23</f>
        <v>0.0140338051461608</v>
      </c>
      <c r="G111" s="40" cm="1">
        <f t="array" ref="G111">SUMPRODUCT($A111:$B111,$E$24:$F$24)+$G$24</f>
        <v>0.0100581042895861</v>
      </c>
      <c r="H111" s="10">
        <f t="shared" si="311"/>
        <v>-0.0695242678046488</v>
      </c>
      <c r="I111" s="10">
        <f t="shared" si="312"/>
        <v>0.0175020575819627</v>
      </c>
      <c r="J111" s="10">
        <f t="shared" si="313"/>
        <v>0.0140328839102476</v>
      </c>
      <c r="K111" s="10">
        <f t="shared" si="314"/>
        <v>0.010057765125722</v>
      </c>
      <c r="L111" s="10" cm="1">
        <f t="array" ref="L111">SUMPRODUCT(H111:K111,$E$28:$H$28)+$I$28</f>
        <v>-0.000148458587615937</v>
      </c>
      <c r="M111" s="10">
        <f t="shared" si="315"/>
        <v>0.499962885353164</v>
      </c>
      <c r="N111">
        <f t="shared" si="316"/>
        <v>0</v>
      </c>
      <c r="O111" s="4">
        <f t="shared" si="317"/>
        <v>-0.693072954021131</v>
      </c>
      <c r="P111" s="61">
        <f t="shared" si="318"/>
        <v>0.499962885353164</v>
      </c>
      <c r="Q111" s="4">
        <f t="shared" si="319"/>
        <v>0.995166376186227</v>
      </c>
      <c r="R111" s="4">
        <f t="shared" si="320"/>
        <v>0.999693677980398</v>
      </c>
      <c r="S111" s="4">
        <f t="shared" si="321"/>
        <v>0.999803078169161</v>
      </c>
      <c r="T111" s="4">
        <f t="shared" si="322"/>
        <v>0.999898841360676</v>
      </c>
      <c r="U111" s="61">
        <f t="shared" si="323"/>
        <v>-0.000218015657804809</v>
      </c>
      <c r="V111" s="61">
        <f t="shared" si="324"/>
        <v>-0.00238518217631174</v>
      </c>
      <c r="W111" s="61">
        <f t="shared" si="325"/>
        <v>-0.00656754258331298</v>
      </c>
      <c r="X111" s="61">
        <f t="shared" si="326"/>
        <v>0.00442233617525679</v>
      </c>
      <c r="Y111" s="40" cm="1">
        <f t="array" ref="Y111">SUMPRODUCT($A111:$B111,$Z$21:$AA$21)+$AB$21</f>
        <v>-0.0697112038669226</v>
      </c>
      <c r="Z111" s="40" cm="1">
        <f t="array" ref="Z111">SUMPRODUCT($A111:$B111,$Z$22:$AA$22)+$AB$22</f>
        <v>0.0167089937013313</v>
      </c>
      <c r="AA111" s="40" cm="1">
        <f t="array" ref="AA111">SUMPRODUCT($A111:$B111,$Z$23:$AA$23)+$AB$23</f>
        <v>0.0118187119214621</v>
      </c>
      <c r="AB111" s="40" cm="1">
        <f t="array" ref="AB111">SUMPRODUCT($A111:$B111,$Z$24:$AA$24)+$AB$24</f>
        <v>0.0115476777706223</v>
      </c>
      <c r="AC111" s="10">
        <f t="shared" ref="AC111:AF111" si="387">TANH(Y111)</f>
        <v>-0.0695984988821763</v>
      </c>
      <c r="AD111" s="10">
        <f t="shared" si="387"/>
        <v>0.0167074388776967</v>
      </c>
      <c r="AE111" s="10">
        <f t="shared" si="387"/>
        <v>0.0118181616652914</v>
      </c>
      <c r="AF111" s="10">
        <f t="shared" si="387"/>
        <v>0.0115471645081034</v>
      </c>
      <c r="AG111" s="61" cm="1">
        <f t="array" ref="AG111">SUMPRODUCT(AC111:AF111,$Z$28:$AC$28)+$AD$28</f>
        <v>3.43787214157462e-5</v>
      </c>
      <c r="AH111" s="10">
        <f t="shared" si="300"/>
        <v>0.500008594680353</v>
      </c>
      <c r="AI111">
        <f t="shared" si="301"/>
        <v>1</v>
      </c>
      <c r="AJ111" s="4">
        <f t="shared" si="302"/>
        <v>-0.69316437006839</v>
      </c>
      <c r="AK111" s="61">
        <f t="shared" si="303"/>
        <v>0.500008594680353</v>
      </c>
      <c r="AL111" s="4">
        <f t="shared" ref="AL111:AO111" si="388">1-AC111^2</f>
        <v>0.995156048953348</v>
      </c>
      <c r="AM111" s="4">
        <f t="shared" si="388"/>
        <v>0.999720861486148</v>
      </c>
      <c r="AN111" s="4">
        <f t="shared" si="388"/>
        <v>0.999860331054853</v>
      </c>
      <c r="AO111" s="4">
        <f t="shared" si="388"/>
        <v>0.999866662991823</v>
      </c>
      <c r="AP111" s="61">
        <f t="shared" si="329"/>
        <v>-0.000492196305622049</v>
      </c>
      <c r="AQ111" s="61">
        <f t="shared" si="330"/>
        <v>-0.000174576959357801</v>
      </c>
      <c r="AR111" s="61">
        <f t="shared" si="331"/>
        <v>-0.00618665609285785</v>
      </c>
      <c r="AS111" s="61">
        <f t="shared" si="332"/>
        <v>0.00515246370607036</v>
      </c>
      <c r="AT111" s="40" cm="1">
        <f t="array" ref="AT111">SUMPRODUCT($A111:$B111,$AO$21:$AP$21)+$AQ$21</f>
        <v>-0.0698793766240946</v>
      </c>
      <c r="AU111" s="40" cm="1">
        <f t="array" ref="AU111">SUMPRODUCT($A111:$B111,$AO$22:$AP$22)+$AQ$22</f>
        <v>0.0166508191331696</v>
      </c>
      <c r="AV111" s="40" cm="1">
        <f t="array" ref="AV111">SUMPRODUCT($A111:$B111,$AO$23:$AP$23)+$AQ$23</f>
        <v>0.0097354931579557</v>
      </c>
      <c r="AW111" s="40" cm="1">
        <f t="array" ref="AW111">SUMPRODUCT($A111:$B111,$AO$24:$AP$24)+$AQ$24</f>
        <v>0.0132790471218898</v>
      </c>
      <c r="AX111" s="10">
        <f t="shared" ref="AX111:BA111" si="389">TANH(AT111)</f>
        <v>-0.0697658550583352</v>
      </c>
      <c r="AY111" s="10">
        <f t="shared" si="389"/>
        <v>0.0166492804918362</v>
      </c>
      <c r="AZ111" s="10">
        <f t="shared" si="389"/>
        <v>0.00973518559349687</v>
      </c>
      <c r="BA111" s="10">
        <f t="shared" si="389"/>
        <v>0.0132782666651232</v>
      </c>
      <c r="BB111" s="10" cm="1">
        <f t="array" ref="BB111">SUMPRODUCT(AX111:BA111,$AU$28:$AX$28)+$AY$28</f>
        <v>0.000215861996394138</v>
      </c>
      <c r="BC111" s="10">
        <f t="shared" si="306"/>
        <v>0.500053965498889</v>
      </c>
      <c r="BD111">
        <f t="shared" si="307"/>
        <v>1</v>
      </c>
      <c r="BE111" s="4">
        <f t="shared" si="308"/>
        <v>-0.693255117382693</v>
      </c>
      <c r="BF111" s="61">
        <f t="shared" si="309"/>
        <v>0.500053965498889</v>
      </c>
      <c r="BG111" s="4">
        <f t="shared" ref="BG111:BJ111" si="390">1-AX111^2</f>
        <v>0.995132725467979</v>
      </c>
      <c r="BH111" s="4">
        <f t="shared" si="390"/>
        <v>0.999722801459104</v>
      </c>
      <c r="BI111" s="4">
        <f t="shared" si="390"/>
        <v>0.99990522616146</v>
      </c>
      <c r="BJ111" s="4">
        <f t="shared" si="390"/>
        <v>0.99982368763437</v>
      </c>
      <c r="BK111" s="61">
        <f t="shared" si="335"/>
        <v>-0.000778326689009051</v>
      </c>
      <c r="BL111" s="61">
        <f t="shared" si="336"/>
        <v>0.00190140215148855</v>
      </c>
      <c r="BM111" s="61">
        <f t="shared" si="337"/>
        <v>-0.00617768484853215</v>
      </c>
      <c r="BN111" s="61">
        <f t="shared" si="338"/>
        <v>0.00613192058495747</v>
      </c>
    </row>
    <row r="112" spans="1:66">
      <c r="A112" s="4">
        <f>Planar_dataset!A81</f>
        <v>-2.31720967849803</v>
      </c>
      <c r="B112" s="4">
        <f>Planar_dataset!B81</f>
        <v>-0.421185478615747</v>
      </c>
      <c r="C112">
        <f>Planar_dataset!C81</f>
        <v>0</v>
      </c>
      <c r="D112" s="40" cm="1">
        <f t="array" ref="D112">SUMPRODUCT($A112:$B112,$E$21:$F$21)+$G$21</f>
        <v>-0.0432847882017825</v>
      </c>
      <c r="E112" s="40" cm="1">
        <f t="array" ref="E112">SUMPRODUCT($A112:$B112,$E$22:$F$22)+$G$22</f>
        <v>0.00561271199196511</v>
      </c>
      <c r="F112" s="40" cm="1">
        <f t="array" ref="F112">SUMPRODUCT($A112:$B112,$E$23:$F$23)+$G$23</f>
        <v>0.00792185958044179</v>
      </c>
      <c r="G112" s="40" cm="1">
        <f t="array" ref="G112">SUMPRODUCT($A112:$B112,$E$24:$F$24)+$G$24</f>
        <v>0.00455812941864871</v>
      </c>
      <c r="H112" s="10">
        <f t="shared" si="311"/>
        <v>-0.0432577760433976</v>
      </c>
      <c r="I112" s="10">
        <f t="shared" si="312"/>
        <v>0.00561265305448743</v>
      </c>
      <c r="J112" s="10">
        <f t="shared" si="313"/>
        <v>0.00792169387023333</v>
      </c>
      <c r="K112" s="10">
        <f t="shared" si="314"/>
        <v>0.00455809785151922</v>
      </c>
      <c r="L112" s="10" cm="1">
        <f t="array" ref="L112">SUMPRODUCT(H112:K112,$E$28:$H$28)+$I$28</f>
        <v>-7.15882168662908e-5</v>
      </c>
      <c r="M112" s="10">
        <f t="shared" si="315"/>
        <v>0.499982102945791</v>
      </c>
      <c r="N112">
        <f t="shared" si="316"/>
        <v>0</v>
      </c>
      <c r="O112" s="4">
        <f t="shared" si="317"/>
        <v>-0.693111387092121</v>
      </c>
      <c r="P112" s="61">
        <f t="shared" si="318"/>
        <v>0.499982102945791</v>
      </c>
      <c r="Q112" s="4">
        <f t="shared" si="319"/>
        <v>0.998128764811779</v>
      </c>
      <c r="R112" s="4">
        <f t="shared" si="320"/>
        <v>0.99996849812569</v>
      </c>
      <c r="S112" s="4">
        <f t="shared" si="321"/>
        <v>0.999937246766226</v>
      </c>
      <c r="T112" s="4">
        <f t="shared" si="322"/>
        <v>0.999979223743976</v>
      </c>
      <c r="U112" s="61">
        <f t="shared" si="323"/>
        <v>-0.000218673046894358</v>
      </c>
      <c r="V112" s="61">
        <f t="shared" si="324"/>
        <v>-0.00238592958020638</v>
      </c>
      <c r="W112" s="61">
        <f t="shared" si="325"/>
        <v>-0.00656867639217217</v>
      </c>
      <c r="X112" s="61">
        <f t="shared" si="326"/>
        <v>0.00442286168873496</v>
      </c>
      <c r="Y112" s="40" cm="1">
        <f t="array" ref="Y112">SUMPRODUCT($A112:$B112,$Z$21:$AA$21)+$AB$21</f>
        <v>-0.0433013860172811</v>
      </c>
      <c r="Z112" s="40" cm="1">
        <f t="array" ref="Z112">SUMPRODUCT($A112:$B112,$Z$22:$AA$22)+$AB$22</f>
        <v>0.00544042286372255</v>
      </c>
      <c r="AA112" s="40" cm="1">
        <f t="array" ref="AA112">SUMPRODUCT($A112:$B112,$Z$23:$AA$23)+$AB$23</f>
        <v>0.0074362455883036</v>
      </c>
      <c r="AB112" s="40" cm="1">
        <f t="array" ref="AB112">SUMPRODUCT($A112:$B112,$Z$24:$AA$24)+$AB$24</f>
        <v>0.00488425126018972</v>
      </c>
      <c r="AC112" s="10">
        <f t="shared" ref="AC112:AF112" si="391">TANH(Y112)</f>
        <v>-0.0432743427885836</v>
      </c>
      <c r="AD112" s="10">
        <f t="shared" si="391"/>
        <v>0.00544036918878166</v>
      </c>
      <c r="AE112" s="10">
        <f t="shared" si="391"/>
        <v>0.00743610852212272</v>
      </c>
      <c r="AF112" s="10">
        <f t="shared" si="391"/>
        <v>0.00488421242114023</v>
      </c>
      <c r="AG112" s="61" cm="1">
        <f t="array" ref="AG112">SUMPRODUCT(AC112:AF112,$Z$28:$AC$28)+$AD$28</f>
        <v>-2.16735732351588e-6</v>
      </c>
      <c r="AH112" s="10">
        <f t="shared" si="300"/>
        <v>0.499999458160669</v>
      </c>
      <c r="AI112">
        <f t="shared" si="301"/>
        <v>0</v>
      </c>
      <c r="AJ112" s="4">
        <f t="shared" si="302"/>
        <v>-0.693146096881871</v>
      </c>
      <c r="AK112" s="61">
        <f t="shared" si="303"/>
        <v>0.499999458160669</v>
      </c>
      <c r="AL112" s="4">
        <f t="shared" ref="AL112:AO112" si="392">1-AC112^2</f>
        <v>0.998127331256216</v>
      </c>
      <c r="AM112" s="4">
        <f t="shared" si="392"/>
        <v>0.99997040238309</v>
      </c>
      <c r="AN112" s="4">
        <f t="shared" si="392"/>
        <v>0.999944704290047</v>
      </c>
      <c r="AO112" s="4">
        <f t="shared" si="392"/>
        <v>0.999976144469025</v>
      </c>
      <c r="AP112" s="61">
        <f t="shared" si="329"/>
        <v>-0.00049365685771178</v>
      </c>
      <c r="AQ112" s="61">
        <f t="shared" si="330"/>
        <v>-0.000174617344819561</v>
      </c>
      <c r="AR112" s="61">
        <f t="shared" si="331"/>
        <v>-0.00618706509735655</v>
      </c>
      <c r="AS112" s="61">
        <f t="shared" si="332"/>
        <v>0.0051529337207707</v>
      </c>
      <c r="AT112" s="40" cm="1">
        <f t="array" ref="AT112">SUMPRODUCT($A112:$B112,$AO$21:$AP$21)+$AQ$21</f>
        <v>-0.0433387765510043</v>
      </c>
      <c r="AU112" s="40" cm="1">
        <f t="array" ref="AU112">SUMPRODUCT($A112:$B112,$AO$22:$AP$22)+$AQ$22</f>
        <v>0.0054278095840927</v>
      </c>
      <c r="AV112" s="40" cm="1">
        <f t="array" ref="AV112">SUMPRODUCT($A112:$B112,$AO$23:$AP$23)+$AQ$23</f>
        <v>0.00698035188551097</v>
      </c>
      <c r="AW112" s="40" cm="1">
        <f t="array" ref="AW112">SUMPRODUCT($A112:$B112,$AO$24:$AP$24)+$AQ$24</f>
        <v>0.00526263235133983</v>
      </c>
      <c r="AX112" s="10">
        <f t="shared" ref="AX112:BA112" si="393">TANH(AT112)</f>
        <v>-0.0433116632418192</v>
      </c>
      <c r="AY112" s="10">
        <f t="shared" si="393"/>
        <v>0.00542775628160999</v>
      </c>
      <c r="AZ112" s="10">
        <f t="shared" si="393"/>
        <v>0.00698023851444505</v>
      </c>
      <c r="BA112" s="10">
        <f t="shared" si="393"/>
        <v>0.00526258376848541</v>
      </c>
      <c r="BB112" s="10" cm="1">
        <f t="array" ref="BB112">SUMPRODUCT(AX112:BA112,$AU$28:$AX$28)+$AY$28</f>
        <v>6.75327100272332e-5</v>
      </c>
      <c r="BC112" s="10">
        <f t="shared" si="306"/>
        <v>0.5000168831775</v>
      </c>
      <c r="BD112">
        <f t="shared" si="307"/>
        <v>1</v>
      </c>
      <c r="BE112" s="4">
        <f t="shared" si="308"/>
        <v>-0.693180947485042</v>
      </c>
      <c r="BF112" s="61">
        <f t="shared" si="309"/>
        <v>0.5000168831775</v>
      </c>
      <c r="BG112" s="4">
        <f t="shared" ref="BG112:BJ112" si="394">1-AX112^2</f>
        <v>0.998124099827227</v>
      </c>
      <c r="BH112" s="4">
        <f t="shared" si="394"/>
        <v>0.999970539461747</v>
      </c>
      <c r="BI112" s="4">
        <f t="shared" si="394"/>
        <v>0.999951276270281</v>
      </c>
      <c r="BJ112" s="4">
        <f t="shared" si="394"/>
        <v>0.99997230521208</v>
      </c>
      <c r="BK112" s="61">
        <f t="shared" si="335"/>
        <v>-0.000780608451656989</v>
      </c>
      <c r="BL112" s="61">
        <f t="shared" si="336"/>
        <v>0.0019017322951362</v>
      </c>
      <c r="BM112" s="61">
        <f t="shared" si="337"/>
        <v>-0.00617751122111246</v>
      </c>
      <c r="BN112" s="61">
        <f t="shared" si="338"/>
        <v>0.00613237726663253</v>
      </c>
    </row>
    <row r="113" spans="1:66">
      <c r="A113" s="4">
        <f>Planar_dataset!A82</f>
        <v>-3.85843301222356</v>
      </c>
      <c r="B113" s="4">
        <f>Planar_dataset!B82</f>
        <v>-1.45669049578948</v>
      </c>
      <c r="C113">
        <f>Planar_dataset!C82</f>
        <v>0</v>
      </c>
      <c r="D113" s="40" cm="1">
        <f t="array" ref="D113">SUMPRODUCT($A113:$B113,$E$21:$F$21)+$G$21</f>
        <v>-0.0753716289904584</v>
      </c>
      <c r="E113" s="40" cm="1">
        <f t="array" ref="E113">SUMPRODUCT($A113:$B113,$E$22:$F$22)+$G$22</f>
        <v>0.0234220309355907</v>
      </c>
      <c r="F113" s="40" cm="1">
        <f t="array" ref="F113">SUMPRODUCT($A113:$B113,$E$23:$F$23)+$G$23</f>
        <v>0.0158705783118002</v>
      </c>
      <c r="G113" s="40" cm="1">
        <f t="array" ref="G113">SUMPRODUCT($A113:$B113,$E$24:$F$24)+$G$24</f>
        <v>0.0123259839041508</v>
      </c>
      <c r="H113" s="10">
        <f t="shared" si="311"/>
        <v>-0.0752292267815036</v>
      </c>
      <c r="I113" s="10">
        <f t="shared" si="312"/>
        <v>0.0234177488326183</v>
      </c>
      <c r="J113" s="10">
        <f t="shared" si="313"/>
        <v>0.0158692459773748</v>
      </c>
      <c r="K113" s="10">
        <f t="shared" si="314"/>
        <v>0.0123253597136688</v>
      </c>
      <c r="L113" s="10" cm="1">
        <f t="array" ref="L113">SUMPRODUCT(H113:K113,$E$28:$H$28)+$I$28</f>
        <v>-0.000178257189040111</v>
      </c>
      <c r="M113" s="10">
        <f t="shared" si="315"/>
        <v>0.499955435702858</v>
      </c>
      <c r="N113">
        <f t="shared" si="316"/>
        <v>0</v>
      </c>
      <c r="O113" s="4">
        <f t="shared" si="317"/>
        <v>-0.693058055937378</v>
      </c>
      <c r="P113" s="61">
        <f t="shared" si="318"/>
        <v>0.499955435702858</v>
      </c>
      <c r="Q113" s="4">
        <f t="shared" si="319"/>
        <v>0.994340563437857</v>
      </c>
      <c r="R113" s="4">
        <f t="shared" si="320"/>
        <v>0.999451609039612</v>
      </c>
      <c r="S113" s="4">
        <f t="shared" si="321"/>
        <v>0.99974816703211</v>
      </c>
      <c r="T113" s="4">
        <f t="shared" si="322"/>
        <v>0.999848085507929</v>
      </c>
      <c r="U113" s="61">
        <f t="shared" si="323"/>
        <v>-0.000217831497395956</v>
      </c>
      <c r="V113" s="61">
        <f t="shared" si="324"/>
        <v>-0.00238456908929222</v>
      </c>
      <c r="W113" s="61">
        <f t="shared" si="325"/>
        <v>-0.00656708402737132</v>
      </c>
      <c r="X113" s="61">
        <f t="shared" si="326"/>
        <v>0.00442204580184226</v>
      </c>
      <c r="Y113" s="40" cm="1">
        <f t="array" ref="Y113">SUMPRODUCT($A113:$B113,$Z$21:$AA$21)+$AB$21</f>
        <v>-0.0754776615452393</v>
      </c>
      <c r="Z113" s="40" cm="1">
        <f t="array" ref="Z113">SUMPRODUCT($A113:$B113,$Z$22:$AA$22)+$AB$22</f>
        <v>0.0222882842004638</v>
      </c>
      <c r="AA113" s="40" cm="1">
        <f t="array" ref="AA113">SUMPRODUCT($A113:$B113,$Z$23:$AA$23)+$AB$23</f>
        <v>0.0127156045776182</v>
      </c>
      <c r="AB113" s="40" cm="1">
        <f t="array" ref="AB113">SUMPRODUCT($A113:$B113,$Z$24:$AA$24)+$AB$24</f>
        <v>0.0144479601934707</v>
      </c>
      <c r="AC113" s="10">
        <f t="shared" ref="AC113:AF113" si="395">TANH(Y113)</f>
        <v>-0.0753346584103706</v>
      </c>
      <c r="AD113" s="10">
        <f t="shared" si="395"/>
        <v>0.0222845942344405</v>
      </c>
      <c r="AE113" s="10">
        <f t="shared" si="395"/>
        <v>0.0127149193076483</v>
      </c>
      <c r="AF113" s="10">
        <f t="shared" si="395"/>
        <v>0.014446954971219</v>
      </c>
      <c r="AG113" s="61" cm="1">
        <f t="array" ref="AG113">SUMPRODUCT(AC113:AF113,$Z$28:$AC$28)+$AD$28</f>
        <v>5.68933261794353e-5</v>
      </c>
      <c r="AH113" s="10">
        <f t="shared" si="300"/>
        <v>0.500014223331541</v>
      </c>
      <c r="AI113">
        <f t="shared" si="301"/>
        <v>1</v>
      </c>
      <c r="AJ113" s="4">
        <f t="shared" si="302"/>
        <v>-0.693175627627641</v>
      </c>
      <c r="AK113" s="61">
        <f t="shared" si="303"/>
        <v>0.500014223331541</v>
      </c>
      <c r="AL113" s="4">
        <f t="shared" ref="AL113:AO113" si="396">1-AC113^2</f>
        <v>0.994324689242193</v>
      </c>
      <c r="AM113" s="4">
        <f t="shared" si="396"/>
        <v>0.999503396859806</v>
      </c>
      <c r="AN113" s="4">
        <f t="shared" si="396"/>
        <v>0.999838330827</v>
      </c>
      <c r="AO113" s="4">
        <f t="shared" si="396"/>
        <v>0.99979128549206</v>
      </c>
      <c r="AP113" s="61">
        <f t="shared" si="329"/>
        <v>-0.000491790657767388</v>
      </c>
      <c r="AQ113" s="61">
        <f t="shared" si="330"/>
        <v>-0.000174540949248656</v>
      </c>
      <c r="AR113" s="61">
        <f t="shared" si="331"/>
        <v>-0.00618658960833027</v>
      </c>
      <c r="AS113" s="61">
        <f t="shared" si="332"/>
        <v>0.00515213327191855</v>
      </c>
      <c r="AT113" s="40" cm="1">
        <f t="array" ref="AT113">SUMPRODUCT($A113:$B113,$AO$21:$AP$21)+$AQ$21</f>
        <v>-0.0757167458927439</v>
      </c>
      <c r="AU113" s="40" cm="1">
        <f t="array" ref="AU113">SUMPRODUCT($A113:$B113,$AO$22:$AP$22)+$AQ$22</f>
        <v>0.0222053085300717</v>
      </c>
      <c r="AV113" s="40" cm="1">
        <f t="array" ref="AV113">SUMPRODUCT($A113:$B113,$AO$23:$AP$23)+$AQ$23</f>
        <v>0.00974776546894896</v>
      </c>
      <c r="AW113" s="40" cm="1">
        <f t="array" ref="AW113">SUMPRODUCT($A113:$B113,$AO$24:$AP$24)+$AQ$24</f>
        <v>0.0169149672294508</v>
      </c>
      <c r="AX113" s="10">
        <f t="shared" ref="AX113:BA113" si="397">TANH(AT113)</f>
        <v>-0.0755723815936638</v>
      </c>
      <c r="AY113" s="10">
        <f t="shared" si="397"/>
        <v>0.0222016596168646</v>
      </c>
      <c r="AZ113" s="10">
        <f t="shared" si="397"/>
        <v>0.00974745673992943</v>
      </c>
      <c r="BA113" s="10">
        <f t="shared" si="397"/>
        <v>0.0169133541991454</v>
      </c>
      <c r="BB113" s="10" cm="1">
        <f t="array" ref="BB113">SUMPRODUCT(AX113:BA113,$AU$28:$AX$28)+$AY$28</f>
        <v>0.000290493734154871</v>
      </c>
      <c r="BC113" s="10">
        <f t="shared" si="306"/>
        <v>0.500072623433028</v>
      </c>
      <c r="BD113">
        <f t="shared" si="307"/>
        <v>1</v>
      </c>
      <c r="BE113" s="4">
        <f t="shared" si="308"/>
        <v>-0.693292437975349</v>
      </c>
      <c r="BF113" s="61">
        <f t="shared" si="309"/>
        <v>0.500072623433028</v>
      </c>
      <c r="BG113" s="4">
        <f t="shared" ref="BG113:BJ113" si="398">1-AX113^2</f>
        <v>0.994288815140262</v>
      </c>
      <c r="BH113" s="4">
        <f t="shared" si="398"/>
        <v>0.999507086310257</v>
      </c>
      <c r="BI113" s="4">
        <f t="shared" si="398"/>
        <v>0.999904987087103</v>
      </c>
      <c r="BJ113" s="4">
        <f t="shared" si="398"/>
        <v>0.999713938449734</v>
      </c>
      <c r="BK113" s="61">
        <f t="shared" si="335"/>
        <v>-0.000777695654604586</v>
      </c>
      <c r="BL113" s="61">
        <f t="shared" si="336"/>
        <v>0.00190106280601976</v>
      </c>
      <c r="BM113" s="61">
        <f t="shared" si="337"/>
        <v>-0.00617791387220691</v>
      </c>
      <c r="BN113" s="61">
        <f t="shared" si="338"/>
        <v>0.00613147626113123</v>
      </c>
    </row>
    <row r="114" spans="1:66">
      <c r="A114" s="4">
        <f>Planar_dataset!A83</f>
        <v>-3.7718252826082</v>
      </c>
      <c r="B114" s="4">
        <f>Planar_dataset!B83</f>
        <v>-1.3384713171549</v>
      </c>
      <c r="C114">
        <f>Planar_dataset!C83</f>
        <v>0</v>
      </c>
      <c r="D114" s="40" cm="1">
        <f t="array" ref="D114">SUMPRODUCT($A114:$B114,$E$21:$F$21)+$G$21</f>
        <v>-0.0733065001184322</v>
      </c>
      <c r="E114" s="40" cm="1">
        <f t="array" ref="E114">SUMPRODUCT($A114:$B114,$E$22:$F$22)+$G$22</f>
        <v>0.0213025994339913</v>
      </c>
      <c r="F114" s="40" cm="1">
        <f t="array" ref="F114">SUMPRODUCT($A114:$B114,$E$23:$F$23)+$G$23</f>
        <v>0.0152109455359574</v>
      </c>
      <c r="G114" s="40" cm="1">
        <f t="array" ref="G114">SUMPRODUCT($A114:$B114,$E$24:$F$24)+$G$24</f>
        <v>0.0115130883354143</v>
      </c>
      <c r="H114" s="10">
        <f t="shared" si="311"/>
        <v>-0.0731754692271477</v>
      </c>
      <c r="I114" s="10">
        <f t="shared" si="312"/>
        <v>0.0212993776403299</v>
      </c>
      <c r="J114" s="10">
        <f t="shared" si="313"/>
        <v>0.015209772511175</v>
      </c>
      <c r="K114" s="10">
        <f t="shared" si="314"/>
        <v>0.0115125796711475</v>
      </c>
      <c r="L114" s="10" cm="1">
        <f t="array" ref="L114">SUMPRODUCT(H114:K114,$E$28:$H$28)+$I$28</f>
        <v>-0.000167573303446293</v>
      </c>
      <c r="M114" s="10">
        <f t="shared" si="315"/>
        <v>0.499958106674237</v>
      </c>
      <c r="N114">
        <f t="shared" si="316"/>
        <v>0</v>
      </c>
      <c r="O114" s="4">
        <f t="shared" si="317"/>
        <v>-0.693063397418324</v>
      </c>
      <c r="P114" s="61">
        <f t="shared" si="318"/>
        <v>0.499958106674237</v>
      </c>
      <c r="Q114" s="4">
        <f t="shared" si="319"/>
        <v>0.994645350703387</v>
      </c>
      <c r="R114" s="4">
        <f t="shared" si="320"/>
        <v>0.999546336512135</v>
      </c>
      <c r="S114" s="4">
        <f t="shared" si="321"/>
        <v>0.999768662820158</v>
      </c>
      <c r="T114" s="4">
        <f t="shared" si="322"/>
        <v>0.999867460509316</v>
      </c>
      <c r="U114" s="61">
        <f t="shared" si="323"/>
        <v>-0.000217899431647637</v>
      </c>
      <c r="V114" s="61">
        <f t="shared" si="324"/>
        <v>-0.00238480783801037</v>
      </c>
      <c r="W114" s="61">
        <f t="shared" si="325"/>
        <v>-0.00656725374367149</v>
      </c>
      <c r="X114" s="61">
        <f t="shared" si="326"/>
        <v>0.00442215511688232</v>
      </c>
      <c r="Y114" s="40" cm="1">
        <f t="array" ref="Y114">SUMPRODUCT($A114:$B114,$Z$21:$AA$21)+$AB$21</f>
        <v>-0.0734012770726411</v>
      </c>
      <c r="Z114" s="40" cm="1">
        <f t="array" ref="Z114">SUMPRODUCT($A114:$B114,$Z$22:$AA$22)+$AB$22</f>
        <v>0.0202901740961137</v>
      </c>
      <c r="AA114" s="40" cm="1">
        <f t="array" ref="AA114">SUMPRODUCT($A114:$B114,$Z$23:$AA$23)+$AB$23</f>
        <v>0.0123924424336638</v>
      </c>
      <c r="AB114" s="40" cm="1">
        <f t="array" ref="AB114">SUMPRODUCT($A114:$B114,$Z$24:$AA$24)+$AB$24</f>
        <v>0.0134086690337227</v>
      </c>
      <c r="AC114" s="10">
        <f t="shared" ref="AC114:AF114" si="399">TANH(Y114)</f>
        <v>-0.0732697380299362</v>
      </c>
      <c r="AD114" s="10">
        <f t="shared" si="399"/>
        <v>0.0202873901260976</v>
      </c>
      <c r="AE114" s="10">
        <f t="shared" si="399"/>
        <v>0.0123918080926407</v>
      </c>
      <c r="AF114" s="10">
        <f t="shared" si="399"/>
        <v>0.0134078654992248</v>
      </c>
      <c r="AG114" s="61" cm="1">
        <f t="array" ref="AG114">SUMPRODUCT(AC114:AF114,$Z$28:$AC$28)+$AD$28</f>
        <v>4.88377493324765e-5</v>
      </c>
      <c r="AH114" s="10">
        <f t="shared" si="300"/>
        <v>0.500012209437331</v>
      </c>
      <c r="AI114">
        <f t="shared" si="301"/>
        <v>1</v>
      </c>
      <c r="AJ114" s="4">
        <f t="shared" si="302"/>
        <v>-0.693171599732752</v>
      </c>
      <c r="AK114" s="61">
        <f t="shared" si="303"/>
        <v>0.500012209437331</v>
      </c>
      <c r="AL114" s="4">
        <f t="shared" ref="AL114:AO114" si="400">1-AC114^2</f>
        <v>0.994631545489025</v>
      </c>
      <c r="AM114" s="4">
        <f t="shared" si="400"/>
        <v>0.999588421801872</v>
      </c>
      <c r="AN114" s="4">
        <f t="shared" si="400"/>
        <v>0.999846443092195</v>
      </c>
      <c r="AO114" s="4">
        <f t="shared" si="400"/>
        <v>0.999820229142755</v>
      </c>
      <c r="AP114" s="61">
        <f t="shared" si="329"/>
        <v>-0.000491940446763273</v>
      </c>
      <c r="AQ114" s="61">
        <f t="shared" si="330"/>
        <v>-0.000174555093902353</v>
      </c>
      <c r="AR114" s="61">
        <f t="shared" si="331"/>
        <v>-0.00618661488593354</v>
      </c>
      <c r="AS114" s="61">
        <f t="shared" si="332"/>
        <v>0.00515226167288146</v>
      </c>
      <c r="AT114" s="40" cm="1">
        <f t="array" ref="AT114">SUMPRODUCT($A114:$B114,$AO$21:$AP$21)+$AQ$21</f>
        <v>-0.0736149753415168</v>
      </c>
      <c r="AU114" s="40" cm="1">
        <f t="array" ref="AU114">SUMPRODUCT($A114:$B114,$AO$22:$AP$22)+$AQ$22</f>
        <v>0.0202160769890203</v>
      </c>
      <c r="AV114" s="40" cm="1">
        <f t="array" ref="AV114">SUMPRODUCT($A114:$B114,$AO$23:$AP$23)+$AQ$23</f>
        <v>0.00974129084784638</v>
      </c>
      <c r="AW114" s="40" cm="1">
        <f t="array" ref="AW114">SUMPRODUCT($A114:$B114,$AO$24:$AP$24)+$AQ$24</f>
        <v>0.0156123234416097</v>
      </c>
      <c r="AX114" s="10">
        <f t="shared" ref="AX114:BA114" si="401">TANH(AT114)</f>
        <v>-0.0734822857381504</v>
      </c>
      <c r="AY114" s="10">
        <f t="shared" si="401"/>
        <v>0.0202133234045537</v>
      </c>
      <c r="AZ114" s="10">
        <f t="shared" si="401"/>
        <v>0.00974098273359097</v>
      </c>
      <c r="BA114" s="10">
        <f t="shared" si="401"/>
        <v>0.0156110550918684</v>
      </c>
      <c r="BB114" s="10" cm="1">
        <f t="array" ref="BB114">SUMPRODUCT(AX114:BA114,$AU$28:$AX$28)+$AY$28</f>
        <v>0.000263769790771336</v>
      </c>
      <c r="BC114" s="10">
        <f t="shared" si="306"/>
        <v>0.500065942447311</v>
      </c>
      <c r="BD114">
        <f t="shared" si="307"/>
        <v>1</v>
      </c>
      <c r="BE114" s="4">
        <f t="shared" si="308"/>
        <v>-0.693279074152144</v>
      </c>
      <c r="BF114" s="61">
        <f t="shared" si="309"/>
        <v>0.500065942447311</v>
      </c>
      <c r="BG114" s="4">
        <f t="shared" ref="BG114:BJ114" si="402">1-AX114^2</f>
        <v>0.994600353682697</v>
      </c>
      <c r="BH114" s="4">
        <f t="shared" si="402"/>
        <v>0.999591421556943</v>
      </c>
      <c r="BI114" s="4">
        <f t="shared" si="402"/>
        <v>0.999905113255384</v>
      </c>
      <c r="BJ114" s="4">
        <f t="shared" si="402"/>
        <v>0.999756294958919</v>
      </c>
      <c r="BK114" s="61">
        <f t="shared" si="335"/>
        <v>-0.000777928935148117</v>
      </c>
      <c r="BL114" s="61">
        <f t="shared" si="336"/>
        <v>0.00190119781128571</v>
      </c>
      <c r="BM114" s="61">
        <f t="shared" si="337"/>
        <v>-0.0061778321146069</v>
      </c>
      <c r="BN114" s="61">
        <f t="shared" si="338"/>
        <v>0.00613165412319231</v>
      </c>
    </row>
    <row r="115" spans="1:66">
      <c r="A115" s="4">
        <f>Planar_dataset!A84</f>
        <v>-3.22643424331939</v>
      </c>
      <c r="B115" s="4">
        <f>Planar_dataset!B84</f>
        <v>-0.816479131687253</v>
      </c>
      <c r="C115">
        <f>Planar_dataset!C84</f>
        <v>0</v>
      </c>
      <c r="D115" s="40" cm="1">
        <f t="array" ref="D115">SUMPRODUCT($A115:$B115,$E$21:$F$21)+$G$21</f>
        <v>-0.061272933389706</v>
      </c>
      <c r="E115" s="40" cm="1">
        <f t="array" ref="E115">SUMPRODUCT($A115:$B115,$E$22:$F$22)+$G$22</f>
        <v>0.0121016016896742</v>
      </c>
      <c r="F115" s="40" cm="1">
        <f t="array" ref="F115">SUMPRODUCT($A115:$B115,$E$23:$F$23)+$G$23</f>
        <v>0.0118462809863707</v>
      </c>
      <c r="G115" s="40" cm="1">
        <f t="array" ref="G115">SUMPRODUCT($A115:$B115,$E$24:$F$24)+$G$24</f>
        <v>0.00778892917378441</v>
      </c>
      <c r="H115" s="10">
        <f t="shared" si="311"/>
        <v>-0.0611963679004891</v>
      </c>
      <c r="I115" s="10">
        <f t="shared" si="312"/>
        <v>0.0121010109694105</v>
      </c>
      <c r="J115" s="10">
        <f t="shared" si="313"/>
        <v>0.0118457268706696</v>
      </c>
      <c r="K115" s="10">
        <f t="shared" si="314"/>
        <v>0.00778877166620016</v>
      </c>
      <c r="L115" s="10" cm="1">
        <f t="array" ref="L115">SUMPRODUCT(H115:K115,$E$28:$H$28)+$I$28</f>
        <v>-0.000117668691116164</v>
      </c>
      <c r="M115" s="10">
        <f t="shared" si="315"/>
        <v>0.499970582827255</v>
      </c>
      <c r="N115">
        <f t="shared" si="316"/>
        <v>0</v>
      </c>
      <c r="O115" s="4">
        <f t="shared" si="317"/>
        <v>-0.693088347945127</v>
      </c>
      <c r="P115" s="61">
        <f t="shared" si="318"/>
        <v>0.499970582827255</v>
      </c>
      <c r="Q115" s="4">
        <f t="shared" si="319"/>
        <v>0.996255004555788</v>
      </c>
      <c r="R115" s="4">
        <f t="shared" si="320"/>
        <v>0.999853565533518</v>
      </c>
      <c r="S115" s="4">
        <f t="shared" si="321"/>
        <v>0.999859678754905</v>
      </c>
      <c r="T115" s="4">
        <f t="shared" si="322"/>
        <v>0.999939335035932</v>
      </c>
      <c r="U115" s="61">
        <f t="shared" si="323"/>
        <v>-0.000218257508870476</v>
      </c>
      <c r="V115" s="61">
        <f t="shared" si="324"/>
        <v>-0.00238560038246386</v>
      </c>
      <c r="W115" s="61">
        <f t="shared" si="325"/>
        <v>-0.0065680155034933</v>
      </c>
      <c r="X115" s="61">
        <f t="shared" si="326"/>
        <v>0.00442258335946637</v>
      </c>
      <c r="Y115" s="40" cm="1">
        <f t="array" ref="Y115">SUMPRODUCT($A115:$B115,$Z$21:$AA$21)+$AB$21</f>
        <v>-0.0613199182594159</v>
      </c>
      <c r="Z115" s="40" cm="1">
        <f t="array" ref="Z115">SUMPRODUCT($A115:$B115,$Z$22:$AA$22)+$AB$22</f>
        <v>0.0116037871749581</v>
      </c>
      <c r="AA115" s="40" cm="1">
        <f t="array" ref="AA115">SUMPRODUCT($A115:$B115,$Z$23:$AA$23)+$AB$23</f>
        <v>0.0104555881988334</v>
      </c>
      <c r="AB115" s="40" cm="1">
        <f t="array" ref="AB115">SUMPRODUCT($A115:$B115,$Z$24:$AA$24)+$AB$24</f>
        <v>0.00872385096568678</v>
      </c>
      <c r="AC115" s="10">
        <f t="shared" ref="AC115:AF115" si="403">TANH(Y115)</f>
        <v>-0.0612431766774521</v>
      </c>
      <c r="AD115" s="10">
        <f t="shared" si="403"/>
        <v>0.0116032663945715</v>
      </c>
      <c r="AE115" s="10">
        <f t="shared" si="403"/>
        <v>0.0104552072162129</v>
      </c>
      <c r="AF115" s="10">
        <f t="shared" si="403"/>
        <v>0.00872362966119051</v>
      </c>
      <c r="AG115" s="61" cm="1">
        <f t="array" ref="AG115">SUMPRODUCT(AC115:AF115,$Z$28:$AC$28)+$AD$28</f>
        <v>1.56631449430746e-5</v>
      </c>
      <c r="AH115" s="10">
        <f t="shared" si="300"/>
        <v>0.500003915786236</v>
      </c>
      <c r="AI115">
        <f t="shared" si="301"/>
        <v>1</v>
      </c>
      <c r="AJ115" s="4">
        <f t="shared" si="302"/>
        <v>-0.693155012163084</v>
      </c>
      <c r="AK115" s="61">
        <f t="shared" si="303"/>
        <v>0.500003915786236</v>
      </c>
      <c r="AL115" s="4">
        <f t="shared" ref="AL115:AO115" si="404">1-AC115^2</f>
        <v>0.996249273310454</v>
      </c>
      <c r="AM115" s="4">
        <f t="shared" si="404"/>
        <v>0.999865364208977</v>
      </c>
      <c r="AN115" s="4">
        <f t="shared" si="404"/>
        <v>0.999890688642066</v>
      </c>
      <c r="AO115" s="4">
        <f t="shared" si="404"/>
        <v>0.999923898285534</v>
      </c>
      <c r="AP115" s="61">
        <f t="shared" si="329"/>
        <v>-0.000492732394887421</v>
      </c>
      <c r="AQ115" s="61">
        <f t="shared" si="330"/>
        <v>-0.000174600559385257</v>
      </c>
      <c r="AR115" s="61">
        <f t="shared" si="331"/>
        <v>-0.00618678603686472</v>
      </c>
      <c r="AS115" s="61">
        <f t="shared" si="332"/>
        <v>0.00515271043057518</v>
      </c>
      <c r="AT115" s="40" cm="1">
        <f t="array" ref="AT115">SUMPRODUCT($A115:$B115,$AO$21:$AP$21)+$AQ$21</f>
        <v>-0.0614258293522901</v>
      </c>
      <c r="AU115" s="40" cm="1">
        <f t="array" ref="AU115">SUMPRODUCT($A115:$B115,$AO$22:$AP$22)+$AQ$22</f>
        <v>0.011567350579325</v>
      </c>
      <c r="AV115" s="40" cm="1">
        <f t="array" ref="AV115">SUMPRODUCT($A115:$B115,$AO$23:$AP$23)+$AQ$23</f>
        <v>0.00914820025788825</v>
      </c>
      <c r="AW115" s="40" cm="1">
        <f t="array" ref="AW115">SUMPRODUCT($A115:$B115,$AO$24:$AP$24)+$AQ$24</f>
        <v>0.00981010785772012</v>
      </c>
      <c r="AX115" s="10">
        <f t="shared" ref="AX115:BA115" si="405">TANH(AT115)</f>
        <v>-0.0613486898419756</v>
      </c>
      <c r="AY115" s="10">
        <f t="shared" si="405"/>
        <v>0.0115668346892217</v>
      </c>
      <c r="AZ115" s="10">
        <f t="shared" si="405"/>
        <v>0.00914794506345536</v>
      </c>
      <c r="BA115" s="10">
        <f t="shared" si="405"/>
        <v>0.00980979316740729</v>
      </c>
      <c r="BB115" s="10" cm="1">
        <f t="array" ref="BB115">SUMPRODUCT(AX115:BA115,$AU$28:$AX$28)+$AY$28</f>
        <v>0.000148081663975009</v>
      </c>
      <c r="BC115" s="10">
        <f t="shared" si="306"/>
        <v>0.500037020415926</v>
      </c>
      <c r="BD115">
        <f t="shared" si="307"/>
        <v>1</v>
      </c>
      <c r="BE115" s="4">
        <f t="shared" si="308"/>
        <v>-0.693221224132955</v>
      </c>
      <c r="BF115" s="61">
        <f t="shared" si="309"/>
        <v>0.500037020415926</v>
      </c>
      <c r="BG115" s="4">
        <f t="shared" ref="BG115:BJ115" si="406">1-AX115^2</f>
        <v>0.996236338254673</v>
      </c>
      <c r="BH115" s="4">
        <f t="shared" si="406"/>
        <v>0.999866208335272</v>
      </c>
      <c r="BI115" s="4">
        <f t="shared" si="406"/>
        <v>0.999916315101116</v>
      </c>
      <c r="BJ115" s="4">
        <f t="shared" si="406"/>
        <v>0.999903767958013</v>
      </c>
      <c r="BK115" s="61">
        <f t="shared" si="335"/>
        <v>-0.000779163457569317</v>
      </c>
      <c r="BL115" s="61">
        <f t="shared" si="336"/>
        <v>0.00190161046011452</v>
      </c>
      <c r="BM115" s="61">
        <f t="shared" si="337"/>
        <v>-0.00617754401650781</v>
      </c>
      <c r="BN115" s="61">
        <f t="shared" si="338"/>
        <v>0.00613220391171331</v>
      </c>
    </row>
    <row r="116" spans="1:66">
      <c r="A116" s="4">
        <f>Planar_dataset!A85</f>
        <v>-2.49748107037413</v>
      </c>
      <c r="B116" s="4">
        <f>Planar_dataset!B85</f>
        <v>-0.473790481276471</v>
      </c>
      <c r="C116">
        <f>Planar_dataset!C85</f>
        <v>0</v>
      </c>
      <c r="D116" s="40" cm="1">
        <f t="array" ref="D116">SUMPRODUCT($A116:$B116,$E$21:$F$21)+$G$21</f>
        <v>-0.0467387996648037</v>
      </c>
      <c r="E116" s="40" cm="1">
        <f t="array" ref="E116">SUMPRODUCT($A116:$B116,$E$22:$F$22)+$G$22</f>
        <v>0.00641904504933379</v>
      </c>
      <c r="F116" s="40" cm="1">
        <f t="array" ref="F116">SUMPRODUCT($A116:$B116,$E$23:$F$23)+$G$23</f>
        <v>0.0086085321244982</v>
      </c>
      <c r="G116" s="40" cm="1">
        <f t="array" ref="G116">SUMPRODUCT($A116:$B116,$E$24:$F$24)+$G$24</f>
        <v>0.00503712236170199</v>
      </c>
      <c r="H116" s="10">
        <f t="shared" si="311"/>
        <v>-0.0467047955017518</v>
      </c>
      <c r="I116" s="10">
        <f t="shared" si="312"/>
        <v>0.00641895688704463</v>
      </c>
      <c r="J116" s="10">
        <f t="shared" si="313"/>
        <v>0.00860831948047269</v>
      </c>
      <c r="K116" s="10">
        <f t="shared" si="314"/>
        <v>0.00503707976050124</v>
      </c>
      <c r="L116" s="10" cm="1">
        <f t="array" ref="L116">SUMPRODUCT(H116:K116,$E$28:$H$28)+$I$28</f>
        <v>-7.8709774038936e-5</v>
      </c>
      <c r="M116" s="10">
        <f t="shared" si="315"/>
        <v>0.4999803225565</v>
      </c>
      <c r="N116">
        <f t="shared" si="316"/>
        <v>0</v>
      </c>
      <c r="O116" s="4">
        <f t="shared" si="317"/>
        <v>-0.69310782644733</v>
      </c>
      <c r="P116" s="61">
        <f t="shared" si="318"/>
        <v>0.4999803225565</v>
      </c>
      <c r="Q116" s="4">
        <f t="shared" si="319"/>
        <v>0.99781866207714</v>
      </c>
      <c r="R116" s="4">
        <f t="shared" si="320"/>
        <v>0.999958796992482</v>
      </c>
      <c r="S116" s="4">
        <f t="shared" si="321"/>
        <v>0.999925896835722</v>
      </c>
      <c r="T116" s="4">
        <f t="shared" si="322"/>
        <v>0.999974627827486</v>
      </c>
      <c r="U116" s="61">
        <f t="shared" si="323"/>
        <v>-0.00021860433022385</v>
      </c>
      <c r="V116" s="61">
        <f t="shared" si="324"/>
        <v>-0.0023858979372679</v>
      </c>
      <c r="W116" s="61">
        <f t="shared" si="325"/>
        <v>-0.00656857844329887</v>
      </c>
      <c r="X116" s="61">
        <f t="shared" si="326"/>
        <v>0.00442282561188714</v>
      </c>
      <c r="Y116" s="40" cm="1">
        <f t="array" ref="Y116">SUMPRODUCT($A116:$B116,$Z$21:$AA$21)+$AB$21</f>
        <v>-0.0467587479339975</v>
      </c>
      <c r="Z116" s="40" cm="1">
        <f t="array" ref="Z116">SUMPRODUCT($A116:$B116,$Z$22:$AA$22)+$AB$22</f>
        <v>0.00621110179822848</v>
      </c>
      <c r="AA116" s="40" cm="1">
        <f t="array" ref="AA116">SUMPRODUCT($A116:$B116,$Z$23:$AA$23)+$AB$23</f>
        <v>0.0080235158299803</v>
      </c>
      <c r="AB116" s="40" cm="1">
        <f t="array" ref="AB116">SUMPRODUCT($A116:$B116,$Z$24:$AA$24)+$AB$24</f>
        <v>0.0054300849154204</v>
      </c>
      <c r="AC116" s="10">
        <f t="shared" ref="AC116:AF116" si="407">TANH(Y116)</f>
        <v>-0.046724700238482</v>
      </c>
      <c r="AD116" s="10">
        <f t="shared" si="407"/>
        <v>0.00621102192927655</v>
      </c>
      <c r="AE116" s="10">
        <f t="shared" si="407"/>
        <v>0.00802334365830577</v>
      </c>
      <c r="AF116" s="10">
        <f t="shared" si="407"/>
        <v>0.0054300315458771</v>
      </c>
      <c r="AG116" s="61" cm="1">
        <f t="array" ref="AG116">SUMPRODUCT(AC116:AF116,$Z$28:$AC$28)+$AD$28</f>
        <v>-6.65177843741176e-7</v>
      </c>
      <c r="AH116" s="10">
        <f t="shared" si="300"/>
        <v>0.499999833705539</v>
      </c>
      <c r="AI116">
        <f t="shared" si="301"/>
        <v>0</v>
      </c>
      <c r="AJ116" s="4">
        <f t="shared" si="302"/>
        <v>-0.693146847971079</v>
      </c>
      <c r="AK116" s="61">
        <f t="shared" si="303"/>
        <v>0.499999833705539</v>
      </c>
      <c r="AL116" s="4">
        <f t="shared" ref="AL116:AO116" si="408">1-AC116^2</f>
        <v>0.997816802387624</v>
      </c>
      <c r="AM116" s="4">
        <f t="shared" si="408"/>
        <v>0.999961423206594</v>
      </c>
      <c r="AN116" s="4">
        <f t="shared" si="408"/>
        <v>0.999935625956541</v>
      </c>
      <c r="AO116" s="4">
        <f t="shared" si="408"/>
        <v>0.999970514757411</v>
      </c>
      <c r="AP116" s="61">
        <f t="shared" si="329"/>
        <v>-0.000493503646063131</v>
      </c>
      <c r="AQ116" s="61">
        <f t="shared" si="330"/>
        <v>-0.000174615908005455</v>
      </c>
      <c r="AR116" s="61">
        <f t="shared" si="331"/>
        <v>-0.0061870135730141</v>
      </c>
      <c r="AS116" s="61">
        <f t="shared" si="332"/>
        <v>0.00515290858084588</v>
      </c>
      <c r="AT116" s="40" cm="1">
        <f t="array" ref="AT116">SUMPRODUCT($A116:$B116,$AO$21:$AP$21)+$AQ$21</f>
        <v>-0.0468036917234557</v>
      </c>
      <c r="AU116" s="40" cm="1">
        <f t="array" ref="AU116">SUMPRODUCT($A116:$B116,$AO$22:$AP$22)+$AQ$22</f>
        <v>0.00619587912119037</v>
      </c>
      <c r="AV116" s="40" cm="1">
        <f t="array" ref="AV116">SUMPRODUCT($A116:$B116,$AO$23:$AP$23)+$AQ$23</f>
        <v>0.00747414881701704</v>
      </c>
      <c r="AW116" s="40" cm="1">
        <f t="array" ref="AW116">SUMPRODUCT($A116:$B116,$AO$24:$AP$24)+$AQ$24</f>
        <v>0.00588614804037138</v>
      </c>
      <c r="AX116" s="10">
        <f t="shared" ref="AX116:BA116" si="409">TANH(AT116)</f>
        <v>-0.0467695458125611</v>
      </c>
      <c r="AY116" s="10">
        <f t="shared" si="409"/>
        <v>0.00619579983804246</v>
      </c>
      <c r="AZ116" s="10">
        <f t="shared" si="409"/>
        <v>0.00747400964424955</v>
      </c>
      <c r="BA116" s="10">
        <f t="shared" si="409"/>
        <v>0.00588608006270233</v>
      </c>
      <c r="BB116" s="10" cm="1">
        <f t="array" ref="BB116">SUMPRODUCT(AX116:BA116,$AU$28:$AX$28)+$AY$28</f>
        <v>7.74087300356829e-5</v>
      </c>
      <c r="BC116" s="10">
        <f t="shared" si="306"/>
        <v>0.500019352182499</v>
      </c>
      <c r="BD116">
        <f t="shared" si="307"/>
        <v>1</v>
      </c>
      <c r="BE116" s="4">
        <f t="shared" si="308"/>
        <v>-0.693185885673977</v>
      </c>
      <c r="BF116" s="61">
        <f t="shared" si="309"/>
        <v>0.500019352182499</v>
      </c>
      <c r="BG116" s="4">
        <f t="shared" ref="BG116:BJ116" si="410">1-AX116^2</f>
        <v>0.997812609584487</v>
      </c>
      <c r="BH116" s="4">
        <f t="shared" si="410"/>
        <v>0.999961612064367</v>
      </c>
      <c r="BI116" s="4">
        <f t="shared" si="410"/>
        <v>0.999944139179838</v>
      </c>
      <c r="BJ116" s="4">
        <f t="shared" si="410"/>
        <v>0.999965354061495</v>
      </c>
      <c r="BK116" s="61">
        <f t="shared" si="335"/>
        <v>-0.000780368696074199</v>
      </c>
      <c r="BL116" s="61">
        <f t="shared" si="336"/>
        <v>0.00190172470748828</v>
      </c>
      <c r="BM116" s="61">
        <f t="shared" si="337"/>
        <v>-0.00617749763287231</v>
      </c>
      <c r="BN116" s="61">
        <f t="shared" si="338"/>
        <v>0.00613236491888142</v>
      </c>
    </row>
    <row r="117" spans="1:66">
      <c r="A117" s="4">
        <f>Planar_dataset!A86</f>
        <v>-2.94157976387335</v>
      </c>
      <c r="B117" s="4">
        <f>Planar_dataset!B86</f>
        <v>-0.639753507030583</v>
      </c>
      <c r="C117">
        <f>Planar_dataset!C86</f>
        <v>0</v>
      </c>
      <c r="D117" s="40" cm="1">
        <f t="array" ref="D117">SUMPRODUCT($A117:$B117,$E$21:$F$21)+$G$21</f>
        <v>-0.0554065203024872</v>
      </c>
      <c r="E117" s="40" cm="1">
        <f t="array" ref="E117">SUMPRODUCT($A117:$B117,$E$22:$F$22)+$G$22</f>
        <v>0.00908320992957698</v>
      </c>
      <c r="F117" s="40" cm="1">
        <f t="array" ref="F117">SUMPRODUCT($A117:$B117,$E$23:$F$23)+$G$23</f>
        <v>0.0104291782439148</v>
      </c>
      <c r="G117" s="40" cm="1">
        <f t="array" ref="G117">SUMPRODUCT($A117:$B117,$E$24:$F$24)+$G$24</f>
        <v>0.00644516549470311</v>
      </c>
      <c r="H117" s="10">
        <f t="shared" si="311"/>
        <v>-0.0553498926686699</v>
      </c>
      <c r="I117" s="10">
        <f t="shared" si="312"/>
        <v>0.00908296013530928</v>
      </c>
      <c r="J117" s="10">
        <f t="shared" si="313"/>
        <v>0.0104288001409169</v>
      </c>
      <c r="K117" s="10">
        <f t="shared" si="314"/>
        <v>0.00644507625178777</v>
      </c>
      <c r="L117" s="10" cm="1">
        <f t="array" ref="L117">SUMPRODUCT(H117:K117,$E$28:$H$28)+$I$28</f>
        <v>-9.90979562450759e-5</v>
      </c>
      <c r="M117" s="10">
        <f t="shared" si="315"/>
        <v>0.499975225510959</v>
      </c>
      <c r="N117">
        <f t="shared" si="316"/>
        <v>0</v>
      </c>
      <c r="O117" s="4">
        <f t="shared" si="317"/>
        <v>-0.693097632809373</v>
      </c>
      <c r="P117" s="61">
        <f t="shared" si="318"/>
        <v>0.499975225510959</v>
      </c>
      <c r="Q117" s="4">
        <f t="shared" si="319"/>
        <v>0.996936389381567</v>
      </c>
      <c r="R117" s="4">
        <f t="shared" si="320"/>
        <v>0.99991749983518</v>
      </c>
      <c r="S117" s="4">
        <f t="shared" si="321"/>
        <v>0.999891240127621</v>
      </c>
      <c r="T117" s="4">
        <f t="shared" si="322"/>
        <v>0.999958460992109</v>
      </c>
      <c r="U117" s="61">
        <f t="shared" si="323"/>
        <v>-0.000218408813371116</v>
      </c>
      <c r="V117" s="61">
        <f t="shared" si="324"/>
        <v>-0.00238577508039194</v>
      </c>
      <c r="W117" s="61">
        <f t="shared" si="325"/>
        <v>-0.00656828382012126</v>
      </c>
      <c r="X117" s="61">
        <f t="shared" si="326"/>
        <v>0.00442270901924671</v>
      </c>
      <c r="Y117" s="40" cm="1">
        <f t="array" ref="Y117">SUMPRODUCT($A117:$B117,$Z$21:$AA$21)+$AB$21</f>
        <v>-0.0554384969498024</v>
      </c>
      <c r="Z117" s="40" cm="1">
        <f t="array" ref="Z117">SUMPRODUCT($A117:$B117,$Z$22:$AA$22)+$AB$22</f>
        <v>0.00874666153782197</v>
      </c>
      <c r="AA117" s="40" cm="1">
        <f t="array" ref="AA117">SUMPRODUCT($A117:$B117,$Z$23:$AA$23)+$AB$23</f>
        <v>0.00948630793972007</v>
      </c>
      <c r="AB117" s="40" cm="1">
        <f t="array" ref="AB117">SUMPRODUCT($A117:$B117,$Z$24:$AA$24)+$AB$24</f>
        <v>0.00707881477770144</v>
      </c>
      <c r="AC117" s="10">
        <f t="shared" ref="AC117:AF117" si="411">TANH(Y117)</f>
        <v>-0.0553817712955558</v>
      </c>
      <c r="AD117" s="10">
        <f t="shared" si="411"/>
        <v>0.00874643849285934</v>
      </c>
      <c r="AE117" s="10">
        <f t="shared" si="411"/>
        <v>0.00948602339222428</v>
      </c>
      <c r="AF117" s="10">
        <f t="shared" si="411"/>
        <v>0.00707869654116833</v>
      </c>
      <c r="AG117" s="61" cm="1">
        <f t="array" ref="AG117">SUMPRODUCT(AC117:AF117,$Z$28:$AC$28)+$AD$28</f>
        <v>5.90356672841407e-6</v>
      </c>
      <c r="AH117" s="10">
        <f t="shared" si="300"/>
        <v>0.500001475891682</v>
      </c>
      <c r="AI117">
        <f t="shared" si="301"/>
        <v>1</v>
      </c>
      <c r="AJ117" s="4">
        <f t="shared" si="302"/>
        <v>-0.693150132347666</v>
      </c>
      <c r="AK117" s="61">
        <f t="shared" si="303"/>
        <v>0.500001475891682</v>
      </c>
      <c r="AL117" s="4">
        <f t="shared" ref="AL117:AO117" si="412">1-AC117^2</f>
        <v>0.996932859408167</v>
      </c>
      <c r="AM117" s="4">
        <f t="shared" si="412"/>
        <v>0.999923499813691</v>
      </c>
      <c r="AN117" s="4">
        <f t="shared" si="412"/>
        <v>0.999910015360202</v>
      </c>
      <c r="AO117" s="4">
        <f t="shared" si="412"/>
        <v>0.999949892055278</v>
      </c>
      <c r="AP117" s="61">
        <f t="shared" si="329"/>
        <v>-0.000493068081936157</v>
      </c>
      <c r="AQ117" s="61">
        <f t="shared" si="330"/>
        <v>-0.000174609859204392</v>
      </c>
      <c r="AR117" s="61">
        <f t="shared" si="331"/>
        <v>-0.00618687542964823</v>
      </c>
      <c r="AS117" s="61">
        <f t="shared" si="332"/>
        <v>0.00515281923454044</v>
      </c>
      <c r="AT117" s="40" cm="1">
        <f t="array" ref="AT117">SUMPRODUCT($A117:$B117,$AO$21:$AP$21)+$AQ$21</f>
        <v>-0.0555105619803291</v>
      </c>
      <c r="AU117" s="40" cm="1">
        <f t="array" ref="AU117">SUMPRODUCT($A117:$B117,$AO$22:$AP$22)+$AQ$22</f>
        <v>0.00872202691310034</v>
      </c>
      <c r="AV117" s="40" cm="1">
        <f t="array" ref="AV117">SUMPRODUCT($A117:$B117,$AO$23:$AP$23)+$AQ$23</f>
        <v>0.00860031965281355</v>
      </c>
      <c r="AW117" s="40" cm="1">
        <f t="array" ref="AW117">SUMPRODUCT($A117:$B117,$AO$24:$AP$24)+$AQ$24</f>
        <v>0.00781469568938412</v>
      </c>
      <c r="AX117" s="10">
        <f t="shared" ref="AX117:BA117" si="413">TANH(AT117)</f>
        <v>-0.0554536150056431</v>
      </c>
      <c r="AY117" s="10">
        <f t="shared" si="413"/>
        <v>0.00872180574738858</v>
      </c>
      <c r="AZ117" s="10">
        <f t="shared" si="413"/>
        <v>0.00860010761677782</v>
      </c>
      <c r="BA117" s="10">
        <f t="shared" si="413"/>
        <v>0.00781453661349868</v>
      </c>
      <c r="BB117" s="10" cm="1">
        <f t="array" ref="BB117">SUMPRODUCT(AX117:BA117,$AU$28:$AX$28)+$AY$28</f>
        <v>0.00011033772919399</v>
      </c>
      <c r="BC117" s="10">
        <f t="shared" si="306"/>
        <v>0.50002758443227</v>
      </c>
      <c r="BD117">
        <f t="shared" si="307"/>
        <v>1</v>
      </c>
      <c r="BE117" s="4">
        <f t="shared" si="308"/>
        <v>-0.693202350946344</v>
      </c>
      <c r="BF117" s="61">
        <f t="shared" si="309"/>
        <v>0.50002758443227</v>
      </c>
      <c r="BG117" s="4">
        <f t="shared" ref="BG117:BJ117" si="414">1-AX117^2</f>
        <v>0.996924896582806</v>
      </c>
      <c r="BH117" s="4">
        <f t="shared" si="414"/>
        <v>0.999923930104505</v>
      </c>
      <c r="BI117" s="4">
        <f t="shared" si="414"/>
        <v>0.99992603814898</v>
      </c>
      <c r="BJ117" s="4">
        <f t="shared" si="414"/>
        <v>0.999938933017516</v>
      </c>
      <c r="BK117" s="61">
        <f t="shared" si="335"/>
        <v>-0.000779687270466949</v>
      </c>
      <c r="BL117" s="61">
        <f t="shared" si="336"/>
        <v>0.00190168435257707</v>
      </c>
      <c r="BM117" s="61">
        <f t="shared" si="337"/>
        <v>-0.0061774875111798</v>
      </c>
      <c r="BN117" s="61">
        <f t="shared" si="338"/>
        <v>0.00613230384952864</v>
      </c>
    </row>
    <row r="118" spans="1:66">
      <c r="A118" s="4">
        <f>Planar_dataset!A87</f>
        <v>-2.91391858691088</v>
      </c>
      <c r="B118" s="4">
        <f>Planar_dataset!B87</f>
        <v>-0.634286373676876</v>
      </c>
      <c r="C118">
        <f>Planar_dataset!C87</f>
        <v>0</v>
      </c>
      <c r="D118" s="40" cm="1">
        <f t="array" ref="D118">SUMPRODUCT($A118:$B118,$E$21:$F$21)+$G$21</f>
        <v>-0.054887900039621</v>
      </c>
      <c r="E118" s="40" cm="1">
        <f t="array" ref="E118">SUMPRODUCT($A118:$B118,$E$22:$F$22)+$G$22</f>
        <v>0.00900802263385514</v>
      </c>
      <c r="F118" s="40" cm="1">
        <f t="array" ref="F118">SUMPRODUCT($A118:$B118,$E$23:$F$23)+$G$23</f>
        <v>0.0103330542558634</v>
      </c>
      <c r="G118" s="40" cm="1">
        <f t="array" ref="G118">SUMPRODUCT($A118:$B118,$E$24:$F$24)+$G$24</f>
        <v>0.00638799926395827</v>
      </c>
      <c r="H118" s="10">
        <f t="shared" si="311"/>
        <v>-0.0548328464605948</v>
      </c>
      <c r="I118" s="10">
        <f t="shared" si="312"/>
        <v>0.00900777899135046</v>
      </c>
      <c r="J118" s="10">
        <f t="shared" si="313"/>
        <v>0.0103326865112444</v>
      </c>
      <c r="K118" s="10">
        <f t="shared" si="314"/>
        <v>0.00638791237467221</v>
      </c>
      <c r="L118" s="10" cm="1">
        <f t="array" ref="L118">SUMPRODUCT(H118:K118,$E$28:$H$28)+$I$28</f>
        <v>-9.82086197988919e-5</v>
      </c>
      <c r="M118" s="10">
        <f t="shared" si="315"/>
        <v>0.49997544784507</v>
      </c>
      <c r="N118">
        <f t="shared" si="316"/>
        <v>0</v>
      </c>
      <c r="O118" s="4">
        <f t="shared" si="317"/>
        <v>-0.693098077455663</v>
      </c>
      <c r="P118" s="61">
        <f t="shared" si="318"/>
        <v>0.49997544784507</v>
      </c>
      <c r="Q118" s="4">
        <f t="shared" si="319"/>
        <v>0.996993358949029</v>
      </c>
      <c r="R118" s="4">
        <f t="shared" si="320"/>
        <v>0.999918859917643</v>
      </c>
      <c r="S118" s="4">
        <f t="shared" si="321"/>
        <v>0.99989323558946</v>
      </c>
      <c r="T118" s="4">
        <f t="shared" si="322"/>
        <v>0.999959194575494</v>
      </c>
      <c r="U118" s="61">
        <f t="shared" si="323"/>
        <v>-0.000218421391393159</v>
      </c>
      <c r="V118" s="61">
        <f t="shared" si="324"/>
        <v>-0.00238577938644288</v>
      </c>
      <c r="W118" s="61">
        <f t="shared" si="325"/>
        <v>-0.00656829984916427</v>
      </c>
      <c r="X118" s="61">
        <f t="shared" si="326"/>
        <v>0.00442271423054439</v>
      </c>
      <c r="Y118" s="40" cm="1">
        <f t="array" ref="Y118">SUMPRODUCT($A118:$B118,$Z$21:$AA$21)+$AB$21</f>
        <v>-0.0549196329000658</v>
      </c>
      <c r="Z118" s="40" cm="1">
        <f t="array" ref="Z118">SUMPRODUCT($A118:$B118,$Z$22:$AA$22)+$AB$22</f>
        <v>0.00867402525097236</v>
      </c>
      <c r="AA118" s="40" cm="1">
        <f t="array" ref="AA118">SUMPRODUCT($A118:$B118,$Z$23:$AA$23)+$AB$23</f>
        <v>0.00939734562956009</v>
      </c>
      <c r="AB118" s="40" cm="1">
        <f t="array" ref="AB118">SUMPRODUCT($A118:$B118,$Z$24:$AA$24)+$AB$24</f>
        <v>0.00701683688036679</v>
      </c>
      <c r="AC118" s="10">
        <f t="shared" ref="AC118:AF118" si="415">TANH(Y118)</f>
        <v>-0.054864483856659</v>
      </c>
      <c r="AD118" s="10">
        <f t="shared" si="415"/>
        <v>0.00867380771668398</v>
      </c>
      <c r="AE118" s="10">
        <f t="shared" si="415"/>
        <v>0.00939706901247194</v>
      </c>
      <c r="AF118" s="10">
        <f t="shared" si="415"/>
        <v>0.00701672172230833</v>
      </c>
      <c r="AG118" s="61" cm="1">
        <f t="array" ref="AG118">SUMPRODUCT(AC118:AF118,$Z$28:$AC$28)+$AD$28</f>
        <v>5.87932388387249e-6</v>
      </c>
      <c r="AH118" s="10">
        <f t="shared" si="300"/>
        <v>0.500001469830971</v>
      </c>
      <c r="AI118">
        <f t="shared" si="301"/>
        <v>1</v>
      </c>
      <c r="AJ118" s="4">
        <f t="shared" si="302"/>
        <v>-0.693150120226208</v>
      </c>
      <c r="AK118" s="61">
        <f t="shared" si="303"/>
        <v>0.500001469830971</v>
      </c>
      <c r="AL118" s="4">
        <f t="shared" ref="AL118:AO118" si="416">1-AC118^2</f>
        <v>0.996989888411142</v>
      </c>
      <c r="AM118" s="4">
        <f t="shared" si="416"/>
        <v>0.999924765059694</v>
      </c>
      <c r="AN118" s="4">
        <f t="shared" si="416"/>
        <v>0.999911695093975</v>
      </c>
      <c r="AO118" s="4">
        <f t="shared" si="416"/>
        <v>0.999950765616272</v>
      </c>
      <c r="AP118" s="61">
        <f t="shared" si="329"/>
        <v>-0.000493096281651081</v>
      </c>
      <c r="AQ118" s="61">
        <f t="shared" si="330"/>
        <v>-0.000174610078029204</v>
      </c>
      <c r="AR118" s="61">
        <f t="shared" si="331"/>
        <v>-0.00618688574789344</v>
      </c>
      <c r="AS118" s="61">
        <f t="shared" si="332"/>
        <v>0.00515282367360852</v>
      </c>
      <c r="AT118" s="40" cm="1">
        <f t="array" ref="AT118">SUMPRODUCT($A118:$B118,$AO$21:$AP$21)+$AQ$21</f>
        <v>-0.0549911486595973</v>
      </c>
      <c r="AU118" s="40" cm="1">
        <f t="array" ref="AU118">SUMPRODUCT($A118:$B118,$AO$22:$AP$22)+$AQ$22</f>
        <v>0.00864957733986802</v>
      </c>
      <c r="AV118" s="40" cm="1">
        <f t="array" ref="AV118">SUMPRODUCT($A118:$B118,$AO$23:$AP$23)+$AQ$23</f>
        <v>0.00851808383278575</v>
      </c>
      <c r="AW118" s="40" cm="1">
        <f t="array" ref="AW118">SUMPRODUCT($A118:$B118,$AO$24:$AP$24)+$AQ$24</f>
        <v>0.00774713231786917</v>
      </c>
      <c r="AX118" s="10">
        <f t="shared" ref="AX118:BA118" si="417">TANH(AT118)</f>
        <v>-0.0549357840658935</v>
      </c>
      <c r="AY118" s="10">
        <f t="shared" si="417"/>
        <v>0.00864936163973768</v>
      </c>
      <c r="AZ118" s="10">
        <f t="shared" si="417"/>
        <v>0.00851787782109291</v>
      </c>
      <c r="BA118" s="10">
        <f t="shared" si="417"/>
        <v>0.00774697733230805</v>
      </c>
      <c r="BB118" s="10" cm="1">
        <f t="array" ref="BB118">SUMPRODUCT(AX118:BA118,$AU$28:$AX$28)+$AY$28</f>
        <v>0.000109439626498138</v>
      </c>
      <c r="BC118" s="10">
        <f t="shared" si="306"/>
        <v>0.500027359906597</v>
      </c>
      <c r="BD118">
        <f t="shared" si="307"/>
        <v>1</v>
      </c>
      <c r="BE118" s="4">
        <f t="shared" si="308"/>
        <v>-0.693201901870323</v>
      </c>
      <c r="BF118" s="61">
        <f t="shared" si="309"/>
        <v>0.500027359906597</v>
      </c>
      <c r="BG118" s="4">
        <f t="shared" ref="BG118:BJ118" si="418">1-AX118^2</f>
        <v>0.996982059629065</v>
      </c>
      <c r="BH118" s="4">
        <f t="shared" si="418"/>
        <v>0.999925188543225</v>
      </c>
      <c r="BI118" s="4">
        <f t="shared" si="418"/>
        <v>0.999927445757425</v>
      </c>
      <c r="BJ118" s="4">
        <f t="shared" si="418"/>
        <v>0.999939984342213</v>
      </c>
      <c r="BK118" s="61">
        <f t="shared" si="335"/>
        <v>-0.000779731627124044</v>
      </c>
      <c r="BL118" s="61">
        <f t="shared" si="336"/>
        <v>0.00190168589200446</v>
      </c>
      <c r="BM118" s="61">
        <f t="shared" si="337"/>
        <v>-0.00617749343344662</v>
      </c>
      <c r="BN118" s="61">
        <f t="shared" si="338"/>
        <v>0.00613230754339456</v>
      </c>
    </row>
    <row r="119" spans="1:66">
      <c r="A119" s="4">
        <f>Planar_dataset!A88</f>
        <v>-3.7062396434892</v>
      </c>
      <c r="B119" s="4">
        <f>Planar_dataset!B88</f>
        <v>-1.38061641114638</v>
      </c>
      <c r="C119">
        <f>Planar_dataset!C88</f>
        <v>0</v>
      </c>
      <c r="D119" s="40" cm="1">
        <f t="array" ref="D119">SUMPRODUCT($A119:$B119,$E$21:$F$21)+$G$21</f>
        <v>-0.0723173841894489</v>
      </c>
      <c r="E119" s="40" cm="1">
        <f t="array" ref="E119">SUMPRODUCT($A119:$B119,$E$22:$F$22)+$G$22</f>
        <v>0.0221512586665173</v>
      </c>
      <c r="F119" s="40" cm="1">
        <f t="array" ref="F119">SUMPRODUCT($A119:$B119,$E$23:$F$23)+$G$23</f>
        <v>0.0151785322157538</v>
      </c>
      <c r="G119" s="40" cm="1">
        <f t="array" ref="G119">SUMPRODUCT($A119:$B119,$E$24:$F$24)+$G$24</f>
        <v>0.0117230718305421</v>
      </c>
      <c r="H119" s="10">
        <f t="shared" si="311"/>
        <v>-0.072191578774912</v>
      </c>
      <c r="I119" s="10">
        <f t="shared" si="312"/>
        <v>0.0221476363304528</v>
      </c>
      <c r="J119" s="10">
        <f t="shared" si="313"/>
        <v>0.0151773666734127</v>
      </c>
      <c r="K119" s="10">
        <f t="shared" si="314"/>
        <v>0.0117225348245275</v>
      </c>
      <c r="L119" s="10" cm="1">
        <f t="array" ref="L119">SUMPRODUCT(H119:K119,$E$28:$H$28)+$I$28</f>
        <v>-0.000169769390484347</v>
      </c>
      <c r="M119" s="10">
        <f t="shared" si="315"/>
        <v>0.499957557652481</v>
      </c>
      <c r="N119">
        <f t="shared" si="316"/>
        <v>0</v>
      </c>
      <c r="O119" s="4">
        <f t="shared" si="317"/>
        <v>-0.693062299467409</v>
      </c>
      <c r="P119" s="61">
        <f t="shared" si="318"/>
        <v>0.499957557652481</v>
      </c>
      <c r="Q119" s="4">
        <f t="shared" si="319"/>
        <v>0.994788375953986</v>
      </c>
      <c r="R119" s="4">
        <f t="shared" si="320"/>
        <v>0.999509482204974</v>
      </c>
      <c r="S119" s="4">
        <f t="shared" si="321"/>
        <v>0.999769647540861</v>
      </c>
      <c r="T119" s="4">
        <f t="shared" si="322"/>
        <v>0.999862582177288</v>
      </c>
      <c r="U119" s="61">
        <f t="shared" si="323"/>
        <v>-0.000217930525227618</v>
      </c>
      <c r="V119" s="61">
        <f t="shared" si="324"/>
        <v>-0.00238471728893337</v>
      </c>
      <c r="W119" s="61">
        <f t="shared" si="325"/>
        <v>-0.00656725300033688</v>
      </c>
      <c r="X119" s="61">
        <f t="shared" si="326"/>
        <v>0.00442212868517985</v>
      </c>
      <c r="Y119" s="40" cm="1">
        <f t="array" ref="Y119">SUMPRODUCT($A119:$B119,$Z$21:$AA$21)+$AB$21</f>
        <v>-0.0724173022038856</v>
      </c>
      <c r="Z119" s="40" cm="1">
        <f t="array" ref="Z119">SUMPRODUCT($A119:$B119,$Z$22:$AA$22)+$AB$22</f>
        <v>0.0210831062813442</v>
      </c>
      <c r="AA119" s="40" cm="1">
        <f t="array" ref="AA119">SUMPRODUCT($A119:$B119,$Z$23:$AA$23)+$AB$23</f>
        <v>0.0122058304570343</v>
      </c>
      <c r="AB119" s="40" cm="1">
        <f t="array" ref="AB119">SUMPRODUCT($A119:$B119,$Z$24:$AA$24)+$AB$24</f>
        <v>0.0137224346403485</v>
      </c>
      <c r="AC119" s="10">
        <f t="shared" ref="AC119:AF119" si="419">TANH(Y119)</f>
        <v>-0.0722909753369201</v>
      </c>
      <c r="AD119" s="10">
        <f t="shared" si="419"/>
        <v>0.0210799830415507</v>
      </c>
      <c r="AE119" s="10">
        <f t="shared" si="419"/>
        <v>0.0122052243422677</v>
      </c>
      <c r="AF119" s="10">
        <f t="shared" si="419"/>
        <v>0.0137215733698976</v>
      </c>
      <c r="AG119" s="61" cm="1">
        <f t="array" ref="AG119">SUMPRODUCT(AC119:AF119,$Z$28:$AC$28)+$AD$28</f>
        <v>5.31348341354109e-5</v>
      </c>
      <c r="AH119" s="10">
        <f t="shared" si="300"/>
        <v>0.500013283708531</v>
      </c>
      <c r="AI119">
        <f t="shared" si="301"/>
        <v>1</v>
      </c>
      <c r="AJ119" s="4">
        <f t="shared" si="302"/>
        <v>-0.693173748329927</v>
      </c>
      <c r="AK119" s="61">
        <f t="shared" si="303"/>
        <v>0.500013283708531</v>
      </c>
      <c r="AL119" s="4">
        <f t="shared" ref="AL119:AO119" si="420">1-AC119^2</f>
        <v>0.994774014884837</v>
      </c>
      <c r="AM119" s="4">
        <f t="shared" si="420"/>
        <v>0.999555634314968</v>
      </c>
      <c r="AN119" s="4">
        <f t="shared" si="420"/>
        <v>0.999851032498755</v>
      </c>
      <c r="AO119" s="4">
        <f t="shared" si="420"/>
        <v>0.999811718424255</v>
      </c>
      <c r="AP119" s="61">
        <f t="shared" si="329"/>
        <v>-0.00049201196858877</v>
      </c>
      <c r="AQ119" s="61">
        <f t="shared" si="330"/>
        <v>-0.000174549743340536</v>
      </c>
      <c r="AR119" s="61">
        <f t="shared" si="331"/>
        <v>-0.0061866565751259</v>
      </c>
      <c r="AS119" s="61">
        <f t="shared" si="332"/>
        <v>0.00515222888503658</v>
      </c>
      <c r="AT119" s="40" cm="1">
        <f t="array" ref="AT119">SUMPRODUCT($A119:$B119,$AO$21:$AP$21)+$AQ$21</f>
        <v>-0.0726425980350401</v>
      </c>
      <c r="AU119" s="40" cm="1">
        <f t="array" ref="AU119">SUMPRODUCT($A119:$B119,$AO$22:$AP$22)+$AQ$22</f>
        <v>0.0210049310508745</v>
      </c>
      <c r="AV119" s="40" cm="1">
        <f t="array" ref="AV119">SUMPRODUCT($A119:$B119,$AO$23:$AP$23)+$AQ$23</f>
        <v>0.00940948893407551</v>
      </c>
      <c r="AW119" s="40" cm="1">
        <f t="array" ref="AW119">SUMPRODUCT($A119:$B119,$AO$24:$AP$24)+$AQ$24</f>
        <v>0.0160468601722665</v>
      </c>
      <c r="AX119" s="10">
        <f t="shared" ref="AX119:BA119" si="421">TANH(AT119)</f>
        <v>-0.0725150901214975</v>
      </c>
      <c r="AY119" s="10">
        <f t="shared" si="421"/>
        <v>0.0210018424208595</v>
      </c>
      <c r="AZ119" s="10">
        <f t="shared" si="421"/>
        <v>0.00940921124328783</v>
      </c>
      <c r="BA119" s="10">
        <f t="shared" si="421"/>
        <v>0.0160454829494154</v>
      </c>
      <c r="BB119" s="10" cm="1">
        <f t="array" ref="BB119">SUMPRODUCT(AX119:BA119,$AU$28:$AX$28)+$AY$28</f>
        <v>0.000274683317234092</v>
      </c>
      <c r="BC119" s="10">
        <f t="shared" si="306"/>
        <v>0.500068670828877</v>
      </c>
      <c r="BD119">
        <f t="shared" si="307"/>
        <v>1</v>
      </c>
      <c r="BE119" s="4">
        <f t="shared" si="308"/>
        <v>-0.693284531649928</v>
      </c>
      <c r="BF119" s="61">
        <f t="shared" si="309"/>
        <v>0.500068670828877</v>
      </c>
      <c r="BG119" s="4">
        <f t="shared" ref="BG119:BJ119" si="422">1-AX119^2</f>
        <v>0.994741561704671</v>
      </c>
      <c r="BH119" s="4">
        <f t="shared" si="422"/>
        <v>0.999558922614929</v>
      </c>
      <c r="BI119" s="4">
        <f t="shared" si="422"/>
        <v>0.999911466743779</v>
      </c>
      <c r="BJ119" s="4">
        <f t="shared" si="422"/>
        <v>0.99974254247692</v>
      </c>
      <c r="BK119" s="61">
        <f t="shared" si="335"/>
        <v>-0.000778043626341333</v>
      </c>
      <c r="BL119" s="61">
        <f t="shared" si="336"/>
        <v>0.00190114637179399</v>
      </c>
      <c r="BM119" s="61">
        <f t="shared" si="337"/>
        <v>-0.00617790507585159</v>
      </c>
      <c r="BN119" s="61">
        <f t="shared" si="338"/>
        <v>0.00613160323128562</v>
      </c>
    </row>
    <row r="120" spans="1:66">
      <c r="A120" s="4">
        <f>Planar_dataset!A89</f>
        <v>-1.95265709354551</v>
      </c>
      <c r="B120" s="4">
        <f>Planar_dataset!B89</f>
        <v>-0.257794857700895</v>
      </c>
      <c r="C120">
        <f>Planar_dataset!C89</f>
        <v>0</v>
      </c>
      <c r="D120" s="40" cm="1">
        <f t="array" ref="D120">SUMPRODUCT($A120:$B120,$E$21:$F$21)+$G$21</f>
        <v>-0.0360510807115895</v>
      </c>
      <c r="E120" s="40" cm="1">
        <f t="array" ref="E120">SUMPRODUCT($A120:$B120,$E$22:$F$22)+$G$22</f>
        <v>0.00291972370750515</v>
      </c>
      <c r="F120" s="40" cm="1">
        <f t="array" ref="F120">SUMPRODUCT($A120:$B120,$E$23:$F$23)+$G$23</f>
        <v>0.00633099081884343</v>
      </c>
      <c r="G120" s="40" cm="1">
        <f t="array" ref="G120">SUMPRODUCT($A120:$B120,$E$24:$F$24)+$G$24</f>
        <v>0.00323203291007358</v>
      </c>
      <c r="H120" s="10">
        <f t="shared" si="311"/>
        <v>-0.0360354705322578</v>
      </c>
      <c r="I120" s="10">
        <f t="shared" si="312"/>
        <v>0.00291971541085966</v>
      </c>
      <c r="J120" s="10">
        <f t="shared" si="313"/>
        <v>0.00633090623511329</v>
      </c>
      <c r="K120" s="10">
        <f t="shared" si="314"/>
        <v>0.00323202165614244</v>
      </c>
      <c r="L120" s="10" cm="1">
        <f t="array" ref="L120">SUMPRODUCT(H120:K120,$E$28:$H$28)+$I$28</f>
        <v>-5.27316836854763e-5</v>
      </c>
      <c r="M120" s="10">
        <f t="shared" si="315"/>
        <v>0.499986817079082</v>
      </c>
      <c r="N120">
        <f t="shared" si="316"/>
        <v>0</v>
      </c>
      <c r="O120" s="4">
        <f t="shared" si="317"/>
        <v>-0.693120815065681</v>
      </c>
      <c r="P120" s="61">
        <f t="shared" si="318"/>
        <v>0.499986817079082</v>
      </c>
      <c r="Q120" s="4">
        <f t="shared" si="319"/>
        <v>0.998701444863519</v>
      </c>
      <c r="R120" s="4">
        <f t="shared" si="320"/>
        <v>0.99999147526192</v>
      </c>
      <c r="S120" s="4">
        <f t="shared" si="321"/>
        <v>0.999959919626242</v>
      </c>
      <c r="T120" s="4">
        <f t="shared" si="322"/>
        <v>0.999989554036014</v>
      </c>
      <c r="U120" s="61">
        <f t="shared" si="323"/>
        <v>-0.000218800574324224</v>
      </c>
      <c r="V120" s="61">
        <f t="shared" si="324"/>
        <v>-0.00238600690026469</v>
      </c>
      <c r="W120" s="61">
        <f t="shared" si="325"/>
        <v>-0.00656888726705223</v>
      </c>
      <c r="X120" s="61">
        <f t="shared" si="326"/>
        <v>0.00442294908097964</v>
      </c>
      <c r="Y120" s="40" cm="1">
        <f t="array" ref="Y120">SUMPRODUCT($A120:$B120,$Z$21:$AA$21)+$AB$21</f>
        <v>-0.0360549865504033</v>
      </c>
      <c r="Z120" s="40" cm="1">
        <f t="array" ref="Z120">SUMPRODUCT($A120:$B120,$Z$22:$AA$22)+$AB$22</f>
        <v>0.00288344432726371</v>
      </c>
      <c r="AA120" s="40" cm="1">
        <f t="array" ref="AA120">SUMPRODUCT($A120:$B120,$Z$23:$AA$23)+$AB$23</f>
        <v>0.0062234818319193</v>
      </c>
      <c r="AB120" s="40" cm="1">
        <f t="array" ref="AB120">SUMPRODUCT($A120:$B120,$Z$24:$AA$24)+$AB$24</f>
        <v>0.0033038187622544</v>
      </c>
      <c r="AC120" s="10">
        <f t="shared" ref="AC120:AF120" si="423">TANH(Y120)</f>
        <v>-0.0360393712985755</v>
      </c>
      <c r="AD120" s="10">
        <f t="shared" si="423"/>
        <v>0.00288343633606347</v>
      </c>
      <c r="AE120" s="10">
        <f t="shared" si="423"/>
        <v>0.00622340148443284</v>
      </c>
      <c r="AF120" s="10">
        <f t="shared" si="423"/>
        <v>0.00330380674167242</v>
      </c>
      <c r="AG120" s="61" cm="1">
        <f t="array" ref="AG120">SUMPRODUCT(AC120:AF120,$Z$28:$AC$28)+$AD$28</f>
        <v>-9.71177331484656e-6</v>
      </c>
      <c r="AH120" s="10">
        <f t="shared" si="300"/>
        <v>0.499997572056671</v>
      </c>
      <c r="AI120">
        <f t="shared" si="301"/>
        <v>0</v>
      </c>
      <c r="AJ120" s="4">
        <f t="shared" si="302"/>
        <v>-0.693142324685078</v>
      </c>
      <c r="AK120" s="61">
        <f t="shared" si="303"/>
        <v>0.499997572056671</v>
      </c>
      <c r="AL120" s="4">
        <f t="shared" ref="AL120:AO120" si="424">1-AC120^2</f>
        <v>0.998701163716403</v>
      </c>
      <c r="AM120" s="4">
        <f t="shared" si="424"/>
        <v>0.999991685794896</v>
      </c>
      <c r="AN120" s="4">
        <f t="shared" si="424"/>
        <v>0.999961269273964</v>
      </c>
      <c r="AO120" s="4">
        <f t="shared" si="424"/>
        <v>0.999989084861014</v>
      </c>
      <c r="AP120" s="61">
        <f t="shared" si="329"/>
        <v>-0.000493938802269992</v>
      </c>
      <c r="AQ120" s="61">
        <f t="shared" si="330"/>
        <v>-0.000174620402674743</v>
      </c>
      <c r="AR120" s="61">
        <f t="shared" si="331"/>
        <v>-0.00618714425234952</v>
      </c>
      <c r="AS120" s="61">
        <f t="shared" si="332"/>
        <v>0.0051529809651333</v>
      </c>
      <c r="AT120" s="40" cm="1">
        <f t="array" ref="AT120">SUMPRODUCT($A120:$B120,$AO$21:$AP$21)+$AQ$21</f>
        <v>-0.036063757279354</v>
      </c>
      <c r="AU120" s="40" cm="1">
        <f t="array" ref="AU120">SUMPRODUCT($A120:$B120,$AO$22:$AP$22)+$AQ$22</f>
        <v>0.0028807847976724</v>
      </c>
      <c r="AV120" s="40" cm="1">
        <f t="array" ref="AV120">SUMPRODUCT($A120:$B120,$AO$23:$AP$23)+$AQ$23</f>
        <v>0.00612331604521108</v>
      </c>
      <c r="AW120" s="40" cm="1">
        <f t="array" ref="AW120">SUMPRODUCT($A120:$B120,$AO$24:$AP$24)+$AQ$24</f>
        <v>0.00338646642987685</v>
      </c>
      <c r="AX120" s="10">
        <f t="shared" ref="AX120:BA120" si="425">TANH(AT120)</f>
        <v>-0.0360481306330163</v>
      </c>
      <c r="AY120" s="10">
        <f t="shared" si="425"/>
        <v>0.00288077682856365</v>
      </c>
      <c r="AZ120" s="10">
        <f t="shared" si="425"/>
        <v>0.00612323951511509</v>
      </c>
      <c r="BA120" s="10">
        <f t="shared" si="425"/>
        <v>0.00338645348442906</v>
      </c>
      <c r="BB120" s="10" cm="1">
        <f t="array" ref="BB120">SUMPRODUCT(AX120:BA120,$AU$28:$AX$28)+$AY$28</f>
        <v>3.40627892436013e-5</v>
      </c>
      <c r="BC120" s="10">
        <f t="shared" si="306"/>
        <v>0.50000851569731</v>
      </c>
      <c r="BD120">
        <f t="shared" si="307"/>
        <v>1</v>
      </c>
      <c r="BE120" s="4">
        <f t="shared" si="308"/>
        <v>-0.693164212099601</v>
      </c>
      <c r="BF120" s="61">
        <f t="shared" si="309"/>
        <v>0.50000851569731</v>
      </c>
      <c r="BG120" s="4">
        <f t="shared" ref="BG120:BJ120" si="426">1-AX120^2</f>
        <v>0.998700532277865</v>
      </c>
      <c r="BH120" s="4">
        <f t="shared" si="426"/>
        <v>0.999991701124864</v>
      </c>
      <c r="BI120" s="4">
        <f t="shared" si="426"/>
        <v>0.999962505937841</v>
      </c>
      <c r="BJ120" s="4">
        <f t="shared" si="426"/>
        <v>0.999988531932798</v>
      </c>
      <c r="BK120" s="61">
        <f t="shared" si="335"/>
        <v>-0.000781046194826794</v>
      </c>
      <c r="BL120" s="61">
        <f t="shared" si="336"/>
        <v>0.00190174071512651</v>
      </c>
      <c r="BM120" s="61">
        <f t="shared" si="337"/>
        <v>-0.00617747721781419</v>
      </c>
      <c r="BN120" s="61">
        <f t="shared" si="338"/>
        <v>0.00613237415447101</v>
      </c>
    </row>
    <row r="121" spans="1:66">
      <c r="A121" s="4">
        <f>Planar_dataset!A90</f>
        <v>-2.66020433938843</v>
      </c>
      <c r="B121" s="4">
        <f>Planar_dataset!B90</f>
        <v>-0.447701819258182</v>
      </c>
      <c r="C121">
        <f>Planar_dataset!C90</f>
        <v>0</v>
      </c>
      <c r="D121" s="40" cm="1">
        <f t="array" ref="D121">SUMPRODUCT($A121:$B121,$E$21:$F$21)+$G$21</f>
        <v>-0.0495354348077135</v>
      </c>
      <c r="E121" s="40" cm="1">
        <f t="array" ref="E121">SUMPRODUCT($A121:$B121,$E$22:$F$22)+$G$22</f>
        <v>0.00577586090165475</v>
      </c>
      <c r="F121" s="40" cm="1">
        <f t="array" ref="F121">SUMPRODUCT($A121:$B121,$E$23:$F$23)+$G$23</f>
        <v>0.00896735540440862</v>
      </c>
      <c r="G121" s="40" cm="1">
        <f t="array" ref="G121">SUMPRODUCT($A121:$B121,$E$24:$F$24)+$G$24</f>
        <v>0.00500818591777215</v>
      </c>
      <c r="H121" s="10">
        <f t="shared" si="311"/>
        <v>-0.0494949585235669</v>
      </c>
      <c r="I121" s="10">
        <f t="shared" si="312"/>
        <v>0.00577579667384281</v>
      </c>
      <c r="J121" s="10">
        <f t="shared" si="313"/>
        <v>0.00896711504677263</v>
      </c>
      <c r="K121" s="10">
        <f t="shared" si="314"/>
        <v>0.0050081440465424</v>
      </c>
      <c r="L121" s="10" cm="1">
        <f t="array" ref="L121">SUMPRODUCT(H121:K121,$E$28:$H$28)+$I$28</f>
        <v>-7.93879594737156e-5</v>
      </c>
      <c r="M121" s="10">
        <f t="shared" si="315"/>
        <v>0.499980153010142</v>
      </c>
      <c r="N121">
        <f t="shared" si="316"/>
        <v>0</v>
      </c>
      <c r="O121" s="4">
        <f t="shared" si="317"/>
        <v>-0.693107487368015</v>
      </c>
      <c r="P121" s="61">
        <f t="shared" si="318"/>
        <v>0.499980153010142</v>
      </c>
      <c r="Q121" s="4">
        <f t="shared" si="319"/>
        <v>0.99755024908075</v>
      </c>
      <c r="R121" s="4">
        <f t="shared" si="320"/>
        <v>0.999966640172782</v>
      </c>
      <c r="S121" s="4">
        <f t="shared" si="321"/>
        <v>0.999919590847738</v>
      </c>
      <c r="T121" s="4">
        <f t="shared" si="322"/>
        <v>0.999974918493209</v>
      </c>
      <c r="U121" s="61">
        <f t="shared" si="323"/>
        <v>-0.000218545451597918</v>
      </c>
      <c r="V121" s="61">
        <f t="shared" si="324"/>
        <v>-0.00238591584198786</v>
      </c>
      <c r="W121" s="61">
        <f t="shared" si="325"/>
        <v>-0.00656853479142173</v>
      </c>
      <c r="X121" s="61">
        <f t="shared" si="326"/>
        <v>0.00442282539767615</v>
      </c>
      <c r="Y121" s="40" cm="1">
        <f t="array" ref="Y121">SUMPRODUCT($A121:$B121,$Z$21:$AA$21)+$AB$21</f>
        <v>-0.049550771996187</v>
      </c>
      <c r="Z121" s="40" cm="1">
        <f t="array" ref="Z121">SUMPRODUCT($A121:$B121,$Z$22:$AA$22)+$AB$22</f>
        <v>0.00561820902752843</v>
      </c>
      <c r="AA121" s="40" cm="1">
        <f t="array" ref="AA121">SUMPRODUCT($A121:$B121,$Z$23:$AA$23)+$AB$23</f>
        <v>0.00852114947473198</v>
      </c>
      <c r="AB121" s="40" cm="1">
        <f t="array" ref="AB121">SUMPRODUCT($A121:$B121,$Z$24:$AA$24)+$AB$24</f>
        <v>0.00530769482087118</v>
      </c>
      <c r="AC121" s="10">
        <f t="shared" ref="AC121:AF121" si="427">TANH(Y121)</f>
        <v>-0.0495102581281336</v>
      </c>
      <c r="AD121" s="10">
        <f t="shared" si="427"/>
        <v>0.00561814991671418</v>
      </c>
      <c r="AE121" s="10">
        <f t="shared" si="427"/>
        <v>0.00852094324053376</v>
      </c>
      <c r="AF121" s="10">
        <f t="shared" si="427"/>
        <v>0.00530764497930468</v>
      </c>
      <c r="AG121" s="61" cm="1">
        <f t="array" ref="AG121">SUMPRODUCT(AC121:AF121,$Z$28:$AC$28)+$AD$28</f>
        <v>-5.1217779803374e-6</v>
      </c>
      <c r="AH121" s="10">
        <f t="shared" si="300"/>
        <v>0.499998719555505</v>
      </c>
      <c r="AI121">
        <f t="shared" si="301"/>
        <v>0</v>
      </c>
      <c r="AJ121" s="4">
        <f t="shared" si="302"/>
        <v>-0.693144619674234</v>
      </c>
      <c r="AK121" s="61">
        <f t="shared" si="303"/>
        <v>0.499998719555505</v>
      </c>
      <c r="AL121" s="4">
        <f t="shared" ref="AL121:AO121" si="428">1-AC121^2</f>
        <v>0.997548734340086</v>
      </c>
      <c r="AM121" s="4">
        <f t="shared" si="428"/>
        <v>0.999968436391513</v>
      </c>
      <c r="AN121" s="4">
        <f t="shared" si="428"/>
        <v>0.999927393526292</v>
      </c>
      <c r="AO121" s="4">
        <f t="shared" si="428"/>
        <v>0.999971828904774</v>
      </c>
      <c r="AP121" s="61">
        <f t="shared" si="329"/>
        <v>-0.000493369964672405</v>
      </c>
      <c r="AQ121" s="61">
        <f t="shared" si="330"/>
        <v>-0.000174616743566853</v>
      </c>
      <c r="AR121" s="61">
        <f t="shared" si="331"/>
        <v>-0.00618694884916351</v>
      </c>
      <c r="AS121" s="61">
        <f t="shared" si="332"/>
        <v>0.00515290387048132</v>
      </c>
      <c r="AT121" s="40" cm="1">
        <f t="array" ref="AT121">SUMPRODUCT($A121:$B121,$AO$21:$AP$21)+$AQ$21</f>
        <v>-0.0495853114906353</v>
      </c>
      <c r="AU121" s="40" cm="1">
        <f t="array" ref="AU121">SUMPRODUCT($A121:$B121,$AO$22:$AP$22)+$AQ$22</f>
        <v>0.00560666658858713</v>
      </c>
      <c r="AV121" s="40" cm="1">
        <f t="array" ref="AV121">SUMPRODUCT($A121:$B121,$AO$23:$AP$23)+$AQ$23</f>
        <v>0.00810253980017044</v>
      </c>
      <c r="AW121" s="40" cm="1">
        <f t="array" ref="AW121">SUMPRODUCT($A121:$B121,$AO$24:$AP$24)+$AQ$24</f>
        <v>0.00565495925283578</v>
      </c>
      <c r="AX121" s="10">
        <f t="shared" ref="AX121:BA121" si="429">TANH(AT121)</f>
        <v>-0.0495447128981718</v>
      </c>
      <c r="AY121" s="10">
        <f t="shared" si="429"/>
        <v>0.00560660784134594</v>
      </c>
      <c r="AZ121" s="10">
        <f t="shared" si="429"/>
        <v>0.00810236249113811</v>
      </c>
      <c r="BA121" s="10">
        <f t="shared" si="429"/>
        <v>0.00565489897444774</v>
      </c>
      <c r="BB121" s="10" cm="1">
        <f t="array" ref="BB121">SUMPRODUCT(AX121:BA121,$AU$28:$AX$28)+$AY$28</f>
        <v>6.89096111076638e-5</v>
      </c>
      <c r="BC121" s="10">
        <f t="shared" si="306"/>
        <v>0.50001722740277</v>
      </c>
      <c r="BD121">
        <f t="shared" si="307"/>
        <v>1</v>
      </c>
      <c r="BE121" s="4">
        <f t="shared" si="308"/>
        <v>-0.693181635959066</v>
      </c>
      <c r="BF121" s="61">
        <f t="shared" si="309"/>
        <v>0.50001722740277</v>
      </c>
      <c r="BG121" s="4">
        <f t="shared" ref="BG121:BJ121" si="430">1-AX121^2</f>
        <v>0.997545321423838</v>
      </c>
      <c r="BH121" s="4">
        <f t="shared" si="430"/>
        <v>0.999968565948513</v>
      </c>
      <c r="BI121" s="4">
        <f t="shared" si="430"/>
        <v>0.999934351722062</v>
      </c>
      <c r="BJ121" s="4">
        <f t="shared" si="430"/>
        <v>0.999968022117589</v>
      </c>
      <c r="BK121" s="61">
        <f t="shared" si="335"/>
        <v>-0.000780156340300935</v>
      </c>
      <c r="BL121" s="61">
        <f t="shared" si="336"/>
        <v>0.00190172985113361</v>
      </c>
      <c r="BM121" s="61">
        <f t="shared" si="337"/>
        <v>-0.00617741091712688</v>
      </c>
      <c r="BN121" s="61">
        <f t="shared" si="338"/>
        <v>0.00613235522203161</v>
      </c>
    </row>
    <row r="122" spans="1:66">
      <c r="A122" s="4">
        <f>Planar_dataset!A91</f>
        <v>0.817304141138508</v>
      </c>
      <c r="B122" s="4">
        <f>Planar_dataset!B91</f>
        <v>-0.0412904131261224</v>
      </c>
      <c r="C122">
        <f>Planar_dataset!C91</f>
        <v>0</v>
      </c>
      <c r="D122" s="40" cm="1">
        <f t="array" ref="D122">SUMPRODUCT($A122:$B122,$E$21:$F$21)+$G$21</f>
        <v>0.0144382978623158</v>
      </c>
      <c r="E122" s="40" cm="1">
        <f t="array" ref="E122">SUMPRODUCT($A122:$B122,$E$22:$F$22)+$G$22</f>
        <v>0.00155812163844068</v>
      </c>
      <c r="F122" s="40" cm="1">
        <f t="array" ref="F122">SUMPRODUCT($A122:$B122,$E$23:$F$23)+$G$23</f>
        <v>-0.00212062381803767</v>
      </c>
      <c r="G122" s="40" cm="1">
        <f t="array" ref="G122">SUMPRODUCT($A122:$B122,$E$24:$F$24)+$G$24</f>
        <v>-0.000417358384831347</v>
      </c>
      <c r="H122" s="10">
        <f t="shared" si="311"/>
        <v>0.0144372946553846</v>
      </c>
      <c r="I122" s="10">
        <f t="shared" si="312"/>
        <v>0.00155812037753559</v>
      </c>
      <c r="J122" s="10">
        <f t="shared" si="313"/>
        <v>-0.00212062063919621</v>
      </c>
      <c r="K122" s="10">
        <f t="shared" si="314"/>
        <v>-0.000417358360598405</v>
      </c>
      <c r="L122" s="10" cm="1">
        <f t="array" ref="L122">SUMPRODUCT(H122:K122,$E$28:$H$28)+$I$28</f>
        <v>1.04082521222393e-5</v>
      </c>
      <c r="M122" s="10">
        <f t="shared" si="315"/>
        <v>0.500002602063031</v>
      </c>
      <c r="N122">
        <f t="shared" si="316"/>
        <v>1</v>
      </c>
      <c r="O122" s="4">
        <f t="shared" si="317"/>
        <v>-0.693152384699548</v>
      </c>
      <c r="P122" s="61">
        <f t="shared" si="318"/>
        <v>0.500002602063031</v>
      </c>
      <c r="Q122" s="4">
        <f t="shared" si="319"/>
        <v>0.999791564523034</v>
      </c>
      <c r="R122" s="4">
        <f t="shared" si="320"/>
        <v>0.999997572260889</v>
      </c>
      <c r="S122" s="4">
        <f t="shared" si="321"/>
        <v>0.999995502968105</v>
      </c>
      <c r="T122" s="4">
        <f t="shared" si="322"/>
        <v>0.999999825811999</v>
      </c>
      <c r="U122" s="61">
        <f t="shared" si="323"/>
        <v>-0.000219046318513611</v>
      </c>
      <c r="V122" s="61">
        <f t="shared" si="324"/>
        <v>-0.00238609677647693</v>
      </c>
      <c r="W122" s="61">
        <f t="shared" si="325"/>
        <v>-0.00656932841179017</v>
      </c>
      <c r="X122" s="61">
        <f t="shared" si="326"/>
        <v>0.00442313415047282</v>
      </c>
      <c r="Y122" s="40" cm="1">
        <f t="array" ref="Y122">SUMPRODUCT($A122:$B122,$Z$21:$AA$21)+$AB$21</f>
        <v>0.0144244567067389</v>
      </c>
      <c r="Z122" s="40" cm="1">
        <f t="array" ref="Z122">SUMPRODUCT($A122:$B122,$Z$22:$AA$22)+$AB$22</f>
        <v>0.00140628386488726</v>
      </c>
      <c r="AA122" s="40" cm="1">
        <f t="array" ref="AA122">SUMPRODUCT($A122:$B122,$Z$23:$AA$23)+$AB$23</f>
        <v>-0.0025390436804415</v>
      </c>
      <c r="AB122" s="40" cm="1">
        <f t="array" ref="AB122">SUMPRODUCT($A122:$B122,$Z$24:$AA$24)+$AB$24</f>
        <v>-0.000135591538568809</v>
      </c>
      <c r="AC122" s="10">
        <f t="shared" ref="AC122:AF122" si="431">TANH(Y122)</f>
        <v>0.0144234563820312</v>
      </c>
      <c r="AD122" s="10">
        <f t="shared" si="431"/>
        <v>0.00140628293784959</v>
      </c>
      <c r="AE122" s="10">
        <f t="shared" si="431"/>
        <v>-0.00253903822426837</v>
      </c>
      <c r="AF122" s="10">
        <f t="shared" si="431"/>
        <v>-0.000135591537737856</v>
      </c>
      <c r="AG122" s="61" cm="1">
        <f t="array" ref="AG122">SUMPRODUCT(AC122:AF122,$Z$28:$AC$28)+$AD$28</f>
        <v>1.38747598210684e-5</v>
      </c>
      <c r="AH122" s="10">
        <f t="shared" si="300"/>
        <v>0.500003468689955</v>
      </c>
      <c r="AI122">
        <f t="shared" si="301"/>
        <v>1</v>
      </c>
      <c r="AJ122" s="4">
        <f t="shared" si="302"/>
        <v>-0.693154117963919</v>
      </c>
      <c r="AK122" s="61">
        <f t="shared" si="303"/>
        <v>0.500003468689955</v>
      </c>
      <c r="AL122" s="4">
        <f t="shared" ref="AL122:AO122" si="432">1-AC122^2</f>
        <v>0.999791963905996</v>
      </c>
      <c r="AM122" s="4">
        <f t="shared" si="432"/>
        <v>0.999998022368299</v>
      </c>
      <c r="AN122" s="4">
        <f t="shared" si="432"/>
        <v>0.999993553284896</v>
      </c>
      <c r="AO122" s="4">
        <f t="shared" si="432"/>
        <v>0.999999981614935</v>
      </c>
      <c r="AP122" s="61">
        <f t="shared" si="329"/>
        <v>-0.000494484123059985</v>
      </c>
      <c r="AQ122" s="61">
        <f t="shared" si="330"/>
        <v>-0.000174623568546948</v>
      </c>
      <c r="AR122" s="61">
        <f t="shared" si="331"/>
        <v>-0.00618741697527034</v>
      </c>
      <c r="AS122" s="61">
        <f t="shared" si="332"/>
        <v>0.00515309788794718</v>
      </c>
      <c r="AT122" s="40" cm="1">
        <f t="array" ref="AT122">SUMPRODUCT($A122:$B122,$AO$21:$AP$21)+$AQ$21</f>
        <v>0.014393214748778</v>
      </c>
      <c r="AU122" s="40" cm="1">
        <f t="array" ref="AU122">SUMPRODUCT($A122:$B122,$AO$22:$AP$22)+$AQ$22</f>
        <v>0.0013951703082929</v>
      </c>
      <c r="AV122" s="40" cm="1">
        <f t="array" ref="AV122">SUMPRODUCT($A122:$B122,$AO$23:$AP$23)+$AQ$23</f>
        <v>-0.00293339764367794</v>
      </c>
      <c r="AW122" s="40" cm="1">
        <f t="array" ref="AW122">SUMPRODUCT($A122:$B122,$AO$24:$AP$24)+$AQ$24</f>
        <v>0.000192601046910696</v>
      </c>
      <c r="AX122" s="10">
        <f t="shared" ref="AX122:BA122" si="433">TANH(AT122)</f>
        <v>0.0143922209094601</v>
      </c>
      <c r="AY122" s="10">
        <f t="shared" si="433"/>
        <v>0.00139516940306051</v>
      </c>
      <c r="AZ122" s="10">
        <f t="shared" si="433"/>
        <v>-0.00293338922991896</v>
      </c>
      <c r="BA122" s="10">
        <f t="shared" si="433"/>
        <v>0.000192601044529173</v>
      </c>
      <c r="BB122" s="10" cm="1">
        <f t="array" ref="BB122">SUMPRODUCT(AX122:BA122,$AU$28:$AX$28)+$AY$28</f>
        <v>2.2243638066551e-5</v>
      </c>
      <c r="BC122" s="10">
        <f t="shared" si="306"/>
        <v>0.500005560909516</v>
      </c>
      <c r="BD122">
        <f t="shared" si="307"/>
        <v>1</v>
      </c>
      <c r="BE122" s="4">
        <f t="shared" si="308"/>
        <v>-0.693158302440826</v>
      </c>
      <c r="BF122" s="61">
        <f t="shared" si="309"/>
        <v>0.500005560909516</v>
      </c>
      <c r="BG122" s="4">
        <f t="shared" ref="BG122:BJ122" si="434">1-AX122^2</f>
        <v>0.999792863977293</v>
      </c>
      <c r="BH122" s="4">
        <f t="shared" si="434"/>
        <v>0.999998053502337</v>
      </c>
      <c r="BI122" s="4">
        <f t="shared" si="434"/>
        <v>0.999991395227626</v>
      </c>
      <c r="BJ122" s="4">
        <f t="shared" si="434"/>
        <v>0.999999962904838</v>
      </c>
      <c r="BK122" s="61">
        <f t="shared" si="335"/>
        <v>-0.000781895845821299</v>
      </c>
      <c r="BL122" s="61">
        <f t="shared" si="336"/>
        <v>0.00190174155744115</v>
      </c>
      <c r="BM122" s="61">
        <f t="shared" si="337"/>
        <v>-0.00617761918073375</v>
      </c>
      <c r="BN122" s="61">
        <f t="shared" si="338"/>
        <v>0.00613240801474677</v>
      </c>
    </row>
    <row r="123" spans="1:66">
      <c r="A123" s="4">
        <f>Planar_dataset!A92</f>
        <v>1.21768511762674</v>
      </c>
      <c r="B123" s="4">
        <f>Planar_dataset!B92</f>
        <v>-0.0976752768236261</v>
      </c>
      <c r="C123">
        <f>Planar_dataset!C92</f>
        <v>0</v>
      </c>
      <c r="D123" s="40" cm="1">
        <f t="array" ref="D123">SUMPRODUCT($A123:$B123,$E$21:$F$21)+$G$21</f>
        <v>0.0213535005257453</v>
      </c>
      <c r="E123" s="40" cm="1">
        <f t="array" ref="E123">SUMPRODUCT($A123:$B123,$E$22:$F$22)+$G$22</f>
        <v>0.00299520696419881</v>
      </c>
      <c r="F123" s="40" cm="1">
        <f t="array" ref="F123">SUMPRODUCT($A123:$B123,$E$23:$F$23)+$G$23</f>
        <v>-0.00303120304501251</v>
      </c>
      <c r="G123" s="40" cm="1">
        <f t="array" ref="G123">SUMPRODUCT($A123:$B123,$E$24:$F$24)+$G$24</f>
        <v>-0.000395106059342099</v>
      </c>
      <c r="H123" s="10">
        <f t="shared" si="311"/>
        <v>0.0213502555849131</v>
      </c>
      <c r="I123" s="10">
        <f t="shared" si="312"/>
        <v>0.00299519800729939</v>
      </c>
      <c r="J123" s="10">
        <f t="shared" si="313"/>
        <v>-0.0030311937612882</v>
      </c>
      <c r="K123" s="10">
        <f t="shared" si="314"/>
        <v>-0.000395106038782256</v>
      </c>
      <c r="L123" s="10" cm="1">
        <f t="array" ref="L123">SUMPRODUCT(H123:K123,$E$28:$H$28)+$I$28</f>
        <v>1.268167398513e-5</v>
      </c>
      <c r="M123" s="10">
        <f t="shared" si="315"/>
        <v>0.500003170418496</v>
      </c>
      <c r="N123">
        <f t="shared" si="316"/>
        <v>1</v>
      </c>
      <c r="O123" s="4">
        <f t="shared" si="317"/>
        <v>-0.693153521417041</v>
      </c>
      <c r="P123" s="61">
        <f t="shared" si="318"/>
        <v>0.500003170418496</v>
      </c>
      <c r="Q123" s="4">
        <f t="shared" si="319"/>
        <v>0.999544166586459</v>
      </c>
      <c r="R123" s="4">
        <f t="shared" si="320"/>
        <v>0.999991028788897</v>
      </c>
      <c r="S123" s="4">
        <f t="shared" si="321"/>
        <v>0.999990811864382</v>
      </c>
      <c r="T123" s="4">
        <f t="shared" si="322"/>
        <v>0.999999843891218</v>
      </c>
      <c r="U123" s="61">
        <f t="shared" si="323"/>
        <v>-0.000218992364538024</v>
      </c>
      <c r="V123" s="61">
        <f t="shared" si="324"/>
        <v>-0.00238608387535202</v>
      </c>
      <c r="W123" s="61">
        <f t="shared" si="325"/>
        <v>-0.00656930506160413</v>
      </c>
      <c r="X123" s="61">
        <f t="shared" si="326"/>
        <v>0.00442313925823851</v>
      </c>
      <c r="Y123" s="40" cm="1">
        <f t="array" ref="Y123">SUMPRODUCT($A123:$B123,$Z$21:$AA$21)+$AB$21</f>
        <v>0.0213291239374832</v>
      </c>
      <c r="Z123" s="40" cm="1">
        <f t="array" ref="Z123">SUMPRODUCT($A123:$B123,$Z$22:$AA$22)+$AB$22</f>
        <v>0.00272837801229589</v>
      </c>
      <c r="AA123" s="40" cm="1">
        <f t="array" ref="AA123">SUMPRODUCT($A123:$B123,$Z$23:$AA$23)+$AB$23</f>
        <v>-0.00376691759262992</v>
      </c>
      <c r="AB123" s="40" cm="1">
        <f t="array" ref="AB123">SUMPRODUCT($A123:$B123,$Z$24:$AA$24)+$AB$24</f>
        <v>0.000100286270034177</v>
      </c>
      <c r="AC123" s="10">
        <f t="shared" ref="AC123:AF123" si="435">TANH(Y123)</f>
        <v>0.0213258900956384</v>
      </c>
      <c r="AD123" s="10">
        <f t="shared" si="435"/>
        <v>0.00272837124225838</v>
      </c>
      <c r="AE123" s="10">
        <f t="shared" si="435"/>
        <v>-0.00376689977562751</v>
      </c>
      <c r="AF123" s="10">
        <f t="shared" si="435"/>
        <v>0.000100286269697973</v>
      </c>
      <c r="AG123" s="61" cm="1">
        <f t="array" ref="AG123">SUMPRODUCT(AC123:AF123,$Z$28:$AC$28)+$AD$28</f>
        <v>2.42109271486765e-5</v>
      </c>
      <c r="AH123" s="10">
        <f t="shared" si="300"/>
        <v>0.500006052731787</v>
      </c>
      <c r="AI123">
        <f t="shared" si="301"/>
        <v>1</v>
      </c>
      <c r="AJ123" s="4">
        <f t="shared" si="302"/>
        <v>-0.693159286096791</v>
      </c>
      <c r="AK123" s="61">
        <f t="shared" si="303"/>
        <v>0.500006052731787</v>
      </c>
      <c r="AL123" s="4">
        <f t="shared" ref="AL123:AO123" si="436">1-AC123^2</f>
        <v>0.999545206411629</v>
      </c>
      <c r="AM123" s="4">
        <f t="shared" si="436"/>
        <v>0.999992555990364</v>
      </c>
      <c r="AN123" s="4">
        <f t="shared" si="436"/>
        <v>0.99998581046608</v>
      </c>
      <c r="AO123" s="4">
        <f t="shared" si="436"/>
        <v>0.999999989942664</v>
      </c>
      <c r="AP123" s="61">
        <f t="shared" si="329"/>
        <v>-0.00049436463489428</v>
      </c>
      <c r="AQ123" s="61">
        <f t="shared" si="330"/>
        <v>-0.000174623516444656</v>
      </c>
      <c r="AR123" s="61">
        <f t="shared" si="331"/>
        <v>-0.00618740104353208</v>
      </c>
      <c r="AS123" s="61">
        <f t="shared" si="332"/>
        <v>0.00515312456231727</v>
      </c>
      <c r="AT123" s="40" cm="1">
        <f t="array" ref="AT123">SUMPRODUCT($A123:$B123,$AO$21:$AP$21)+$AQ$21</f>
        <v>0.0212741095340911</v>
      </c>
      <c r="AU123" s="40" cm="1">
        <f t="array" ref="AU123">SUMPRODUCT($A123:$B123,$AO$22:$AP$22)+$AQ$22</f>
        <v>0.00270884962299244</v>
      </c>
      <c r="AV123" s="40" cm="1">
        <f t="array" ref="AV123">SUMPRODUCT($A123:$B123,$AO$23:$AP$23)+$AQ$23</f>
        <v>-0.00446017405545118</v>
      </c>
      <c r="AW123" s="40" cm="1">
        <f t="array" ref="AW123">SUMPRODUCT($A123:$B123,$AO$24:$AP$24)+$AQ$24</f>
        <v>0.000677194358666123</v>
      </c>
      <c r="AX123" s="10">
        <f t="shared" ref="AX123:BA123" si="437">TANH(AT123)</f>
        <v>0.0212709006479844</v>
      </c>
      <c r="AY123" s="10">
        <f t="shared" si="437"/>
        <v>0.00270884299728646</v>
      </c>
      <c r="AZ123" s="10">
        <f t="shared" si="437"/>
        <v>-0.00446014448004548</v>
      </c>
      <c r="BA123" s="10">
        <f t="shared" si="437"/>
        <v>0.000677194255147459</v>
      </c>
      <c r="BB123" s="10" cm="1">
        <f t="array" ref="BB123">SUMPRODUCT(AX123:BA123,$AU$28:$AX$28)+$AY$28</f>
        <v>4.12879546570672e-5</v>
      </c>
      <c r="BC123" s="10">
        <f t="shared" si="306"/>
        <v>0.500010321988663</v>
      </c>
      <c r="BD123">
        <f t="shared" si="307"/>
        <v>1</v>
      </c>
      <c r="BE123" s="4">
        <f t="shared" si="308"/>
        <v>-0.693167824750361</v>
      </c>
      <c r="BF123" s="61">
        <f t="shared" si="309"/>
        <v>0.500010321988663</v>
      </c>
      <c r="BG123" s="4">
        <f t="shared" ref="BG123:BJ123" si="438">1-AX123^2</f>
        <v>0.999547548785624</v>
      </c>
      <c r="BH123" s="4">
        <f t="shared" si="438"/>
        <v>0.999992662169616</v>
      </c>
      <c r="BI123" s="4">
        <f t="shared" si="438"/>
        <v>0.999980107111217</v>
      </c>
      <c r="BJ123" s="4">
        <f t="shared" si="438"/>
        <v>0.999999541407941</v>
      </c>
      <c r="BK123" s="61">
        <f t="shared" si="335"/>
        <v>-0.000781711438579226</v>
      </c>
      <c r="BL123" s="61">
        <f t="shared" si="336"/>
        <v>0.00190174941288482</v>
      </c>
      <c r="BM123" s="61">
        <f t="shared" si="337"/>
        <v>-0.00617760826939874</v>
      </c>
      <c r="BN123" s="61">
        <f t="shared" si="338"/>
        <v>0.00613246382304151</v>
      </c>
    </row>
    <row r="124" spans="1:66">
      <c r="A124" s="4">
        <f>Planar_dataset!A93</f>
        <v>-1.66246174540948</v>
      </c>
      <c r="B124" s="4">
        <f>Planar_dataset!B93</f>
        <v>-0.178618154132253</v>
      </c>
      <c r="C124">
        <f>Planar_dataset!C93</f>
        <v>0</v>
      </c>
      <c r="D124" s="40" cm="1">
        <f t="array" ref="D124">SUMPRODUCT($A124:$B124,$E$21:$F$21)+$G$21</f>
        <v>-0.0305149499758704</v>
      </c>
      <c r="E124" s="40" cm="1">
        <f t="array" ref="E124">SUMPRODUCT($A124:$B124,$E$22:$F$22)+$G$22</f>
        <v>0.001724302777153</v>
      </c>
      <c r="F124" s="40" cm="1">
        <f t="array" ref="F124">SUMPRODUCT($A124:$B124,$E$23:$F$23)+$G$23</f>
        <v>0.00524513669346955</v>
      </c>
      <c r="G124" s="40" cm="1">
        <f t="array" ref="G124">SUMPRODUCT($A124:$B124,$E$24:$F$24)+$G$24</f>
        <v>0.00249548251257045</v>
      </c>
      <c r="H124" s="10">
        <f t="shared" si="311"/>
        <v>-0.0305054820466262</v>
      </c>
      <c r="I124" s="10">
        <f t="shared" si="312"/>
        <v>0.00172430106824449</v>
      </c>
      <c r="J124" s="10">
        <f t="shared" si="313"/>
        <v>0.00524508859354462</v>
      </c>
      <c r="K124" s="10">
        <f t="shared" si="314"/>
        <v>0.00249547733243333</v>
      </c>
      <c r="L124" s="10" cm="1">
        <f t="array" ref="L124">SUMPRODUCT(H124:K124,$E$28:$H$28)+$I$28</f>
        <v>-4.1699551255462e-5</v>
      </c>
      <c r="M124" s="10">
        <f t="shared" si="315"/>
        <v>0.499989575112188</v>
      </c>
      <c r="N124">
        <f t="shared" si="316"/>
        <v>0</v>
      </c>
      <c r="O124" s="4">
        <f t="shared" si="317"/>
        <v>-0.693126331001674</v>
      </c>
      <c r="P124" s="61">
        <f t="shared" si="318"/>
        <v>0.499989575112188</v>
      </c>
      <c r="Q124" s="4">
        <f t="shared" si="319"/>
        <v>0.999069415565103</v>
      </c>
      <c r="R124" s="4">
        <f t="shared" si="320"/>
        <v>0.999997026785826</v>
      </c>
      <c r="S124" s="4">
        <f t="shared" si="321"/>
        <v>0.999972489045646</v>
      </c>
      <c r="T124" s="4">
        <f t="shared" si="322"/>
        <v>0.999993772592883</v>
      </c>
      <c r="U124" s="61">
        <f t="shared" si="323"/>
        <v>-0.000218882398605514</v>
      </c>
      <c r="V124" s="61">
        <f t="shared" si="324"/>
        <v>-0.00238603330814409</v>
      </c>
      <c r="W124" s="61">
        <f t="shared" si="325"/>
        <v>-0.00656900607328872</v>
      </c>
      <c r="X124" s="61">
        <f t="shared" si="326"/>
        <v>0.00442299213766295</v>
      </c>
      <c r="Y124" s="40" cm="1">
        <f t="array" ref="Y124">SUMPRODUCT($A124:$B124,$Z$21:$AA$21)+$AB$21</f>
        <v>-0.0305140336876859</v>
      </c>
      <c r="Z124" s="40" cm="1">
        <f t="array" ref="Z124">SUMPRODUCT($A124:$B124,$Z$22:$AA$22)+$AB$22</f>
        <v>0.00173924699743852</v>
      </c>
      <c r="AA124" s="40" cm="1">
        <f t="array" ref="AA124">SUMPRODUCT($A124:$B124,$Z$23:$AA$23)+$AB$23</f>
        <v>0.00528054186424552</v>
      </c>
      <c r="AB124" s="40" cm="1">
        <f t="array" ref="AB124">SUMPRODUCT($A124:$B124,$Z$24:$AA$24)+$AB$24</f>
        <v>0.0024711776657801</v>
      </c>
      <c r="AC124" s="10">
        <f t="shared" ref="AC124:AF124" si="439">TANH(Y124)</f>
        <v>-0.0305045666110995</v>
      </c>
      <c r="AD124" s="10">
        <f t="shared" si="439"/>
        <v>0.00173924524371144</v>
      </c>
      <c r="AE124" s="10">
        <f t="shared" si="439"/>
        <v>0.00528049278370108</v>
      </c>
      <c r="AF124" s="10">
        <f t="shared" si="439"/>
        <v>0.0024711726355298</v>
      </c>
      <c r="AG124" s="61" cm="1">
        <f t="array" ref="AG124">SUMPRODUCT(AC124:AF124,$Z$28:$AC$28)+$AD$28</f>
        <v>-1.1699914767225e-5</v>
      </c>
      <c r="AH124" s="10">
        <f t="shared" si="300"/>
        <v>0.499997075021308</v>
      </c>
      <c r="AI124">
        <f t="shared" si="301"/>
        <v>0</v>
      </c>
      <c r="AJ124" s="4">
        <f t="shared" si="302"/>
        <v>-0.693141330619673</v>
      </c>
      <c r="AK124" s="61">
        <f t="shared" si="303"/>
        <v>0.499997075021308</v>
      </c>
      <c r="AL124" s="4">
        <f t="shared" ref="AL124:AO124" si="440">1-AC124^2</f>
        <v>0.999069471415869</v>
      </c>
      <c r="AM124" s="4">
        <f t="shared" si="440"/>
        <v>0.999996975025982</v>
      </c>
      <c r="AN124" s="4">
        <f t="shared" si="440"/>
        <v>0.999972116395961</v>
      </c>
      <c r="AO124" s="4">
        <f t="shared" si="440"/>
        <v>0.999993893305805</v>
      </c>
      <c r="AP124" s="61">
        <f t="shared" si="329"/>
        <v>-0.00049412046913386</v>
      </c>
      <c r="AQ124" s="61">
        <f t="shared" si="330"/>
        <v>-0.000174621152703293</v>
      </c>
      <c r="AR124" s="61">
        <f t="shared" si="331"/>
        <v>-0.00618720521710191</v>
      </c>
      <c r="AS124" s="61">
        <f t="shared" si="332"/>
        <v>0.0051530006207512</v>
      </c>
      <c r="AT124" s="40" cm="1">
        <f t="array" ref="AT124">SUMPRODUCT($A124:$B124,$AO$21:$AP$21)+$AQ$21</f>
        <v>-0.0305119341034669</v>
      </c>
      <c r="AU124" s="40" cm="1">
        <f t="array" ref="AU124">SUMPRODUCT($A124:$B124,$AO$22:$AP$22)+$AQ$22</f>
        <v>0.00174033636998719</v>
      </c>
      <c r="AV124" s="40" cm="1">
        <f t="array" ref="AV124">SUMPRODUCT($A124:$B124,$AO$23:$AP$23)+$AQ$23</f>
        <v>0.00531474896689497</v>
      </c>
      <c r="AW124" s="40" cm="1">
        <f t="array" ref="AW124">SUMPRODUCT($A124:$B124,$AO$24:$AP$24)+$AQ$24</f>
        <v>0.00244216307822652</v>
      </c>
      <c r="AX124" s="10">
        <f t="shared" ref="AX124:BA124" si="441">TANH(AT124)</f>
        <v>-0.0305024689804694</v>
      </c>
      <c r="AY124" s="10">
        <f t="shared" si="441"/>
        <v>0.00174033461296273</v>
      </c>
      <c r="AZ124" s="10">
        <f t="shared" si="441"/>
        <v>0.00531469892634122</v>
      </c>
      <c r="BA124" s="10">
        <f t="shared" si="441"/>
        <v>0.00244215822308725</v>
      </c>
      <c r="BB124" s="10" cm="1">
        <f t="array" ref="BB124">SUMPRODUCT(AX124:BA124,$AU$28:$AX$28)+$AY$28</f>
        <v>1.9459423751019e-5</v>
      </c>
      <c r="BC124" s="10">
        <f t="shared" si="306"/>
        <v>0.500004864855938</v>
      </c>
      <c r="BD124">
        <f t="shared" si="307"/>
        <v>1</v>
      </c>
      <c r="BE124" s="4">
        <f t="shared" si="308"/>
        <v>-0.693156910319154</v>
      </c>
      <c r="BF124" s="61">
        <f t="shared" si="309"/>
        <v>0.500004864855938</v>
      </c>
      <c r="BG124" s="4">
        <f t="shared" ref="BG124:BJ124" si="442">1-AX124^2</f>
        <v>0.999069599386096</v>
      </c>
      <c r="BH124" s="4">
        <f t="shared" si="442"/>
        <v>0.999996971235435</v>
      </c>
      <c r="BI124" s="4">
        <f t="shared" si="442"/>
        <v>0.999971753975322</v>
      </c>
      <c r="BJ124" s="4">
        <f t="shared" si="442"/>
        <v>0.999994035863213</v>
      </c>
      <c r="BK124" s="61">
        <f t="shared" si="335"/>
        <v>-0.000781329123395398</v>
      </c>
      <c r="BL124" s="61">
        <f t="shared" si="336"/>
        <v>0.00190173685184948</v>
      </c>
      <c r="BM124" s="61">
        <f t="shared" si="337"/>
        <v>-0.00617748924386939</v>
      </c>
      <c r="BN124" s="61">
        <f t="shared" si="338"/>
        <v>0.00613236313088432</v>
      </c>
    </row>
    <row r="125" spans="1:66">
      <c r="A125" s="4">
        <f>Planar_dataset!A94</f>
        <v>-2.75111410813863</v>
      </c>
      <c r="B125" s="4">
        <f>Planar_dataset!B94</f>
        <v>-0.567541670968296</v>
      </c>
      <c r="C125">
        <f>Planar_dataset!C94</f>
        <v>0</v>
      </c>
      <c r="D125" s="40" cm="1">
        <f t="array" ref="D125">SUMPRODUCT($A125:$B125,$E$21:$F$21)+$G$21</f>
        <v>-0.0516845855742628</v>
      </c>
      <c r="E125" s="40" cm="1">
        <f t="array" ref="E125">SUMPRODUCT($A125:$B125,$E$22:$F$22)+$G$22</f>
        <v>0.00792134216892149</v>
      </c>
      <c r="F125" s="40" cm="1">
        <f t="array" ref="F125">SUMPRODUCT($A125:$B125,$E$23:$F$23)+$G$23</f>
        <v>0.00964467101253906</v>
      </c>
      <c r="G125" s="40" cm="1">
        <f t="array" ref="G125">SUMPRODUCT($A125:$B125,$E$24:$F$24)+$G$24</f>
        <v>0.00583480268857546</v>
      </c>
      <c r="H125" s="10">
        <f t="shared" si="311"/>
        <v>-0.0516386130805487</v>
      </c>
      <c r="I125" s="10">
        <f t="shared" si="312"/>
        <v>0.00792117649118015</v>
      </c>
      <c r="J125" s="10">
        <f t="shared" si="313"/>
        <v>0.00964437197559856</v>
      </c>
      <c r="K125" s="10">
        <f t="shared" si="314"/>
        <v>0.00583473647434221</v>
      </c>
      <c r="L125" s="10" cm="1">
        <f t="array" ref="L125">SUMPRODUCT(H125:K125,$E$28:$H$28)+$I$28</f>
        <v>-9.02728070714233e-5</v>
      </c>
      <c r="M125" s="10">
        <f t="shared" si="315"/>
        <v>0.499977431798247</v>
      </c>
      <c r="N125">
        <f t="shared" si="316"/>
        <v>0</v>
      </c>
      <c r="O125" s="4">
        <f t="shared" si="317"/>
        <v>-0.693102045175057</v>
      </c>
      <c r="P125" s="61">
        <f t="shared" si="318"/>
        <v>0.499977431798247</v>
      </c>
      <c r="Q125" s="4">
        <f t="shared" si="319"/>
        <v>0.997333453639117</v>
      </c>
      <c r="R125" s="4">
        <f t="shared" si="320"/>
        <v>0.999937254962996</v>
      </c>
      <c r="S125" s="4">
        <f t="shared" si="321"/>
        <v>0.999906986089196</v>
      </c>
      <c r="T125" s="4">
        <f t="shared" si="322"/>
        <v>0.999965955850275</v>
      </c>
      <c r="U125" s="61">
        <f t="shared" si="323"/>
        <v>-0.000218496766381149</v>
      </c>
      <c r="V125" s="61">
        <f t="shared" si="324"/>
        <v>-0.00238583274371236</v>
      </c>
      <c r="W125" s="61">
        <f t="shared" si="325"/>
        <v>-0.0065684162402503</v>
      </c>
      <c r="X125" s="61">
        <f t="shared" si="326"/>
        <v>0.00442276168484718</v>
      </c>
      <c r="Y125" s="40" cm="1">
        <f t="array" ref="Y125">SUMPRODUCT($A125:$B125,$Z$21:$AA$21)+$AB$21</f>
        <v>-0.0517112962295851</v>
      </c>
      <c r="Z125" s="40" cm="1">
        <f t="array" ref="Z125">SUMPRODUCT($A125:$B125,$Z$22:$AA$22)+$AB$22</f>
        <v>0.00764110854580864</v>
      </c>
      <c r="AA125" s="40" cm="1">
        <f t="array" ref="AA125">SUMPRODUCT($A125:$B125,$Z$23:$AA$23)+$AB$23</f>
        <v>0.00885848759079224</v>
      </c>
      <c r="AB125" s="40" cm="1">
        <f t="array" ref="AB125">SUMPRODUCT($A125:$B125,$Z$24:$AA$24)+$AB$24</f>
        <v>0.00636306585298698</v>
      </c>
      <c r="AC125" s="10">
        <f t="shared" ref="AC125:AF125" si="443">TANH(Y125)</f>
        <v>-0.0516652524739201</v>
      </c>
      <c r="AD125" s="10">
        <f t="shared" si="443"/>
        <v>0.00764095983665225</v>
      </c>
      <c r="AE125" s="10">
        <f t="shared" si="443"/>
        <v>0.00885825588128331</v>
      </c>
      <c r="AF125" s="10">
        <f t="shared" si="443"/>
        <v>0.00636297997715345</v>
      </c>
      <c r="AG125" s="61" cm="1">
        <f t="array" ref="AG125">SUMPRODUCT(AC125:AF125,$Z$28:$AC$28)+$AD$28</f>
        <v>3.00564257608817e-6</v>
      </c>
      <c r="AH125" s="10">
        <f t="shared" si="300"/>
        <v>0.500000751410644</v>
      </c>
      <c r="AI125">
        <f t="shared" si="301"/>
        <v>1</v>
      </c>
      <c r="AJ125" s="4">
        <f t="shared" si="302"/>
        <v>-0.693148683382363</v>
      </c>
      <c r="AK125" s="61">
        <f t="shared" si="303"/>
        <v>0.500000751410644</v>
      </c>
      <c r="AL125" s="4">
        <f t="shared" ref="AL125:AO125" si="444">1-AC125^2</f>
        <v>0.997330701686806</v>
      </c>
      <c r="AM125" s="4">
        <f t="shared" si="444"/>
        <v>0.999941615732775</v>
      </c>
      <c r="AN125" s="4">
        <f t="shared" si="444"/>
        <v>0.999921531302742</v>
      </c>
      <c r="AO125" s="4">
        <f t="shared" si="444"/>
        <v>0.99995951248581</v>
      </c>
      <c r="AP125" s="61">
        <f t="shared" si="329"/>
        <v>-0.000493264134057013</v>
      </c>
      <c r="AQ125" s="61">
        <f t="shared" si="330"/>
        <v>-0.000174612769657577</v>
      </c>
      <c r="AR125" s="61">
        <f t="shared" si="331"/>
        <v>-0.00618693771913731</v>
      </c>
      <c r="AS125" s="61">
        <f t="shared" si="332"/>
        <v>0.00515286134307457</v>
      </c>
      <c r="AT125" s="40" cm="1">
        <f t="array" ref="AT125">SUMPRODUCT($A125:$B125,$AO$21:$AP$21)+$AQ$21</f>
        <v>-0.0517714875652523</v>
      </c>
      <c r="AU125" s="40" cm="1">
        <f t="array" ref="AU125">SUMPRODUCT($A125:$B125,$AO$22:$AP$22)+$AQ$22</f>
        <v>0.00762059530496728</v>
      </c>
      <c r="AV125" s="40" cm="1">
        <f t="array" ref="AV125">SUMPRODUCT($A125:$B125,$AO$23:$AP$23)+$AQ$23</f>
        <v>0.00811989158021093</v>
      </c>
      <c r="AW125" s="40" cm="1">
        <f t="array" ref="AW125">SUMPRODUCT($A125:$B125,$AO$24:$AP$24)+$AQ$24</f>
        <v>0.00697642508058587</v>
      </c>
      <c r="AX125" s="10">
        <f t="shared" ref="AX125:BA125" si="445">TANH(AT125)</f>
        <v>-0.0517252829542013</v>
      </c>
      <c r="AY125" s="10">
        <f t="shared" si="445"/>
        <v>0.00762044779024923</v>
      </c>
      <c r="AZ125" s="10">
        <f t="shared" si="445"/>
        <v>0.00811971312962304</v>
      </c>
      <c r="BA125" s="10">
        <f t="shared" si="445"/>
        <v>0.00697631190074092</v>
      </c>
      <c r="BB125" s="10" cm="1">
        <f t="array" ref="BB125">SUMPRODUCT(AX125:BA125,$AU$28:$AX$28)+$AY$28</f>
        <v>9.59721090049636e-5</v>
      </c>
      <c r="BC125" s="10">
        <f t="shared" si="306"/>
        <v>0.500023993027233</v>
      </c>
      <c r="BD125">
        <f t="shared" si="307"/>
        <v>1</v>
      </c>
      <c r="BE125" s="4">
        <f t="shared" si="308"/>
        <v>-0.693195167765779</v>
      </c>
      <c r="BF125" s="61">
        <f t="shared" si="309"/>
        <v>0.500023993027233</v>
      </c>
      <c r="BG125" s="4">
        <f t="shared" ref="BG125:BJ125" si="446">1-AX125^2</f>
        <v>0.997324495103308</v>
      </c>
      <c r="BH125" s="4">
        <f t="shared" si="446"/>
        <v>0.999941928775476</v>
      </c>
      <c r="BI125" s="4">
        <f t="shared" si="446"/>
        <v>0.999934070258693</v>
      </c>
      <c r="BJ125" s="4">
        <f t="shared" si="446"/>
        <v>0.999951331072264</v>
      </c>
      <c r="BK125" s="61">
        <f t="shared" si="335"/>
        <v>-0.000779994191105678</v>
      </c>
      <c r="BL125" s="61">
        <f t="shared" si="336"/>
        <v>0.00190170492404207</v>
      </c>
      <c r="BM125" s="61">
        <f t="shared" si="337"/>
        <v>-0.00617749276347924</v>
      </c>
      <c r="BN125" s="61">
        <f t="shared" si="338"/>
        <v>0.00613233583752054</v>
      </c>
    </row>
    <row r="126" spans="1:66">
      <c r="A126" s="4">
        <f>Planar_dataset!A95</f>
        <v>-3.3187370052714</v>
      </c>
      <c r="B126" s="4">
        <f>Planar_dataset!B95</f>
        <v>-0.813740301041872</v>
      </c>
      <c r="C126">
        <f>Planar_dataset!C95</f>
        <v>0</v>
      </c>
      <c r="D126" s="40" cm="1">
        <f t="array" ref="D126">SUMPRODUCT($A126:$B126,$E$21:$F$21)+$G$21</f>
        <v>-0.0629119316061863</v>
      </c>
      <c r="E126" s="40" cm="1">
        <f t="array" ref="E126">SUMPRODUCT($A126:$B126,$E$22:$F$22)+$G$22</f>
        <v>0.0119614939521958</v>
      </c>
      <c r="F126" s="40" cm="1">
        <f t="array" ref="F126">SUMPRODUCT($A126:$B126,$E$23:$F$23)+$G$23</f>
        <v>0.0120926017109791</v>
      </c>
      <c r="G126" s="40" cm="1">
        <f t="array" ref="G126">SUMPRODUCT($A126:$B126,$E$24:$F$24)+$G$24</f>
        <v>0.00784812935978913</v>
      </c>
      <c r="H126" s="10">
        <f t="shared" si="311"/>
        <v>-0.0628290628536297</v>
      </c>
      <c r="I126" s="10">
        <f t="shared" si="312"/>
        <v>0.0119609235119399</v>
      </c>
      <c r="J126" s="10">
        <f t="shared" si="313"/>
        <v>0.0120920123076427</v>
      </c>
      <c r="K126" s="10">
        <f t="shared" si="314"/>
        <v>0.00784796823346323</v>
      </c>
      <c r="L126" s="10" cm="1">
        <f t="array" ref="L126">SUMPRODUCT(H126:K126,$E$28:$H$28)+$I$28</f>
        <v>-0.000118996942943971</v>
      </c>
      <c r="M126" s="10">
        <f t="shared" si="315"/>
        <v>0.499970250764299</v>
      </c>
      <c r="N126">
        <f t="shared" si="316"/>
        <v>0</v>
      </c>
      <c r="O126" s="4">
        <f t="shared" si="317"/>
        <v>-0.693087683858507</v>
      </c>
      <c r="P126" s="61">
        <f t="shared" si="318"/>
        <v>0.499970250764299</v>
      </c>
      <c r="Q126" s="4">
        <f t="shared" si="319"/>
        <v>0.996052508860935</v>
      </c>
      <c r="R126" s="4">
        <f t="shared" si="320"/>
        <v>0.999856936308742</v>
      </c>
      <c r="S126" s="4">
        <f t="shared" si="321"/>
        <v>0.999853783238352</v>
      </c>
      <c r="T126" s="4">
        <f t="shared" si="322"/>
        <v>0.999938409394607</v>
      </c>
      <c r="U126" s="61">
        <f t="shared" si="323"/>
        <v>-0.000218213001598257</v>
      </c>
      <c r="V126" s="61">
        <f t="shared" si="324"/>
        <v>-0.00238560684052663</v>
      </c>
      <c r="W126" s="61">
        <f t="shared" si="325"/>
        <v>-0.0065679724139947</v>
      </c>
      <c r="X126" s="61">
        <f t="shared" si="326"/>
        <v>0.00442257632816979</v>
      </c>
      <c r="Y126" s="40" cm="1">
        <f t="array" ref="Y126">SUMPRODUCT($A126:$B126,$Z$21:$AA$21)+$AB$21</f>
        <v>-0.0629575524454545</v>
      </c>
      <c r="Z126" s="40" cm="1">
        <f t="array" ref="Z126">SUMPRODUCT($A126:$B126,$Z$22:$AA$22)+$AB$22</f>
        <v>0.011478687815368</v>
      </c>
      <c r="AA126" s="40" cm="1">
        <f t="array" ref="AA126">SUMPRODUCT($A126:$B126,$Z$23:$AA$23)+$AB$23</f>
        <v>0.0107431870296742</v>
      </c>
      <c r="AB126" s="40" cm="1">
        <f t="array" ref="AB126">SUMPRODUCT($A126:$B126,$Z$24:$AA$24)+$AB$24</f>
        <v>0.00875524872310872</v>
      </c>
      <c r="AC126" s="10">
        <f t="shared" ref="AC126:AF126" si="447">TANH(Y126)</f>
        <v>-0.0628745034747605</v>
      </c>
      <c r="AD126" s="10">
        <f t="shared" si="447"/>
        <v>0.01147818369692</v>
      </c>
      <c r="AE126" s="10">
        <f t="shared" si="447"/>
        <v>0.0107427737366212</v>
      </c>
      <c r="AF126" s="10">
        <f t="shared" si="447"/>
        <v>0.00875502502057969</v>
      </c>
      <c r="AG126" s="61" cm="1">
        <f t="array" ref="AG126">SUMPRODUCT(AC126:AF126,$Z$28:$AC$28)+$AD$28</f>
        <v>1.40854626960093e-5</v>
      </c>
      <c r="AH126" s="10">
        <f t="shared" si="300"/>
        <v>0.500003521365674</v>
      </c>
      <c r="AI126">
        <f t="shared" si="301"/>
        <v>1</v>
      </c>
      <c r="AJ126" s="4">
        <f t="shared" si="302"/>
        <v>-0.693154223316093</v>
      </c>
      <c r="AK126" s="61">
        <f t="shared" si="303"/>
        <v>0.500003521365674</v>
      </c>
      <c r="AL126" s="4">
        <f t="shared" ref="AL126:AO126" si="448">1-AC126^2</f>
        <v>0.996046796812802</v>
      </c>
      <c r="AM126" s="4">
        <f t="shared" si="448"/>
        <v>0.99986825129902</v>
      </c>
      <c r="AN126" s="4">
        <f t="shared" si="448"/>
        <v>0.999884592812444</v>
      </c>
      <c r="AO126" s="4">
        <f t="shared" si="448"/>
        <v>0.999923349536889</v>
      </c>
      <c r="AP126" s="61">
        <f t="shared" si="329"/>
        <v>-0.000492631863945756</v>
      </c>
      <c r="AQ126" s="61">
        <f t="shared" si="330"/>
        <v>-0.00017460092580925</v>
      </c>
      <c r="AR126" s="61">
        <f t="shared" si="331"/>
        <v>-0.00618674343882489</v>
      </c>
      <c r="AS126" s="61">
        <f t="shared" si="332"/>
        <v>0.0051527035381813</v>
      </c>
      <c r="AT126" s="40" cm="1">
        <f t="array" ref="AT126">SUMPRODUCT($A126:$B126,$AO$21:$AP$21)+$AQ$21</f>
        <v>-0.06306038480704</v>
      </c>
      <c r="AU126" s="40" cm="1">
        <f t="array" ref="AU126">SUMPRODUCT($A126:$B126,$AO$22:$AP$22)+$AQ$22</f>
        <v>0.0114433494647608</v>
      </c>
      <c r="AV126" s="40" cm="1">
        <f t="array" ref="AV126">SUMPRODUCT($A126:$B126,$AO$23:$AP$23)+$AQ$23</f>
        <v>0.00947470646260056</v>
      </c>
      <c r="AW126" s="40" cm="1">
        <f t="array" ref="AW126">SUMPRODUCT($A126:$B126,$AO$24:$AP$24)+$AQ$24</f>
        <v>0.00980911823171485</v>
      </c>
      <c r="AX126" s="10">
        <f t="shared" ref="AX126:BA126" si="449">TANH(AT126)</f>
        <v>-0.062976928656532</v>
      </c>
      <c r="AY126" s="10">
        <f t="shared" si="449"/>
        <v>0.0114428499877773</v>
      </c>
      <c r="AZ126" s="10">
        <f t="shared" si="449"/>
        <v>0.00947442295778339</v>
      </c>
      <c r="BA126" s="10">
        <f t="shared" si="449"/>
        <v>0.00980880363662614</v>
      </c>
      <c r="BB126" s="10" cm="1">
        <f t="array" ref="BB126">SUMPRODUCT(AX126:BA126,$AU$28:$AX$28)+$AY$28</f>
        <v>0.000146110981783807</v>
      </c>
      <c r="BC126" s="10">
        <f t="shared" si="306"/>
        <v>0.500036527745381</v>
      </c>
      <c r="BD126">
        <f t="shared" si="307"/>
        <v>1</v>
      </c>
      <c r="BE126" s="4">
        <f t="shared" si="308"/>
        <v>-0.69322023871939</v>
      </c>
      <c r="BF126" s="61">
        <f t="shared" si="309"/>
        <v>0.500036527745381</v>
      </c>
      <c r="BG126" s="4">
        <f t="shared" ref="BG126:BJ126" si="450">1-AX126^2</f>
        <v>0.99603390645699</v>
      </c>
      <c r="BH126" s="4">
        <f t="shared" si="450"/>
        <v>0.999869061184157</v>
      </c>
      <c r="BI126" s="4">
        <f t="shared" si="450"/>
        <v>0.999910235309617</v>
      </c>
      <c r="BJ126" s="4">
        <f t="shared" si="450"/>
        <v>0.999903787371218</v>
      </c>
      <c r="BK126" s="61">
        <f t="shared" si="335"/>
        <v>-0.000779004366705494</v>
      </c>
      <c r="BL126" s="61">
        <f t="shared" si="336"/>
        <v>0.00190161401224617</v>
      </c>
      <c r="BM126" s="61">
        <f t="shared" si="337"/>
        <v>-0.0061775003686846</v>
      </c>
      <c r="BN126" s="61">
        <f t="shared" si="338"/>
        <v>0.00613219798890524</v>
      </c>
    </row>
    <row r="127" spans="1:66">
      <c r="A127" s="4">
        <f>Planar_dataset!A96</f>
        <v>-0.214063181764215</v>
      </c>
      <c r="B127" s="4">
        <f>Planar_dataset!B96</f>
        <v>-0.00263923557822202</v>
      </c>
      <c r="C127">
        <f>Planar_dataset!C96</f>
        <v>0</v>
      </c>
      <c r="D127" s="40" cm="1">
        <f t="array" ref="D127">SUMPRODUCT($A127:$B127,$E$21:$F$21)+$G$21</f>
        <v>-0.00384031554344278</v>
      </c>
      <c r="E127" s="40" cm="1">
        <f t="array" ref="E127">SUMPRODUCT($A127:$B127,$E$22:$F$22)+$G$22</f>
        <v>-0.000157383588052083</v>
      </c>
      <c r="F127" s="40" cm="1">
        <f t="array" ref="F127">SUMPRODUCT($A127:$B127,$E$23:$F$23)+$G$23</f>
        <v>0.000603148937338691</v>
      </c>
      <c r="G127" s="40" cm="1">
        <f t="array" ref="G127">SUMPRODUCT($A127:$B127,$E$24:$F$24)+$G$24</f>
        <v>0.00019366707283863</v>
      </c>
      <c r="H127" s="10">
        <f t="shared" si="311"/>
        <v>-0.0038402966645329</v>
      </c>
      <c r="I127" s="10">
        <f t="shared" si="312"/>
        <v>-0.00015738358675264</v>
      </c>
      <c r="J127" s="10">
        <f t="shared" si="313"/>
        <v>0.000603148864199124</v>
      </c>
      <c r="K127" s="10">
        <f t="shared" si="314"/>
        <v>0.000193667070417344</v>
      </c>
      <c r="L127" s="10" cm="1">
        <f t="array" ref="L127">SUMPRODUCT(H127:K127,$E$28:$H$28)+$I$28</f>
        <v>-3.77752755399787e-6</v>
      </c>
      <c r="M127" s="10">
        <f t="shared" si="315"/>
        <v>0.499999055618112</v>
      </c>
      <c r="N127">
        <f t="shared" si="316"/>
        <v>0</v>
      </c>
      <c r="O127" s="4">
        <f t="shared" si="317"/>
        <v>-0.693145291797952</v>
      </c>
      <c r="P127" s="61">
        <f t="shared" si="318"/>
        <v>0.499999055618112</v>
      </c>
      <c r="Q127" s="4">
        <f t="shared" si="319"/>
        <v>0.999985252121528</v>
      </c>
      <c r="R127" s="4">
        <f t="shared" si="320"/>
        <v>0.999999975230407</v>
      </c>
      <c r="S127" s="4">
        <f t="shared" si="321"/>
        <v>0.999999636211448</v>
      </c>
      <c r="T127" s="4">
        <f t="shared" si="322"/>
        <v>0.999999962493066</v>
      </c>
      <c r="U127" s="61">
        <f t="shared" si="323"/>
        <v>-0.000219087199949737</v>
      </c>
      <c r="V127" s="61">
        <f t="shared" si="324"/>
        <v>-0.0023860855859345</v>
      </c>
      <c r="W127" s="61">
        <f t="shared" si="325"/>
        <v>-0.00656930896907236</v>
      </c>
      <c r="X127" s="61">
        <f t="shared" si="326"/>
        <v>0.00442310338238733</v>
      </c>
      <c r="Y127" s="40" cm="1">
        <f t="array" ref="Y127">SUMPRODUCT($A127:$B127,$Z$21:$AA$21)+$AB$21</f>
        <v>-0.00383808013362266</v>
      </c>
      <c r="Z127" s="40" cm="1">
        <f t="array" ref="Z127">SUMPRODUCT($A127:$B127,$Z$22:$AA$22)+$AB$22</f>
        <v>-0.000132499636653312</v>
      </c>
      <c r="AA127" s="40" cm="1">
        <f t="array" ref="AA127">SUMPRODUCT($A127:$B127,$Z$23:$AA$23)+$AB$23</f>
        <v>0.000670959768785697</v>
      </c>
      <c r="AB127" s="40" cm="1">
        <f t="array" ref="AB127">SUMPRODUCT($A127:$B127,$Z$24:$AA$24)+$AB$24</f>
        <v>0.000147953782736018</v>
      </c>
      <c r="AC127" s="10">
        <f t="shared" ref="AC127:AF127" si="451">TANH(Y127)</f>
        <v>-0.00383806128766113</v>
      </c>
      <c r="AD127" s="10">
        <f t="shared" si="451"/>
        <v>-0.000132499635877917</v>
      </c>
      <c r="AE127" s="10">
        <f t="shared" si="451"/>
        <v>0.000670959668099924</v>
      </c>
      <c r="AF127" s="10">
        <f t="shared" si="451"/>
        <v>0.000147953781656433</v>
      </c>
      <c r="AG127" s="61" cm="1">
        <f t="array" ref="AG127">SUMPRODUCT(AC127:AF127,$Z$28:$AC$28)+$AD$28</f>
        <v>-4.32505177963687e-6</v>
      </c>
      <c r="AH127" s="10">
        <f t="shared" si="300"/>
        <v>0.499998918737055</v>
      </c>
      <c r="AI127">
        <f t="shared" si="301"/>
        <v>0</v>
      </c>
      <c r="AJ127" s="4">
        <f t="shared" si="302"/>
        <v>-0.693145018036394</v>
      </c>
      <c r="AK127" s="61">
        <f t="shared" si="303"/>
        <v>0.499998918737055</v>
      </c>
      <c r="AL127" s="4">
        <f t="shared" ref="AL127:AO127" si="452">1-AC127^2</f>
        <v>0.999985269285552</v>
      </c>
      <c r="AM127" s="4">
        <f t="shared" si="452"/>
        <v>0.999999982443846</v>
      </c>
      <c r="AN127" s="4">
        <f t="shared" si="452"/>
        <v>0.999999549813124</v>
      </c>
      <c r="AO127" s="4">
        <f t="shared" si="452"/>
        <v>0.999999978109678</v>
      </c>
      <c r="AP127" s="61">
        <f t="shared" si="329"/>
        <v>-0.00049457522879292</v>
      </c>
      <c r="AQ127" s="61">
        <f t="shared" si="330"/>
        <v>-0.000174622321772897</v>
      </c>
      <c r="AR127" s="61">
        <f t="shared" si="331"/>
        <v>-0.00618739777367144</v>
      </c>
      <c r="AS127" s="61">
        <f t="shared" si="332"/>
        <v>0.00515305097750437</v>
      </c>
      <c r="AT127" s="40" cm="1">
        <f t="array" ref="AT127">SUMPRODUCT($A127:$B127,$AO$21:$AP$21)+$AQ$21</f>
        <v>-0.00383303718282019</v>
      </c>
      <c r="AU127" s="40" cm="1">
        <f t="array" ref="AU127">SUMPRODUCT($A127:$B127,$AO$22:$AP$22)+$AQ$22</f>
        <v>-0.000130681444690875</v>
      </c>
      <c r="AV127" s="40" cm="1">
        <f t="array" ref="AV127">SUMPRODUCT($A127:$B127,$AO$23:$AP$23)+$AQ$23</f>
        <v>0.000734880178597172</v>
      </c>
      <c r="AW127" s="40" cm="1">
        <f t="array" ref="AW127">SUMPRODUCT($A127:$B127,$AO$24:$AP$24)+$AQ$24</f>
        <v>9.468602628396e-5</v>
      </c>
      <c r="AX127" s="10">
        <f t="shared" ref="AX127:BA127" si="453">TANH(AT127)</f>
        <v>-0.00383301841104737</v>
      </c>
      <c r="AY127" s="10">
        <f t="shared" si="453"/>
        <v>-0.000130681443946965</v>
      </c>
      <c r="AZ127" s="10">
        <f t="shared" si="453"/>
        <v>0.000734880046306795</v>
      </c>
      <c r="BA127" s="10">
        <f t="shared" si="453"/>
        <v>9.46860260009926e-5</v>
      </c>
      <c r="BB127" s="10" cm="1">
        <f t="array" ref="BB127">SUMPRODUCT(AX127:BA127,$AU$28:$AX$28)+$AY$28</f>
        <v>-1.57691471522591e-6</v>
      </c>
      <c r="BC127" s="10">
        <f t="shared" si="306"/>
        <v>0.499999605771321</v>
      </c>
      <c r="BD127">
        <f t="shared" si="307"/>
        <v>0</v>
      </c>
      <c r="BE127" s="4">
        <f t="shared" si="308"/>
        <v>-0.693146392102899</v>
      </c>
      <c r="BF127" s="61">
        <f t="shared" si="309"/>
        <v>0.499999605771321</v>
      </c>
      <c r="BG127" s="4">
        <f t="shared" ref="BG127:BJ127" si="454">1-AX127^2</f>
        <v>0.999985307969861</v>
      </c>
      <c r="BH127" s="4">
        <f t="shared" si="454"/>
        <v>0.99999998292236</v>
      </c>
      <c r="BI127" s="4">
        <f t="shared" si="454"/>
        <v>0.999999459951318</v>
      </c>
      <c r="BJ127" s="4">
        <f t="shared" si="454"/>
        <v>0.999999991034557</v>
      </c>
      <c r="BK127" s="61">
        <f t="shared" si="335"/>
        <v>-0.00078203703386953</v>
      </c>
      <c r="BL127" s="61">
        <f t="shared" si="336"/>
        <v>0.00190172257664717</v>
      </c>
      <c r="BM127" s="61">
        <f t="shared" si="337"/>
        <v>-0.00617759542502727</v>
      </c>
      <c r="BN127" s="61">
        <f t="shared" si="338"/>
        <v>0.00613233514938556</v>
      </c>
    </row>
    <row r="128" spans="1:66">
      <c r="A128" s="4">
        <f>Planar_dataset!A97</f>
        <v>-1.09902221958978</v>
      </c>
      <c r="B128" s="4">
        <f>Planar_dataset!B97</f>
        <v>-0.0725097027945168</v>
      </c>
      <c r="C128">
        <f>Planar_dataset!C97</f>
        <v>0</v>
      </c>
      <c r="D128" s="40" cm="1">
        <f t="array" ref="D128">SUMPRODUCT($A128:$B128,$E$21:$F$21)+$G$21</f>
        <v>-0.0199739363441836</v>
      </c>
      <c r="E128" s="40" cm="1">
        <f t="array" ref="E128">SUMPRODUCT($A128:$B128,$E$22:$F$22)+$G$22</f>
        <v>0.000290684405354165</v>
      </c>
      <c r="F128" s="40" cm="1">
        <f t="array" ref="F128">SUMPRODUCT($A128:$B128,$E$23:$F$23)+$G$23</f>
        <v>0.00330579266165875</v>
      </c>
      <c r="G128" s="40" cm="1">
        <f t="array" ref="G128">SUMPRODUCT($A128:$B128,$E$24:$F$24)+$G$24</f>
        <v>0.00136398359359458</v>
      </c>
      <c r="H128" s="10">
        <f t="shared" si="311"/>
        <v>-0.0199712805132242</v>
      </c>
      <c r="I128" s="10">
        <f t="shared" si="312"/>
        <v>0.000290684397166805</v>
      </c>
      <c r="J128" s="10">
        <f t="shared" si="313"/>
        <v>0.0033057806195185</v>
      </c>
      <c r="K128" s="10">
        <f t="shared" si="314"/>
        <v>0.00136398274772022</v>
      </c>
      <c r="L128" s="10" cm="1">
        <f t="array" ref="L128">SUMPRODUCT(H128:K128,$E$28:$H$28)+$I$28</f>
        <v>-2.40035386436425e-5</v>
      </c>
      <c r="M128" s="10">
        <f t="shared" si="315"/>
        <v>0.499993999115339</v>
      </c>
      <c r="N128">
        <f t="shared" si="316"/>
        <v>0</v>
      </c>
      <c r="O128" s="4">
        <f t="shared" si="317"/>
        <v>-0.693135178862645</v>
      </c>
      <c r="P128" s="61">
        <f t="shared" si="318"/>
        <v>0.499993999115339</v>
      </c>
      <c r="Q128" s="4">
        <f t="shared" si="319"/>
        <v>0.999601147954662</v>
      </c>
      <c r="R128" s="4">
        <f t="shared" si="320"/>
        <v>0.999999915502581</v>
      </c>
      <c r="S128" s="4">
        <f t="shared" si="321"/>
        <v>0.999989071814496</v>
      </c>
      <c r="T128" s="4">
        <f t="shared" si="322"/>
        <v>0.999998139551064</v>
      </c>
      <c r="U128" s="61">
        <f t="shared" si="323"/>
        <v>-0.000219000831619037</v>
      </c>
      <c r="V128" s="61">
        <f t="shared" si="324"/>
        <v>-0.00238606131287789</v>
      </c>
      <c r="W128" s="61">
        <f t="shared" si="325"/>
        <v>-0.00656917313337781</v>
      </c>
      <c r="X128" s="61">
        <f t="shared" si="326"/>
        <v>0.00442305058845412</v>
      </c>
      <c r="Y128" s="40" cm="1">
        <f t="array" ref="Y128">SUMPRODUCT($A128:$B128,$Z$21:$AA$21)+$AB$21</f>
        <v>-0.0199685994758552</v>
      </c>
      <c r="Z128" s="40" cm="1">
        <f t="array" ref="Z128">SUMPRODUCT($A128:$B128,$Z$22:$AA$22)+$AB$22</f>
        <v>0.000351701961426903</v>
      </c>
      <c r="AA128" s="40" cm="1">
        <f t="array" ref="AA128">SUMPRODUCT($A128:$B128,$Z$23:$AA$23)+$AB$23</f>
        <v>0.00347075806156464</v>
      </c>
      <c r="AB128" s="40" cm="1">
        <f t="array" ref="AB128">SUMPRODUCT($A128:$B128,$Z$24:$AA$24)+$AB$24</f>
        <v>0.00125264934364604</v>
      </c>
      <c r="AC128" s="10">
        <f t="shared" ref="AC128:AF128" si="455">TANH(Y128)</f>
        <v>-0.0199659457729482</v>
      </c>
      <c r="AD128" s="10">
        <f t="shared" si="455"/>
        <v>0.000351701946925731</v>
      </c>
      <c r="AE128" s="10">
        <f t="shared" si="455"/>
        <v>0.00347074412519439</v>
      </c>
      <c r="AF128" s="10">
        <f t="shared" si="455"/>
        <v>0.00125264868845641</v>
      </c>
      <c r="AG128" s="61" cm="1">
        <f t="array" ref="AG128">SUMPRODUCT(AC128:AF128,$Z$28:$AC$28)+$AD$28</f>
        <v>-1.18027106855875e-5</v>
      </c>
      <c r="AH128" s="10">
        <f t="shared" si="300"/>
        <v>0.499997049322329</v>
      </c>
      <c r="AI128">
        <f t="shared" si="301"/>
        <v>0</v>
      </c>
      <c r="AJ128" s="4">
        <f t="shared" si="302"/>
        <v>-0.693141279222016</v>
      </c>
      <c r="AK128" s="61">
        <f t="shared" si="303"/>
        <v>0.499997049322329</v>
      </c>
      <c r="AL128" s="4">
        <f t="shared" ref="AL128:AO128" si="456">1-AC128^2</f>
        <v>0.999601361009392</v>
      </c>
      <c r="AM128" s="4">
        <f t="shared" si="456"/>
        <v>0.99999987630574</v>
      </c>
      <c r="AN128" s="4">
        <f t="shared" si="456"/>
        <v>0.999987953935217</v>
      </c>
      <c r="AO128" s="4">
        <f t="shared" si="456"/>
        <v>0.999998430871263</v>
      </c>
      <c r="AP128" s="61">
        <f t="shared" si="329"/>
        <v>-0.000494383506045896</v>
      </c>
      <c r="AQ128" s="61">
        <f t="shared" si="330"/>
        <v>-0.000174621650354392</v>
      </c>
      <c r="AR128" s="61">
        <f t="shared" si="331"/>
        <v>-0.00618730289192319</v>
      </c>
      <c r="AS128" s="61">
        <f t="shared" si="332"/>
        <v>0.00515302373811514</v>
      </c>
      <c r="AT128" s="40" cm="1">
        <f t="array" ref="AT128">SUMPRODUCT($A128:$B128,$AO$21:$AP$21)+$AQ$21</f>
        <v>-0.0199565413447438</v>
      </c>
      <c r="AU128" s="40" cm="1">
        <f t="array" ref="AU128">SUMPRODUCT($A128:$B128,$AO$22:$AP$22)+$AQ$22</f>
        <v>0.000356163599139372</v>
      </c>
      <c r="AV128" s="40" cm="1">
        <f t="array" ref="AV128">SUMPRODUCT($A128:$B128,$AO$23:$AP$23)+$AQ$23</f>
        <v>0.00362661806760796</v>
      </c>
      <c r="AW128" s="40" cm="1">
        <f t="array" ref="AW128">SUMPRODUCT($A128:$B128,$AO$24:$AP$24)+$AQ$24</f>
        <v>0.0011226378593129</v>
      </c>
      <c r="AX128" s="10">
        <f t="shared" ref="AX128:BA128" si="457">TANH(AT128)</f>
        <v>-0.0199538924457767</v>
      </c>
      <c r="AY128" s="10">
        <f t="shared" si="457"/>
        <v>0.000356163584079291</v>
      </c>
      <c r="AZ128" s="10">
        <f t="shared" si="457"/>
        <v>0.00362660216816448</v>
      </c>
      <c r="BA128" s="10">
        <f t="shared" si="457"/>
        <v>0.00112263738768707</v>
      </c>
      <c r="BB128" s="10" cm="1">
        <f t="array" ref="BB128">SUMPRODUCT(AX128:BA128,$AU$28:$AX$28)+$AY$28</f>
        <v>2.36907492239054e-6</v>
      </c>
      <c r="BC128" s="10">
        <f t="shared" si="306"/>
        <v>0.500000592268731</v>
      </c>
      <c r="BD128">
        <f t="shared" si="307"/>
        <v>1</v>
      </c>
      <c r="BE128" s="4">
        <f t="shared" si="308"/>
        <v>-0.693148365098108</v>
      </c>
      <c r="BF128" s="61">
        <f t="shared" si="309"/>
        <v>0.500000592268731</v>
      </c>
      <c r="BG128" s="4">
        <f t="shared" ref="BG128:BJ128" si="458">1-AX128^2</f>
        <v>0.999601842176262</v>
      </c>
      <c r="BH128" s="4">
        <f t="shared" si="458"/>
        <v>0.999999873147501</v>
      </c>
      <c r="BI128" s="4">
        <f t="shared" si="458"/>
        <v>0.999986847756714</v>
      </c>
      <c r="BJ128" s="4">
        <f t="shared" si="458"/>
        <v>0.999998739685296</v>
      </c>
      <c r="BK128" s="61">
        <f t="shared" si="335"/>
        <v>-0.000781738687376291</v>
      </c>
      <c r="BL128" s="61">
        <f t="shared" si="336"/>
        <v>0.00190172611997718</v>
      </c>
      <c r="BM128" s="61">
        <f t="shared" si="337"/>
        <v>-0.00617752970016916</v>
      </c>
      <c r="BN128" s="61">
        <f t="shared" si="338"/>
        <v>0.00613233957475231</v>
      </c>
    </row>
    <row r="129" spans="1:66">
      <c r="A129" s="4">
        <f>Planar_dataset!A98</f>
        <v>-1.94767785410784</v>
      </c>
      <c r="B129" s="4">
        <f>Planar_dataset!B98</f>
        <v>-0.263437687088446</v>
      </c>
      <c r="C129">
        <f>Planar_dataset!C98</f>
        <v>0</v>
      </c>
      <c r="D129" s="40" cm="1">
        <f t="array" ref="D129">SUMPRODUCT($A129:$B129,$E$21:$F$21)+$G$21</f>
        <v>-0.0359866521233713</v>
      </c>
      <c r="E129" s="40" cm="1">
        <f t="array" ref="E129">SUMPRODUCT($A129:$B129,$E$22:$F$22)+$G$22</f>
        <v>0.00302968226139206</v>
      </c>
      <c r="F129" s="40" cm="1">
        <f t="array" ref="F129">SUMPRODUCT($A129:$B129,$E$23:$F$23)+$G$23</f>
        <v>0.00633719744000555</v>
      </c>
      <c r="G129" s="40" cm="1">
        <f t="array" ref="G129">SUMPRODUCT($A129:$B129,$E$24:$F$24)+$G$24</f>
        <v>0.00326329359204826</v>
      </c>
      <c r="H129" s="10">
        <f t="shared" si="311"/>
        <v>-0.0359711254588119</v>
      </c>
      <c r="I129" s="10">
        <f t="shared" si="312"/>
        <v>0.00302967299163392</v>
      </c>
      <c r="J129" s="10">
        <f t="shared" si="313"/>
        <v>0.00633711260726777</v>
      </c>
      <c r="K129" s="10">
        <f t="shared" si="314"/>
        <v>0.00326328200840058</v>
      </c>
      <c r="L129" s="10" cm="1">
        <f t="array" ref="L129">SUMPRODUCT(H129:K129,$E$28:$H$28)+$I$28</f>
        <v>-5.30896231835901e-5</v>
      </c>
      <c r="M129" s="10">
        <f t="shared" si="315"/>
        <v>0.499986727594207</v>
      </c>
      <c r="N129">
        <f t="shared" si="316"/>
        <v>0</v>
      </c>
      <c r="O129" s="4">
        <f t="shared" si="317"/>
        <v>-0.693120636100667</v>
      </c>
      <c r="P129" s="61">
        <f t="shared" si="318"/>
        <v>0.499986727594207</v>
      </c>
      <c r="Q129" s="4">
        <f t="shared" si="319"/>
        <v>0.998706078133226</v>
      </c>
      <c r="R129" s="4">
        <f t="shared" si="320"/>
        <v>0.999990821081564</v>
      </c>
      <c r="S129" s="4">
        <f t="shared" si="321"/>
        <v>0.999959841003803</v>
      </c>
      <c r="T129" s="4">
        <f t="shared" si="322"/>
        <v>0.999989350990534</v>
      </c>
      <c r="U129" s="61">
        <f t="shared" si="323"/>
        <v>-0.000218801550244537</v>
      </c>
      <c r="V129" s="61">
        <f t="shared" si="324"/>
        <v>-0.0023860049123385</v>
      </c>
      <c r="W129" s="61">
        <f t="shared" si="325"/>
        <v>-0.00656888557490658</v>
      </c>
      <c r="X129" s="61">
        <f t="shared" si="326"/>
        <v>0.00442294739131564</v>
      </c>
      <c r="Y129" s="40" cm="1">
        <f t="array" ref="Y129">SUMPRODUCT($A129:$B129,$Z$21:$AA$21)+$AB$21</f>
        <v>-0.035991201823517</v>
      </c>
      <c r="Z129" s="40" cm="1">
        <f t="array" ref="Z129">SUMPRODUCT($A129:$B129,$Z$22:$AA$22)+$AB$22</f>
        <v>0.00298643330349658</v>
      </c>
      <c r="AA129" s="40" cm="1">
        <f t="array" ref="AA129">SUMPRODUCT($A129:$B129,$Z$23:$AA$23)+$AB$23</f>
        <v>0.0062103925701552</v>
      </c>
      <c r="AB129" s="40" cm="1">
        <f t="array" ref="AB129">SUMPRODUCT($A129:$B129,$Z$24:$AA$24)+$AB$24</f>
        <v>0.00334806548901116</v>
      </c>
      <c r="AC129" s="10">
        <f t="shared" ref="AC129:AF129" si="459">TANH(Y129)</f>
        <v>-0.0359756692712575</v>
      </c>
      <c r="AD129" s="10">
        <f t="shared" si="459"/>
        <v>0.00298642442507719</v>
      </c>
      <c r="AE129" s="10">
        <f t="shared" si="459"/>
        <v>0.00621031272855989</v>
      </c>
      <c r="AF129" s="10">
        <f t="shared" si="459"/>
        <v>0.0033480529789731</v>
      </c>
      <c r="AG129" s="61" cm="1">
        <f t="array" ref="AG129">SUMPRODUCT(AC129:AF129,$Z$28:$AC$28)+$AD$28</f>
        <v>-9.19277505570526e-6</v>
      </c>
      <c r="AH129" s="10">
        <f t="shared" si="300"/>
        <v>0.499997701806236</v>
      </c>
      <c r="AI129">
        <f t="shared" si="301"/>
        <v>0</v>
      </c>
      <c r="AJ129" s="4">
        <f t="shared" si="302"/>
        <v>-0.693142584182981</v>
      </c>
      <c r="AK129" s="61">
        <f t="shared" si="303"/>
        <v>0.499997701806236</v>
      </c>
      <c r="AL129" s="4">
        <f t="shared" ref="AL129:AO129" si="460">1-AC129^2</f>
        <v>0.998705751220485</v>
      </c>
      <c r="AM129" s="4">
        <f t="shared" si="460"/>
        <v>0.999991081269153</v>
      </c>
      <c r="AN129" s="4">
        <f t="shared" si="460"/>
        <v>0.999961432015813</v>
      </c>
      <c r="AO129" s="4">
        <f t="shared" si="460"/>
        <v>0.99998879054125</v>
      </c>
      <c r="AP129" s="61">
        <f t="shared" si="329"/>
        <v>-0.000493941199341085</v>
      </c>
      <c r="AQ129" s="61">
        <f t="shared" si="330"/>
        <v>-0.000174620342425372</v>
      </c>
      <c r="AR129" s="61">
        <f t="shared" si="331"/>
        <v>-0.00618714686486243</v>
      </c>
      <c r="AS129" s="61">
        <f t="shared" si="332"/>
        <v>0.00515298078569278</v>
      </c>
      <c r="AT129" s="40" cm="1">
        <f t="array" ref="AT129">SUMPRODUCT($A129:$B129,$AO$21:$AP$21)+$AQ$21</f>
        <v>-0.0360014249482467</v>
      </c>
      <c r="AU129" s="40" cm="1">
        <f t="array" ref="AU129">SUMPRODUCT($A129:$B129,$AO$22:$AP$22)+$AQ$22</f>
        <v>0.00298326373480492</v>
      </c>
      <c r="AV129" s="40" cm="1">
        <f t="array" ref="AV129">SUMPRODUCT($A129:$B129,$AO$23:$AP$23)+$AQ$23</f>
        <v>0.00609205998443155</v>
      </c>
      <c r="AW129" s="40" cm="1">
        <f t="array" ref="AW129">SUMPRODUCT($A129:$B129,$AO$24:$AP$24)+$AQ$24</f>
        <v>0.00344582354543737</v>
      </c>
      <c r="AX129" s="10">
        <f t="shared" ref="AX129:BA129" si="461">TANH(AT129)</f>
        <v>-0.035985879160965</v>
      </c>
      <c r="AY129" s="10">
        <f t="shared" si="461"/>
        <v>0.00298325488462406</v>
      </c>
      <c r="AZ129" s="10">
        <f t="shared" si="461"/>
        <v>0.0060919846202806</v>
      </c>
      <c r="BA129" s="10">
        <f t="shared" si="461"/>
        <v>0.00344580990727725</v>
      </c>
      <c r="BB129" s="10" cm="1">
        <f t="array" ref="BB129">SUMPRODUCT(AX129:BA129,$AU$28:$AX$28)+$AY$28</f>
        <v>3.54693400433651e-5</v>
      </c>
      <c r="BC129" s="10">
        <f t="shared" si="306"/>
        <v>0.50000886733501</v>
      </c>
      <c r="BD129">
        <f t="shared" si="307"/>
        <v>1</v>
      </c>
      <c r="BE129" s="4">
        <f t="shared" si="308"/>
        <v>-0.693164915387226</v>
      </c>
      <c r="BF129" s="61">
        <f t="shared" si="309"/>
        <v>0.50000886733501</v>
      </c>
      <c r="BG129" s="4">
        <f t="shared" ref="BG129:BJ129" si="462">1-AX129^2</f>
        <v>0.998705016501012</v>
      </c>
      <c r="BH129" s="4">
        <f t="shared" si="462"/>
        <v>0.999991100190293</v>
      </c>
      <c r="BI129" s="4">
        <f t="shared" si="462"/>
        <v>0.999962887723386</v>
      </c>
      <c r="BJ129" s="4">
        <f t="shared" si="462"/>
        <v>0.999988126394083</v>
      </c>
      <c r="BK129" s="61">
        <f t="shared" si="335"/>
        <v>-0.000781050251053064</v>
      </c>
      <c r="BL129" s="61">
        <f t="shared" si="336"/>
        <v>0.00190174090971917</v>
      </c>
      <c r="BM129" s="61">
        <f t="shared" si="337"/>
        <v>-0.00617748392076956</v>
      </c>
      <c r="BN129" s="61">
        <f t="shared" si="338"/>
        <v>0.00613237598020004</v>
      </c>
    </row>
    <row r="130" spans="1:66">
      <c r="A130" s="4">
        <f>Planar_dataset!A99</f>
        <v>-0.499991013628241</v>
      </c>
      <c r="B130" s="4">
        <f>Planar_dataset!B99</f>
        <v>-0.020647822314858</v>
      </c>
      <c r="C130">
        <f>Planar_dataset!C99</f>
        <v>0</v>
      </c>
      <c r="D130" s="40" cm="1">
        <f t="array" ref="D130">SUMPRODUCT($A130:$B130,$E$21:$F$21)+$G$21</f>
        <v>-0.00903311141266811</v>
      </c>
      <c r="E130" s="40" cm="1">
        <f t="array" ref="E130">SUMPRODUCT($A130:$B130,$E$22:$F$22)+$G$22</f>
        <v>-9.77080064977822e-5</v>
      </c>
      <c r="F130" s="40" cm="1">
        <f t="array" ref="F130">SUMPRODUCT($A130:$B130,$E$23:$F$23)+$G$23</f>
        <v>0.00146016608912237</v>
      </c>
      <c r="G130" s="40" cm="1">
        <f t="array" ref="G130">SUMPRODUCT($A130:$B130,$E$24:$F$24)+$G$24</f>
        <v>0.00054316195761872</v>
      </c>
      <c r="H130" s="10">
        <f t="shared" si="311"/>
        <v>-0.00903286572878313</v>
      </c>
      <c r="I130" s="10">
        <f t="shared" si="312"/>
        <v>-9.77080061868475e-5</v>
      </c>
      <c r="J130" s="10">
        <f t="shared" si="313"/>
        <v>0.00146016505139051</v>
      </c>
      <c r="K130" s="10">
        <f t="shared" si="314"/>
        <v>0.00054316190420329</v>
      </c>
      <c r="L130" s="10" cm="1">
        <f t="array" ref="L130">SUMPRODUCT(H130:K130,$E$28:$H$28)+$I$28</f>
        <v>-9.95534559317464e-6</v>
      </c>
      <c r="M130" s="10">
        <f t="shared" si="315"/>
        <v>0.499997511163602</v>
      </c>
      <c r="N130">
        <f t="shared" si="316"/>
        <v>0</v>
      </c>
      <c r="O130" s="4">
        <f t="shared" si="317"/>
        <v>-0.693142202899537</v>
      </c>
      <c r="P130" s="61">
        <f t="shared" si="318"/>
        <v>0.499997511163602</v>
      </c>
      <c r="Q130" s="4">
        <f t="shared" si="319"/>
        <v>0.999918407336726</v>
      </c>
      <c r="R130" s="4">
        <f t="shared" si="320"/>
        <v>0.999999990453146</v>
      </c>
      <c r="S130" s="4">
        <f t="shared" si="321"/>
        <v>0.999997867918023</v>
      </c>
      <c r="T130" s="4">
        <f t="shared" si="322"/>
        <v>0.999999704975146</v>
      </c>
      <c r="U130" s="61">
        <f t="shared" si="323"/>
        <v>-0.000219071878200551</v>
      </c>
      <c r="V130" s="61">
        <f t="shared" si="324"/>
        <v>-0.00238607825184193</v>
      </c>
      <c r="W130" s="61">
        <f t="shared" si="325"/>
        <v>-0.00656927706060211</v>
      </c>
      <c r="X130" s="61">
        <f t="shared" si="326"/>
        <v>0.00442308858077268</v>
      </c>
      <c r="Y130" s="40" cm="1">
        <f t="array" ref="Y130">SUMPRODUCT($A130:$B130,$Z$21:$AA$21)+$AB$21</f>
        <v>-0.00902940003287321</v>
      </c>
      <c r="Z130" s="40" cm="1">
        <f t="array" ref="Z130">SUMPRODUCT($A130:$B130,$Z$22:$AA$22)+$AB$22</f>
        <v>-5.60305146400733e-5</v>
      </c>
      <c r="AA130" s="40" cm="1">
        <f t="array" ref="AA130">SUMPRODUCT($A130:$B130,$Z$23:$AA$23)+$AB$23</f>
        <v>0.00157355161604658</v>
      </c>
      <c r="AB130" s="40" cm="1">
        <f t="array" ref="AB130">SUMPRODUCT($A130:$B130,$Z$24:$AA$24)+$AB$24</f>
        <v>0.000466701735579932</v>
      </c>
      <c r="AC130" s="10">
        <f t="shared" ref="AC130:AF130" si="463">TANH(Y130)</f>
        <v>-0.00902915465168519</v>
      </c>
      <c r="AD130" s="10">
        <f t="shared" si="463"/>
        <v>-5.60305145814389e-5</v>
      </c>
      <c r="AE130" s="10">
        <f t="shared" si="463"/>
        <v>0.00157355031730934</v>
      </c>
      <c r="AF130" s="10">
        <f t="shared" si="463"/>
        <v>0.000466701701695754</v>
      </c>
      <c r="AG130" s="61" cm="1">
        <f t="array" ref="AG130">SUMPRODUCT(AC130:AF130,$Z$28:$AC$28)+$AD$28</f>
        <v>-7.10124733977007e-6</v>
      </c>
      <c r="AH130" s="10">
        <f t="shared" si="300"/>
        <v>0.499998224688165</v>
      </c>
      <c r="AI130">
        <f t="shared" si="301"/>
        <v>0</v>
      </c>
      <c r="AJ130" s="4">
        <f t="shared" si="302"/>
        <v>-0.693143629942579</v>
      </c>
      <c r="AK130" s="61">
        <f t="shared" si="303"/>
        <v>0.499998224688165</v>
      </c>
      <c r="AL130" s="4">
        <f t="shared" ref="AL130:AO130" si="464">1-AC130^2</f>
        <v>0.999918474366276</v>
      </c>
      <c r="AM130" s="4">
        <f t="shared" si="464"/>
        <v>0.999999996860581</v>
      </c>
      <c r="AN130" s="4">
        <f t="shared" si="464"/>
        <v>0.999997523939399</v>
      </c>
      <c r="AO130" s="4">
        <f t="shared" si="464"/>
        <v>0.999999782189522</v>
      </c>
      <c r="AP130" s="61">
        <f t="shared" si="329"/>
        <v>-0.000494541506719394</v>
      </c>
      <c r="AQ130" s="61">
        <f t="shared" si="330"/>
        <v>-0.000174622081896996</v>
      </c>
      <c r="AR130" s="61">
        <f t="shared" si="331"/>
        <v>-0.00618737665006493</v>
      </c>
      <c r="AS130" s="61">
        <f t="shared" si="332"/>
        <v>0.0051530428149651</v>
      </c>
      <c r="AT130" s="40" cm="1">
        <f t="array" ref="AT130">SUMPRODUCT($A130:$B130,$AO$21:$AP$21)+$AQ$21</f>
        <v>-0.00902102157979352</v>
      </c>
      <c r="AU130" s="40" cm="1">
        <f t="array" ref="AU130">SUMPRODUCT($A130:$B130,$AO$22:$AP$22)+$AQ$22</f>
        <v>-5.29836260158719e-5</v>
      </c>
      <c r="AV130" s="40" cm="1">
        <f t="array" ref="AV130">SUMPRODUCT($A130:$B130,$AO$23:$AP$23)+$AQ$23</f>
        <v>0.00168052979295036</v>
      </c>
      <c r="AW130" s="40" cm="1">
        <f t="array" ref="AW130">SUMPRODUCT($A130:$B130,$AO$24:$AP$24)+$AQ$24</f>
        <v>0.000377533531535688</v>
      </c>
      <c r="AX130" s="10">
        <f t="shared" ref="AX130:BA130" si="465">TANH(AT130)</f>
        <v>-0.00902077688103062</v>
      </c>
      <c r="AY130" s="10">
        <f t="shared" si="465"/>
        <v>-5.29836259662922e-5</v>
      </c>
      <c r="AZ130" s="10">
        <f t="shared" si="465"/>
        <v>0.00168052821091239</v>
      </c>
      <c r="BA130" s="10">
        <f t="shared" si="465"/>
        <v>0.000377533513598874</v>
      </c>
      <c r="BB130" s="10" cm="1">
        <f t="array" ref="BB130">SUMPRODUCT(AX130:BA130,$AU$28:$AX$28)+$AY$28</f>
        <v>-1.38187611026653e-6</v>
      </c>
      <c r="BC130" s="10">
        <f t="shared" si="306"/>
        <v>0.499999654530972</v>
      </c>
      <c r="BD130">
        <f t="shared" si="307"/>
        <v>0</v>
      </c>
      <c r="BE130" s="4">
        <f t="shared" si="308"/>
        <v>-0.693146489622129</v>
      </c>
      <c r="BF130" s="61">
        <f t="shared" si="309"/>
        <v>0.499999654530972</v>
      </c>
      <c r="BG130" s="4">
        <f t="shared" ref="BG130:BJ130" si="466">1-AX130^2</f>
        <v>0.999918625584463</v>
      </c>
      <c r="BH130" s="4">
        <f t="shared" si="466"/>
        <v>0.999999997192735</v>
      </c>
      <c r="BI130" s="4">
        <f t="shared" si="466"/>
        <v>0.999997175824932</v>
      </c>
      <c r="BJ130" s="4">
        <f t="shared" si="466"/>
        <v>0.999999857468446</v>
      </c>
      <c r="BK130" s="61">
        <f t="shared" si="335"/>
        <v>-0.00078198496126715</v>
      </c>
      <c r="BL130" s="61">
        <f t="shared" si="336"/>
        <v>0.00190172278924027</v>
      </c>
      <c r="BM130" s="61">
        <f t="shared" si="337"/>
        <v>-0.00617758191704484</v>
      </c>
      <c r="BN130" s="61">
        <f t="shared" si="338"/>
        <v>0.00613233492833484</v>
      </c>
    </row>
    <row r="131" spans="1:66">
      <c r="A131" s="4">
        <f>Planar_dataset!A100</f>
        <v>-2.52618506879869</v>
      </c>
      <c r="B131" s="4">
        <f>Planar_dataset!B100</f>
        <v>-0.403305714642633</v>
      </c>
      <c r="C131">
        <f>Planar_dataset!C100</f>
        <v>0</v>
      </c>
      <c r="D131" s="40" cm="1">
        <f t="array" ref="D131">SUMPRODUCT($A131:$B131,$E$21:$F$21)+$G$21</f>
        <v>-0.0469445346041713</v>
      </c>
      <c r="E131" s="40" cm="1">
        <f t="array" ref="E131">SUMPRODUCT($A131:$B131,$E$22:$F$22)+$G$22</f>
        <v>0.0050778679344136</v>
      </c>
      <c r="F131" s="40" cm="1">
        <f t="array" ref="F131">SUMPRODUCT($A131:$B131,$E$23:$F$23)+$G$23</f>
        <v>0.00843810259112752</v>
      </c>
      <c r="G131" s="40" cm="1">
        <f t="array" ref="G131">SUMPRODUCT($A131:$B131,$E$24:$F$24)+$G$24</f>
        <v>0.0046189325113913</v>
      </c>
      <c r="H131" s="10">
        <f t="shared" si="311"/>
        <v>-0.0469100796882613</v>
      </c>
      <c r="I131" s="10">
        <f t="shared" si="312"/>
        <v>0.00507782429102425</v>
      </c>
      <c r="J131" s="10">
        <f t="shared" si="313"/>
        <v>0.00843790232809868</v>
      </c>
      <c r="K131" s="10">
        <f t="shared" si="314"/>
        <v>0.00461889966407525</v>
      </c>
      <c r="L131" s="10" cm="1">
        <f t="array" ref="L131">SUMPRODUCT(H131:K131,$E$28:$H$28)+$I$28</f>
        <v>-7.36799595330252e-5</v>
      </c>
      <c r="M131" s="10">
        <f t="shared" si="315"/>
        <v>0.499981580010125</v>
      </c>
      <c r="N131">
        <f t="shared" si="316"/>
        <v>0</v>
      </c>
      <c r="O131" s="4">
        <f t="shared" si="317"/>
        <v>-0.693110341258771</v>
      </c>
      <c r="P131" s="61">
        <f t="shared" si="318"/>
        <v>0.499981580010125</v>
      </c>
      <c r="Q131" s="4">
        <f t="shared" si="319"/>
        <v>0.997799444423641</v>
      </c>
      <c r="R131" s="4">
        <f t="shared" si="320"/>
        <v>0.99997421570047</v>
      </c>
      <c r="S131" s="4">
        <f t="shared" si="321"/>
        <v>0.999928801804301</v>
      </c>
      <c r="T131" s="4">
        <f t="shared" si="322"/>
        <v>0.999978665765893</v>
      </c>
      <c r="U131" s="61">
        <f t="shared" si="323"/>
        <v>-0.000218600669758271</v>
      </c>
      <c r="V131" s="61">
        <f t="shared" si="324"/>
        <v>-0.00238594072688799</v>
      </c>
      <c r="W131" s="61">
        <f t="shared" si="325"/>
        <v>-0.00656861404629065</v>
      </c>
      <c r="X131" s="61">
        <f t="shared" si="326"/>
        <v>0.00442285459491655</v>
      </c>
      <c r="Y131" s="40" cm="1">
        <f t="array" ref="Y131">SUMPRODUCT($A131:$B131,$Z$21:$AA$21)+$AB$21</f>
        <v>-0.0469568321814829</v>
      </c>
      <c r="Z131" s="40" cm="1">
        <f t="array" ref="Z131">SUMPRODUCT($A131:$B131,$Z$22:$AA$22)+$AB$22</f>
        <v>0.00495265017021439</v>
      </c>
      <c r="AA131" s="40" cm="1">
        <f t="array" ref="AA131">SUMPRODUCT($A131:$B131,$Z$23:$AA$23)+$AB$23</f>
        <v>0.00808222106858882</v>
      </c>
      <c r="AB131" s="40" cm="1">
        <f t="array" ref="AB131">SUMPRODUCT($A131:$B131,$Z$24:$AA$24)+$AB$24</f>
        <v>0.00485769672872479</v>
      </c>
      <c r="AC131" s="10">
        <f t="shared" ref="AC131:AF131" si="467">TANH(Y131)</f>
        <v>-0.0469223501969914</v>
      </c>
      <c r="AD131" s="10">
        <f t="shared" si="467"/>
        <v>0.00495260967651612</v>
      </c>
      <c r="AE131" s="10">
        <f t="shared" si="467"/>
        <v>0.00808204509010418</v>
      </c>
      <c r="AF131" s="10">
        <f t="shared" si="467"/>
        <v>0.00485765851971001</v>
      </c>
      <c r="AG131" s="61" cm="1">
        <f t="array" ref="AG131">SUMPRODUCT(AC131:AF131,$Z$28:$AC$28)+$AD$28</f>
        <v>-6.65554206178408e-6</v>
      </c>
      <c r="AH131" s="10">
        <f t="shared" si="300"/>
        <v>0.499998336114485</v>
      </c>
      <c r="AI131">
        <f t="shared" si="301"/>
        <v>0</v>
      </c>
      <c r="AJ131" s="4">
        <f t="shared" si="302"/>
        <v>-0.693143852794452</v>
      </c>
      <c r="AK131" s="61">
        <f t="shared" si="303"/>
        <v>0.499998336114485</v>
      </c>
      <c r="AL131" s="4">
        <f t="shared" ref="AL131:AO131" si="468">1-AC131^2</f>
        <v>0.997798293051991</v>
      </c>
      <c r="AM131" s="4">
        <f t="shared" si="468"/>
        <v>0.999975471657392</v>
      </c>
      <c r="AN131" s="4">
        <f t="shared" si="468"/>
        <v>0.999934680547162</v>
      </c>
      <c r="AO131" s="4">
        <f t="shared" si="468"/>
        <v>0.999976403153706</v>
      </c>
      <c r="AP131" s="61">
        <f t="shared" si="329"/>
        <v>-0.000493493013546259</v>
      </c>
      <c r="AQ131" s="61">
        <f t="shared" si="330"/>
        <v>-0.000174617838169118</v>
      </c>
      <c r="AR131" s="61">
        <f t="shared" si="331"/>
        <v>-0.00618698919215587</v>
      </c>
      <c r="AS131" s="61">
        <f t="shared" si="332"/>
        <v>0.00515292349011275</v>
      </c>
      <c r="AT131" s="40" cm="1">
        <f t="array" ref="AT131">SUMPRODUCT($A131:$B131,$AO$21:$AP$21)+$AQ$21</f>
        <v>-0.0469845185300223</v>
      </c>
      <c r="AU131" s="40" cm="1">
        <f t="array" ref="AU131">SUMPRODUCT($A131:$B131,$AO$22:$AP$22)+$AQ$22</f>
        <v>0.00494348143819529</v>
      </c>
      <c r="AV131" s="40" cm="1">
        <f t="array" ref="AV131">SUMPRODUCT($A131:$B131,$AO$23:$AP$23)+$AQ$23</f>
        <v>0.00774856455343641</v>
      </c>
      <c r="AW131" s="40" cm="1">
        <f t="array" ref="AW131">SUMPRODUCT($A131:$B131,$AO$24:$AP$24)+$AQ$24</f>
        <v>0.00513435045214096</v>
      </c>
      <c r="AX131" s="10">
        <f t="shared" ref="AX131:BA131" si="469">TANH(AT131)</f>
        <v>-0.0469499755524094</v>
      </c>
      <c r="AY131" s="10">
        <f t="shared" si="469"/>
        <v>0.00494344116897474</v>
      </c>
      <c r="AZ131" s="10">
        <f t="shared" si="469"/>
        <v>0.00774840948190283</v>
      </c>
      <c r="BA131" s="10">
        <f t="shared" si="469"/>
        <v>0.00513430533613015</v>
      </c>
      <c r="BB131" s="10" cm="1">
        <f t="array" ref="BB131">SUMPRODUCT(AX131:BA131,$AU$28:$AX$28)+$AY$28</f>
        <v>6.03171151542957e-5</v>
      </c>
      <c r="BC131" s="10">
        <f t="shared" si="306"/>
        <v>0.500015079278784</v>
      </c>
      <c r="BD131">
        <f t="shared" si="307"/>
        <v>1</v>
      </c>
      <c r="BE131" s="4">
        <f t="shared" si="308"/>
        <v>-0.693177339572292</v>
      </c>
      <c r="BF131" s="61">
        <f t="shared" si="309"/>
        <v>0.500015079278784</v>
      </c>
      <c r="BG131" s="4">
        <f t="shared" ref="BG131:BJ131" si="470">1-AX131^2</f>
        <v>0.997795699795628</v>
      </c>
      <c r="BH131" s="4">
        <f t="shared" si="470"/>
        <v>0.999975562389409</v>
      </c>
      <c r="BI131" s="4">
        <f t="shared" si="470"/>
        <v>0.999939962150501</v>
      </c>
      <c r="BJ131" s="4">
        <f t="shared" si="470"/>
        <v>0.999973638908715</v>
      </c>
      <c r="BK131" s="61">
        <f t="shared" si="335"/>
        <v>-0.000780348802767036</v>
      </c>
      <c r="BL131" s="61">
        <f t="shared" si="336"/>
        <v>0.00190173498681368</v>
      </c>
      <c r="BM131" s="61">
        <f t="shared" si="337"/>
        <v>-0.00617741903840051</v>
      </c>
      <c r="BN131" s="61">
        <f t="shared" si="338"/>
        <v>0.00613236332193254</v>
      </c>
    </row>
    <row r="132" spans="1:66">
      <c r="A132" s="4">
        <f>Planar_dataset!A101</f>
        <v>1.96360772777726</v>
      </c>
      <c r="B132" s="4">
        <f>Planar_dataset!B101</f>
        <v>-0.238704899206586</v>
      </c>
      <c r="C132">
        <f>Planar_dataset!C101</f>
        <v>0</v>
      </c>
      <c r="D132" s="40" cm="1">
        <f t="array" ref="D132">SUMPRODUCT($A132:$B132,$E$21:$F$21)+$G$21</f>
        <v>0.0340796765268105</v>
      </c>
      <c r="E132" s="40" cm="1">
        <f t="array" ref="E132">SUMPRODUCT($A132:$B132,$E$22:$F$22)+$G$22</f>
        <v>0.00634308011945965</v>
      </c>
      <c r="F132" s="40" cm="1">
        <f t="array" ref="F132">SUMPRODUCT($A132:$B132,$E$23:$F$23)+$G$23</f>
        <v>-0.00459998911662482</v>
      </c>
      <c r="G132" s="40" cm="1">
        <f t="array" ref="G132">SUMPRODUCT($A132:$B132,$E$24:$F$24)+$G$24</f>
        <v>-0.000128036790829999</v>
      </c>
      <c r="H132" s="10">
        <f t="shared" si="311"/>
        <v>0.0340664889978928</v>
      </c>
      <c r="I132" s="10">
        <f t="shared" si="312"/>
        <v>0.00634299505026</v>
      </c>
      <c r="J132" s="10">
        <f t="shared" si="313"/>
        <v>-0.0045999566717964</v>
      </c>
      <c r="K132" s="10">
        <f t="shared" si="314"/>
        <v>-0.000128036790130345</v>
      </c>
      <c r="L132" s="10" cm="1">
        <f t="array" ref="L132">SUMPRODUCT(H132:K132,$E$28:$H$28)+$I$28</f>
        <v>1.41073395220074e-5</v>
      </c>
      <c r="M132" s="10">
        <f t="shared" si="315"/>
        <v>0.50000352683488</v>
      </c>
      <c r="N132">
        <f t="shared" si="316"/>
        <v>1</v>
      </c>
      <c r="O132" s="4">
        <f t="shared" si="317"/>
        <v>-0.693154234254584</v>
      </c>
      <c r="P132" s="61">
        <f t="shared" si="318"/>
        <v>0.50000352683488</v>
      </c>
      <c r="Q132" s="4">
        <f t="shared" si="319"/>
        <v>0.998839474327356</v>
      </c>
      <c r="R132" s="4">
        <f t="shared" si="320"/>
        <v>0.999959766413792</v>
      </c>
      <c r="S132" s="4">
        <f t="shared" si="321"/>
        <v>0.999978840398618</v>
      </c>
      <c r="T132" s="4">
        <f t="shared" si="322"/>
        <v>0.99999998360658</v>
      </c>
      <c r="U132" s="61">
        <f t="shared" si="323"/>
        <v>-0.000218838127930513</v>
      </c>
      <c r="V132" s="61">
        <f t="shared" si="324"/>
        <v>-0.00238601098084849</v>
      </c>
      <c r="W132" s="61">
        <f t="shared" si="325"/>
        <v>-0.00656923109940106</v>
      </c>
      <c r="X132" s="61">
        <f t="shared" si="326"/>
        <v>0.00442314302915816</v>
      </c>
      <c r="Y132" s="40" cm="1">
        <f t="array" ref="Y132">SUMPRODUCT($A132:$B132,$Z$21:$AA$21)+$AB$21</f>
        <v>0.0340319377972771</v>
      </c>
      <c r="Z132" s="40" cm="1">
        <f t="array" ref="Z132">SUMPRODUCT($A132:$B132,$Z$22:$AA$22)+$AB$22</f>
        <v>0.00582168239741601</v>
      </c>
      <c r="AA132" s="40" cm="1">
        <f t="array" ref="AA132">SUMPRODUCT($A132:$B132,$Z$23:$AA$23)+$AB$23</f>
        <v>-0.00603860575080684</v>
      </c>
      <c r="AB132" s="40" cm="1">
        <f t="array" ref="AB132">SUMPRODUCT($A132:$B132,$Z$24:$AA$24)+$AB$24</f>
        <v>0.000840560744540849</v>
      </c>
      <c r="AC132" s="10">
        <f t="shared" ref="AC132:AF132" si="471">TANH(Y132)</f>
        <v>0.0340188055928697</v>
      </c>
      <c r="AD132" s="10">
        <f t="shared" si="471"/>
        <v>0.00582161662884831</v>
      </c>
      <c r="AE132" s="10">
        <f t="shared" si="471"/>
        <v>-0.00603853235310878</v>
      </c>
      <c r="AF132" s="10">
        <f t="shared" si="471"/>
        <v>0.000840560546576979</v>
      </c>
      <c r="AG132" s="61" cm="1">
        <f t="array" ref="AG132">SUMPRODUCT(AC132:AF132,$Z$28:$AC$28)+$AD$28</f>
        <v>4.63156311266562e-5</v>
      </c>
      <c r="AH132" s="10">
        <f t="shared" si="300"/>
        <v>0.50001157890778</v>
      </c>
      <c r="AI132">
        <f t="shared" si="301"/>
        <v>1</v>
      </c>
      <c r="AJ132" s="4">
        <f t="shared" si="302"/>
        <v>-0.693170338643651</v>
      </c>
      <c r="AK132" s="61">
        <f t="shared" si="303"/>
        <v>0.50001157890778</v>
      </c>
      <c r="AL132" s="4">
        <f t="shared" ref="AL132:AO132" si="472">1-AC132^2</f>
        <v>0.998842720866035</v>
      </c>
      <c r="AM132" s="4">
        <f t="shared" si="472"/>
        <v>0.999966108779827</v>
      </c>
      <c r="AN132" s="4">
        <f t="shared" si="472"/>
        <v>0.99996353612702</v>
      </c>
      <c r="AO132" s="4">
        <f t="shared" si="472"/>
        <v>0.999999293457968</v>
      </c>
      <c r="AP132" s="61">
        <f t="shared" si="329"/>
        <v>-0.000494022652855416</v>
      </c>
      <c r="AQ132" s="61">
        <f t="shared" si="330"/>
        <v>-0.000174620828031536</v>
      </c>
      <c r="AR132" s="61">
        <f t="shared" si="331"/>
        <v>-0.00618733160429084</v>
      </c>
      <c r="AS132" s="61">
        <f t="shared" si="332"/>
        <v>0.00515317792666221</v>
      </c>
      <c r="AT132" s="40" cm="1">
        <f t="array" ref="AT132">SUMPRODUCT($A132:$B132,$AO$21:$AP$21)+$AQ$21</f>
        <v>0.033924211542018</v>
      </c>
      <c r="AU132" s="40" cm="1">
        <f t="array" ref="AU132">SUMPRODUCT($A132:$B132,$AO$22:$AP$22)+$AQ$22</f>
        <v>0.00578352501913542</v>
      </c>
      <c r="AV132" s="40" cm="1">
        <f t="array" ref="AV132">SUMPRODUCT($A132:$B132,$AO$23:$AP$23)+$AQ$23</f>
        <v>-0.00739394305693472</v>
      </c>
      <c r="AW132" s="40" cm="1">
        <f t="array" ref="AW132">SUMPRODUCT($A132:$B132,$AO$24:$AP$24)+$AQ$24</f>
        <v>0.00196833887781638</v>
      </c>
      <c r="AX132" s="10">
        <f t="shared" ref="AX132:BA132" si="473">TANH(AT132)</f>
        <v>0.0339112036130432</v>
      </c>
      <c r="AY132" s="10">
        <f t="shared" si="473"/>
        <v>0.00578346053531044</v>
      </c>
      <c r="AZ132" s="10">
        <f t="shared" si="473"/>
        <v>-0.00739380831662137</v>
      </c>
      <c r="BA132" s="10">
        <f t="shared" si="473"/>
        <v>0.00196833633580387</v>
      </c>
      <c r="BB132" s="10" cm="1">
        <f t="array" ref="BB132">SUMPRODUCT(AX132:BA132,$AU$28:$AX$28)+$AY$28</f>
        <v>8.52928964143652e-5</v>
      </c>
      <c r="BC132" s="10">
        <f t="shared" si="306"/>
        <v>0.500021323224091</v>
      </c>
      <c r="BD132">
        <f t="shared" si="307"/>
        <v>1</v>
      </c>
      <c r="BE132" s="4">
        <f t="shared" si="308"/>
        <v>-0.693189827917512</v>
      </c>
      <c r="BF132" s="61">
        <f t="shared" si="309"/>
        <v>0.500021323224091</v>
      </c>
      <c r="BG132" s="4">
        <f t="shared" ref="BG132:BJ132" si="474">1-AX132^2</f>
        <v>0.998850030269515</v>
      </c>
      <c r="BH132" s="4">
        <f t="shared" si="474"/>
        <v>0.999966551584237</v>
      </c>
      <c r="BI132" s="4">
        <f t="shared" si="474"/>
        <v>0.999945331598577</v>
      </c>
      <c r="BJ132" s="4">
        <f t="shared" si="474"/>
        <v>0.999996125652069</v>
      </c>
      <c r="BK132" s="61">
        <f t="shared" si="335"/>
        <v>-0.00078118312078803</v>
      </c>
      <c r="BL132" s="61">
        <f t="shared" si="336"/>
        <v>0.00190174159795975</v>
      </c>
      <c r="BM132" s="61">
        <f t="shared" si="337"/>
        <v>-0.00617752935074382</v>
      </c>
      <c r="BN132" s="61">
        <f t="shared" si="338"/>
        <v>0.00613257780214284</v>
      </c>
    </row>
    <row r="133" spans="1:66">
      <c r="A133" s="4">
        <f>Planar_dataset!A102</f>
        <v>-1.02715842858873</v>
      </c>
      <c r="B133" s="4">
        <f>Planar_dataset!B102</f>
        <v>-0.0951626956559304</v>
      </c>
      <c r="C133">
        <f>Planar_dataset!C102</f>
        <v>0</v>
      </c>
      <c r="D133" s="40" cm="1">
        <f t="array" ref="D133">SUMPRODUCT($A133:$B133,$E$21:$F$21)+$G$21</f>
        <v>-0.0187874426615282</v>
      </c>
      <c r="E133" s="40" cm="1">
        <f t="array" ref="E133">SUMPRODUCT($A133:$B133,$E$22:$F$22)+$G$22</f>
        <v>0.00078216801319686</v>
      </c>
      <c r="F133" s="40" cm="1">
        <f t="array" ref="F133">SUMPRODUCT($A133:$B133,$E$23:$F$23)+$G$23</f>
        <v>0.00318681450979126</v>
      </c>
      <c r="G133" s="40" cm="1">
        <f t="array" ref="G133">SUMPRODUCT($A133:$B133,$E$24:$F$24)+$G$24</f>
        <v>0.00144655684683277</v>
      </c>
      <c r="H133" s="10">
        <f t="shared" si="311"/>
        <v>-0.0187852325182069</v>
      </c>
      <c r="I133" s="10">
        <f t="shared" si="312"/>
        <v>0.00078216785369021</v>
      </c>
      <c r="J133" s="10">
        <f t="shared" si="313"/>
        <v>0.00318680372163226</v>
      </c>
      <c r="K133" s="10">
        <f t="shared" si="314"/>
        <v>0.00144655583784734</v>
      </c>
      <c r="L133" s="10" cm="1">
        <f t="array" ref="L133">SUMPRODUCT(H133:K133,$E$28:$H$28)+$I$28</f>
        <v>-2.45750352674923e-5</v>
      </c>
      <c r="M133" s="10">
        <f t="shared" si="315"/>
        <v>0.499993856241183</v>
      </c>
      <c r="N133">
        <f t="shared" si="316"/>
        <v>0</v>
      </c>
      <c r="O133" s="4">
        <f t="shared" si="317"/>
        <v>-0.693134893117803</v>
      </c>
      <c r="P133" s="61">
        <f t="shared" si="318"/>
        <v>0.499993856241183</v>
      </c>
      <c r="Q133" s="4">
        <f t="shared" si="319"/>
        <v>0.999647115039237</v>
      </c>
      <c r="R133" s="4">
        <f t="shared" si="320"/>
        <v>0.999999388213449</v>
      </c>
      <c r="S133" s="4">
        <f t="shared" si="321"/>
        <v>0.99998984428204</v>
      </c>
      <c r="T133" s="4">
        <f t="shared" si="322"/>
        <v>0.999997907476208</v>
      </c>
      <c r="U133" s="61">
        <f t="shared" si="323"/>
        <v>-0.000219010839882817</v>
      </c>
      <c r="V133" s="61">
        <f t="shared" si="324"/>
        <v>-0.00238605937291277</v>
      </c>
      <c r="W133" s="61">
        <f t="shared" si="325"/>
        <v>-0.00656917633075219</v>
      </c>
      <c r="X133" s="61">
        <f t="shared" si="326"/>
        <v>0.00442304829807926</v>
      </c>
      <c r="Y133" s="40" cm="1">
        <f t="array" ref="Y133">SUMPRODUCT($A133:$B133,$Z$21:$AA$21)+$AB$21</f>
        <v>-0.0187852974097754</v>
      </c>
      <c r="Z133" s="40" cm="1">
        <f t="array" ref="Z133">SUMPRODUCT($A133:$B133,$Z$22:$AA$22)+$AB$22</f>
        <v>0.00080849705187267</v>
      </c>
      <c r="AA133" s="40" cm="1">
        <f t="array" ref="AA133">SUMPRODUCT($A133:$B133,$Z$23:$AA$23)+$AB$23</f>
        <v>0.00325589979700147</v>
      </c>
      <c r="AB133" s="40" cm="1">
        <f t="array" ref="AB133">SUMPRODUCT($A133:$B133,$Z$24:$AA$24)+$AB$24</f>
        <v>0.00139976244585717</v>
      </c>
      <c r="AC133" s="10">
        <f t="shared" ref="AC133:AF133" si="475">TANH(Y133)</f>
        <v>-0.0187830880233947</v>
      </c>
      <c r="AD133" s="10">
        <f t="shared" si="475"/>
        <v>0.000808496875709972</v>
      </c>
      <c r="AE133" s="10">
        <f t="shared" si="475"/>
        <v>0.00325588829191212</v>
      </c>
      <c r="AF133" s="10">
        <f t="shared" si="475"/>
        <v>0.00139976153165674</v>
      </c>
      <c r="AG133" s="61" cm="1">
        <f t="array" ref="AG133">SUMPRODUCT(AC133:AF133,$Z$28:$AC$28)+$AD$28</f>
        <v>-8.95732103693233e-6</v>
      </c>
      <c r="AH133" s="10">
        <f t="shared" si="300"/>
        <v>0.499997760669741</v>
      </c>
      <c r="AI133">
        <f t="shared" si="301"/>
        <v>0</v>
      </c>
      <c r="AJ133" s="4">
        <f t="shared" si="302"/>
        <v>-0.693142701909456</v>
      </c>
      <c r="AK133" s="61">
        <f t="shared" si="303"/>
        <v>0.499997760669741</v>
      </c>
      <c r="AL133" s="4">
        <f t="shared" ref="AL133:AO133" si="476">1-AC133^2</f>
        <v>0.999647195604305</v>
      </c>
      <c r="AM133" s="4">
        <f t="shared" si="476"/>
        <v>0.999999346332802</v>
      </c>
      <c r="AN133" s="4">
        <f t="shared" si="476"/>
        <v>0.999989399191431</v>
      </c>
      <c r="AO133" s="4">
        <f t="shared" si="476"/>
        <v>0.999998040667655</v>
      </c>
      <c r="AP133" s="61">
        <f t="shared" si="329"/>
        <v>-0.000494406878343594</v>
      </c>
      <c r="AQ133" s="61">
        <f t="shared" si="330"/>
        <v>-0.000174621806244283</v>
      </c>
      <c r="AR133" s="61">
        <f t="shared" si="331"/>
        <v>-0.00618732063697733</v>
      </c>
      <c r="AS133" s="61">
        <f t="shared" si="332"/>
        <v>0.00515302905860413</v>
      </c>
      <c r="AT133" s="40" cm="1">
        <f t="array" ref="AT133">SUMPRODUCT($A133:$B133,$AO$21:$AP$21)+$AQ$21</f>
        <v>-0.0187804398387237</v>
      </c>
      <c r="AU133" s="40" cm="1">
        <f t="array" ref="AU133">SUMPRODUCT($A133:$B133,$AO$22:$AP$22)+$AQ$22</f>
        <v>0.000810420202971127</v>
      </c>
      <c r="AV133" s="40" cm="1">
        <f t="array" ref="AV133">SUMPRODUCT($A133:$B133,$AO$23:$AP$23)+$AQ$23</f>
        <v>0.00332146428856903</v>
      </c>
      <c r="AW133" s="40" cm="1">
        <f t="array" ref="AW133">SUMPRODUCT($A133:$B133,$AO$24:$AP$24)+$AQ$24</f>
        <v>0.00134486993590838</v>
      </c>
      <c r="AX133" s="10">
        <f t="shared" ref="AX133:BA133" si="477">TANH(AT133)</f>
        <v>-0.0187782321656724</v>
      </c>
      <c r="AY133" s="10">
        <f t="shared" si="477"/>
        <v>0.000810420025548336</v>
      </c>
      <c r="AZ133" s="10">
        <f t="shared" si="477"/>
        <v>0.00332145207435317</v>
      </c>
      <c r="BA133" s="10">
        <f t="shared" si="477"/>
        <v>0.00134486912509802</v>
      </c>
      <c r="BB133" s="10" cm="1">
        <f t="array" ref="BB133">SUMPRODUCT(AX133:BA133,$AU$28:$AX$28)+$AY$28</f>
        <v>8.75376137037464e-6</v>
      </c>
      <c r="BC133" s="10">
        <f t="shared" si="306"/>
        <v>0.500002188440342</v>
      </c>
      <c r="BD133">
        <f t="shared" si="307"/>
        <v>1</v>
      </c>
      <c r="BE133" s="4">
        <f t="shared" si="308"/>
        <v>-0.693151557450209</v>
      </c>
      <c r="BF133" s="61">
        <f t="shared" si="309"/>
        <v>0.500002188440342</v>
      </c>
      <c r="BG133" s="4">
        <f t="shared" ref="BG133:BJ133" si="478">1-AX133^2</f>
        <v>0.999647377996732</v>
      </c>
      <c r="BH133" s="4">
        <f t="shared" si="478"/>
        <v>0.999999343219382</v>
      </c>
      <c r="BI133" s="4">
        <f t="shared" si="478"/>
        <v>0.999988967956118</v>
      </c>
      <c r="BJ133" s="4">
        <f t="shared" si="478"/>
        <v>0.999998191327036</v>
      </c>
      <c r="BK133" s="61">
        <f t="shared" si="335"/>
        <v>-0.000781776794356656</v>
      </c>
      <c r="BL133" s="61">
        <f t="shared" si="336"/>
        <v>0.00190173118315099</v>
      </c>
      <c r="BM133" s="61">
        <f t="shared" si="337"/>
        <v>-0.00617756251874975</v>
      </c>
      <c r="BN133" s="61">
        <f t="shared" si="338"/>
        <v>0.00613235578852778</v>
      </c>
    </row>
    <row r="134" spans="1:66">
      <c r="A134" s="4">
        <f>Planar_dataset!A103</f>
        <v>3.03248340794889</v>
      </c>
      <c r="B134" s="4">
        <f>Planar_dataset!B103</f>
        <v>-0.798991812624053</v>
      </c>
      <c r="C134">
        <f>Planar_dataset!C103</f>
        <v>0</v>
      </c>
      <c r="D134" s="40" cm="1">
        <f t="array" ref="D134">SUMPRODUCT($A134:$B134,$E$21:$F$21)+$G$21</f>
        <v>0.0507521837197354</v>
      </c>
      <c r="E134" s="40" cm="1">
        <f t="array" ref="E134">SUMPRODUCT($A134:$B134,$E$22:$F$22)+$G$22</f>
        <v>0.0178154238371034</v>
      </c>
      <c r="F134" s="40" cm="1">
        <f t="array" ref="F134">SUMPRODUCT($A134:$B134,$E$23:$F$23)+$G$23</f>
        <v>-0.00557725601794895</v>
      </c>
      <c r="G134" s="40" cm="1">
        <f t="array" ref="G134">SUMPRODUCT($A134:$B134,$E$24:$F$24)+$G$24</f>
        <v>0.00250056237547323</v>
      </c>
      <c r="H134" s="10">
        <f t="shared" si="311"/>
        <v>0.0507086530126272</v>
      </c>
      <c r="I134" s="10">
        <f t="shared" si="312"/>
        <v>0.0178135392679022</v>
      </c>
      <c r="J134" s="10">
        <f t="shared" si="313"/>
        <v>-0.00557719819036017</v>
      </c>
      <c r="K134" s="10">
        <f t="shared" si="314"/>
        <v>0.0025005571636373</v>
      </c>
      <c r="L134" s="10" cm="1">
        <f t="array" ref="L134">SUMPRODUCT(H134:K134,$E$28:$H$28)+$I$28</f>
        <v>-1.18316949390449e-5</v>
      </c>
      <c r="M134" s="10">
        <f t="shared" si="315"/>
        <v>0.499997042076265</v>
      </c>
      <c r="N134">
        <f t="shared" si="316"/>
        <v>0</v>
      </c>
      <c r="O134" s="4">
        <f t="shared" si="317"/>
        <v>-0.693141264729974</v>
      </c>
      <c r="P134" s="61">
        <f t="shared" si="318"/>
        <v>0.499997042076265</v>
      </c>
      <c r="Q134" s="4">
        <f t="shared" si="319"/>
        <v>0.997428632509645</v>
      </c>
      <c r="R134" s="4">
        <f t="shared" si="320"/>
        <v>0.999682677818751</v>
      </c>
      <c r="S134" s="4">
        <f t="shared" si="321"/>
        <v>0.999968894860345</v>
      </c>
      <c r="T134" s="4">
        <f t="shared" si="322"/>
        <v>0.999993747213871</v>
      </c>
      <c r="U134" s="61">
        <f t="shared" si="323"/>
        <v>-0.000218526189028432</v>
      </c>
      <c r="V134" s="61">
        <f t="shared" si="324"/>
        <v>-0.00238531888119974</v>
      </c>
      <c r="W134" s="61">
        <f t="shared" si="325"/>
        <v>-0.00656908056517166</v>
      </c>
      <c r="X134" s="61">
        <f t="shared" si="326"/>
        <v>0.00442305807943343</v>
      </c>
      <c r="Y134" s="40" cm="1">
        <f t="array" ref="Y134">SUMPRODUCT($A134:$B134,$Z$21:$AA$21)+$AB$21</f>
        <v>0.0506337943405143</v>
      </c>
      <c r="Z134" s="40" cm="1">
        <f t="array" ref="Z134">SUMPRODUCT($A134:$B134,$Z$22:$AA$22)+$AB$22</f>
        <v>0.0165277026666964</v>
      </c>
      <c r="AA134" s="40" cm="1">
        <f t="array" ref="AA134">SUMPRODUCT($A134:$B134,$Z$23:$AA$23)+$AB$23</f>
        <v>-0.00913575536542436</v>
      </c>
      <c r="AB134" s="40" cm="1">
        <f t="array" ref="AB134">SUMPRODUCT($A134:$B134,$Z$24:$AA$24)+$AB$24</f>
        <v>0.00489597514328892</v>
      </c>
      <c r="AC134" s="10">
        <f t="shared" ref="AC134:AF134" si="479">TANH(Y134)</f>
        <v>0.0505905673476472</v>
      </c>
      <c r="AD134" s="10">
        <f t="shared" si="479"/>
        <v>0.0165261979013951</v>
      </c>
      <c r="AE134" s="10">
        <f t="shared" si="479"/>
        <v>-0.00913550121102501</v>
      </c>
      <c r="AF134" s="10">
        <f t="shared" si="479"/>
        <v>0.00489593602388813</v>
      </c>
      <c r="AG134" s="61" cm="1">
        <f t="array" ref="AG134">SUMPRODUCT(AC134:AF134,$Z$28:$AC$28)+$AD$28</f>
        <v>0.000106304523662304</v>
      </c>
      <c r="AH134" s="10">
        <f t="shared" si="300"/>
        <v>0.500026576130891</v>
      </c>
      <c r="AI134">
        <f t="shared" si="301"/>
        <v>1</v>
      </c>
      <c r="AJ134" s="4">
        <f t="shared" si="302"/>
        <v>-0.693200334234358</v>
      </c>
      <c r="AK134" s="61">
        <f t="shared" si="303"/>
        <v>0.500026576130891</v>
      </c>
      <c r="AL134" s="4">
        <f t="shared" ref="AL134:AO134" si="480">1-AC134^2</f>
        <v>0.997440594495443</v>
      </c>
      <c r="AM134" s="4">
        <f t="shared" si="480"/>
        <v>0.999726884782924</v>
      </c>
      <c r="AN134" s="4">
        <f t="shared" si="480"/>
        <v>0.999916542617623</v>
      </c>
      <c r="AO134" s="4">
        <f t="shared" si="480"/>
        <v>0.99997602981045</v>
      </c>
      <c r="AP134" s="61">
        <f t="shared" si="329"/>
        <v>-0.000493343964903294</v>
      </c>
      <c r="AQ134" s="61">
        <f t="shared" si="330"/>
        <v>-0.000174584289404068</v>
      </c>
      <c r="AR134" s="61">
        <f t="shared" si="331"/>
        <v>-0.00618722640182814</v>
      </c>
      <c r="AS134" s="61">
        <f t="shared" si="332"/>
        <v>0.00515321260440577</v>
      </c>
      <c r="AT134" s="40" cm="1">
        <f t="array" ref="AT134">SUMPRODUCT($A134:$B134,$AO$21:$AP$21)+$AQ$21</f>
        <v>0.0503666857160134</v>
      </c>
      <c r="AU134" s="40" cm="1">
        <f t="array" ref="AU134">SUMPRODUCT($A134:$B134,$AO$22:$AP$22)+$AQ$22</f>
        <v>0.0164334656533398</v>
      </c>
      <c r="AV134" s="40" cm="1">
        <f t="array" ref="AV134">SUMPRODUCT($A134:$B134,$AO$23:$AP$23)+$AQ$23</f>
        <v>-0.0124872172645732</v>
      </c>
      <c r="AW134" s="40" cm="1">
        <f t="array" ref="AW134">SUMPRODUCT($A134:$B134,$AO$24:$AP$24)+$AQ$24</f>
        <v>0.00768421198387703</v>
      </c>
      <c r="AX134" s="10">
        <f t="shared" ref="AX134:BA134" si="481">TANH(AT134)</f>
        <v>0.05032413876847</v>
      </c>
      <c r="AY134" s="10">
        <f t="shared" si="481"/>
        <v>0.0164319864791568</v>
      </c>
      <c r="AZ134" s="10">
        <f t="shared" si="481"/>
        <v>-0.0124865682586471</v>
      </c>
      <c r="BA134" s="10">
        <f t="shared" si="481"/>
        <v>0.00768406074393595</v>
      </c>
      <c r="BB134" s="10" cm="1">
        <f t="array" ref="BB134">SUMPRODUCT(AX134:BA134,$AU$28:$AX$28)+$AY$28</f>
        <v>0.000233146205686579</v>
      </c>
      <c r="BC134" s="10">
        <f t="shared" si="306"/>
        <v>0.500058286551158</v>
      </c>
      <c r="BD134">
        <f t="shared" si="307"/>
        <v>1</v>
      </c>
      <c r="BE134" s="4">
        <f t="shared" si="308"/>
        <v>-0.693263760457433</v>
      </c>
      <c r="BF134" s="61">
        <f t="shared" si="309"/>
        <v>0.500058286551158</v>
      </c>
      <c r="BG134" s="4">
        <f t="shared" ref="BG134:BJ134" si="482">1-AX134^2</f>
        <v>0.997467481057212</v>
      </c>
      <c r="BH134" s="4">
        <f t="shared" si="482"/>
        <v>0.999729989820349</v>
      </c>
      <c r="BI134" s="4">
        <f t="shared" si="482"/>
        <v>0.999844085613122</v>
      </c>
      <c r="BJ134" s="4">
        <f t="shared" si="482"/>
        <v>0.999940955210484</v>
      </c>
      <c r="BK134" s="61">
        <f t="shared" si="335"/>
        <v>-0.000780159521115352</v>
      </c>
      <c r="BL134" s="61">
        <f t="shared" si="336"/>
        <v>0.00190143225370483</v>
      </c>
      <c r="BM134" s="61">
        <f t="shared" si="337"/>
        <v>-0.00617736048486541</v>
      </c>
      <c r="BN134" s="61">
        <f t="shared" si="338"/>
        <v>0.00613269278042016</v>
      </c>
    </row>
    <row r="135" spans="1:66">
      <c r="A135" s="4">
        <f>Planar_dataset!A104</f>
        <v>1.51559026908439</v>
      </c>
      <c r="B135" s="4">
        <f>Planar_dataset!B104</f>
        <v>-0.166006987794491</v>
      </c>
      <c r="C135">
        <f>Planar_dataset!C104</f>
        <v>0</v>
      </c>
      <c r="D135" s="40" cm="1">
        <f t="array" ref="D135">SUMPRODUCT($A135:$B135,$E$21:$F$21)+$G$21</f>
        <v>0.0263836422391213</v>
      </c>
      <c r="E135" s="40" cm="1">
        <f t="array" ref="E135">SUMPRODUCT($A135:$B135,$E$22:$F$22)+$G$22</f>
        <v>0.0045560343406377</v>
      </c>
      <c r="F135" s="40" cm="1">
        <f t="array" ref="F135">SUMPRODUCT($A135:$B135,$E$23:$F$23)+$G$23</f>
        <v>-0.0036151439094814</v>
      </c>
      <c r="G135" s="40" cm="1">
        <f t="array" ref="G135">SUMPRODUCT($A135:$B135,$E$24:$F$24)+$G$24</f>
        <v>-0.000213156904798087</v>
      </c>
      <c r="H135" s="10">
        <f t="shared" si="311"/>
        <v>0.0263775220888443</v>
      </c>
      <c r="I135" s="10">
        <f t="shared" si="312"/>
        <v>0.00455600281701609</v>
      </c>
      <c r="J135" s="10">
        <f t="shared" si="313"/>
        <v>-0.00361512816047189</v>
      </c>
      <c r="K135" s="10">
        <f t="shared" si="314"/>
        <v>-0.000213156901569764</v>
      </c>
      <c r="L135" s="10" cm="1">
        <f t="array" ref="L135">SUMPRODUCT(H135:K135,$E$28:$H$28)+$I$28</f>
        <v>1.23120469254231e-5</v>
      </c>
      <c r="M135" s="10">
        <f t="shared" si="315"/>
        <v>0.500003078011731</v>
      </c>
      <c r="N135">
        <f t="shared" si="316"/>
        <v>1</v>
      </c>
      <c r="O135" s="4">
        <f t="shared" si="317"/>
        <v>-0.693153336602356</v>
      </c>
      <c r="P135" s="61">
        <f t="shared" si="318"/>
        <v>0.500003078011731</v>
      </c>
      <c r="Q135" s="4">
        <f t="shared" si="319"/>
        <v>0.999304226328453</v>
      </c>
      <c r="R135" s="4">
        <f t="shared" si="320"/>
        <v>0.999979242838331</v>
      </c>
      <c r="S135" s="4">
        <f t="shared" si="321"/>
        <v>0.999986930848383</v>
      </c>
      <c r="T135" s="4">
        <f t="shared" si="322"/>
        <v>0.999999954564135</v>
      </c>
      <c r="U135" s="61">
        <f t="shared" si="323"/>
        <v>-0.000218939755028067</v>
      </c>
      <c r="V135" s="61">
        <f t="shared" si="324"/>
        <v>-0.00238605531186054</v>
      </c>
      <c r="W135" s="61">
        <f t="shared" si="325"/>
        <v>-0.00656927835170779</v>
      </c>
      <c r="X135" s="61">
        <f t="shared" si="326"/>
        <v>0.00442313893030942</v>
      </c>
      <c r="Y135" s="40" cm="1">
        <f t="array" ref="Y135">SUMPRODUCT($A135:$B135,$Z$21:$AA$21)+$AB$21</f>
        <v>0.0263486891792501</v>
      </c>
      <c r="Z135" s="40" cm="1">
        <f t="array" ref="Z135">SUMPRODUCT($A135:$B135,$Z$22:$AA$22)+$AB$22</f>
        <v>0.00417407578596938</v>
      </c>
      <c r="AA135" s="40" cm="1">
        <f t="array" ref="AA135">SUMPRODUCT($A135:$B135,$Z$23:$AA$23)+$AB$23</f>
        <v>-0.00466888076350489</v>
      </c>
      <c r="AB135" s="40" cm="1">
        <f t="array" ref="AB135">SUMPRODUCT($A135:$B135,$Z$24:$AA$24)+$AB$24</f>
        <v>0.000496322374099397</v>
      </c>
      <c r="AC135" s="10">
        <f t="shared" ref="AC135:AF135" si="483">TANH(Y135)</f>
        <v>0.0263425933162027</v>
      </c>
      <c r="AD135" s="10">
        <f t="shared" si="483"/>
        <v>0.00417405154462459</v>
      </c>
      <c r="AE135" s="10">
        <f t="shared" si="483"/>
        <v>-0.00466884683901649</v>
      </c>
      <c r="AF135" s="10">
        <f t="shared" si="483"/>
        <v>0.000496322333345395</v>
      </c>
      <c r="AG135" s="61" cm="1">
        <f t="array" ref="AG135">SUMPRODUCT(AC135:AF135,$Z$28:$AC$28)+$AD$28</f>
        <v>3.39867084610413e-5</v>
      </c>
      <c r="AH135" s="10">
        <f t="shared" si="300"/>
        <v>0.500008496677114</v>
      </c>
      <c r="AI135">
        <f t="shared" si="301"/>
        <v>1</v>
      </c>
      <c r="AJ135" s="4">
        <f t="shared" si="302"/>
        <v>-0.693164174058563</v>
      </c>
      <c r="AK135" s="61">
        <f t="shared" si="303"/>
        <v>0.500008496677114</v>
      </c>
      <c r="AL135" s="4">
        <f t="shared" ref="AL135:AO135" si="484">1-AC135^2</f>
        <v>0.999306067777377</v>
      </c>
      <c r="AM135" s="4">
        <f t="shared" si="484"/>
        <v>0.999982577293703</v>
      </c>
      <c r="AN135" s="4">
        <f t="shared" si="484"/>
        <v>0.999978201869194</v>
      </c>
      <c r="AO135" s="4">
        <f t="shared" si="484"/>
        <v>0.999999753664141</v>
      </c>
      <c r="AP135" s="61">
        <f t="shared" si="329"/>
        <v>-0.000494248775212659</v>
      </c>
      <c r="AQ135" s="61">
        <f t="shared" si="330"/>
        <v>-0.000174622627438389</v>
      </c>
      <c r="AR135" s="61">
        <f t="shared" si="331"/>
        <v>-0.00618738420816727</v>
      </c>
      <c r="AS135" s="61">
        <f t="shared" si="332"/>
        <v>0.00515314853234313</v>
      </c>
      <c r="AT135" s="40" cm="1">
        <f t="array" ref="AT135">SUMPRODUCT($A135:$B135,$AO$21:$AP$21)+$AQ$21</f>
        <v>0.0262698120295467</v>
      </c>
      <c r="AU135" s="40" cm="1">
        <f t="array" ref="AU135">SUMPRODUCT($A135:$B135,$AO$22:$AP$22)+$AQ$22</f>
        <v>0.00414612233372422</v>
      </c>
      <c r="AV135" s="40" cm="1">
        <f t="array" ref="AV135">SUMPRODUCT($A135:$B135,$AO$23:$AP$23)+$AQ$23</f>
        <v>-0.00566166866235123</v>
      </c>
      <c r="AW135" s="40" cm="1">
        <f t="array" ref="AW135">SUMPRODUCT($A135:$B135,$AO$24:$AP$24)+$AQ$24</f>
        <v>0.00132243659176718</v>
      </c>
      <c r="AX135" s="10">
        <f t="shared" ref="AX135:BA135" si="485">TANH(AT135)</f>
        <v>0.0262637707382788</v>
      </c>
      <c r="AY135" s="10">
        <f t="shared" si="485"/>
        <v>0.00414609857614997</v>
      </c>
      <c r="AZ135" s="10">
        <f t="shared" si="485"/>
        <v>-0.00566160816915583</v>
      </c>
      <c r="BA135" s="10">
        <f t="shared" si="485"/>
        <v>0.00132243582085836</v>
      </c>
      <c r="BB135" s="10" cm="1">
        <f t="array" ref="BB135">SUMPRODUCT(AX135:BA135,$AU$28:$AX$28)+$AY$28</f>
        <v>6.17031565781136e-5</v>
      </c>
      <c r="BC135" s="10">
        <f t="shared" si="306"/>
        <v>0.50001542578914</v>
      </c>
      <c r="BD135">
        <f t="shared" si="307"/>
        <v>1</v>
      </c>
      <c r="BE135" s="4">
        <f t="shared" si="308"/>
        <v>-0.693178032614144</v>
      </c>
      <c r="BF135" s="61">
        <f t="shared" si="309"/>
        <v>0.50001542578914</v>
      </c>
      <c r="BG135" s="4">
        <f t="shared" ref="BG135:BJ135" si="486">1-AX135^2</f>
        <v>0.999310214346607</v>
      </c>
      <c r="BH135" s="4">
        <f t="shared" si="486"/>
        <v>0.999982809866597</v>
      </c>
      <c r="BI135" s="4">
        <f t="shared" si="486"/>
        <v>0.999967946192939</v>
      </c>
      <c r="BJ135" s="4">
        <f t="shared" si="486"/>
        <v>0.9999982511635</v>
      </c>
      <c r="BK135" s="61">
        <f t="shared" si="335"/>
        <v>-0.000781533804892643</v>
      </c>
      <c r="BL135" s="61">
        <f t="shared" si="336"/>
        <v>0.00190175008784298</v>
      </c>
      <c r="BM135" s="61">
        <f t="shared" si="337"/>
        <v>-0.00617759619900639</v>
      </c>
      <c r="BN135" s="61">
        <f t="shared" si="338"/>
        <v>0.00613251850703109</v>
      </c>
    </row>
    <row r="136" spans="1:66">
      <c r="A136" s="4">
        <f>Planar_dataset!A105</f>
        <v>2.21864282846411</v>
      </c>
      <c r="B136" s="4">
        <f>Planar_dataset!B105</f>
        <v>-0.364406026387512</v>
      </c>
      <c r="C136">
        <f>Planar_dataset!C105</f>
        <v>0</v>
      </c>
      <c r="D136" s="40" cm="1">
        <f t="array" ref="D136">SUMPRODUCT($A136:$B136,$E$21:$F$21)+$G$21</f>
        <v>0.0380926091525879</v>
      </c>
      <c r="E136" s="40" cm="1">
        <f t="array" ref="E136">SUMPRODUCT($A136:$B136,$E$22:$F$22)+$G$22</f>
        <v>0.00893161386738084</v>
      </c>
      <c r="F136" s="40" cm="1">
        <f t="array" ref="F136">SUMPRODUCT($A136:$B136,$E$23:$F$23)+$G$23</f>
        <v>-0.0048614903624842</v>
      </c>
      <c r="G136" s="40" cm="1">
        <f t="array" ref="G136">SUMPRODUCT($A136:$B136,$E$24:$F$24)+$G$24</f>
        <v>0.000449090306761028</v>
      </c>
      <c r="H136" s="10">
        <f t="shared" si="311"/>
        <v>0.0380741951199108</v>
      </c>
      <c r="I136" s="10">
        <f t="shared" si="312"/>
        <v>0.00893137637225256</v>
      </c>
      <c r="J136" s="10">
        <f t="shared" si="313"/>
        <v>-0.0048614520638817</v>
      </c>
      <c r="K136" s="10">
        <f t="shared" si="314"/>
        <v>0.000449090276569872</v>
      </c>
      <c r="L136" s="10" cm="1">
        <f t="array" ref="L136">SUMPRODUCT(H136:K136,$E$28:$H$28)+$I$28</f>
        <v>8.54010470262405e-6</v>
      </c>
      <c r="M136" s="10">
        <f t="shared" si="315"/>
        <v>0.500002135026176</v>
      </c>
      <c r="N136">
        <f t="shared" si="316"/>
        <v>1</v>
      </c>
      <c r="O136" s="4">
        <f t="shared" si="317"/>
        <v>-0.693151450621413</v>
      </c>
      <c r="P136" s="61">
        <f t="shared" si="318"/>
        <v>0.500002135026176</v>
      </c>
      <c r="Q136" s="4">
        <f t="shared" si="319"/>
        <v>0.998550355665971</v>
      </c>
      <c r="R136" s="4">
        <f t="shared" si="320"/>
        <v>0.999920230516097</v>
      </c>
      <c r="S136" s="4">
        <f t="shared" si="321"/>
        <v>0.999976366283831</v>
      </c>
      <c r="T136" s="4">
        <f t="shared" si="322"/>
        <v>0.999999798317924</v>
      </c>
      <c r="U136" s="61">
        <f t="shared" si="323"/>
        <v>-0.000218774175250915</v>
      </c>
      <c r="V136" s="61">
        <f t="shared" si="324"/>
        <v>-0.00238591000253467</v>
      </c>
      <c r="W136" s="61">
        <f t="shared" si="325"/>
        <v>-0.00656919655997351</v>
      </c>
      <c r="X136" s="61">
        <f t="shared" si="326"/>
        <v>0.0044231298973511</v>
      </c>
      <c r="Y136" s="40" cm="1">
        <f t="array" ref="Y136">SUMPRODUCT($A136:$B136,$Z$21:$AA$21)+$AB$21</f>
        <v>0.038028841671192</v>
      </c>
      <c r="Z136" s="40" cm="1">
        <f t="array" ref="Z136">SUMPRODUCT($A136:$B136,$Z$22:$AA$22)+$AB$22</f>
        <v>0.00823632045925148</v>
      </c>
      <c r="AA136" s="40" cm="1">
        <f t="array" ref="AA136">SUMPRODUCT($A136:$B136,$Z$23:$AA$23)+$AB$23</f>
        <v>-0.00678111321061301</v>
      </c>
      <c r="AB136" s="40" cm="1">
        <f t="array" ref="AB136">SUMPRODUCT($A136:$B136,$Z$24:$AA$24)+$AB$24</f>
        <v>0.00174143890400733</v>
      </c>
      <c r="AC136" s="10">
        <f t="shared" ref="AC136:AF136" si="487">TANH(Y136)</f>
        <v>0.0380105199241726</v>
      </c>
      <c r="AD136" s="10">
        <f t="shared" si="487"/>
        <v>0.00823613422195076</v>
      </c>
      <c r="AE136" s="10">
        <f t="shared" si="487"/>
        <v>-0.00678100927275986</v>
      </c>
      <c r="AF136" s="10">
        <f t="shared" si="487"/>
        <v>0.00174143714364143</v>
      </c>
      <c r="AG136" s="61" cm="1">
        <f t="array" ref="AG136">SUMPRODUCT(AC136:AF136,$Z$28:$AC$28)+$AD$28</f>
        <v>5.99964696169129e-5</v>
      </c>
      <c r="AH136" s="10">
        <f t="shared" si="300"/>
        <v>0.5000149991174</v>
      </c>
      <c r="AI136">
        <f t="shared" si="301"/>
        <v>1</v>
      </c>
      <c r="AJ136" s="4">
        <f t="shared" si="302"/>
        <v>-0.693177179244701</v>
      </c>
      <c r="AK136" s="61">
        <f t="shared" si="303"/>
        <v>0.5000149991174</v>
      </c>
      <c r="AL136" s="4">
        <f t="shared" ref="AL136:AO136" si="488">1-AC136^2</f>
        <v>0.998555200375094</v>
      </c>
      <c r="AM136" s="4">
        <f t="shared" si="488"/>
        <v>0.999932166093078</v>
      </c>
      <c r="AN136" s="4">
        <f t="shared" si="488"/>
        <v>0.999954017913243</v>
      </c>
      <c r="AO136" s="4">
        <f t="shared" si="488"/>
        <v>0.999996967396675</v>
      </c>
      <c r="AP136" s="61">
        <f t="shared" si="329"/>
        <v>-0.00049388382491853</v>
      </c>
      <c r="AQ136" s="61">
        <f t="shared" si="330"/>
        <v>-0.000174616095142053</v>
      </c>
      <c r="AR136" s="61">
        <f t="shared" si="331"/>
        <v>-0.00618731503235759</v>
      </c>
      <c r="AS136" s="61">
        <f t="shared" si="332"/>
        <v>0.00515320118904518</v>
      </c>
      <c r="AT136" s="40" cm="1">
        <f t="array" ref="AT136">SUMPRODUCT($A136:$B136,$AO$21:$AP$21)+$AQ$21</f>
        <v>0.0378849555215337</v>
      </c>
      <c r="AU136" s="40" cm="1">
        <f t="array" ref="AU136">SUMPRODUCT($A136:$B136,$AO$22:$AP$22)+$AQ$22</f>
        <v>0.00818543738754429</v>
      </c>
      <c r="AV136" s="40" cm="1">
        <f t="array" ref="AV136">SUMPRODUCT($A136:$B136,$AO$23:$AP$23)+$AQ$23</f>
        <v>-0.00858938256565313</v>
      </c>
      <c r="AW136" s="40" cm="1">
        <f t="array" ref="AW136">SUMPRODUCT($A136:$B136,$AO$24:$AP$24)+$AQ$24</f>
        <v>0.00324598854100947</v>
      </c>
      <c r="AX136" s="10">
        <f t="shared" ref="AX136:BA136" si="489">TANH(AT136)</f>
        <v>0.0378668408763533</v>
      </c>
      <c r="AY136" s="10">
        <f t="shared" si="489"/>
        <v>0.00818525458056241</v>
      </c>
      <c r="AZ136" s="10">
        <f t="shared" si="489"/>
        <v>-0.00858917133751638</v>
      </c>
      <c r="BA136" s="10">
        <f t="shared" si="489"/>
        <v>0.00324597714066794</v>
      </c>
      <c r="BB136" s="10" cm="1">
        <f t="array" ref="BB136">SUMPRODUCT(AX136:BA136,$AU$28:$AX$28)+$AY$28</f>
        <v>0.000118679803857231</v>
      </c>
      <c r="BC136" s="10">
        <f t="shared" si="306"/>
        <v>0.500029669950929</v>
      </c>
      <c r="BD136">
        <f t="shared" si="307"/>
        <v>1</v>
      </c>
      <c r="BE136" s="4">
        <f t="shared" si="308"/>
        <v>-0.693206522222486</v>
      </c>
      <c r="BF136" s="61">
        <f t="shared" si="309"/>
        <v>0.500029669950929</v>
      </c>
      <c r="BG136" s="4">
        <f t="shared" ref="BG136:BJ136" si="490">1-AX136^2</f>
        <v>0.998566102362045</v>
      </c>
      <c r="BH136" s="4">
        <f t="shared" si="490"/>
        <v>0.999933001607451</v>
      </c>
      <c r="BI136" s="4">
        <f t="shared" si="490"/>
        <v>0.999926226135735</v>
      </c>
      <c r="BJ136" s="4">
        <f t="shared" si="490"/>
        <v>0.999989463632402</v>
      </c>
      <c r="BK136" s="61">
        <f t="shared" si="335"/>
        <v>-0.000780974102124033</v>
      </c>
      <c r="BL136" s="61">
        <f t="shared" si="336"/>
        <v>0.00190170953665545</v>
      </c>
      <c r="BM136" s="61">
        <f t="shared" si="337"/>
        <v>-0.00617751443766589</v>
      </c>
      <c r="BN136" s="61">
        <f t="shared" si="338"/>
        <v>0.0061326393154864</v>
      </c>
    </row>
    <row r="137" spans="1:66">
      <c r="A137" s="4">
        <f>Planar_dataset!A106</f>
        <v>-2.40385821013847</v>
      </c>
      <c r="B137" s="4">
        <f>Planar_dataset!B106</f>
        <v>-0.386024370190217</v>
      </c>
      <c r="C137">
        <f>Planar_dataset!C106</f>
        <v>0</v>
      </c>
      <c r="D137" s="40" cm="1">
        <f t="array" ref="D137">SUMPRODUCT($A137:$B137,$E$21:$F$21)+$G$21</f>
        <v>-0.044681126808686</v>
      </c>
      <c r="E137" s="40" cm="1">
        <f t="array" ref="E137">SUMPRODUCT($A137:$B137,$E$22:$F$22)+$G$22</f>
        <v>0.00487387366287868</v>
      </c>
      <c r="F137" s="40" cm="1">
        <f t="array" ref="F137">SUMPRODUCT($A137:$B137,$E$23:$F$23)+$G$23</f>
        <v>0.00803747519551425</v>
      </c>
      <c r="G137" s="40" cm="1">
        <f t="array" ref="G137">SUMPRODUCT($A137:$B137,$E$24:$F$24)+$G$24</f>
        <v>0.00440936330960397</v>
      </c>
      <c r="H137" s="10">
        <f t="shared" si="311"/>
        <v>-0.0446514166872269</v>
      </c>
      <c r="I137" s="10">
        <f t="shared" si="312"/>
        <v>0.00487383507086668</v>
      </c>
      <c r="J137" s="10">
        <f t="shared" si="313"/>
        <v>0.00803730212365466</v>
      </c>
      <c r="K137" s="10">
        <f t="shared" si="314"/>
        <v>0.00440933473349984</v>
      </c>
      <c r="L137" s="10" cm="1">
        <f t="array" ref="L137">SUMPRODUCT(H137:K137,$E$28:$H$28)+$I$28</f>
        <v>-7.02867043542932e-5</v>
      </c>
      <c r="M137" s="10">
        <f t="shared" si="315"/>
        <v>0.499982428323919</v>
      </c>
      <c r="N137">
        <f t="shared" si="316"/>
        <v>0</v>
      </c>
      <c r="O137" s="4">
        <f t="shared" si="317"/>
        <v>-0.693112037825296</v>
      </c>
      <c r="P137" s="61">
        <f t="shared" si="318"/>
        <v>0.499982428323919</v>
      </c>
      <c r="Q137" s="4">
        <f t="shared" si="319"/>
        <v>0.998006250987824</v>
      </c>
      <c r="R137" s="4">
        <f t="shared" si="320"/>
        <v>0.999976245731702</v>
      </c>
      <c r="S137" s="4">
        <f t="shared" si="321"/>
        <v>0.999935401774573</v>
      </c>
      <c r="T137" s="4">
        <f t="shared" si="322"/>
        <v>0.999980557767208</v>
      </c>
      <c r="U137" s="61">
        <f t="shared" si="323"/>
        <v>-0.000218646348488411</v>
      </c>
      <c r="V137" s="61">
        <f t="shared" si="324"/>
        <v>-0.00238594961875729</v>
      </c>
      <c r="W137" s="61">
        <f t="shared" si="325"/>
        <v>-0.00656866854701087</v>
      </c>
      <c r="X137" s="61">
        <f t="shared" si="326"/>
        <v>0.00442287046736957</v>
      </c>
      <c r="Y137" s="40" cm="1">
        <f t="array" ref="Y137">SUMPRODUCT($A137:$B137,$Z$21:$AA$21)+$AB$21</f>
        <v>-0.0446930619589656</v>
      </c>
      <c r="Z137" s="40" cm="1">
        <f t="array" ref="Z137">SUMPRODUCT($A137:$B137,$Z$22:$AA$22)+$AB$22</f>
        <v>0.00475220678837901</v>
      </c>
      <c r="AA137" s="40" cm="1">
        <f t="array" ref="AA137">SUMPRODUCT($A137:$B137,$Z$23:$AA$23)+$AB$23</f>
        <v>0.00769184383393349</v>
      </c>
      <c r="AB137" s="40" cm="1">
        <f t="array" ref="AB137">SUMPRODUCT($A137:$B137,$Z$24:$AA$24)+$AB$24</f>
        <v>0.00464126356488561</v>
      </c>
      <c r="AC137" s="10">
        <f t="shared" ref="AC137:AF137" si="491">TANH(Y137)</f>
        <v>-0.044663328035464</v>
      </c>
      <c r="AD137" s="10">
        <f t="shared" si="491"/>
        <v>0.00475217101493003</v>
      </c>
      <c r="AE137" s="10">
        <f t="shared" si="491"/>
        <v>0.00769169214292375</v>
      </c>
      <c r="AF137" s="10">
        <f t="shared" si="491"/>
        <v>0.00464123023884664</v>
      </c>
      <c r="AG137" s="61" cm="1">
        <f t="array" ref="AG137">SUMPRODUCT(AC137:AF137,$Z$28:$AC$28)+$AD$28</f>
        <v>-6.22007660120361e-6</v>
      </c>
      <c r="AH137" s="10">
        <f t="shared" si="300"/>
        <v>0.49999844498085</v>
      </c>
      <c r="AI137">
        <f t="shared" si="301"/>
        <v>0</v>
      </c>
      <c r="AJ137" s="4">
        <f t="shared" si="302"/>
        <v>-0.693144070526481</v>
      </c>
      <c r="AK137" s="61">
        <f t="shared" si="303"/>
        <v>0.49999844498085</v>
      </c>
      <c r="AL137" s="4">
        <f t="shared" ref="AL137:AO137" si="492">1-AC137^2</f>
        <v>0.998005187128796</v>
      </c>
      <c r="AM137" s="4">
        <f t="shared" si="492"/>
        <v>0.999977416870645</v>
      </c>
      <c r="AN137" s="4">
        <f t="shared" si="492"/>
        <v>0.999940837871979</v>
      </c>
      <c r="AO137" s="4">
        <f t="shared" si="492"/>
        <v>0.99997845898187</v>
      </c>
      <c r="AP137" s="61">
        <f t="shared" si="329"/>
        <v>-0.000493595447091952</v>
      </c>
      <c r="AQ137" s="61">
        <f t="shared" si="330"/>
        <v>-0.000174618215866602</v>
      </c>
      <c r="AR137" s="61">
        <f t="shared" si="331"/>
        <v>-0.00618702863706932</v>
      </c>
      <c r="AS137" s="61">
        <f t="shared" si="332"/>
        <v>0.00515293520585411</v>
      </c>
      <c r="AT137" s="40" cm="1">
        <f t="array" ref="AT137">SUMPRODUCT($A137:$B137,$AO$21:$AP$21)+$AQ$21</f>
        <v>-0.0447199335265322</v>
      </c>
      <c r="AU137" s="40" cm="1">
        <f t="array" ref="AU137">SUMPRODUCT($A137:$B137,$AO$22:$AP$22)+$AQ$22</f>
        <v>0.0047432980352284</v>
      </c>
      <c r="AV137" s="40" cm="1">
        <f t="array" ref="AV137">SUMPRODUCT($A137:$B137,$AO$23:$AP$23)+$AQ$23</f>
        <v>0.00736776939870307</v>
      </c>
      <c r="AW137" s="40" cm="1">
        <f t="array" ref="AW137">SUMPRODUCT($A137:$B137,$AO$24:$AP$24)+$AQ$24</f>
        <v>0.00490998687107721</v>
      </c>
      <c r="AX137" s="10">
        <f t="shared" ref="AX137:BA137" si="493">TANH(AT137)</f>
        <v>-0.0446901459670891</v>
      </c>
      <c r="AY137" s="10">
        <f t="shared" si="493"/>
        <v>0.00474326246259003</v>
      </c>
      <c r="AZ137" s="10">
        <f t="shared" si="493"/>
        <v>0.00736763608420283</v>
      </c>
      <c r="BA137" s="10">
        <f t="shared" si="493"/>
        <v>0.00490994741485054</v>
      </c>
      <c r="BB137" s="10" cm="1">
        <f t="array" ref="BB137">SUMPRODUCT(AX137:BA137,$AU$28:$AX$28)+$AY$28</f>
        <v>5.79740063628084e-5</v>
      </c>
      <c r="BC137" s="10">
        <f t="shared" si="306"/>
        <v>0.500014493501587</v>
      </c>
      <c r="BD137">
        <f t="shared" si="307"/>
        <v>1</v>
      </c>
      <c r="BE137" s="4">
        <f t="shared" si="308"/>
        <v>-0.69317616798325</v>
      </c>
      <c r="BF137" s="61">
        <f t="shared" si="309"/>
        <v>0.500014493501587</v>
      </c>
      <c r="BG137" s="4">
        <f t="shared" ref="BG137:BJ137" si="494">1-AX137^2</f>
        <v>0.99800279085344</v>
      </c>
      <c r="BH137" s="4">
        <f t="shared" si="494"/>
        <v>0.999977501461211</v>
      </c>
      <c r="BI137" s="4">
        <f t="shared" si="494"/>
        <v>0.999945717938531</v>
      </c>
      <c r="BJ137" s="4">
        <f t="shared" si="494"/>
        <v>0.999975892416383</v>
      </c>
      <c r="BK137" s="61">
        <f t="shared" si="335"/>
        <v>-0.000780509848651877</v>
      </c>
      <c r="BL137" s="61">
        <f t="shared" si="336"/>
        <v>0.00190173644658138</v>
      </c>
      <c r="BM137" s="61">
        <f t="shared" si="337"/>
        <v>-0.00617744735944407</v>
      </c>
      <c r="BN137" s="61">
        <f t="shared" si="338"/>
        <v>0.00613236995742788</v>
      </c>
    </row>
    <row r="138" spans="1:66">
      <c r="A138" s="4">
        <f>Planar_dataset!A107</f>
        <v>2.00630520800945</v>
      </c>
      <c r="B138" s="4">
        <f>Planar_dataset!B107</f>
        <v>-0.220189573604671</v>
      </c>
      <c r="C138">
        <f>Planar_dataset!C107</f>
        <v>0</v>
      </c>
      <c r="D138" s="40" cm="1">
        <f t="array" ref="D138">SUMPRODUCT($A138:$B138,$E$21:$F$21)+$G$21</f>
        <v>0.0349241970357875</v>
      </c>
      <c r="E138" s="40" cm="1">
        <f t="array" ref="E138">SUMPRODUCT($A138:$B138,$E$22:$F$22)+$G$22</f>
        <v>0.0060392503652184</v>
      </c>
      <c r="F138" s="40" cm="1">
        <f t="array" ref="F138">SUMPRODUCT($A138:$B138,$E$23:$F$23)+$G$23</f>
        <v>-0.00478411166967352</v>
      </c>
      <c r="G138" s="40" cm="1">
        <f t="array" ref="G138">SUMPRODUCT($A138:$B138,$E$24:$F$24)+$G$24</f>
        <v>-0.00027945653536994</v>
      </c>
      <c r="H138" s="10">
        <f t="shared" si="311"/>
        <v>0.0349100049507756</v>
      </c>
      <c r="I138" s="10">
        <f t="shared" si="312"/>
        <v>0.00603917694401269</v>
      </c>
      <c r="J138" s="10">
        <f t="shared" si="313"/>
        <v>-0.00478407517086443</v>
      </c>
      <c r="K138" s="10">
        <f t="shared" si="314"/>
        <v>-0.000279456528095131</v>
      </c>
      <c r="L138" s="10" cm="1">
        <f t="array" ref="L138">SUMPRODUCT(H138:K138,$E$28:$H$28)+$I$28</f>
        <v>1.62671762320882e-5</v>
      </c>
      <c r="M138" s="10">
        <f t="shared" si="315"/>
        <v>0.500004066794058</v>
      </c>
      <c r="N138">
        <f t="shared" si="316"/>
        <v>1</v>
      </c>
      <c r="O138" s="4">
        <f t="shared" si="317"/>
        <v>-0.693155314181139</v>
      </c>
      <c r="P138" s="61">
        <f t="shared" si="318"/>
        <v>0.500004066794058</v>
      </c>
      <c r="Q138" s="4">
        <f t="shared" si="319"/>
        <v>0.998781291554337</v>
      </c>
      <c r="R138" s="4">
        <f t="shared" si="320"/>
        <v>0.999963528341839</v>
      </c>
      <c r="S138" s="4">
        <f t="shared" si="321"/>
        <v>0.99997711262476</v>
      </c>
      <c r="T138" s="4">
        <f t="shared" si="322"/>
        <v>0.999999921904049</v>
      </c>
      <c r="U138" s="61">
        <f t="shared" si="323"/>
        <v>-0.000218825616839578</v>
      </c>
      <c r="V138" s="61">
        <f t="shared" si="324"/>
        <v>-0.00238602253389984</v>
      </c>
      <c r="W138" s="61">
        <f t="shared" si="325"/>
        <v>-0.00656922684318607</v>
      </c>
      <c r="X138" s="61">
        <f t="shared" si="326"/>
        <v>0.00442314753283839</v>
      </c>
      <c r="Y138" s="40" cm="1">
        <f t="array" ref="Y138">SUMPRODUCT($A138:$B138,$Z$21:$AA$21)+$AB$21</f>
        <v>0.0348778803322724</v>
      </c>
      <c r="Z138" s="40" cm="1">
        <f t="array" ref="Z138">SUMPRODUCT($A138:$B138,$Z$22:$AA$22)+$AB$22</f>
        <v>0.00553308584576821</v>
      </c>
      <c r="AA138" s="40" cm="1">
        <f t="array" ref="AA138">SUMPRODUCT($A138:$B138,$Z$23:$AA$23)+$AB$23</f>
        <v>-0.00618037396600795</v>
      </c>
      <c r="AB138" s="40" cm="1">
        <f t="array" ref="AB138">SUMPRODUCT($A138:$B138,$Z$24:$AA$24)+$AB$24</f>
        <v>0.000660651456540157</v>
      </c>
      <c r="AC138" s="10">
        <f t="shared" ref="AC138:AF138" si="495">TANH(Y138)</f>
        <v>0.0348637446190523</v>
      </c>
      <c r="AD138" s="10">
        <f t="shared" si="495"/>
        <v>0.00553302938124673</v>
      </c>
      <c r="AE138" s="10">
        <f t="shared" si="495"/>
        <v>-0.00618029527658271</v>
      </c>
      <c r="AF138" s="10">
        <f t="shared" si="495"/>
        <v>0.000660651360424119</v>
      </c>
      <c r="AG138" s="61" cm="1">
        <f t="array" ref="AG138">SUMPRODUCT(AC138:AF138,$Z$28:$AC$28)+$AD$28</f>
        <v>4.54807582655526e-5</v>
      </c>
      <c r="AH138" s="10">
        <f t="shared" si="300"/>
        <v>0.500011370189564</v>
      </c>
      <c r="AI138">
        <f t="shared" si="301"/>
        <v>1</v>
      </c>
      <c r="AJ138" s="4">
        <f t="shared" si="302"/>
        <v>-0.693169921197641</v>
      </c>
      <c r="AK138" s="61">
        <f t="shared" si="303"/>
        <v>0.500011370189564</v>
      </c>
      <c r="AL138" s="4">
        <f t="shared" ref="AL138:AO138" si="496">1-AC138^2</f>
        <v>0.998784519311138</v>
      </c>
      <c r="AM138" s="4">
        <f t="shared" si="496"/>
        <v>0.999969385585866</v>
      </c>
      <c r="AN138" s="4">
        <f t="shared" si="496"/>
        <v>0.999961803950294</v>
      </c>
      <c r="AO138" s="4">
        <f t="shared" si="496"/>
        <v>0.99999956353978</v>
      </c>
      <c r="AP138" s="61">
        <f t="shared" si="329"/>
        <v>-0.000493993660448935</v>
      </c>
      <c r="AQ138" s="61">
        <f t="shared" si="330"/>
        <v>-0.000174621327357867</v>
      </c>
      <c r="AR138" s="61">
        <f t="shared" si="331"/>
        <v>-0.00618731830359489</v>
      </c>
      <c r="AS138" s="61">
        <f t="shared" si="332"/>
        <v>0.00515317716736786</v>
      </c>
      <c r="AT138" s="40" cm="1">
        <f t="array" ref="AT138">SUMPRODUCT($A138:$B138,$AO$21:$AP$21)+$AQ$21</f>
        <v>0.0347733606371984</v>
      </c>
      <c r="AU138" s="40" cm="1">
        <f t="array" ref="AU138">SUMPRODUCT($A138:$B138,$AO$22:$AP$22)+$AQ$22</f>
        <v>0.00549604329742655</v>
      </c>
      <c r="AV138" s="40" cm="1">
        <f t="array" ref="AV138">SUMPRODUCT($A138:$B138,$AO$23:$AP$23)+$AQ$23</f>
        <v>-0.00749586457475306</v>
      </c>
      <c r="AW138" s="40" cm="1">
        <f t="array" ref="AW138">SUMPRODUCT($A138:$B138,$AO$24:$AP$24)+$AQ$24</f>
        <v>0.00175530373724737</v>
      </c>
      <c r="AX138" s="10">
        <f t="shared" ref="AX138:BA138" si="497">TANH(AT138)</f>
        <v>0.0347593515856266</v>
      </c>
      <c r="AY138" s="10">
        <f t="shared" si="497"/>
        <v>0.00549598795936601</v>
      </c>
      <c r="AZ138" s="10">
        <f t="shared" si="497"/>
        <v>-0.00749572418539777</v>
      </c>
      <c r="BA138" s="10">
        <f t="shared" si="497"/>
        <v>0.00175530193449928</v>
      </c>
      <c r="BB138" s="10" cm="1">
        <f t="array" ref="BB138">SUMPRODUCT(AX138:BA138,$AU$28:$AX$28)+$AY$28</f>
        <v>8.15193154766274e-5</v>
      </c>
      <c r="BC138" s="10">
        <f t="shared" si="306"/>
        <v>0.500020379828858</v>
      </c>
      <c r="BD138">
        <f t="shared" si="307"/>
        <v>1</v>
      </c>
      <c r="BE138" s="4">
        <f t="shared" si="308"/>
        <v>-0.693187941048358</v>
      </c>
      <c r="BF138" s="61">
        <f t="shared" si="309"/>
        <v>0.500020379828858</v>
      </c>
      <c r="BG138" s="4">
        <f t="shared" ref="BG138:BJ138" si="498">1-AX138^2</f>
        <v>0.998791787477347</v>
      </c>
      <c r="BH138" s="4">
        <f t="shared" si="498"/>
        <v>0.99996979411635</v>
      </c>
      <c r="BI138" s="4">
        <f t="shared" si="498"/>
        <v>0.999943814118936</v>
      </c>
      <c r="BJ138" s="4">
        <f t="shared" si="498"/>
        <v>0.999996918915119</v>
      </c>
      <c r="BK138" s="61">
        <f t="shared" si="335"/>
        <v>-0.000781136096339923</v>
      </c>
      <c r="BL138" s="61">
        <f t="shared" si="336"/>
        <v>0.00190174417657768</v>
      </c>
      <c r="BM138" s="61">
        <f t="shared" si="337"/>
        <v>-0.00617750832076756</v>
      </c>
      <c r="BN138" s="61">
        <f t="shared" si="338"/>
        <v>0.00613257109650399</v>
      </c>
    </row>
    <row r="139" spans="1:66">
      <c r="A139" s="4">
        <f>Planar_dataset!A108</f>
        <v>3.17911628257576</v>
      </c>
      <c r="B139" s="4">
        <f>Planar_dataset!B108</f>
        <v>-0.775370338544423</v>
      </c>
      <c r="C139">
        <f>Planar_dataset!C108</f>
        <v>0</v>
      </c>
      <c r="D139" s="40" cm="1">
        <f t="array" ref="D139">SUMPRODUCT($A139:$B139,$E$21:$F$21)+$G$21</f>
        <v>0.0534780111279147</v>
      </c>
      <c r="E139" s="40" cm="1">
        <f t="array" ref="E139">SUMPRODUCT($A139:$B139,$E$22:$F$22)+$G$22</f>
        <v>0.0175167364025784</v>
      </c>
      <c r="F139" s="40" cm="1">
        <f t="array" ref="F139">SUMPRODUCT($A139:$B139,$E$23:$F$23)+$G$23</f>
        <v>-0.0060677976135048</v>
      </c>
      <c r="G139" s="40" cm="1">
        <f t="array" ref="G139">SUMPRODUCT($A139:$B139,$E$24:$F$24)+$G$24</f>
        <v>0.00223112936031159</v>
      </c>
      <c r="H139" s="10">
        <f t="shared" si="311"/>
        <v>0.0534270888335934</v>
      </c>
      <c r="I139" s="10">
        <f t="shared" si="312"/>
        <v>0.0175149450336807</v>
      </c>
      <c r="J139" s="10">
        <f t="shared" si="313"/>
        <v>-0.00606772314620444</v>
      </c>
      <c r="K139" s="10">
        <f t="shared" si="314"/>
        <v>0.00223112565817759</v>
      </c>
      <c r="L139" s="10" cm="1">
        <f t="array" ref="L139">SUMPRODUCT(H139:K139,$E$28:$H$28)+$I$28</f>
        <v>-7.5365351133869e-6</v>
      </c>
      <c r="M139" s="10">
        <f t="shared" si="315"/>
        <v>0.499998115866222</v>
      </c>
      <c r="N139">
        <f t="shared" si="316"/>
        <v>0</v>
      </c>
      <c r="O139" s="4">
        <f t="shared" si="317"/>
        <v>-0.693143412299489</v>
      </c>
      <c r="P139" s="61">
        <f t="shared" si="318"/>
        <v>0.499998115866222</v>
      </c>
      <c r="Q139" s="4">
        <f t="shared" si="319"/>
        <v>0.997145546178767</v>
      </c>
      <c r="R139" s="4">
        <f t="shared" si="320"/>
        <v>0.999693226700467</v>
      </c>
      <c r="S139" s="4">
        <f t="shared" si="321"/>
        <v>0.999963182735821</v>
      </c>
      <c r="T139" s="4">
        <f t="shared" si="322"/>
        <v>0.999995022078297</v>
      </c>
      <c r="U139" s="61">
        <f t="shared" si="323"/>
        <v>-0.00021846463694397</v>
      </c>
      <c r="V139" s="61">
        <f t="shared" si="324"/>
        <v>-0.00238534917438089</v>
      </c>
      <c r="W139" s="61">
        <f t="shared" si="325"/>
        <v>-0.00656905714822659</v>
      </c>
      <c r="X139" s="61">
        <f t="shared" si="326"/>
        <v>0.00442307321720708</v>
      </c>
      <c r="Y139" s="40" cm="1">
        <f t="array" ref="Y139">SUMPRODUCT($A139:$B139,$Z$21:$AA$21)+$AB$21</f>
        <v>0.0533603578120741</v>
      </c>
      <c r="Z139" s="40" cm="1">
        <f t="array" ref="Z139">SUMPRODUCT($A139:$B139,$Z$22:$AA$22)+$AB$22</f>
        <v>0.0162365297008501</v>
      </c>
      <c r="AA139" s="40" cm="1">
        <f t="array" ref="AA139">SUMPRODUCT($A139:$B139,$Z$23:$AA$23)+$AB$23</f>
        <v>-0.00960498217506592</v>
      </c>
      <c r="AB139" s="40" cm="1">
        <f t="array" ref="AB139">SUMPRODUCT($A139:$B139,$Z$24:$AA$24)+$AB$24</f>
        <v>0.00461223918778052</v>
      </c>
      <c r="AC139" s="10">
        <f t="shared" ref="AC139:AF139" si="499">TANH(Y139)</f>
        <v>0.0533097706168036</v>
      </c>
      <c r="AD139" s="10">
        <f t="shared" si="499"/>
        <v>0.0162351030667998</v>
      </c>
      <c r="AE139" s="10">
        <f t="shared" si="499"/>
        <v>-0.0096046868145698</v>
      </c>
      <c r="AF139" s="10">
        <f t="shared" si="499"/>
        <v>0.00461220648305458</v>
      </c>
      <c r="AG139" s="61" cm="1">
        <f t="array" ref="AG139">SUMPRODUCT(AC139:AF139,$Z$28:$AC$28)+$AD$28</f>
        <v>0.000106598379723503</v>
      </c>
      <c r="AH139" s="10">
        <f t="shared" si="300"/>
        <v>0.500026649594906</v>
      </c>
      <c r="AI139">
        <f t="shared" si="301"/>
        <v>1</v>
      </c>
      <c r="AJ139" s="4">
        <f t="shared" si="302"/>
        <v>-0.693200481170209</v>
      </c>
      <c r="AK139" s="61">
        <f t="shared" si="303"/>
        <v>0.500026649594906</v>
      </c>
      <c r="AL139" s="4">
        <f t="shared" ref="AL139:AO139" si="500">1-AC139^2</f>
        <v>0.997158068356784</v>
      </c>
      <c r="AM139" s="4">
        <f t="shared" si="500"/>
        <v>0.99973642142841</v>
      </c>
      <c r="AN139" s="4">
        <f t="shared" si="500"/>
        <v>0.999907749991194</v>
      </c>
      <c r="AO139" s="4">
        <f t="shared" si="500"/>
        <v>0.999978727551358</v>
      </c>
      <c r="AP139" s="61">
        <f t="shared" si="329"/>
        <v>-0.000493204297147651</v>
      </c>
      <c r="AQ139" s="61">
        <f t="shared" si="330"/>
        <v>-0.000174585980457598</v>
      </c>
      <c r="AR139" s="61">
        <f t="shared" si="331"/>
        <v>-0.00618717290433781</v>
      </c>
      <c r="AS139" s="61">
        <f t="shared" si="332"/>
        <v>0.00515322726388463</v>
      </c>
      <c r="AT139" s="40" cm="1">
        <f t="array" ref="AT139">SUMPRODUCT($A139:$B139,$AO$21:$AP$21)+$AQ$21</f>
        <v>0.0530949062006131</v>
      </c>
      <c r="AU139" s="40" cm="1">
        <f t="array" ref="AU139">SUMPRODUCT($A139:$B139,$AO$22:$AP$22)+$AQ$22</f>
        <v>0.0161428427506634</v>
      </c>
      <c r="AV139" s="40" cm="1">
        <f t="array" ref="AV139">SUMPRODUCT($A139:$B139,$AO$23:$AP$23)+$AQ$23</f>
        <v>-0.0129364596518158</v>
      </c>
      <c r="AW139" s="40" cm="1">
        <f t="array" ref="AW139">SUMPRODUCT($A139:$B139,$AO$24:$AP$24)+$AQ$24</f>
        <v>0.00738390197242579</v>
      </c>
      <c r="AX139" s="10">
        <f t="shared" ref="AX139:BA139" si="501">TANH(AT139)</f>
        <v>0.0530450696610675</v>
      </c>
      <c r="AY139" s="10">
        <f t="shared" si="501"/>
        <v>0.0161414406682976</v>
      </c>
      <c r="AZ139" s="10">
        <f t="shared" si="501"/>
        <v>-0.0129357380527053</v>
      </c>
      <c r="BA139" s="10">
        <f t="shared" si="501"/>
        <v>0.00738376778029739</v>
      </c>
      <c r="BB139" s="10" cm="1">
        <f t="array" ref="BB139">SUMPRODUCT(AX139:BA139,$AU$28:$AX$28)+$AY$28</f>
        <v>0.000229651915182548</v>
      </c>
      <c r="BC139" s="10">
        <f t="shared" si="306"/>
        <v>0.500057412978543</v>
      </c>
      <c r="BD139">
        <f t="shared" si="307"/>
        <v>1</v>
      </c>
      <c r="BE139" s="4">
        <f t="shared" si="308"/>
        <v>-0.693262013110037</v>
      </c>
      <c r="BF139" s="61">
        <f t="shared" si="309"/>
        <v>0.500057412978543</v>
      </c>
      <c r="BG139" s="4">
        <f t="shared" ref="BG139:BJ139" si="502">1-AX139^2</f>
        <v>0.997186220584652</v>
      </c>
      <c r="BH139" s="4">
        <f t="shared" si="502"/>
        <v>0.999739453893152</v>
      </c>
      <c r="BI139" s="4">
        <f t="shared" si="502"/>
        <v>0.999832666681032</v>
      </c>
      <c r="BJ139" s="4">
        <f t="shared" si="502"/>
        <v>0.999945479973367</v>
      </c>
      <c r="BK139" s="61">
        <f t="shared" si="335"/>
        <v>-0.000779938173454399</v>
      </c>
      <c r="BL139" s="61">
        <f t="shared" si="336"/>
        <v>0.00190144693213582</v>
      </c>
      <c r="BM139" s="61">
        <f t="shared" si="337"/>
        <v>-0.00617727914364114</v>
      </c>
      <c r="BN139" s="61">
        <f t="shared" si="338"/>
        <v>0.00613270981753485</v>
      </c>
    </row>
    <row r="140" spans="1:66">
      <c r="A140" s="4">
        <f>Planar_dataset!A109</f>
        <v>-1.45188351081127</v>
      </c>
      <c r="B140" s="4">
        <f>Planar_dataset!B109</f>
        <v>-0.122170581689271</v>
      </c>
      <c r="C140">
        <f>Planar_dataset!C109</f>
        <v>0</v>
      </c>
      <c r="D140" s="40" cm="1">
        <f t="array" ref="D140">SUMPRODUCT($A140:$B140,$E$21:$F$21)+$G$21</f>
        <v>-0.0265020884989115</v>
      </c>
      <c r="E140" s="40" cm="1">
        <f t="array" ref="E140">SUMPRODUCT($A140:$B140,$E$22:$F$22)+$G$22</f>
        <v>0.00087560904814965</v>
      </c>
      <c r="F140" s="40" cm="1">
        <f t="array" ref="F140">SUMPRODUCT($A140:$B140,$E$23:$F$23)+$G$23</f>
        <v>0.00446076468181017</v>
      </c>
      <c r="G140" s="40" cm="1">
        <f t="array" ref="G140">SUMPRODUCT($A140:$B140,$E$24:$F$24)+$G$24</f>
        <v>0.00196732030031616</v>
      </c>
      <c r="H140" s="10">
        <f t="shared" si="311"/>
        <v>-0.0264958855664867</v>
      </c>
      <c r="I140" s="10">
        <f t="shared" si="312"/>
        <v>0.0008756088243758</v>
      </c>
      <c r="J140" s="10">
        <f t="shared" si="313"/>
        <v>0.00446073509465365</v>
      </c>
      <c r="K140" s="10">
        <f t="shared" si="314"/>
        <v>0.00196731776224793</v>
      </c>
      <c r="L140" s="10" cm="1">
        <f t="array" ref="L140">SUMPRODUCT(H140:K140,$E$28:$H$28)+$I$28</f>
        <v>-3.37732442052934e-5</v>
      </c>
      <c r="M140" s="10">
        <f t="shared" si="315"/>
        <v>0.499991556688949</v>
      </c>
      <c r="N140">
        <f t="shared" si="316"/>
        <v>0</v>
      </c>
      <c r="O140" s="4">
        <f t="shared" si="317"/>
        <v>-0.693130294080422</v>
      </c>
      <c r="P140" s="61">
        <f t="shared" si="318"/>
        <v>0.499991556688949</v>
      </c>
      <c r="Q140" s="4">
        <f t="shared" si="319"/>
        <v>0.999297968048048</v>
      </c>
      <c r="R140" s="4">
        <f t="shared" si="320"/>
        <v>0.999999233309187</v>
      </c>
      <c r="S140" s="4">
        <f t="shared" si="321"/>
        <v>0.999980101842415</v>
      </c>
      <c r="T140" s="4">
        <f t="shared" si="322"/>
        <v>0.999996129660822</v>
      </c>
      <c r="U140" s="61">
        <f t="shared" si="323"/>
        <v>-0.000218933338999162</v>
      </c>
      <c r="V140" s="61">
        <f t="shared" si="324"/>
        <v>-0.00238604802943232</v>
      </c>
      <c r="W140" s="61">
        <f t="shared" si="325"/>
        <v>-0.00656908211789333</v>
      </c>
      <c r="X140" s="61">
        <f t="shared" si="326"/>
        <v>0.00442302009242451</v>
      </c>
      <c r="Y140" s="40" cm="1">
        <f t="array" ref="Y140">SUMPRODUCT($A140:$B140,$Z$21:$AA$21)+$AB$21</f>
        <v>-0.0264977775172456</v>
      </c>
      <c r="Z140" s="40" cm="1">
        <f t="array" ref="Z140">SUMPRODUCT($A140:$B140,$Z$22:$AA$22)+$AB$22</f>
        <v>0.00092659509167798</v>
      </c>
      <c r="AA140" s="40" cm="1">
        <f t="array" ref="AA140">SUMPRODUCT($A140:$B140,$Z$23:$AA$23)+$AB$23</f>
        <v>0.00459674821841916</v>
      </c>
      <c r="AB140" s="40" cm="1">
        <f t="array" ref="AB140">SUMPRODUCT($A140:$B140,$Z$24:$AA$24)+$AB$24</f>
        <v>0.0018753916697482</v>
      </c>
      <c r="AC140" s="10">
        <f t="shared" ref="AC140:AF140" si="503">TANH(Y140)</f>
        <v>-0.0264915776107757</v>
      </c>
      <c r="AD140" s="10">
        <f t="shared" si="503"/>
        <v>0.000926594826493207</v>
      </c>
      <c r="AE140" s="10">
        <f t="shared" si="503"/>
        <v>0.00459671584211854</v>
      </c>
      <c r="AF140" s="10">
        <f t="shared" si="503"/>
        <v>0.00187538947110842</v>
      </c>
      <c r="AG140" s="61" cm="1">
        <f t="array" ref="AG140">SUMPRODUCT(AC140:AF140,$Z$28:$AC$28)+$AD$28</f>
        <v>-1.3064210795572e-5</v>
      </c>
      <c r="AH140" s="10">
        <f t="shared" si="300"/>
        <v>0.499996733947301</v>
      </c>
      <c r="AI140">
        <f t="shared" si="301"/>
        <v>0</v>
      </c>
      <c r="AJ140" s="4">
        <f t="shared" si="302"/>
        <v>-0.693140648475882</v>
      </c>
      <c r="AK140" s="61">
        <f t="shared" si="303"/>
        <v>0.499996733947301</v>
      </c>
      <c r="AL140" s="4">
        <f t="shared" ref="AL140:AO140" si="504">1-AC140^2</f>
        <v>0.999298196315692</v>
      </c>
      <c r="AM140" s="4">
        <f t="shared" si="504"/>
        <v>0.999999141422028</v>
      </c>
      <c r="AN140" s="4">
        <f t="shared" si="504"/>
        <v>0.999978870203467</v>
      </c>
      <c r="AO140" s="4">
        <f t="shared" si="504"/>
        <v>0.999996482914332</v>
      </c>
      <c r="AP140" s="61">
        <f t="shared" si="329"/>
        <v>-0.000494233254910337</v>
      </c>
      <c r="AQ140" s="61">
        <f t="shared" si="330"/>
        <v>-0.000174621411884584</v>
      </c>
      <c r="AR140" s="61">
        <f t="shared" si="331"/>
        <v>-0.0061872427848172</v>
      </c>
      <c r="AS140" s="61">
        <f t="shared" si="332"/>
        <v>0.00515301044994823</v>
      </c>
      <c r="AT140" s="40" cm="1">
        <f t="array" ref="AT140">SUMPRODUCT($A140:$B140,$AO$21:$AP$21)+$AQ$21</f>
        <v>-0.0264880255607398</v>
      </c>
      <c r="AU140" s="40" cm="1">
        <f t="array" ref="AU140">SUMPRODUCT($A140:$B140,$AO$22:$AP$22)+$AQ$22</f>
        <v>0.00093032226373322</v>
      </c>
      <c r="AV140" s="40" cm="1">
        <f t="array" ref="AV140">SUMPRODUCT($A140:$B140,$AO$23:$AP$23)+$AQ$23</f>
        <v>0.00472551914882788</v>
      </c>
      <c r="AW140" s="40" cm="1">
        <f t="array" ref="AW140">SUMPRODUCT($A140:$B140,$AO$24:$AP$24)+$AQ$24</f>
        <v>0.00176779769061014</v>
      </c>
      <c r="AX140" s="10">
        <f t="shared" ref="AX140:BA140" si="505">TANH(AT140)</f>
        <v>-0.0264818324957116</v>
      </c>
      <c r="AY140" s="10">
        <f t="shared" si="505"/>
        <v>0.000930321995335491</v>
      </c>
      <c r="AZ140" s="10">
        <f t="shared" si="505"/>
        <v>0.00472548397469109</v>
      </c>
      <c r="BA140" s="10">
        <f t="shared" si="505"/>
        <v>0.00176779584909248</v>
      </c>
      <c r="BB140" s="10" cm="1">
        <f t="array" ref="BB140">SUMPRODUCT(AX140:BA140,$AU$28:$AX$28)+$AY$28</f>
        <v>9.09894616784024e-6</v>
      </c>
      <c r="BC140" s="10">
        <f t="shared" si="306"/>
        <v>0.500002274736542</v>
      </c>
      <c r="BD140">
        <f t="shared" si="307"/>
        <v>1</v>
      </c>
      <c r="BE140" s="4">
        <f t="shared" si="308"/>
        <v>-0.693151730043378</v>
      </c>
      <c r="BF140" s="61">
        <f t="shared" si="309"/>
        <v>0.500002274736542</v>
      </c>
      <c r="BG140" s="4">
        <f t="shared" ref="BG140:BJ140" si="506">1-AX140^2</f>
        <v>0.999298712547669</v>
      </c>
      <c r="BH140" s="4">
        <f t="shared" si="506"/>
        <v>0.999999134500985</v>
      </c>
      <c r="BI140" s="4">
        <f t="shared" si="506"/>
        <v>0.999977669801205</v>
      </c>
      <c r="BJ140" s="4">
        <f t="shared" si="506"/>
        <v>0.999996874897836</v>
      </c>
      <c r="BK140" s="61">
        <f t="shared" si="335"/>
        <v>-0.000781504254529564</v>
      </c>
      <c r="BL140" s="61">
        <f t="shared" si="336"/>
        <v>0.00190173111444728</v>
      </c>
      <c r="BM140" s="61">
        <f t="shared" si="337"/>
        <v>-0.00617749378910506</v>
      </c>
      <c r="BN140" s="61">
        <f t="shared" si="338"/>
        <v>0.00613234877409292</v>
      </c>
    </row>
    <row r="141" spans="1:66">
      <c r="A141" s="4">
        <f>Planar_dataset!A110</f>
        <v>1.21496393046182</v>
      </c>
      <c r="B141" s="4">
        <f>Planar_dataset!B110</f>
        <v>-0.0842420755716972</v>
      </c>
      <c r="C141">
        <f>Planar_dataset!C110</f>
        <v>0</v>
      </c>
      <c r="D141" s="40" cm="1">
        <f t="array" ref="D141">SUMPRODUCT($A141:$B141,$E$21:$F$21)+$G$21</f>
        <v>0.0213634658440019</v>
      </c>
      <c r="E141" s="40" cm="1">
        <f t="array" ref="E141">SUMPRODUCT($A141:$B141,$E$22:$F$22)+$G$22</f>
        <v>0.0027422543623252</v>
      </c>
      <c r="F141" s="40" cm="1">
        <f t="array" ref="F141">SUMPRODUCT($A141:$B141,$E$23:$F$23)+$G$23</f>
        <v>-0.00307131028049317</v>
      </c>
      <c r="G141" s="40" cm="1">
        <f t="array" ref="G141">SUMPRODUCT($A141:$B141,$E$24:$F$24)+$G$24</f>
        <v>-0.000477080771536637</v>
      </c>
      <c r="H141" s="10">
        <f t="shared" si="311"/>
        <v>0.0213602163585252</v>
      </c>
      <c r="I141" s="10">
        <f t="shared" si="312"/>
        <v>0.00274224748846576</v>
      </c>
      <c r="J141" s="10">
        <f t="shared" si="313"/>
        <v>-0.00307130062336074</v>
      </c>
      <c r="K141" s="10">
        <f t="shared" si="314"/>
        <v>-0.000477080735341148</v>
      </c>
      <c r="L141" s="10" cm="1">
        <f t="array" ref="L141">SUMPRODUCT(H141:K141,$E$28:$H$28)+$I$28</f>
        <v>1.36862182526237e-5</v>
      </c>
      <c r="M141" s="10">
        <f t="shared" si="315"/>
        <v>0.500003421554563</v>
      </c>
      <c r="N141">
        <f t="shared" si="316"/>
        <v>1</v>
      </c>
      <c r="O141" s="4">
        <f t="shared" si="317"/>
        <v>-0.693154023692486</v>
      </c>
      <c r="P141" s="61">
        <f t="shared" si="318"/>
        <v>0.500003421554563</v>
      </c>
      <c r="Q141" s="4">
        <f t="shared" si="319"/>
        <v>0.999543741157117</v>
      </c>
      <c r="R141" s="4">
        <f t="shared" si="320"/>
        <v>0.999992480078712</v>
      </c>
      <c r="S141" s="4">
        <f t="shared" si="321"/>
        <v>0.999990567112481</v>
      </c>
      <c r="T141" s="4">
        <f t="shared" si="322"/>
        <v>0.999999772393972</v>
      </c>
      <c r="U141" s="61">
        <f t="shared" si="323"/>
        <v>-0.000218992381322777</v>
      </c>
      <c r="V141" s="61">
        <f t="shared" si="324"/>
        <v>-0.00238608853673989</v>
      </c>
      <c r="W141" s="61">
        <f t="shared" si="325"/>
        <v>-0.0065693067532966</v>
      </c>
      <c r="X141" s="61">
        <f t="shared" si="326"/>
        <v>0.00442314116360153</v>
      </c>
      <c r="Y141" s="40" cm="1">
        <f t="array" ref="Y141">SUMPRODUCT($A141:$B141,$Z$21:$AA$21)+$AB$21</f>
        <v>0.0213405151853582</v>
      </c>
      <c r="Z141" s="40" cm="1">
        <f t="array" ref="Z141">SUMPRODUCT($A141:$B141,$Z$22:$AA$22)+$AB$22</f>
        <v>0.00249083589802149</v>
      </c>
      <c r="AA141" s="40" cm="1">
        <f t="array" ref="AA141">SUMPRODUCT($A141:$B141,$Z$23:$AA$23)+$AB$23</f>
        <v>-0.00376433172325236</v>
      </c>
      <c r="AB141" s="40" cm="1">
        <f t="array" ref="AB141">SUMPRODUCT($A141:$B141,$Z$24:$AA$24)+$AB$24</f>
        <v>-1.04184346841105e-5</v>
      </c>
      <c r="AC141" s="10">
        <f t="shared" ref="AC141:AF141" si="507">TANH(Y141)</f>
        <v>0.0213372761600805</v>
      </c>
      <c r="AD141" s="10">
        <f t="shared" si="507"/>
        <v>0.00249083074676688</v>
      </c>
      <c r="AE141" s="10">
        <f t="shared" si="507"/>
        <v>-0.00376431394291706</v>
      </c>
      <c r="AF141" s="10">
        <f t="shared" si="507"/>
        <v>-1.04184346837336e-5</v>
      </c>
      <c r="AG141" s="61" cm="1">
        <f t="array" ref="AG141">SUMPRODUCT(AC141:AF141,$Z$28:$AC$28)+$AD$28</f>
        <v>2.31096886568418e-5</v>
      </c>
      <c r="AH141" s="10">
        <f t="shared" si="300"/>
        <v>0.500005777422164</v>
      </c>
      <c r="AI141">
        <f t="shared" si="301"/>
        <v>1</v>
      </c>
      <c r="AJ141" s="4">
        <f t="shared" si="302"/>
        <v>-0.693158735471031</v>
      </c>
      <c r="AK141" s="61">
        <f t="shared" si="303"/>
        <v>0.500005777422164</v>
      </c>
      <c r="AL141" s="4">
        <f t="shared" ref="AL141:AO141" si="508">1-AC141^2</f>
        <v>0.999544720646068</v>
      </c>
      <c r="AM141" s="4">
        <f t="shared" si="508"/>
        <v>0.999993795762191</v>
      </c>
      <c r="AN141" s="4">
        <f t="shared" si="508"/>
        <v>0.999985829940539</v>
      </c>
      <c r="AO141" s="4">
        <f t="shared" si="508"/>
        <v>0.999999999891456</v>
      </c>
      <c r="AP141" s="61">
        <f t="shared" si="329"/>
        <v>-0.000494364122436445</v>
      </c>
      <c r="AQ141" s="61">
        <f t="shared" si="330"/>
        <v>-0.00017462363678956</v>
      </c>
      <c r="AR141" s="61">
        <f t="shared" si="331"/>
        <v>-0.00618739775716915</v>
      </c>
      <c r="AS141" s="61">
        <f t="shared" si="332"/>
        <v>0.00515312177620939</v>
      </c>
      <c r="AT141" s="40" cm="1">
        <f t="array" ref="AT141">SUMPRODUCT($A141:$B141,$AO$21:$AP$21)+$AQ$21</f>
        <v>0.0212887171513898</v>
      </c>
      <c r="AU141" s="40" cm="1">
        <f t="array" ref="AU141">SUMPRODUCT($A141:$B141,$AO$22:$AP$22)+$AQ$22</f>
        <v>0.00247243526825611</v>
      </c>
      <c r="AV141" s="40" cm="1">
        <f t="array" ref="AV141">SUMPRODUCT($A141:$B141,$AO$23:$AP$23)+$AQ$23</f>
        <v>-0.00441739776956468</v>
      </c>
      <c r="AW141" s="40" cm="1">
        <f t="array" ref="AW141">SUMPRODUCT($A141:$B141,$AO$24:$AP$24)+$AQ$24</f>
        <v>0.000533063560849579</v>
      </c>
      <c r="AX141" s="10">
        <f t="shared" ref="AX141:BA141" si="509">TANH(AT141)</f>
        <v>0.0212855016515111</v>
      </c>
      <c r="AY141" s="10">
        <f t="shared" si="509"/>
        <v>0.00247243023032211</v>
      </c>
      <c r="AZ141" s="10">
        <f t="shared" si="509"/>
        <v>-0.0044173690369679</v>
      </c>
      <c r="BA141" s="10">
        <f t="shared" si="509"/>
        <v>0.00053306351035838</v>
      </c>
      <c r="BB141" s="10" cm="1">
        <f t="array" ref="BB141">SUMPRODUCT(AX141:BA141,$AU$28:$AX$28)+$AY$28</f>
        <v>3.80697165961368e-5</v>
      </c>
      <c r="BC141" s="10">
        <f t="shared" si="306"/>
        <v>0.500009517429148</v>
      </c>
      <c r="BD141">
        <f t="shared" si="307"/>
        <v>1</v>
      </c>
      <c r="BE141" s="4">
        <f t="shared" si="308"/>
        <v>-0.693166215599406</v>
      </c>
      <c r="BF141" s="61">
        <f t="shared" si="309"/>
        <v>0.500009517429148</v>
      </c>
      <c r="BG141" s="4">
        <f t="shared" ref="BG141:BJ141" si="510">1-AX141^2</f>
        <v>0.999546927419444</v>
      </c>
      <c r="BH141" s="4">
        <f t="shared" si="510"/>
        <v>0.999993887088756</v>
      </c>
      <c r="BI141" s="4">
        <f t="shared" si="510"/>
        <v>0.999980486850791</v>
      </c>
      <c r="BJ141" s="4">
        <f t="shared" si="510"/>
        <v>0.999999715843294</v>
      </c>
      <c r="BK141" s="61">
        <f t="shared" si="335"/>
        <v>-0.000781709694790305</v>
      </c>
      <c r="BL141" s="61">
        <f t="shared" si="336"/>
        <v>0.00190174868230943</v>
      </c>
      <c r="BM141" s="61">
        <f t="shared" si="337"/>
        <v>-0.00617760067502215</v>
      </c>
      <c r="BN141" s="61">
        <f t="shared" si="338"/>
        <v>0.00613245502509825</v>
      </c>
    </row>
    <row r="142" spans="1:66">
      <c r="A142" s="4">
        <f>Planar_dataset!A111</f>
        <v>2.04613300536966</v>
      </c>
      <c r="B142" s="4">
        <f>Planar_dataset!B111</f>
        <v>-0.298099360827213</v>
      </c>
      <c r="C142">
        <f>Planar_dataset!C111</f>
        <v>0</v>
      </c>
      <c r="D142" s="40" cm="1">
        <f t="array" ref="D142">SUMPRODUCT($A142:$B142,$E$21:$F$21)+$G$21</f>
        <v>0.035296484463973</v>
      </c>
      <c r="E142" s="40" cm="1">
        <f t="array" ref="E142">SUMPRODUCT($A142:$B142,$E$22:$F$22)+$G$22</f>
        <v>0.00752952638135872</v>
      </c>
      <c r="F142" s="40" cm="1">
        <f t="array" ref="F142">SUMPRODUCT($A142:$B142,$E$23:$F$23)+$G$23</f>
        <v>-0.00461819731497076</v>
      </c>
      <c r="G142" s="40" cm="1">
        <f t="array" ref="G142">SUMPRODUCT($A142:$B142,$E$24:$F$24)+$G$24</f>
        <v>0.000176084248249748</v>
      </c>
      <c r="H142" s="10">
        <f t="shared" si="311"/>
        <v>0.0352818338194553</v>
      </c>
      <c r="I142" s="10">
        <f t="shared" si="312"/>
        <v>0.0075293840921794</v>
      </c>
      <c r="J142" s="10">
        <f t="shared" si="313"/>
        <v>-0.00461816448333706</v>
      </c>
      <c r="K142" s="10">
        <f t="shared" si="314"/>
        <v>0.000176084246429878</v>
      </c>
      <c r="L142" s="10" cm="1">
        <f t="array" ref="L142">SUMPRODUCT(H142:K142,$E$28:$H$28)+$I$28</f>
        <v>1.08426840276168e-5</v>
      </c>
      <c r="M142" s="10">
        <f t="shared" si="315"/>
        <v>0.500002710671007</v>
      </c>
      <c r="N142">
        <f t="shared" si="316"/>
        <v>1</v>
      </c>
      <c r="O142" s="4">
        <f t="shared" si="317"/>
        <v>-0.693152601916655</v>
      </c>
      <c r="P142" s="61">
        <f t="shared" si="318"/>
        <v>0.500002710671007</v>
      </c>
      <c r="Q142" s="4">
        <f t="shared" si="319"/>
        <v>0.998755192202336</v>
      </c>
      <c r="R142" s="4">
        <f t="shared" si="320"/>
        <v>0.999943308375192</v>
      </c>
      <c r="S142" s="4">
        <f t="shared" si="321"/>
        <v>0.999978672556805</v>
      </c>
      <c r="T142" s="4">
        <f t="shared" si="322"/>
        <v>0.999999968994338</v>
      </c>
      <c r="U142" s="61">
        <f t="shared" si="323"/>
        <v>-0.000218819305175398</v>
      </c>
      <c r="V142" s="61">
        <f t="shared" si="324"/>
        <v>-0.00238596781554731</v>
      </c>
      <c r="W142" s="61">
        <f t="shared" si="325"/>
        <v>-0.0065692192737253</v>
      </c>
      <c r="X142" s="61">
        <f t="shared" si="326"/>
        <v>0.00442313574455806</v>
      </c>
      <c r="Y142" s="40" cm="1">
        <f t="array" ref="Y142">SUMPRODUCT($A142:$B142,$Z$21:$AA$21)+$AB$21</f>
        <v>0.0352416163701132</v>
      </c>
      <c r="Z142" s="40" cm="1">
        <f t="array" ref="Z142">SUMPRODUCT($A142:$B142,$Z$22:$AA$22)+$AB$22</f>
        <v>0.00693087425270452</v>
      </c>
      <c r="AA142" s="40" cm="1">
        <f t="array" ref="AA142">SUMPRODUCT($A142:$B142,$Z$23:$AA$23)+$AB$23</f>
        <v>-0.00627060773795603</v>
      </c>
      <c r="AB142" s="40" cm="1">
        <f t="array" ref="AB142">SUMPRODUCT($A142:$B142,$Z$24:$AA$24)+$AB$24</f>
        <v>0.00128857158761807</v>
      </c>
      <c r="AC142" s="10">
        <f t="shared" ref="AC142:AF142" si="511">TANH(Y142)</f>
        <v>0.0352270339197973</v>
      </c>
      <c r="AD142" s="10">
        <f t="shared" si="511"/>
        <v>0.00693076327532674</v>
      </c>
      <c r="AE142" s="10">
        <f t="shared" si="511"/>
        <v>-0.00627052555139342</v>
      </c>
      <c r="AF142" s="10">
        <f t="shared" si="511"/>
        <v>0.00128857087442993</v>
      </c>
      <c r="AG142" s="61" cm="1">
        <f t="array" ref="AG142">SUMPRODUCT(AC142:AF142,$Z$28:$AC$28)+$AD$28</f>
        <v>5.22212530644498e-5</v>
      </c>
      <c r="AH142" s="10">
        <f t="shared" si="300"/>
        <v>0.500013055313263</v>
      </c>
      <c r="AI142">
        <f t="shared" si="301"/>
        <v>1</v>
      </c>
      <c r="AJ142" s="4">
        <f t="shared" si="302"/>
        <v>-0.69317329152736</v>
      </c>
      <c r="AK142" s="61">
        <f t="shared" si="303"/>
        <v>0.500013055313263</v>
      </c>
      <c r="AL142" s="4">
        <f t="shared" ref="AL142:AO142" si="512">1-AC142^2</f>
        <v>0.998759056081213</v>
      </c>
      <c r="AM142" s="4">
        <f t="shared" si="512"/>
        <v>0.999951964520421</v>
      </c>
      <c r="AN142" s="4">
        <f t="shared" si="512"/>
        <v>0.999960680509309</v>
      </c>
      <c r="AO142" s="4">
        <f t="shared" si="512"/>
        <v>0.999998339585102</v>
      </c>
      <c r="AP142" s="61">
        <f t="shared" si="329"/>
        <v>-0.000493982731267582</v>
      </c>
      <c r="AQ142" s="61">
        <f t="shared" si="330"/>
        <v>-0.000174618873668599</v>
      </c>
      <c r="AR142" s="61">
        <f t="shared" si="331"/>
        <v>-0.0061873322045382</v>
      </c>
      <c r="AS142" s="61">
        <f t="shared" si="332"/>
        <v>0.00515318822717555</v>
      </c>
      <c r="AT142" s="40" cm="1">
        <f t="array" ref="AT142">SUMPRODUCT($A142:$B142,$AO$21:$AP$21)+$AQ$21</f>
        <v>0.0351178073838065</v>
      </c>
      <c r="AU142" s="40" cm="1">
        <f t="array" ref="AU142">SUMPRODUCT($A142:$B142,$AO$22:$AP$22)+$AQ$22</f>
        <v>0.00688706336371424</v>
      </c>
      <c r="AV142" s="40" cm="1">
        <f t="array" ref="AV142">SUMPRODUCT($A142:$B142,$AO$23:$AP$23)+$AQ$23</f>
        <v>-0.00782724380306616</v>
      </c>
      <c r="AW142" s="40" cm="1">
        <f t="array" ref="AW142">SUMPRODUCT($A142:$B142,$AO$24:$AP$24)+$AQ$24</f>
        <v>0.00258379032648867</v>
      </c>
      <c r="AX142" s="10">
        <f t="shared" ref="AX142:BA142" si="513">TANH(AT142)</f>
        <v>0.0351033780348155</v>
      </c>
      <c r="AY142" s="10">
        <f t="shared" si="513"/>
        <v>0.00688695447753931</v>
      </c>
      <c r="AZ142" s="10">
        <f t="shared" si="513"/>
        <v>-0.00782708395967426</v>
      </c>
      <c r="BA142" s="10">
        <f t="shared" si="513"/>
        <v>0.00258378457673302</v>
      </c>
      <c r="BB142" s="10" cm="1">
        <f t="array" ref="BB142">SUMPRODUCT(AX142:BA142,$AU$28:$AX$28)+$AY$28</f>
        <v>0.000100526786670594</v>
      </c>
      <c r="BC142" s="10">
        <f t="shared" si="306"/>
        <v>0.500025131696646</v>
      </c>
      <c r="BD142">
        <f t="shared" si="307"/>
        <v>1</v>
      </c>
      <c r="BE142" s="4">
        <f t="shared" si="308"/>
        <v>-0.693197445216485</v>
      </c>
      <c r="BF142" s="61">
        <f t="shared" si="309"/>
        <v>0.500025131696646</v>
      </c>
      <c r="BG142" s="4">
        <f t="shared" ref="BG142:BJ142" si="514">1-AX142^2</f>
        <v>0.998767752850545</v>
      </c>
      <c r="BH142" s="4">
        <f t="shared" si="514"/>
        <v>0.999952569858024</v>
      </c>
      <c r="BI142" s="4">
        <f t="shared" si="514"/>
        <v>0.999938736756688</v>
      </c>
      <c r="BJ142" s="4">
        <f t="shared" si="514"/>
        <v>0.999993324057261</v>
      </c>
      <c r="BK142" s="61">
        <f t="shared" si="335"/>
        <v>-0.000781124722544264</v>
      </c>
      <c r="BL142" s="61">
        <f t="shared" si="336"/>
        <v>0.0019017294920811</v>
      </c>
      <c r="BM142" s="61">
        <f t="shared" si="337"/>
        <v>-0.00617753566027226</v>
      </c>
      <c r="BN142" s="61">
        <f t="shared" si="338"/>
        <v>0.0061326073304638</v>
      </c>
    </row>
    <row r="143" spans="1:66">
      <c r="A143" s="4">
        <f>Planar_dataset!A112</f>
        <v>-1.6218261398374</v>
      </c>
      <c r="B143" s="4">
        <f>Planar_dataset!B112</f>
        <v>-0.196869701873479</v>
      </c>
      <c r="C143">
        <f>Planar_dataset!C112</f>
        <v>0</v>
      </c>
      <c r="D143" s="40" cm="1">
        <f t="array" ref="D143">SUMPRODUCT($A143:$B143,$E$21:$F$21)+$G$21</f>
        <v>-0.0298677997680187</v>
      </c>
      <c r="E143" s="40" cm="1">
        <f t="array" ref="E143">SUMPRODUCT($A143:$B143,$E$22:$F$22)+$G$22</f>
        <v>0.00210363136807461</v>
      </c>
      <c r="F143" s="40" cm="1">
        <f t="array" ref="F143">SUMPRODUCT($A143:$B143,$E$23:$F$23)+$G$23</f>
        <v>0.00519716732205988</v>
      </c>
      <c r="G143" s="40" cm="1">
        <f t="array" ref="G143">SUMPRODUCT($A143:$B143,$E$24:$F$24)+$G$24</f>
        <v>0.00257629733837906</v>
      </c>
      <c r="H143" s="10">
        <f t="shared" si="311"/>
        <v>-0.029858921392785</v>
      </c>
      <c r="I143" s="10">
        <f t="shared" si="312"/>
        <v>0.00210362826503807</v>
      </c>
      <c r="J143" s="10">
        <f t="shared" si="313"/>
        <v>0.00519712052978599</v>
      </c>
      <c r="K143" s="10">
        <f t="shared" si="314"/>
        <v>0.00257629163850124</v>
      </c>
      <c r="L143" s="10" cm="1">
        <f t="array" ref="L143">SUMPRODUCT(H143:K143,$E$28:$H$28)+$I$28</f>
        <v>-4.2447943151733e-5</v>
      </c>
      <c r="M143" s="10">
        <f t="shared" si="315"/>
        <v>0.499989388014214</v>
      </c>
      <c r="N143">
        <f t="shared" si="316"/>
        <v>0</v>
      </c>
      <c r="O143" s="4">
        <f t="shared" si="317"/>
        <v>-0.693125956813598</v>
      </c>
      <c r="P143" s="61">
        <f t="shared" si="318"/>
        <v>0.499989388014214</v>
      </c>
      <c r="Q143" s="4">
        <f t="shared" si="319"/>
        <v>0.999108444813259</v>
      </c>
      <c r="R143" s="4">
        <f t="shared" si="320"/>
        <v>0.999995574748123</v>
      </c>
      <c r="S143" s="4">
        <f t="shared" si="321"/>
        <v>0.999972989938199</v>
      </c>
      <c r="T143" s="4">
        <f t="shared" si="322"/>
        <v>0.999993362721393</v>
      </c>
      <c r="U143" s="61">
        <f t="shared" si="323"/>
        <v>-0.000218890867468369</v>
      </c>
      <c r="V143" s="61">
        <f t="shared" si="324"/>
        <v>-0.00238602895066214</v>
      </c>
      <c r="W143" s="61">
        <f t="shared" si="325"/>
        <v>-0.00656900690559752</v>
      </c>
      <c r="X143" s="61">
        <f t="shared" si="326"/>
        <v>0.00442298866969372</v>
      </c>
      <c r="Y143" s="40" cm="1">
        <f t="array" ref="Y143">SUMPRODUCT($A143:$B143,$Z$21:$AA$21)+$AB$21</f>
        <v>-0.0298692529950433</v>
      </c>
      <c r="Z143" s="40" cm="1">
        <f t="array" ref="Z143">SUMPRODUCT($A143:$B143,$Z$22:$AA$22)+$AB$22</f>
        <v>0.00209286002514049</v>
      </c>
      <c r="AA143" s="40" cm="1">
        <f t="array" ref="AA143">SUMPRODUCT($A143:$B143,$Z$23:$AA$23)+$AB$23</f>
        <v>0.00516145146339317</v>
      </c>
      <c r="AB143" s="40" cm="1">
        <f t="array" ref="AB143">SUMPRODUCT($A143:$B143,$Z$24:$AA$24)+$AB$24</f>
        <v>0.00259986275823627</v>
      </c>
      <c r="AC143" s="10">
        <f t="shared" ref="AC143:AF143" si="515">TANH(Y143)</f>
        <v>-0.0298603733241144</v>
      </c>
      <c r="AD143" s="10">
        <f t="shared" si="515"/>
        <v>0.0020928569695262</v>
      </c>
      <c r="AE143" s="10">
        <f t="shared" si="515"/>
        <v>0.00516140562919263</v>
      </c>
      <c r="AF143" s="10">
        <f t="shared" si="515"/>
        <v>0.00259985690051314</v>
      </c>
      <c r="AG143" s="61" cm="1">
        <f t="array" ref="AG143">SUMPRODUCT(AC143:AF143,$Z$28:$AC$28)+$AD$28</f>
        <v>-9.66070779515219e-6</v>
      </c>
      <c r="AH143" s="10">
        <f t="shared" si="300"/>
        <v>0.499997584823051</v>
      </c>
      <c r="AI143">
        <f t="shared" si="301"/>
        <v>0</v>
      </c>
      <c r="AJ143" s="4">
        <f t="shared" si="302"/>
        <v>-0.693142350217714</v>
      </c>
      <c r="AK143" s="61">
        <f t="shared" si="303"/>
        <v>0.499997584823051</v>
      </c>
      <c r="AL143" s="4">
        <f t="shared" ref="AL143:AO143" si="516">1-AC143^2</f>
        <v>0.999108358104944</v>
      </c>
      <c r="AM143" s="4">
        <f t="shared" si="516"/>
        <v>0.999995619949705</v>
      </c>
      <c r="AN143" s="4">
        <f t="shared" si="516"/>
        <v>0.999973359891931</v>
      </c>
      <c r="AO143" s="4">
        <f t="shared" si="516"/>
        <v>0.999993240744097</v>
      </c>
      <c r="AP143" s="61">
        <f t="shared" si="329"/>
        <v>-0.000494140205568908</v>
      </c>
      <c r="AQ143" s="61">
        <f t="shared" si="330"/>
        <v>-0.000174621094122732</v>
      </c>
      <c r="AR143" s="61">
        <f t="shared" si="331"/>
        <v>-0.00618721921962195</v>
      </c>
      <c r="AS143" s="61">
        <f t="shared" si="332"/>
        <v>0.00515300251212448</v>
      </c>
      <c r="AT143" s="40" cm="1">
        <f t="array" ref="AT143">SUMPRODUCT($A143:$B143,$AO$21:$AP$21)+$AQ$21</f>
        <v>-0.0298724989586497</v>
      </c>
      <c r="AU143" s="40" cm="1">
        <f t="array" ref="AU143">SUMPRODUCT($A143:$B143,$AO$22:$AP$22)+$AQ$22</f>
        <v>0.00209206753457436</v>
      </c>
      <c r="AV143" s="40" cm="1">
        <f t="array" ref="AV143">SUMPRODUCT($A143:$B143,$AO$23:$AP$23)+$AQ$23</f>
        <v>0.0051286869512147</v>
      </c>
      <c r="AW143" s="40" cm="1">
        <f t="array" ref="AW143">SUMPRODUCT($A143:$B143,$AO$24:$AP$24)+$AQ$24</f>
        <v>0.00262655943153233</v>
      </c>
      <c r="AX143" s="10">
        <f t="shared" ref="AX143:BA143" si="517">TANH(AT143)</f>
        <v>-0.0298636163931694</v>
      </c>
      <c r="AY143" s="10">
        <f t="shared" si="517"/>
        <v>0.0020920644824299</v>
      </c>
      <c r="AZ143" s="10">
        <f t="shared" si="517"/>
        <v>0.00512864198433535</v>
      </c>
      <c r="BA143" s="10">
        <f t="shared" si="517"/>
        <v>0.00262655339150028</v>
      </c>
      <c r="BB143" s="10" cm="1">
        <f t="array" ref="BB143">SUMPRODUCT(AX143:BA143,$AU$28:$AX$28)+$AY$28</f>
        <v>2.43583016925875e-5</v>
      </c>
      <c r="BC143" s="10">
        <f t="shared" si="306"/>
        <v>0.500006089575423</v>
      </c>
      <c r="BD143">
        <f t="shared" si="307"/>
        <v>1</v>
      </c>
      <c r="BE143" s="4">
        <f t="shared" si="308"/>
        <v>-0.693159359784958</v>
      </c>
      <c r="BF143" s="61">
        <f t="shared" si="309"/>
        <v>0.500006089575423</v>
      </c>
      <c r="BG143" s="4">
        <f t="shared" ref="BG143:BJ143" si="518">1-AX143^2</f>
        <v>0.999108164415922</v>
      </c>
      <c r="BH143" s="4">
        <f t="shared" si="518"/>
        <v>0.999995623266201</v>
      </c>
      <c r="BI143" s="4">
        <f t="shared" si="518"/>
        <v>0.999973697031396</v>
      </c>
      <c r="BJ143" s="4">
        <f t="shared" si="518"/>
        <v>0.999993101217282</v>
      </c>
      <c r="BK143" s="61">
        <f t="shared" si="335"/>
        <v>-0.000781361197310525</v>
      </c>
      <c r="BL143" s="61">
        <f t="shared" si="336"/>
        <v>0.0019017389464957</v>
      </c>
      <c r="BM143" s="61">
        <f t="shared" si="337"/>
        <v>-0.00617751637868152</v>
      </c>
      <c r="BN143" s="61">
        <f t="shared" si="338"/>
        <v>0.00613237241995093</v>
      </c>
    </row>
    <row r="144" spans="1:66">
      <c r="A144" s="4">
        <f>Planar_dataset!A113</f>
        <v>3.17993199838879</v>
      </c>
      <c r="B144" s="4">
        <f>Planar_dataset!B113</f>
        <v>-0.75307501733792</v>
      </c>
      <c r="C144">
        <f>Planar_dataset!C113</f>
        <v>0</v>
      </c>
      <c r="D144" s="40" cm="1">
        <f t="array" ref="D144">SUMPRODUCT($A144:$B144,$E$21:$F$21)+$G$21</f>
        <v>0.0535899225264785</v>
      </c>
      <c r="E144" s="40" cm="1">
        <f t="array" ref="E144">SUMPRODUCT($A144:$B144,$E$22:$F$22)+$G$22</f>
        <v>0.0171020518638098</v>
      </c>
      <c r="F144" s="40" cm="1">
        <f t="array" ref="F144">SUMPRODUCT($A144:$B144,$E$23:$F$23)+$G$23</f>
        <v>-0.00614915496687312</v>
      </c>
      <c r="G144" s="40" cm="1">
        <f t="array" ref="G144">SUMPRODUCT($A144:$B144,$E$24:$F$24)+$G$24</f>
        <v>0.00209066261009838</v>
      </c>
      <c r="H144" s="10">
        <f t="shared" si="311"/>
        <v>0.0535386801185566</v>
      </c>
      <c r="I144" s="10">
        <f t="shared" si="312"/>
        <v>0.0171003847217945</v>
      </c>
      <c r="J144" s="10">
        <f t="shared" si="313"/>
        <v>-0.00614907746387721</v>
      </c>
      <c r="K144" s="10">
        <f t="shared" si="314"/>
        <v>0.00209065956409877</v>
      </c>
      <c r="L144" s="10" cm="1">
        <f t="array" ref="L144">SUMPRODUCT(H144:K144,$E$28:$H$28)+$I$28</f>
        <v>-5.78078461615225e-6</v>
      </c>
      <c r="M144" s="10">
        <f t="shared" si="315"/>
        <v>0.499998554803846</v>
      </c>
      <c r="N144">
        <f t="shared" si="316"/>
        <v>0</v>
      </c>
      <c r="O144" s="4">
        <f t="shared" si="317"/>
        <v>-0.693144290171815</v>
      </c>
      <c r="P144" s="61">
        <f t="shared" si="318"/>
        <v>0.499998554803846</v>
      </c>
      <c r="Q144" s="4">
        <f t="shared" si="319"/>
        <v>0.997133609731163</v>
      </c>
      <c r="R144" s="4">
        <f t="shared" si="320"/>
        <v>0.999707576842367</v>
      </c>
      <c r="S144" s="4">
        <f t="shared" si="321"/>
        <v>0.999962188846343</v>
      </c>
      <c r="T144" s="4">
        <f t="shared" si="322"/>
        <v>0.999995629142587</v>
      </c>
      <c r="U144" s="61">
        <f t="shared" si="323"/>
        <v>-0.000218462213570559</v>
      </c>
      <c r="V144" s="61">
        <f t="shared" si="324"/>
        <v>-0.00238538550906107</v>
      </c>
      <c r="W144" s="61">
        <f t="shared" si="325"/>
        <v>-0.0065690563858981</v>
      </c>
      <c r="X144" s="61">
        <f t="shared" si="326"/>
        <v>0.00442307978523374</v>
      </c>
      <c r="Y144" s="40" cm="1">
        <f t="array" ref="Y144">SUMPRODUCT($A144:$B144,$Z$21:$AA$21)+$AB$21</f>
        <v>0.0534745734739248</v>
      </c>
      <c r="Z144" s="40" cm="1">
        <f t="array" ref="Z144">SUMPRODUCT($A144:$B144,$Z$22:$AA$22)+$AB$22</f>
        <v>0.0158467325799954</v>
      </c>
      <c r="AA144" s="40" cm="1">
        <f t="array" ref="AA144">SUMPRODUCT($A144:$B144,$Z$23:$AA$23)+$AB$23</f>
        <v>-0.00961737411043381</v>
      </c>
      <c r="AB144" s="40" cm="1">
        <f t="array" ref="AB144">SUMPRODUCT($A144:$B144,$Z$24:$AA$24)+$AB$24</f>
        <v>0.00442536412894955</v>
      </c>
      <c r="AC144" s="10">
        <f t="shared" ref="AC144:AF144" si="519">TANH(Y144)</f>
        <v>0.0534236609915986</v>
      </c>
      <c r="AD144" s="10">
        <f t="shared" si="519"/>
        <v>0.0158454062416946</v>
      </c>
      <c r="AE144" s="10">
        <f t="shared" si="519"/>
        <v>-0.00961707760530615</v>
      </c>
      <c r="AF144" s="10">
        <f t="shared" si="519"/>
        <v>0.00442533524062351</v>
      </c>
      <c r="AG144" s="61" cm="1">
        <f t="array" ref="AG144">SUMPRODUCT(AC144:AF144,$Z$28:$AC$28)+$AD$28</f>
        <v>0.0001048492385482</v>
      </c>
      <c r="AH144" s="10">
        <f t="shared" si="300"/>
        <v>0.500026212309613</v>
      </c>
      <c r="AI144">
        <f t="shared" si="301"/>
        <v>1</v>
      </c>
      <c r="AJ144" s="4">
        <f t="shared" si="302"/>
        <v>-0.69319960655339</v>
      </c>
      <c r="AK144" s="61">
        <f t="shared" si="303"/>
        <v>0.500026212309613</v>
      </c>
      <c r="AL144" s="4">
        <f t="shared" ref="AL144:AO144" si="520">1-AC144^2</f>
        <v>0.997145912446255</v>
      </c>
      <c r="AM144" s="4">
        <f t="shared" si="520"/>
        <v>0.999748923101036</v>
      </c>
      <c r="AN144" s="4">
        <f t="shared" si="520"/>
        <v>0.999907511818333</v>
      </c>
      <c r="AO144" s="4">
        <f t="shared" si="520"/>
        <v>0.999980416408008</v>
      </c>
      <c r="AP144" s="61">
        <f t="shared" si="329"/>
        <v>-0.000493197853399691</v>
      </c>
      <c r="AQ144" s="61">
        <f t="shared" si="330"/>
        <v>-0.000174588010968279</v>
      </c>
      <c r="AR144" s="61">
        <f t="shared" si="331"/>
        <v>-0.00618716601975544</v>
      </c>
      <c r="AS144" s="61">
        <f t="shared" si="332"/>
        <v>0.00515323146050351</v>
      </c>
      <c r="AT144" s="40" cm="1">
        <f t="array" ref="AT144">SUMPRODUCT($A144:$B144,$AO$21:$AP$21)+$AQ$21</f>
        <v>0.0532143193122609</v>
      </c>
      <c r="AU144" s="40" cm="1">
        <f t="array" ref="AU144">SUMPRODUCT($A144:$B144,$AO$22:$AP$22)+$AQ$22</f>
        <v>0.0157548669285318</v>
      </c>
      <c r="AV144" s="40" cm="1">
        <f t="array" ref="AV144">SUMPRODUCT($A144:$B144,$AO$23:$AP$23)+$AQ$23</f>
        <v>-0.0128839318001477</v>
      </c>
      <c r="AW144" s="40" cm="1">
        <f t="array" ref="AW144">SUMPRODUCT($A144:$B144,$AO$24:$AP$24)+$AQ$24</f>
        <v>0.00714303522287578</v>
      </c>
      <c r="AX144" s="10">
        <f t="shared" ref="AX144:BA144" si="521">TANH(AT144)</f>
        <v>0.0531641460157312</v>
      </c>
      <c r="AY144" s="10">
        <f t="shared" si="521"/>
        <v>0.0157535635221415</v>
      </c>
      <c r="AZ144" s="10">
        <f t="shared" si="521"/>
        <v>-0.0128832189550593</v>
      </c>
      <c r="BA144" s="10">
        <f t="shared" si="521"/>
        <v>0.00714291373910693</v>
      </c>
      <c r="BB144" s="10" cm="1">
        <f t="array" ref="BB144">SUMPRODUCT(AX144:BA144,$AU$28:$AX$28)+$AY$28</f>
        <v>0.000224387515323292</v>
      </c>
      <c r="BC144" s="10">
        <f t="shared" si="306"/>
        <v>0.500056096878595</v>
      </c>
      <c r="BD144">
        <f t="shared" si="307"/>
        <v>1</v>
      </c>
      <c r="BE144" s="4">
        <f t="shared" si="308"/>
        <v>-0.693259380611327</v>
      </c>
      <c r="BF144" s="61">
        <f t="shared" si="309"/>
        <v>0.500056096878595</v>
      </c>
      <c r="BG144" s="4">
        <f t="shared" ref="BG144:BJ144" si="522">1-AX144^2</f>
        <v>0.997173573578418</v>
      </c>
      <c r="BH144" s="4">
        <f t="shared" si="522"/>
        <v>0.999751825236354</v>
      </c>
      <c r="BI144" s="4">
        <f t="shared" si="522"/>
        <v>0.999834022669356</v>
      </c>
      <c r="BJ144" s="4">
        <f t="shared" si="522"/>
        <v>0.999948978783316</v>
      </c>
      <c r="BK144" s="61">
        <f t="shared" si="335"/>
        <v>-0.00077992622904691</v>
      </c>
      <c r="BL144" s="61">
        <f t="shared" si="336"/>
        <v>0.00190146545724323</v>
      </c>
      <c r="BM144" s="61">
        <f t="shared" si="337"/>
        <v>-0.00617727126337268</v>
      </c>
      <c r="BN144" s="61">
        <f t="shared" si="338"/>
        <v>0.00613271513516963</v>
      </c>
    </row>
    <row r="145" spans="1:66">
      <c r="A145" s="4">
        <f>Planar_dataset!A114</f>
        <v>3.9679918757244</v>
      </c>
      <c r="B145" s="4">
        <f>Planar_dataset!B114</f>
        <v>-1.46831842121527</v>
      </c>
      <c r="C145">
        <f>Planar_dataset!C114</f>
        <v>0</v>
      </c>
      <c r="D145" s="40" cm="1">
        <f t="array" ref="D145">SUMPRODUCT($A145:$B145,$E$21:$F$21)+$G$21</f>
        <v>0.0645632779671213</v>
      </c>
      <c r="E145" s="40" cm="1">
        <f t="array" ref="E145">SUMPRODUCT($A145:$B145,$E$22:$F$22)+$G$22</f>
        <v>0.0311910183348803</v>
      </c>
      <c r="F145" s="40" cm="1">
        <f t="array" ref="F145">SUMPRODUCT($A145:$B145,$E$23:$F$23)+$G$23</f>
        <v>-0.0057977498964675</v>
      </c>
      <c r="G145" s="40" cm="1">
        <f t="array" ref="G145">SUMPRODUCT($A145:$B145,$E$24:$F$24)+$G$24</f>
        <v>0.00592319117587095</v>
      </c>
      <c r="H145" s="10">
        <f t="shared" si="311"/>
        <v>0.0644737184072778</v>
      </c>
      <c r="I145" s="10">
        <f t="shared" si="312"/>
        <v>0.031180907234211</v>
      </c>
      <c r="J145" s="10">
        <f t="shared" si="313"/>
        <v>-0.00579768493567172</v>
      </c>
      <c r="K145" s="10">
        <f t="shared" si="314"/>
        <v>0.00592312190671419</v>
      </c>
      <c r="L145" s="10" cm="1">
        <f t="array" ref="L145">SUMPRODUCT(H145:K145,$E$28:$H$28)+$I$28</f>
        <v>-4.84811133362146e-5</v>
      </c>
      <c r="M145" s="10">
        <f t="shared" si="315"/>
        <v>0.499987879721668</v>
      </c>
      <c r="N145">
        <f t="shared" si="316"/>
        <v>0</v>
      </c>
      <c r="O145" s="4">
        <f t="shared" si="317"/>
        <v>-0.69312294029708</v>
      </c>
      <c r="P145" s="61">
        <f t="shared" si="318"/>
        <v>0.499987879721668</v>
      </c>
      <c r="Q145" s="4">
        <f t="shared" si="319"/>
        <v>0.995843139634739</v>
      </c>
      <c r="R145" s="4">
        <f t="shared" si="320"/>
        <v>0.999027751024052</v>
      </c>
      <c r="S145" s="4">
        <f t="shared" si="321"/>
        <v>0.999966386849387</v>
      </c>
      <c r="T145" s="4">
        <f t="shared" si="322"/>
        <v>0.999964916626878</v>
      </c>
      <c r="U145" s="61">
        <f t="shared" si="323"/>
        <v>-0.000218174826022732</v>
      </c>
      <c r="V145" s="61">
        <f t="shared" si="324"/>
        <v>-0.00238371249417241</v>
      </c>
      <c r="W145" s="61">
        <f t="shared" si="325"/>
        <v>-0.00656894371243188</v>
      </c>
      <c r="X145" s="61">
        <f t="shared" si="326"/>
        <v>0.00442284950987958</v>
      </c>
      <c r="Y145" s="40" cm="1">
        <f t="array" ref="Y145">SUMPRODUCT($A145:$B145,$Z$21:$AA$21)+$AB$21</f>
        <v>0.0643644819946505</v>
      </c>
      <c r="Z145" s="40" cm="1">
        <f t="array" ref="Z145">SUMPRODUCT($A145:$B145,$Z$22:$AA$22)+$AB$22</f>
        <v>0.0290319901970164</v>
      </c>
      <c r="AA145" s="40" cm="1">
        <f t="array" ref="AA145">SUMPRODUCT($A145:$B145,$Z$23:$AA$23)+$AB$23</f>
        <v>-0.011767487551079</v>
      </c>
      <c r="AB145" s="40" cm="1">
        <f t="array" ref="AB145">SUMPRODUCT($A145:$B145,$Z$24:$AA$24)+$AB$24</f>
        <v>0.00994144289102048</v>
      </c>
      <c r="AC145" s="10">
        <f t="shared" ref="AC145:AF145" si="523">TANH(Y145)</f>
        <v>0.0642757462670819</v>
      </c>
      <c r="AD145" s="10">
        <f t="shared" si="523"/>
        <v>0.0290238363459047</v>
      </c>
      <c r="AE145" s="10">
        <f t="shared" si="523"/>
        <v>-0.0117669444184011</v>
      </c>
      <c r="AF145" s="10">
        <f t="shared" si="523"/>
        <v>0.0099411153921226</v>
      </c>
      <c r="AG145" s="61" cm="1">
        <f t="array" ref="AG145">SUMPRODUCT(AC145:AF145,$Z$28:$AC$28)+$AD$28</f>
        <v>0.000172962754487557</v>
      </c>
      <c r="AH145" s="10">
        <f t="shared" si="300"/>
        <v>0.500043240688514</v>
      </c>
      <c r="AI145">
        <f t="shared" si="301"/>
        <v>1</v>
      </c>
      <c r="AJ145" s="4">
        <f t="shared" si="302"/>
        <v>-0.693233665676703</v>
      </c>
      <c r="AK145" s="61">
        <f t="shared" si="303"/>
        <v>0.500043240688514</v>
      </c>
      <c r="AL145" s="4">
        <f t="shared" ref="AL145:AO145" si="524">1-AC145^2</f>
        <v>0.99586862844181</v>
      </c>
      <c r="AM145" s="4">
        <f t="shared" si="524"/>
        <v>0.999157616923766</v>
      </c>
      <c r="AN145" s="4">
        <f t="shared" si="524"/>
        <v>0.999861539019054</v>
      </c>
      <c r="AO145" s="4">
        <f t="shared" si="524"/>
        <v>0.999901174224761</v>
      </c>
      <c r="AP145" s="61">
        <f t="shared" si="329"/>
        <v>-0.00049258287090611</v>
      </c>
      <c r="AQ145" s="61">
        <f t="shared" si="330"/>
        <v>-0.000174490692145853</v>
      </c>
      <c r="AR145" s="61">
        <f t="shared" si="331"/>
        <v>-0.00618709224618502</v>
      </c>
      <c r="AS145" s="61">
        <f t="shared" si="332"/>
        <v>0.00515299857844348</v>
      </c>
      <c r="AT145" s="40" cm="1">
        <f t="array" ref="AT145">SUMPRODUCT($A145:$B145,$AO$21:$AP$21)+$AQ$21</f>
        <v>0.0639159885640996</v>
      </c>
      <c r="AU145" s="40" cm="1">
        <f t="array" ref="AU145">SUMPRODUCT($A145:$B145,$AO$22:$AP$22)+$AQ$22</f>
        <v>0.028873990569601</v>
      </c>
      <c r="AV145" s="40" cm="1">
        <f t="array" ref="AV145">SUMPRODUCT($A145:$B145,$AO$23:$AP$23)+$AQ$23</f>
        <v>-0.0173892672073735</v>
      </c>
      <c r="AW145" s="40" cm="1">
        <f t="array" ref="AW145">SUMPRODUCT($A145:$B145,$AO$24:$AP$24)+$AQ$24</f>
        <v>0.0146181349083462</v>
      </c>
      <c r="AX145" s="10">
        <f t="shared" ref="AX145:BA145" si="525">TANH(AT145)</f>
        <v>0.0638290928836929</v>
      </c>
      <c r="AY145" s="10">
        <f t="shared" si="525"/>
        <v>0.0288659690920745</v>
      </c>
      <c r="AZ145" s="10">
        <f t="shared" si="525"/>
        <v>-0.0173875146588085</v>
      </c>
      <c r="BA145" s="10">
        <f t="shared" si="525"/>
        <v>0.014617093748233</v>
      </c>
      <c r="BB145" s="10" cm="1">
        <f t="array" ref="BB145">SUMPRODUCT(AX145:BA145,$AU$28:$AX$28)+$AY$28</f>
        <v>0.000404898779512342</v>
      </c>
      <c r="BC145" s="10">
        <f t="shared" si="306"/>
        <v>0.500101224693495</v>
      </c>
      <c r="BD145">
        <f t="shared" si="307"/>
        <v>1</v>
      </c>
      <c r="BE145" s="4">
        <f t="shared" si="308"/>
        <v>-0.693349650442579</v>
      </c>
      <c r="BF145" s="61">
        <f t="shared" si="309"/>
        <v>0.500101224693495</v>
      </c>
      <c r="BG145" s="4">
        <f t="shared" ref="BG145:BJ145" si="526">1-AX145^2</f>
        <v>0.995925846901645</v>
      </c>
      <c r="BH145" s="4">
        <f t="shared" si="526"/>
        <v>0.999166755828375</v>
      </c>
      <c r="BI145" s="4">
        <f t="shared" si="526"/>
        <v>0.99969767433399</v>
      </c>
      <c r="BJ145" s="4">
        <f t="shared" si="526"/>
        <v>0.999786340570355</v>
      </c>
      <c r="BK145" s="61">
        <f t="shared" si="335"/>
        <v>-0.000779020632761406</v>
      </c>
      <c r="BL145" s="61">
        <f t="shared" si="336"/>
        <v>0.00190052419010158</v>
      </c>
      <c r="BM145" s="61">
        <f t="shared" si="337"/>
        <v>-0.00617698625784013</v>
      </c>
      <c r="BN145" s="61">
        <f t="shared" si="338"/>
        <v>0.00613227103040415</v>
      </c>
    </row>
    <row r="146" spans="1:66">
      <c r="A146" s="4">
        <f>Planar_dataset!A115</f>
        <v>0.329897727985084</v>
      </c>
      <c r="B146" s="4">
        <f>Planar_dataset!B115</f>
        <v>-0.00955610600497617</v>
      </c>
      <c r="C146">
        <f>Planar_dataset!C115</f>
        <v>0</v>
      </c>
      <c r="D146" s="40" cm="1">
        <f t="array" ref="D146">SUMPRODUCT($A146:$B146,$E$21:$F$21)+$G$21</f>
        <v>0.0058589313519038</v>
      </c>
      <c r="E146" s="40" cm="1">
        <f t="array" ref="E146">SUMPRODUCT($A146:$B146,$E$22:$F$22)+$G$22</f>
        <v>0.000496420292861196</v>
      </c>
      <c r="F146" s="40" cm="1">
        <f t="array" ref="F146">SUMPRODUCT($A146:$B146,$E$23:$F$23)+$G$23</f>
        <v>-0.00088119623367255</v>
      </c>
      <c r="G146" s="40" cm="1">
        <f t="array" ref="G146">SUMPRODUCT($A146:$B146,$E$24:$F$24)+$G$24</f>
        <v>-0.00021304541818263</v>
      </c>
      <c r="H146" s="10">
        <f t="shared" si="311"/>
        <v>0.00585886431282922</v>
      </c>
      <c r="I146" s="10">
        <f t="shared" si="312"/>
        <v>0.000496420252083069</v>
      </c>
      <c r="J146" s="10">
        <f t="shared" si="313"/>
        <v>-0.000881196005587664</v>
      </c>
      <c r="K146" s="10">
        <f t="shared" si="314"/>
        <v>-0.00021304541495937</v>
      </c>
      <c r="L146" s="10" cm="1">
        <f t="array" ref="L146">SUMPRODUCT(H146:K146,$E$28:$H$28)+$I$28</f>
        <v>4.75682229013501e-6</v>
      </c>
      <c r="M146" s="10">
        <f t="shared" si="315"/>
        <v>0.500001189205573</v>
      </c>
      <c r="N146">
        <f t="shared" si="316"/>
        <v>1</v>
      </c>
      <c r="O146" s="4">
        <f t="shared" si="317"/>
        <v>-0.693149558973919</v>
      </c>
      <c r="P146" s="61">
        <f t="shared" si="318"/>
        <v>0.500001189205573</v>
      </c>
      <c r="Q146" s="4">
        <f t="shared" si="319"/>
        <v>0.999965673708964</v>
      </c>
      <c r="R146" s="4">
        <f t="shared" si="320"/>
        <v>0.999999753566933</v>
      </c>
      <c r="S146" s="4">
        <f t="shared" si="321"/>
        <v>0.9999992234936</v>
      </c>
      <c r="T146" s="4">
        <f t="shared" si="322"/>
        <v>0.999999954611651</v>
      </c>
      <c r="U146" s="61">
        <f t="shared" si="323"/>
        <v>-0.000219083845373756</v>
      </c>
      <c r="V146" s="61">
        <f t="shared" si="324"/>
        <v>-0.00238609523888801</v>
      </c>
      <c r="W146" s="61">
        <f t="shared" si="325"/>
        <v>-0.00656933429023218</v>
      </c>
      <c r="X146" s="61">
        <f t="shared" si="326"/>
        <v>0.00442312222171835</v>
      </c>
      <c r="Y146" s="40" cm="1">
        <f t="array" ref="Y146">SUMPRODUCT($A146:$B146,$Z$21:$AA$21)+$AB$21</f>
        <v>0.00585408545573377</v>
      </c>
      <c r="Z146" s="40" cm="1">
        <f t="array" ref="Z146">SUMPRODUCT($A146:$B146,$Z$22:$AA$22)+$AB$22</f>
        <v>0.000443196184596072</v>
      </c>
      <c r="AA146" s="40" cm="1">
        <f t="array" ref="AA146">SUMPRODUCT($A146:$B146,$Z$23:$AA$23)+$AB$23</f>
        <v>-0.00102799544194948</v>
      </c>
      <c r="AB146" s="40" cm="1">
        <f t="array" ref="AB146">SUMPRODUCT($A146:$B146,$Z$24:$AA$24)+$AB$24</f>
        <v>-0.00011419279258308</v>
      </c>
      <c r="AC146" s="10">
        <f t="shared" ref="AC146:AF146" si="527">TANH(Y146)</f>
        <v>0.00585401858286329</v>
      </c>
      <c r="AD146" s="10">
        <f t="shared" si="527"/>
        <v>0.000443196155578121</v>
      </c>
      <c r="AE146" s="10">
        <f t="shared" si="527"/>
        <v>-0.00102799507982979</v>
      </c>
      <c r="AF146" s="10">
        <f t="shared" si="527"/>
        <v>-0.000114192792086722</v>
      </c>
      <c r="AG146" s="61" cm="1">
        <f t="array" ref="AG146">SUMPRODUCT(AC146:AF146,$Z$28:$AC$28)+$AD$28</f>
        <v>4.20935927736849e-6</v>
      </c>
      <c r="AH146" s="10">
        <f t="shared" si="300"/>
        <v>0.500001052339819</v>
      </c>
      <c r="AI146">
        <f t="shared" si="301"/>
        <v>1</v>
      </c>
      <c r="AJ146" s="4">
        <f t="shared" si="302"/>
        <v>-0.693149285241799</v>
      </c>
      <c r="AK146" s="61">
        <f t="shared" si="303"/>
        <v>0.500001052339819</v>
      </c>
      <c r="AL146" s="4">
        <f t="shared" ref="AL146:AO146" si="528">1-AC146^2</f>
        <v>0.999965730466431</v>
      </c>
      <c r="AM146" s="4">
        <f t="shared" si="528"/>
        <v>0.999999803577168</v>
      </c>
      <c r="AN146" s="4">
        <f t="shared" si="528"/>
        <v>0.999998943226116</v>
      </c>
      <c r="AO146" s="4">
        <f t="shared" si="528"/>
        <v>0.999999986960006</v>
      </c>
      <c r="AP146" s="61">
        <f t="shared" si="329"/>
        <v>-0.00049456767565211</v>
      </c>
      <c r="AQ146" s="61">
        <f t="shared" si="330"/>
        <v>-0.000174623035689596</v>
      </c>
      <c r="AR146" s="61">
        <f t="shared" si="331"/>
        <v>-0.00618742042341371</v>
      </c>
      <c r="AS146" s="61">
        <f t="shared" si="332"/>
        <v>0.00515307301228593</v>
      </c>
      <c r="AT146" s="40" cm="1">
        <f t="array" ref="AT146">SUMPRODUCT($A146:$B146,$AO$21:$AP$21)+$AQ$21</f>
        <v>0.00584314387172422</v>
      </c>
      <c r="AU146" s="40" cm="1">
        <f t="array" ref="AU146">SUMPRODUCT($A146:$B146,$AO$22:$AP$22)+$AQ$22</f>
        <v>0.000439298845132025</v>
      </c>
      <c r="AV146" s="40" cm="1">
        <f t="array" ref="AV146">SUMPRODUCT($A146:$B146,$AO$23:$AP$23)+$AQ$23</f>
        <v>-0.00116639435224129</v>
      </c>
      <c r="AW146" s="40" cm="1">
        <f t="array" ref="AW146">SUMPRODUCT($A146:$B146,$AO$24:$AP$24)+$AQ$24</f>
        <v>9.74913929783031e-7</v>
      </c>
      <c r="AX146" s="10">
        <f t="shared" ref="AX146:BA146" si="529">TANH(AT146)</f>
        <v>0.00584307737311636</v>
      </c>
      <c r="AY146" s="10">
        <f t="shared" si="529"/>
        <v>0.000439298816872888</v>
      </c>
      <c r="AZ146" s="10">
        <f t="shared" si="529"/>
        <v>-0.00116639382329116</v>
      </c>
      <c r="BA146" s="10">
        <f t="shared" si="529"/>
        <v>9.74913929782722e-7</v>
      </c>
      <c r="BB146" s="10" cm="1">
        <f t="array" ref="BB146">SUMPRODUCT(AX146:BA146,$AU$28:$AX$28)+$AY$28</f>
        <v>7.7979068265851e-6</v>
      </c>
      <c r="BC146" s="10">
        <f t="shared" si="306"/>
        <v>0.500001949476707</v>
      </c>
      <c r="BD146">
        <f t="shared" si="307"/>
        <v>1</v>
      </c>
      <c r="BE146" s="4">
        <f t="shared" si="308"/>
        <v>-0.69315107952096</v>
      </c>
      <c r="BF146" s="61">
        <f t="shared" si="309"/>
        <v>0.500001949476707</v>
      </c>
      <c r="BG146" s="4">
        <f t="shared" ref="BG146:BJ146" si="530">1-AX146^2</f>
        <v>0.999965858446812</v>
      </c>
      <c r="BH146" s="4">
        <f t="shared" si="530"/>
        <v>0.999999807016549</v>
      </c>
      <c r="BI146" s="4">
        <f t="shared" si="530"/>
        <v>0.999998639525449</v>
      </c>
      <c r="BJ146" s="4">
        <f t="shared" si="530"/>
        <v>0.99999999999905</v>
      </c>
      <c r="BK146" s="61">
        <f t="shared" si="335"/>
        <v>-0.00078202548905915</v>
      </c>
      <c r="BL146" s="61">
        <f t="shared" si="336"/>
        <v>0.00190173115628346</v>
      </c>
      <c r="BM146" s="61">
        <f t="shared" si="337"/>
        <v>-0.00617761931369185</v>
      </c>
      <c r="BN146" s="61">
        <f t="shared" si="338"/>
        <v>0.00613236394915559</v>
      </c>
    </row>
    <row r="147" spans="1:66">
      <c r="A147" s="4">
        <f>Planar_dataset!A116</f>
        <v>4.07816587564461</v>
      </c>
      <c r="B147" s="4">
        <f>Planar_dataset!B116</f>
        <v>-1.20211121563515</v>
      </c>
      <c r="C147">
        <f>Planar_dataset!C116</f>
        <v>0</v>
      </c>
      <c r="D147" s="40" cm="1">
        <f t="array" ref="D147">SUMPRODUCT($A147:$B147,$E$21:$F$21)+$G$21</f>
        <v>0.0676959021751412</v>
      </c>
      <c r="E147" s="40" cm="1">
        <f t="array" ref="E147">SUMPRODUCT($A147:$B147,$E$22:$F$22)+$G$22</f>
        <v>0.0263365816034609</v>
      </c>
      <c r="F147" s="40" cm="1">
        <f t="array" ref="F147">SUMPRODUCT($A147:$B147,$E$23:$F$23)+$G$23</f>
        <v>-0.00704775353974091</v>
      </c>
      <c r="G147" s="40" cm="1">
        <f t="array" ref="G147">SUMPRODUCT($A147:$B147,$E$24:$F$24)+$G$24</f>
        <v>0.00416291059538728</v>
      </c>
      <c r="H147" s="10">
        <f t="shared" si="311"/>
        <v>0.0675926805886071</v>
      </c>
      <c r="I147" s="10">
        <f t="shared" si="312"/>
        <v>0.0263304941383922</v>
      </c>
      <c r="J147" s="10">
        <f t="shared" si="313"/>
        <v>-0.00704763685280341</v>
      </c>
      <c r="K147" s="10">
        <f t="shared" si="314"/>
        <v>0.00416288654805046</v>
      </c>
      <c r="L147" s="10" cm="1">
        <f t="array" ref="L147">SUMPRODUCT(H147:K147,$E$28:$H$28)+$I$28</f>
        <v>-2.58494978739908e-5</v>
      </c>
      <c r="M147" s="10">
        <f t="shared" si="315"/>
        <v>0.499993537625532</v>
      </c>
      <c r="N147">
        <f t="shared" si="316"/>
        <v>0</v>
      </c>
      <c r="O147" s="4">
        <f t="shared" si="317"/>
        <v>-0.693134255894533</v>
      </c>
      <c r="P147" s="61">
        <f t="shared" si="318"/>
        <v>0.499993537625532</v>
      </c>
      <c r="Q147" s="4">
        <f t="shared" si="319"/>
        <v>0.995431229530847</v>
      </c>
      <c r="R147" s="4">
        <f t="shared" si="320"/>
        <v>0.999306705078428</v>
      </c>
      <c r="S147" s="4">
        <f t="shared" si="321"/>
        <v>0.999950330814791</v>
      </c>
      <c r="T147" s="4">
        <f t="shared" si="322"/>
        <v>0.999982670375588</v>
      </c>
      <c r="U147" s="61">
        <f t="shared" si="323"/>
        <v>-0.000218087050340688</v>
      </c>
      <c r="V147" s="61">
        <f t="shared" si="324"/>
        <v>-0.00238440506937766</v>
      </c>
      <c r="W147" s="61">
        <f t="shared" si="325"/>
        <v>-0.00656891257121142</v>
      </c>
      <c r="X147" s="61">
        <f t="shared" si="326"/>
        <v>0.00442297808500976</v>
      </c>
      <c r="Y147" s="40" cm="1">
        <f t="array" ref="Y147">SUMPRODUCT($A147:$B147,$Z$21:$AA$21)+$AB$21</f>
        <v>0.0675234442958543</v>
      </c>
      <c r="Z147" s="40" cm="1">
        <f t="array" ref="Z147">SUMPRODUCT($A147:$B147,$Z$22:$AA$22)+$AB$22</f>
        <v>0.0244617205541985</v>
      </c>
      <c r="AA147" s="40" cm="1">
        <f t="array" ref="AA147">SUMPRODUCT($A147:$B147,$Z$23:$AA$23)+$AB$23</f>
        <v>-0.0122296983585071</v>
      </c>
      <c r="AB147" s="40" cm="1">
        <f t="array" ref="AB147">SUMPRODUCT($A147:$B147,$Z$24:$AA$24)+$AB$24</f>
        <v>0.00765106734106168</v>
      </c>
      <c r="AC147" s="10">
        <f t="shared" ref="AC147:AF147" si="531">TANH(Y147)</f>
        <v>0.067421008630327</v>
      </c>
      <c r="AD147" s="10">
        <f t="shared" si="531"/>
        <v>0.024456842621419</v>
      </c>
      <c r="AE147" s="10">
        <f t="shared" si="531"/>
        <v>-0.0122290886812424</v>
      </c>
      <c r="AF147" s="10">
        <f t="shared" si="531"/>
        <v>0.00765091804971023</v>
      </c>
      <c r="AG147" s="61" cm="1">
        <f t="array" ref="AG147">SUMPRODUCT(AC147:AF147,$Z$28:$AC$28)+$AD$28</f>
        <v>0.000153562462637484</v>
      </c>
      <c r="AH147" s="10">
        <f t="shared" si="300"/>
        <v>0.500038390615584</v>
      </c>
      <c r="AI147">
        <f t="shared" si="301"/>
        <v>1</v>
      </c>
      <c r="AJ147" s="4">
        <f t="shared" si="302"/>
        <v>-0.693223964738943</v>
      </c>
      <c r="AK147" s="61">
        <f t="shared" si="303"/>
        <v>0.500038390615584</v>
      </c>
      <c r="AL147" s="4">
        <f t="shared" ref="AL147:AO147" si="532">1-AC147^2</f>
        <v>0.995454407595269</v>
      </c>
      <c r="AM147" s="4">
        <f t="shared" si="532"/>
        <v>0.999401862848991</v>
      </c>
      <c r="AN147" s="4">
        <f t="shared" si="532"/>
        <v>0.999850449390026</v>
      </c>
      <c r="AO147" s="4">
        <f t="shared" si="532"/>
        <v>0.999941463452997</v>
      </c>
      <c r="AP147" s="61">
        <f t="shared" si="329"/>
        <v>-0.000492373210632863</v>
      </c>
      <c r="AQ147" s="61">
        <f t="shared" si="330"/>
        <v>-0.000174531653865368</v>
      </c>
      <c r="AR147" s="61">
        <f t="shared" si="331"/>
        <v>-0.00618696361428391</v>
      </c>
      <c r="AS147" s="61">
        <f t="shared" si="332"/>
        <v>0.00515315622676926</v>
      </c>
      <c r="AT147" s="40" cm="1">
        <f t="array" ref="AT147">SUMPRODUCT($A147:$B147,$AO$21:$AP$21)+$AQ$21</f>
        <v>0.0671343563070343</v>
      </c>
      <c r="AU147" s="40" cm="1">
        <f t="array" ref="AU147">SUMPRODUCT($A147:$B147,$AO$22:$AP$22)+$AQ$22</f>
        <v>0.0243245168008297</v>
      </c>
      <c r="AV147" s="40" cm="1">
        <f t="array" ref="AV147">SUMPRODUCT($A147:$B147,$AO$23:$AP$23)+$AQ$23</f>
        <v>-0.0171099535929583</v>
      </c>
      <c r="AW147" s="40" cm="1">
        <f t="array" ref="AW147">SUMPRODUCT($A147:$B147,$AO$24:$AP$24)+$AQ$24</f>
        <v>0.0117110893695786</v>
      </c>
      <c r="AX147" s="10">
        <f t="shared" ref="AX147:BA147" si="533">TANH(AT147)</f>
        <v>0.0670336791357595</v>
      </c>
      <c r="AY147" s="10">
        <f t="shared" si="533"/>
        <v>0.0243197204754498</v>
      </c>
      <c r="AZ147" s="10">
        <f t="shared" si="533"/>
        <v>-0.0171082841392268</v>
      </c>
      <c r="BA147" s="10">
        <f t="shared" si="533"/>
        <v>0.0117105540084854</v>
      </c>
      <c r="BB147" s="10" cm="1">
        <f t="array" ref="BB147">SUMPRODUCT(AX147:BA147,$AU$28:$AX$28)+$AY$28</f>
        <v>0.000343497339481129</v>
      </c>
      <c r="BC147" s="10">
        <f t="shared" si="306"/>
        <v>0.500085874334026</v>
      </c>
      <c r="BD147">
        <f t="shared" si="307"/>
        <v>1</v>
      </c>
      <c r="BE147" s="4">
        <f t="shared" si="308"/>
        <v>-0.693318943978489</v>
      </c>
      <c r="BF147" s="61">
        <f t="shared" si="309"/>
        <v>0.500085874334026</v>
      </c>
      <c r="BG147" s="4">
        <f t="shared" ref="BG147:BJ147" si="534">1-AX147^2</f>
        <v>0.995506485861524</v>
      </c>
      <c r="BH147" s="4">
        <f t="shared" si="534"/>
        <v>0.999408551195996</v>
      </c>
      <c r="BI147" s="4">
        <f t="shared" si="534"/>
        <v>0.999707306613811</v>
      </c>
      <c r="BJ147" s="4">
        <f t="shared" si="534"/>
        <v>0.999862862924814</v>
      </c>
      <c r="BK147" s="61">
        <f t="shared" si="335"/>
        <v>-0.000778668703841029</v>
      </c>
      <c r="BL147" s="61">
        <f t="shared" si="336"/>
        <v>0.0019009257615074</v>
      </c>
      <c r="BM147" s="61">
        <f t="shared" si="337"/>
        <v>-0.00617685617293207</v>
      </c>
      <c r="BN147" s="61">
        <f t="shared" si="338"/>
        <v>0.00613255214507437</v>
      </c>
    </row>
    <row r="148" spans="1:66">
      <c r="A148" s="4">
        <f>Planar_dataset!A117</f>
        <v>-0.3175660124596</v>
      </c>
      <c r="B148" s="4">
        <f>Planar_dataset!B117</f>
        <v>-0.00960546772849924</v>
      </c>
      <c r="C148">
        <f>Planar_dataset!C117</f>
        <v>0</v>
      </c>
      <c r="D148" s="40" cm="1">
        <f t="array" ref="D148">SUMPRODUCT($A148:$B148,$E$21:$F$21)+$G$21</f>
        <v>-0.0057220049336123</v>
      </c>
      <c r="E148" s="40" cm="1">
        <f t="array" ref="E148">SUMPRODUCT($A148:$B148,$E$22:$F$22)+$G$22</f>
        <v>-0.00012744597123614</v>
      </c>
      <c r="F148" s="40" cm="1">
        <f t="array" ref="F148">SUMPRODUCT($A148:$B148,$E$23:$F$23)+$G$23</f>
        <v>0.000914966913025973</v>
      </c>
      <c r="G148" s="40" cm="1">
        <f t="array" ref="G148">SUMPRODUCT($A148:$B148,$E$24:$F$24)+$G$24</f>
        <v>0.000322985171063633</v>
      </c>
      <c r="H148" s="10">
        <f t="shared" si="311"/>
        <v>-0.00572194248572627</v>
      </c>
      <c r="I148" s="10">
        <f t="shared" si="312"/>
        <v>-0.000127445970546128</v>
      </c>
      <c r="J148" s="10">
        <f t="shared" si="313"/>
        <v>0.000914966657700133</v>
      </c>
      <c r="K148" s="10">
        <f t="shared" si="314"/>
        <v>0.000322985159832425</v>
      </c>
      <c r="L148" s="10" cm="1">
        <f t="array" ref="L148">SUMPRODUCT(H148:K148,$E$28:$H$28)+$I$28</f>
        <v>-6.04877983345889e-6</v>
      </c>
      <c r="M148" s="10">
        <f t="shared" si="315"/>
        <v>0.499998487805042</v>
      </c>
      <c r="N148">
        <f t="shared" si="316"/>
        <v>0</v>
      </c>
      <c r="O148" s="4">
        <f t="shared" si="317"/>
        <v>-0.693144156174602</v>
      </c>
      <c r="P148" s="61">
        <f t="shared" si="318"/>
        <v>0.499998487805042</v>
      </c>
      <c r="Q148" s="4">
        <f t="shared" si="319"/>
        <v>0.99996725937419</v>
      </c>
      <c r="R148" s="4">
        <f t="shared" si="320"/>
        <v>0.999999983757525</v>
      </c>
      <c r="S148" s="4">
        <f t="shared" si="321"/>
        <v>0.999999162836015</v>
      </c>
      <c r="T148" s="4">
        <f t="shared" si="322"/>
        <v>0.999999895680587</v>
      </c>
      <c r="U148" s="61">
        <f t="shared" si="323"/>
        <v>-0.000219083009113822</v>
      </c>
      <c r="V148" s="61">
        <f t="shared" si="324"/>
        <v>-0.00238608289657463</v>
      </c>
      <c r="W148" s="61">
        <f t="shared" si="325"/>
        <v>-0.00656929839903221</v>
      </c>
      <c r="X148" s="61">
        <f t="shared" si="326"/>
        <v>0.00442309806386784</v>
      </c>
      <c r="Y148" s="40" cm="1">
        <f t="array" ref="Y148">SUMPRODUCT($A148:$B148,$Z$21:$AA$21)+$AB$21</f>
        <v>-0.00571928166072768</v>
      </c>
      <c r="Z148" s="40" cm="1">
        <f t="array" ref="Z148">SUMPRODUCT($A148:$B148,$Z$22:$AA$22)+$AB$22</f>
        <v>-9.69843749702642e-5</v>
      </c>
      <c r="AA148" s="40" cm="1">
        <f t="array" ref="AA148">SUMPRODUCT($A148:$B148,$Z$23:$AA$23)+$AB$23</f>
        <v>0.000997885821531586</v>
      </c>
      <c r="AB148" s="40" cm="1">
        <f t="array" ref="AB148">SUMPRODUCT($A148:$B148,$Z$24:$AA$24)+$AB$24</f>
        <v>0.000267076832664955</v>
      </c>
      <c r="AC148" s="10">
        <f t="shared" ref="AC148:AF148" si="535">TANH(Y148)</f>
        <v>-0.00571921930196088</v>
      </c>
      <c r="AD148" s="10">
        <f t="shared" si="535"/>
        <v>-9.69843746661868e-5</v>
      </c>
      <c r="AE148" s="10">
        <f t="shared" si="535"/>
        <v>0.000997885490308097</v>
      </c>
      <c r="AF148" s="10">
        <f t="shared" si="535"/>
        <v>0.000267076826314755</v>
      </c>
      <c r="AG148" s="61" cm="1">
        <f t="array" ref="AG148">SUMPRODUCT(AC148:AF148,$Z$28:$AC$28)+$AD$28</f>
        <v>-5.29462943009577e-6</v>
      </c>
      <c r="AH148" s="10">
        <f t="shared" si="300"/>
        <v>0.499998676342643</v>
      </c>
      <c r="AI148">
        <f t="shared" si="301"/>
        <v>0</v>
      </c>
      <c r="AJ148" s="4">
        <f t="shared" si="302"/>
        <v>-0.693144533248734</v>
      </c>
      <c r="AK148" s="61">
        <f t="shared" si="303"/>
        <v>0.499998676342643</v>
      </c>
      <c r="AL148" s="4">
        <f t="shared" ref="AL148:AO148" si="536">1-AC148^2</f>
        <v>0.999967290530576</v>
      </c>
      <c r="AM148" s="4">
        <f t="shared" si="536"/>
        <v>0.999999990594031</v>
      </c>
      <c r="AN148" s="4">
        <f t="shared" si="536"/>
        <v>0.999999004224548</v>
      </c>
      <c r="AO148" s="4">
        <f t="shared" si="536"/>
        <v>0.999999928669969</v>
      </c>
      <c r="AP148" s="61">
        <f t="shared" si="329"/>
        <v>-0.000494566097054327</v>
      </c>
      <c r="AQ148" s="61">
        <f t="shared" si="330"/>
        <v>-0.000174622238540967</v>
      </c>
      <c r="AR148" s="61">
        <f t="shared" si="331"/>
        <v>-0.00618739139831023</v>
      </c>
      <c r="AS148" s="61">
        <f t="shared" si="332"/>
        <v>0.00515304822459221</v>
      </c>
      <c r="AT148" s="40" cm="1">
        <f t="array" ref="AT148">SUMPRODUCT($A148:$B148,$AO$21:$AP$21)+$AQ$21</f>
        <v>-0.00571313600329762</v>
      </c>
      <c r="AU148" s="40" cm="1">
        <f t="array" ref="AU148">SUMPRODUCT($A148:$B148,$AO$22:$AP$22)+$AQ$22</f>
        <v>-9.47581038685467e-5</v>
      </c>
      <c r="AV148" s="40" cm="1">
        <f t="array" ref="AV148">SUMPRODUCT($A148:$B148,$AO$23:$AP$23)+$AQ$23</f>
        <v>0.00107608470729894</v>
      </c>
      <c r="AW148" s="40" cm="1">
        <f t="array" ref="AW148">SUMPRODUCT($A148:$B148,$AO$24:$AP$24)+$AQ$24</f>
        <v>0.000201901304103808</v>
      </c>
      <c r="AX148" s="10">
        <f t="shared" ref="AX148:BA148" si="537">TANH(AT148)</f>
        <v>-0.00571307384533609</v>
      </c>
      <c r="AY148" s="10">
        <f t="shared" si="537"/>
        <v>-9.47581035849326e-5</v>
      </c>
      <c r="AZ148" s="10">
        <f t="shared" si="537"/>
        <v>0.00107608429194539</v>
      </c>
      <c r="BA148" s="10">
        <f t="shared" si="537"/>
        <v>0.000201901301360364</v>
      </c>
      <c r="BB148" s="10" cm="1">
        <f t="array" ref="BB148">SUMPRODUCT(AX148:BA148,$AU$28:$AX$28)+$AY$28</f>
        <v>-1.40037880030788e-6</v>
      </c>
      <c r="BC148" s="10">
        <f t="shared" si="306"/>
        <v>0.4999996499053</v>
      </c>
      <c r="BD148">
        <f t="shared" si="307"/>
        <v>0</v>
      </c>
      <c r="BE148" s="4">
        <f t="shared" si="308"/>
        <v>-0.69314648037079</v>
      </c>
      <c r="BF148" s="61">
        <f t="shared" si="309"/>
        <v>0.4999996499053</v>
      </c>
      <c r="BG148" s="4">
        <f t="shared" ref="BG148:BJ148" si="538">1-AX148^2</f>
        <v>0.999967360787238</v>
      </c>
      <c r="BH148" s="4">
        <f t="shared" si="538"/>
        <v>0.999999991020902</v>
      </c>
      <c r="BI148" s="4">
        <f t="shared" si="538"/>
        <v>0.999998842042597</v>
      </c>
      <c r="BJ148" s="4">
        <f t="shared" si="538"/>
        <v>0.999999959235864</v>
      </c>
      <c r="BK148" s="61">
        <f t="shared" si="335"/>
        <v>-0.000782023067329481</v>
      </c>
      <c r="BL148" s="61">
        <f t="shared" si="336"/>
        <v>0.00190172275990965</v>
      </c>
      <c r="BM148" s="61">
        <f t="shared" si="337"/>
        <v>-0.00617759215311894</v>
      </c>
      <c r="BN148" s="61">
        <f t="shared" si="338"/>
        <v>0.00613233549567443</v>
      </c>
    </row>
    <row r="149" spans="1:66">
      <c r="A149" s="4">
        <f>Planar_dataset!A118</f>
        <v>3.31129112974337</v>
      </c>
      <c r="B149" s="4">
        <f>Planar_dataset!B118</f>
        <v>-0.810882919769859</v>
      </c>
      <c r="C149">
        <f>Planar_dataset!C118</f>
        <v>0</v>
      </c>
      <c r="D149" s="40" cm="1">
        <f t="array" ref="D149">SUMPRODUCT($A149:$B149,$E$21:$F$21)+$G$21</f>
        <v>0.0556871121638474</v>
      </c>
      <c r="E149" s="40" cm="1">
        <f t="array" ref="E149">SUMPRODUCT($A149:$B149,$E$22:$F$22)+$G$22</f>
        <v>0.0183060561434356</v>
      </c>
      <c r="F149" s="40" cm="1">
        <f t="array" ref="F149">SUMPRODUCT($A149:$B149,$E$23:$F$23)+$G$23</f>
        <v>-0.00630845097557176</v>
      </c>
      <c r="G149" s="40" cm="1">
        <f t="array" ref="G149">SUMPRODUCT($A149:$B149,$E$24:$F$24)+$G$24</f>
        <v>0.00234443005825904</v>
      </c>
      <c r="H149" s="10">
        <f t="shared" si="311"/>
        <v>0.0556296205541049</v>
      </c>
      <c r="I149" s="10">
        <f t="shared" si="312"/>
        <v>0.0183040115596876</v>
      </c>
      <c r="J149" s="10">
        <f t="shared" si="313"/>
        <v>-0.00630836729203452</v>
      </c>
      <c r="K149" s="10">
        <f t="shared" si="314"/>
        <v>0.0023444257629973</v>
      </c>
      <c r="L149" s="10" cm="1">
        <f t="array" ref="L149">SUMPRODUCT(H149:K149,$E$28:$H$28)+$I$28</f>
        <v>-8.10319522060862e-6</v>
      </c>
      <c r="M149" s="10">
        <f t="shared" si="315"/>
        <v>0.499997974201195</v>
      </c>
      <c r="N149">
        <f t="shared" si="316"/>
        <v>0</v>
      </c>
      <c r="O149" s="4">
        <f t="shared" si="317"/>
        <v>-0.693143128970543</v>
      </c>
      <c r="P149" s="61">
        <f t="shared" si="318"/>
        <v>0.499997974201195</v>
      </c>
      <c r="Q149" s="4">
        <f t="shared" si="319"/>
        <v>0.996905345317006</v>
      </c>
      <c r="R149" s="4">
        <f t="shared" si="320"/>
        <v>0.999664963160823</v>
      </c>
      <c r="S149" s="4">
        <f t="shared" si="321"/>
        <v>0.999960204502109</v>
      </c>
      <c r="T149" s="4">
        <f t="shared" si="322"/>
        <v>0.999994503667842</v>
      </c>
      <c r="U149" s="61">
        <f t="shared" si="323"/>
        <v>-0.000218411949449614</v>
      </c>
      <c r="V149" s="61">
        <f t="shared" si="324"/>
        <v>-0.00238528105945687</v>
      </c>
      <c r="W149" s="61">
        <f t="shared" si="325"/>
        <v>-0.00656903572210602</v>
      </c>
      <c r="X149" s="61">
        <f t="shared" si="326"/>
        <v>0.00442306967103462</v>
      </c>
      <c r="Y149" s="40" cm="1">
        <f t="array" ref="Y149">SUMPRODUCT($A149:$B149,$Z$21:$AA$21)+$AB$21</f>
        <v>0.0555642271217919</v>
      </c>
      <c r="Z149" s="40" cm="1">
        <f t="array" ref="Z149">SUMPRODUCT($A149:$B149,$Z$22:$AA$22)+$AB$22</f>
        <v>0.0169689449505394</v>
      </c>
      <c r="AA149" s="40" cm="1">
        <f t="array" ref="AA149">SUMPRODUCT($A149:$B149,$Z$23:$AA$23)+$AB$23</f>
        <v>-0.0100028733091863</v>
      </c>
      <c r="AB149" s="40" cm="1">
        <f t="array" ref="AB149">SUMPRODUCT($A149:$B149,$Z$24:$AA$24)+$AB$24</f>
        <v>0.00483138539677186</v>
      </c>
      <c r="AC149" s="10">
        <f t="shared" ref="AC149:AF149" si="539">TANH(Y149)</f>
        <v>0.0555071149619828</v>
      </c>
      <c r="AD149" s="10">
        <f t="shared" si="539"/>
        <v>0.0169673164299665</v>
      </c>
      <c r="AE149" s="10">
        <f t="shared" si="539"/>
        <v>-0.0100025397017915</v>
      </c>
      <c r="AF149" s="10">
        <f t="shared" si="539"/>
        <v>0.0048313478052648</v>
      </c>
      <c r="AG149" s="61" cm="1">
        <f t="array" ref="AG149">SUMPRODUCT(AC149:AF149,$Z$28:$AC$28)+$AD$28</f>
        <v>0.000111350975431767</v>
      </c>
      <c r="AH149" s="10">
        <f t="shared" si="300"/>
        <v>0.500027837743829</v>
      </c>
      <c r="AI149">
        <f t="shared" si="301"/>
        <v>1</v>
      </c>
      <c r="AJ149" s="4">
        <f t="shared" si="302"/>
        <v>-0.693202857597541</v>
      </c>
      <c r="AK149" s="61">
        <f t="shared" si="303"/>
        <v>0.500027837743829</v>
      </c>
      <c r="AL149" s="4">
        <f t="shared" ref="AL149:AO149" si="540">1-AC149^2</f>
        <v>0.996918960188597</v>
      </c>
      <c r="AM149" s="4">
        <f t="shared" si="540"/>
        <v>0.999712110173165</v>
      </c>
      <c r="AN149" s="4">
        <f t="shared" si="540"/>
        <v>0.999899949199514</v>
      </c>
      <c r="AO149" s="4">
        <f t="shared" si="540"/>
        <v>0.999976658078385</v>
      </c>
      <c r="AP149" s="61">
        <f t="shared" si="329"/>
        <v>-0.000493087203526611</v>
      </c>
      <c r="AQ149" s="61">
        <f t="shared" si="330"/>
        <v>-0.000174582149770326</v>
      </c>
      <c r="AR149" s="61">
        <f t="shared" si="331"/>
        <v>-0.00618713933670541</v>
      </c>
      <c r="AS149" s="61">
        <f t="shared" si="332"/>
        <v>0.00515322884411809</v>
      </c>
      <c r="AT149" s="40" cm="1">
        <f t="array" ref="AT149">SUMPRODUCT($A149:$B149,$AO$21:$AP$21)+$AQ$21</f>
        <v>0.0552869719705078</v>
      </c>
      <c r="AU149" s="40" cm="1">
        <f t="array" ref="AU149">SUMPRODUCT($A149:$B149,$AO$22:$AP$22)+$AQ$22</f>
        <v>0.016871093774963</v>
      </c>
      <c r="AV149" s="40" cm="1">
        <f t="array" ref="AV149">SUMPRODUCT($A149:$B149,$AO$23:$AP$23)+$AQ$23</f>
        <v>-0.0134824379714448</v>
      </c>
      <c r="AW149" s="40" cm="1">
        <f t="array" ref="AW149">SUMPRODUCT($A149:$B149,$AO$24:$AP$24)+$AQ$24</f>
        <v>0.00772624994632248</v>
      </c>
      <c r="AX149" s="10">
        <f t="shared" ref="AX149:BA149" si="541">TANH(AT149)</f>
        <v>0.0552307097981659</v>
      </c>
      <c r="AY149" s="10">
        <f t="shared" si="541"/>
        <v>0.0168694932626473</v>
      </c>
      <c r="AZ149" s="10">
        <f t="shared" si="541"/>
        <v>-0.0134816211023574</v>
      </c>
      <c r="BA149" s="10">
        <f t="shared" si="541"/>
        <v>0.0077260962106556</v>
      </c>
      <c r="BB149" s="10" cm="1">
        <f t="array" ref="BB149">SUMPRODUCT(AX149:BA149,$AU$28:$AX$28)+$AY$28</f>
        <v>0.000239945516444391</v>
      </c>
      <c r="BC149" s="10">
        <f t="shared" si="306"/>
        <v>0.500059986378823</v>
      </c>
      <c r="BD149">
        <f t="shared" si="307"/>
        <v>1</v>
      </c>
      <c r="BE149" s="4">
        <f t="shared" si="308"/>
        <v>-0.693267160514899</v>
      </c>
      <c r="BF149" s="61">
        <f t="shared" si="309"/>
        <v>0.500059986378823</v>
      </c>
      <c r="BG149" s="4">
        <f t="shared" ref="BG149:BJ149" si="542">1-AX149^2</f>
        <v>0.996949568695191</v>
      </c>
      <c r="BH149" s="4">
        <f t="shared" si="542"/>
        <v>0.999715420197061</v>
      </c>
      <c r="BI149" s="4">
        <f t="shared" si="542"/>
        <v>0.999818245892452</v>
      </c>
      <c r="BJ149" s="4">
        <f t="shared" si="542"/>
        <v>0.999940307437344</v>
      </c>
      <c r="BK149" s="61">
        <f t="shared" si="335"/>
        <v>-0.000779757091569262</v>
      </c>
      <c r="BL149" s="61">
        <f t="shared" si="336"/>
        <v>0.00190141100643767</v>
      </c>
      <c r="BM149" s="61">
        <f t="shared" si="337"/>
        <v>-0.00617722183661084</v>
      </c>
      <c r="BN149" s="61">
        <f t="shared" si="338"/>
        <v>0.00613270965418997</v>
      </c>
    </row>
    <row r="150" spans="1:66">
      <c r="A150" s="4">
        <f>Planar_dataset!A119</f>
        <v>-0.95280938579073</v>
      </c>
      <c r="B150" s="4">
        <f>Planar_dataset!B119</f>
        <v>-0.0568346353452893</v>
      </c>
      <c r="C150">
        <f>Planar_dataset!C119</f>
        <v>0</v>
      </c>
      <c r="D150" s="40" cm="1">
        <f t="array" ref="D150">SUMPRODUCT($A150:$B150,$E$21:$F$21)+$G$21</f>
        <v>-0.0172903087535542</v>
      </c>
      <c r="E150" s="40" cm="1">
        <f t="array" ref="E150">SUMPRODUCT($A150:$B150,$E$22:$F$22)+$G$22</f>
        <v>0.000139672349802767</v>
      </c>
      <c r="F150" s="40" cm="1">
        <f t="array" ref="F150">SUMPRODUCT($A150:$B150,$E$23:$F$23)+$G$23</f>
        <v>0.00284460680085559</v>
      </c>
      <c r="G150" s="40" cm="1">
        <f t="array" ref="G150">SUMPRODUCT($A150:$B150,$E$24:$F$24)+$G$24</f>
        <v>0.00114472214979251</v>
      </c>
      <c r="H150" s="10">
        <f t="shared" si="311"/>
        <v>-0.0172885859527717</v>
      </c>
      <c r="I150" s="10">
        <f t="shared" si="312"/>
        <v>0.000139672348894507</v>
      </c>
      <c r="J150" s="10">
        <f t="shared" si="313"/>
        <v>0.00284459912822884</v>
      </c>
      <c r="K150" s="10">
        <f t="shared" si="314"/>
        <v>0.00114472164978241</v>
      </c>
      <c r="L150" s="10" cm="1">
        <f t="array" ref="L150">SUMPRODUCT(H150:K150,$E$28:$H$28)+$I$28</f>
        <v>-2.03387212378787e-5</v>
      </c>
      <c r="M150" s="10">
        <f t="shared" si="315"/>
        <v>0.499994915319691</v>
      </c>
      <c r="N150">
        <f t="shared" si="316"/>
        <v>0</v>
      </c>
      <c r="O150" s="4">
        <f t="shared" si="317"/>
        <v>-0.693137011251034</v>
      </c>
      <c r="P150" s="61">
        <f t="shared" si="318"/>
        <v>0.499994915319691</v>
      </c>
      <c r="Q150" s="4">
        <f t="shared" si="319"/>
        <v>0.999701104795754</v>
      </c>
      <c r="R150" s="4">
        <f t="shared" si="320"/>
        <v>0.999999980491635</v>
      </c>
      <c r="S150" s="4">
        <f t="shared" si="321"/>
        <v>0.9999919082558</v>
      </c>
      <c r="T150" s="4">
        <f t="shared" si="322"/>
        <v>0.999998689612345</v>
      </c>
      <c r="U150" s="61">
        <f t="shared" si="323"/>
        <v>-0.000219023132328944</v>
      </c>
      <c r="V150" s="61">
        <f t="shared" si="324"/>
        <v>-0.00238606584023805</v>
      </c>
      <c r="W150" s="61">
        <f t="shared" si="325"/>
        <v>-0.00656920380424408</v>
      </c>
      <c r="X150" s="61">
        <f t="shared" si="326"/>
        <v>0.00442306112634564</v>
      </c>
      <c r="Y150" s="40" cm="1">
        <f t="array" ref="Y150">SUMPRODUCT($A150:$B150,$Z$21:$AA$21)+$AB$21</f>
        <v>-0.0172850555852005</v>
      </c>
      <c r="Z150" s="40" cm="1">
        <f t="array" ref="Z150">SUMPRODUCT($A150:$B150,$Z$22:$AA$22)+$AB$22</f>
        <v>0.000199350827634576</v>
      </c>
      <c r="AA150" s="40" cm="1">
        <f t="array" ref="AA150">SUMPRODUCT($A150:$B150,$Z$23:$AA$23)+$AB$23</f>
        <v>0.0030063525244674</v>
      </c>
      <c r="AB150" s="40" cm="1">
        <f t="array" ref="AB150">SUMPRODUCT($A150:$B150,$Z$24:$AA$24)+$AB$24</f>
        <v>0.00103559468952453</v>
      </c>
      <c r="AC150" s="10">
        <f t="shared" ref="AC150:AF150" si="543">TANH(Y150)</f>
        <v>-0.0172833343540879</v>
      </c>
      <c r="AD150" s="10">
        <f t="shared" si="543"/>
        <v>0.000199350824993792</v>
      </c>
      <c r="AE150" s="10">
        <f t="shared" si="543"/>
        <v>0.00300634346720627</v>
      </c>
      <c r="AF150" s="10">
        <f t="shared" si="543"/>
        <v>0.00103559431931465</v>
      </c>
      <c r="AG150" s="61" cm="1">
        <f t="array" ref="AG150">SUMPRODUCT(AC150:AF150,$Z$28:$AC$28)+$AD$28</f>
        <v>-1.089316503088e-5</v>
      </c>
      <c r="AH150" s="10">
        <f t="shared" si="300"/>
        <v>0.499997276708742</v>
      </c>
      <c r="AI150">
        <f t="shared" si="301"/>
        <v>0</v>
      </c>
      <c r="AJ150" s="4">
        <f t="shared" si="302"/>
        <v>-0.693141733992262</v>
      </c>
      <c r="AK150" s="61">
        <f t="shared" si="303"/>
        <v>0.499997276708742</v>
      </c>
      <c r="AL150" s="4">
        <f t="shared" ref="AL150:AO150" si="544">1-AC150^2</f>
        <v>0.999701286353605</v>
      </c>
      <c r="AM150" s="4">
        <f t="shared" si="544"/>
        <v>0.999999960259249</v>
      </c>
      <c r="AN150" s="4">
        <f t="shared" si="544"/>
        <v>0.999990961898957</v>
      </c>
      <c r="AO150" s="4">
        <f t="shared" si="544"/>
        <v>0.999998927544406</v>
      </c>
      <c r="AP150" s="61">
        <f t="shared" si="329"/>
        <v>-0.000494433152045093</v>
      </c>
      <c r="AQ150" s="61">
        <f t="shared" si="330"/>
        <v>-0.00017462174442815</v>
      </c>
      <c r="AR150" s="61">
        <f t="shared" si="331"/>
        <v>-0.00618732431717243</v>
      </c>
      <c r="AS150" s="61">
        <f t="shared" si="332"/>
        <v>0.00515302864095782</v>
      </c>
      <c r="AT150" s="40" cm="1">
        <f t="array" ref="AT150">SUMPRODUCT($A150:$B150,$AO$21:$AP$21)+$AQ$21</f>
        <v>-0.017273189479869</v>
      </c>
      <c r="AU150" s="40" cm="1">
        <f t="array" ref="AU150">SUMPRODUCT($A150:$B150,$AO$22:$AP$22)+$AQ$22</f>
        <v>0.000203714612493183</v>
      </c>
      <c r="AV150" s="40" cm="1">
        <f t="array" ref="AV150">SUMPRODUCT($A150:$B150,$AO$23:$AP$23)+$AQ$23</f>
        <v>0.00315910179574901</v>
      </c>
      <c r="AW150" s="40" cm="1">
        <f t="array" ref="AW150">SUMPRODUCT($A150:$B150,$AO$24:$AP$24)+$AQ$24</f>
        <v>0.000908216604643118</v>
      </c>
      <c r="AX150" s="10">
        <f t="shared" ref="AX150:BA150" si="545">TANH(AT150)</f>
        <v>-0.0172714717908917</v>
      </c>
      <c r="AY150" s="10">
        <f t="shared" si="545"/>
        <v>0.000203714609675155</v>
      </c>
      <c r="AZ150" s="10">
        <f t="shared" si="545"/>
        <v>0.00315909128659219</v>
      </c>
      <c r="BA150" s="10">
        <f t="shared" si="545"/>
        <v>0.000908216354926804</v>
      </c>
      <c r="BB150" s="10" cm="1">
        <f t="array" ref="BB150">SUMPRODUCT(AX150:BA150,$AU$28:$AX$28)+$AY$28</f>
        <v>7.40062079022848e-7</v>
      </c>
      <c r="BC150" s="10">
        <f t="shared" si="306"/>
        <v>0.50000018501552</v>
      </c>
      <c r="BD150">
        <f t="shared" si="307"/>
        <v>1</v>
      </c>
      <c r="BE150" s="4">
        <f t="shared" si="308"/>
        <v>-0.693147550591053</v>
      </c>
      <c r="BF150" s="61">
        <f t="shared" si="309"/>
        <v>0.50000018501552</v>
      </c>
      <c r="BG150" s="4">
        <f t="shared" ref="BG150:BJ150" si="546">1-AX150^2</f>
        <v>0.999701696262176</v>
      </c>
      <c r="BH150" s="4">
        <f t="shared" si="546"/>
        <v>0.999999958500358</v>
      </c>
      <c r="BI150" s="4">
        <f t="shared" si="546"/>
        <v>0.999990020142243</v>
      </c>
      <c r="BJ150" s="4">
        <f t="shared" si="546"/>
        <v>0.999999175143053</v>
      </c>
      <c r="BK150" s="61">
        <f t="shared" si="335"/>
        <v>-0.000781816141476811</v>
      </c>
      <c r="BL150" s="61">
        <f t="shared" si="336"/>
        <v>0.00190172473332852</v>
      </c>
      <c r="BM150" s="61">
        <f t="shared" si="337"/>
        <v>-0.00617754426628513</v>
      </c>
      <c r="BN150" s="61">
        <f t="shared" si="338"/>
        <v>0.00613233725030429</v>
      </c>
    </row>
    <row r="151" spans="1:66">
      <c r="A151" s="4">
        <f>Planar_dataset!A120</f>
        <v>3.03768998385259</v>
      </c>
      <c r="B151" s="4">
        <f>Planar_dataset!B120</f>
        <v>-1.67347742477346</v>
      </c>
      <c r="C151">
        <f>Planar_dataset!C120</f>
        <v>0</v>
      </c>
      <c r="D151" s="40" cm="1">
        <f t="array" ref="D151">SUMPRODUCT($A151:$B151,$E$21:$F$21)+$G$21</f>
        <v>0.0470280941804975</v>
      </c>
      <c r="E151" s="40" cm="1">
        <f t="array" ref="E151">SUMPRODUCT($A151:$B151,$E$22:$F$22)+$G$22</f>
        <v>0.0341164236254002</v>
      </c>
      <c r="F151" s="40" cm="1">
        <f t="array" ref="F151">SUMPRODUCT($A151:$B151,$E$23:$F$23)+$G$23</f>
        <v>-0.00248938221374538</v>
      </c>
      <c r="G151" s="40" cm="1">
        <f t="array" ref="G151">SUMPRODUCT($A151:$B151,$E$24:$F$24)+$G$24</f>
        <v>0.00797928508433995</v>
      </c>
      <c r="H151" s="10">
        <f t="shared" si="311"/>
        <v>0.0469934550600882</v>
      </c>
      <c r="I151" s="10">
        <f t="shared" si="312"/>
        <v>0.0341031934045663</v>
      </c>
      <c r="J151" s="10">
        <f t="shared" si="313"/>
        <v>-0.00248937707150451</v>
      </c>
      <c r="K151" s="10">
        <f t="shared" si="314"/>
        <v>0.00797911574431067</v>
      </c>
      <c r="L151" s="10" cm="1">
        <f t="array" ref="L151">SUMPRODUCT(H151:K151,$E$28:$H$28)+$I$28</f>
        <v>-8.00461678398916e-5</v>
      </c>
      <c r="M151" s="10">
        <f t="shared" si="315"/>
        <v>0.499979988458051</v>
      </c>
      <c r="N151">
        <f t="shared" si="316"/>
        <v>0</v>
      </c>
      <c r="O151" s="4">
        <f t="shared" si="317"/>
        <v>-0.693107158276949</v>
      </c>
      <c r="P151" s="61">
        <f t="shared" si="318"/>
        <v>0.499979988458051</v>
      </c>
      <c r="Q151" s="4">
        <f t="shared" si="319"/>
        <v>0.997791615181515</v>
      </c>
      <c r="R151" s="4">
        <f t="shared" si="320"/>
        <v>0.998836972199611</v>
      </c>
      <c r="S151" s="4">
        <f t="shared" si="321"/>
        <v>0.999993803001796</v>
      </c>
      <c r="T151" s="4">
        <f t="shared" si="322"/>
        <v>0.999936333711939</v>
      </c>
      <c r="U151" s="61">
        <f t="shared" si="323"/>
        <v>-0.000218598258657318</v>
      </c>
      <c r="V151" s="61">
        <f t="shared" si="324"/>
        <v>-0.00238321967499803</v>
      </c>
      <c r="W151" s="61">
        <f t="shared" si="325"/>
        <v>-0.00656902013375888</v>
      </c>
      <c r="X151" s="61">
        <f t="shared" si="326"/>
        <v>0.00442265328407327</v>
      </c>
      <c r="Y151" s="40" cm="1">
        <f t="array" ref="Y151">SUMPRODUCT($A151:$B151,$Z$21:$AA$21)+$AB$21</f>
        <v>0.0468188898768449</v>
      </c>
      <c r="Z151" s="40" cm="1">
        <f t="array" ref="Z151">SUMPRODUCT($A151:$B151,$Z$22:$AA$22)+$AB$22</f>
        <v>0.0318477359717027</v>
      </c>
      <c r="AA151" s="40" cm="1">
        <f t="array" ref="AA151">SUMPRODUCT($A151:$B151,$Z$23:$AA$23)+$AB$23</f>
        <v>-0.00876610818578231</v>
      </c>
      <c r="AB151" s="40" cm="1">
        <f t="array" ref="AB151">SUMPRODUCT($A151:$B151,$Z$24:$AA$24)+$AB$24</f>
        <v>0.0122038611041084</v>
      </c>
      <c r="AC151" s="10">
        <f t="shared" ref="AC151:AF151" si="547">TANH(Y151)</f>
        <v>0.0467847107108747</v>
      </c>
      <c r="AD151" s="10">
        <f t="shared" si="547"/>
        <v>0.0318369728493784</v>
      </c>
      <c r="AE151" s="10">
        <f t="shared" si="547"/>
        <v>-0.00876588364983764</v>
      </c>
      <c r="AF151" s="10">
        <f t="shared" si="547"/>
        <v>0.0122032552826641</v>
      </c>
      <c r="AG151" s="61" cm="1">
        <f t="array" ref="AG151">SUMPRODUCT(AC151:AF151,$Z$28:$AC$28)+$AD$28</f>
        <v>0.000175458122402845</v>
      </c>
      <c r="AH151" s="10">
        <f t="shared" si="300"/>
        <v>0.500043864530488</v>
      </c>
      <c r="AI151">
        <f t="shared" si="301"/>
        <v>1</v>
      </c>
      <c r="AJ151" s="4">
        <f t="shared" si="302"/>
        <v>-0.693234913469341</v>
      </c>
      <c r="AK151" s="61">
        <f t="shared" si="303"/>
        <v>0.500043864530488</v>
      </c>
      <c r="AL151" s="4">
        <f t="shared" ref="AL151:AO151" si="548">1-AC151^2</f>
        <v>0.9978111908437</v>
      </c>
      <c r="AM151" s="4">
        <f t="shared" si="548"/>
        <v>0.998986407159788</v>
      </c>
      <c r="AN151" s="4">
        <f t="shared" si="548"/>
        <v>0.999923159283837</v>
      </c>
      <c r="AO151" s="4">
        <f t="shared" si="548"/>
        <v>0.999851080560506</v>
      </c>
      <c r="AP151" s="61">
        <f t="shared" si="329"/>
        <v>-0.000493544329201902</v>
      </c>
      <c r="AQ151" s="61">
        <f t="shared" si="330"/>
        <v>-0.000174461010101743</v>
      </c>
      <c r="AR151" s="61">
        <f t="shared" si="331"/>
        <v>-0.00618748126858691</v>
      </c>
      <c r="AS151" s="61">
        <f t="shared" si="332"/>
        <v>0.00515274684878568</v>
      </c>
      <c r="AT151" s="40" cm="1">
        <f t="array" ref="AT151">SUMPRODUCT($A151:$B151,$AO$21:$AP$21)+$AQ$21</f>
        <v>0.0463469401143417</v>
      </c>
      <c r="AU151" s="40" cm="1">
        <f t="array" ref="AU151">SUMPRODUCT($A151:$B151,$AO$22:$AP$22)+$AQ$22</f>
        <v>0.0316817103902804</v>
      </c>
      <c r="AV151" s="40" cm="1">
        <f t="array" ref="AV151">SUMPRODUCT($A151:$B151,$AO$23:$AP$23)+$AQ$23</f>
        <v>-0.0146763612408436</v>
      </c>
      <c r="AW151" s="40" cm="1">
        <f t="array" ref="AW151">SUMPRODUCT($A151:$B151,$AO$24:$AP$24)+$AQ$24</f>
        <v>0.017120173756748</v>
      </c>
      <c r="AX151" s="10">
        <f t="shared" ref="AX151:BA151" si="549">TANH(AT151)</f>
        <v>0.0463137835932109</v>
      </c>
      <c r="AY151" s="10">
        <f t="shared" si="549"/>
        <v>0.0316711146751355</v>
      </c>
      <c r="AZ151" s="10">
        <f t="shared" si="549"/>
        <v>-0.0146753075905138</v>
      </c>
      <c r="BA151" s="10">
        <f t="shared" si="549"/>
        <v>0.0171185013098553</v>
      </c>
      <c r="BB151" s="10" cm="1">
        <f t="array" ref="BB151">SUMPRODUCT(AX151:BA151,$AU$28:$AX$28)+$AY$28</f>
        <v>0.000440132753645105</v>
      </c>
      <c r="BC151" s="10">
        <f t="shared" si="306"/>
        <v>0.500110033186635</v>
      </c>
      <c r="BD151">
        <f t="shared" si="307"/>
        <v>1</v>
      </c>
      <c r="BE151" s="4">
        <f t="shared" si="308"/>
        <v>-0.693367271151373</v>
      </c>
      <c r="BF151" s="61">
        <f t="shared" si="309"/>
        <v>0.500110033186635</v>
      </c>
      <c r="BG151" s="4">
        <f t="shared" ref="BG151:BJ151" si="550">1-AX151^2</f>
        <v>0.997855033449281</v>
      </c>
      <c r="BH151" s="4">
        <f t="shared" si="550"/>
        <v>0.998996940495234</v>
      </c>
      <c r="BI151" s="4">
        <f t="shared" si="550"/>
        <v>0.999784635347124</v>
      </c>
      <c r="BJ151" s="4">
        <f t="shared" si="550"/>
        <v>0.999706956912904</v>
      </c>
      <c r="BK151" s="61">
        <f t="shared" si="335"/>
        <v>-0.00078054340467878</v>
      </c>
      <c r="BL151" s="61">
        <f t="shared" si="336"/>
        <v>0.00190023465185153</v>
      </c>
      <c r="BM151" s="61">
        <f t="shared" si="337"/>
        <v>-0.00617763238458881</v>
      </c>
      <c r="BN151" s="61">
        <f t="shared" si="338"/>
        <v>0.0061318921259611</v>
      </c>
    </row>
    <row r="152" spans="1:66">
      <c r="A152" s="4">
        <f>Planar_dataset!A121</f>
        <v>3.55052991565923</v>
      </c>
      <c r="B152" s="4">
        <f>Planar_dataset!B121</f>
        <v>-1.40460973801992</v>
      </c>
      <c r="C152">
        <f>Planar_dataset!C121</f>
        <v>0</v>
      </c>
      <c r="D152" s="40" cm="1">
        <f t="array" ref="D152">SUMPRODUCT($A152:$B152,$E$21:$F$21)+$G$21</f>
        <v>0.0573745291614346</v>
      </c>
      <c r="E152" s="40" cm="1">
        <f t="array" ref="E152">SUMPRODUCT($A152:$B152,$E$22:$F$22)+$G$22</f>
        <v>0.0296009714504987</v>
      </c>
      <c r="F152" s="40" cm="1">
        <f t="array" ref="F152">SUMPRODUCT($A152:$B152,$E$23:$F$23)+$G$23</f>
        <v>-0.00486577194347088</v>
      </c>
      <c r="G152" s="40" cm="1">
        <f t="array" ref="G152">SUMPRODUCT($A152:$B152,$E$24:$F$24)+$G$24</f>
        <v>0.00586915151142418</v>
      </c>
      <c r="H152" s="10">
        <f t="shared" si="311"/>
        <v>0.0573116560890225</v>
      </c>
      <c r="I152" s="10">
        <f t="shared" si="312"/>
        <v>0.0295923288497646</v>
      </c>
      <c r="J152" s="10">
        <f t="shared" si="313"/>
        <v>-0.00486573354358957</v>
      </c>
      <c r="K152" s="10">
        <f t="shared" si="314"/>
        <v>0.00586908412091713</v>
      </c>
      <c r="L152" s="10" cm="1">
        <f t="array" ref="L152">SUMPRODUCT(H152:K152,$E$28:$H$28)+$I$28</f>
        <v>-5.04844574965958e-5</v>
      </c>
      <c r="M152" s="10">
        <f t="shared" si="315"/>
        <v>0.499987378885629</v>
      </c>
      <c r="N152">
        <f t="shared" si="316"/>
        <v>0</v>
      </c>
      <c r="O152" s="4">
        <f t="shared" si="317"/>
        <v>-0.693121938649782</v>
      </c>
      <c r="P152" s="61">
        <f t="shared" si="318"/>
        <v>0.499987378885629</v>
      </c>
      <c r="Q152" s="4">
        <f t="shared" si="319"/>
        <v>0.996715374076334</v>
      </c>
      <c r="R152" s="4">
        <f t="shared" si="320"/>
        <v>0.999124294073247</v>
      </c>
      <c r="S152" s="4">
        <f t="shared" si="321"/>
        <v>0.999976324637083</v>
      </c>
      <c r="T152" s="4">
        <f t="shared" si="322"/>
        <v>0.999965553851582</v>
      </c>
      <c r="U152" s="61">
        <f t="shared" si="323"/>
        <v>-0.000218365701234791</v>
      </c>
      <c r="V152" s="61">
        <f t="shared" si="324"/>
        <v>-0.00238394046102038</v>
      </c>
      <c r="W152" s="61">
        <f t="shared" si="325"/>
        <v>-0.00656900241524184</v>
      </c>
      <c r="X152" s="61">
        <f t="shared" si="326"/>
        <v>0.00442284789797235</v>
      </c>
      <c r="Y152" s="40" cm="1">
        <f t="array" ref="Y152">SUMPRODUCT($A152:$B152,$Z$21:$AA$21)+$AB$21</f>
        <v>0.0571872285070211</v>
      </c>
      <c r="Z152" s="40" cm="1">
        <f t="array" ref="Z152">SUMPRODUCT($A152:$B152,$Z$22:$AA$22)+$AB$22</f>
        <v>0.0275673536520542</v>
      </c>
      <c r="AA152" s="40" cm="1">
        <f t="array" ref="AA152">SUMPRODUCT($A152:$B152,$Z$23:$AA$23)+$AB$23</f>
        <v>-0.0104894009136152</v>
      </c>
      <c r="AB152" s="40" cm="1">
        <f t="array" ref="AB152">SUMPRODUCT($A152:$B152,$Z$24:$AA$24)+$AB$24</f>
        <v>0.00965438339671091</v>
      </c>
      <c r="AC152" s="10">
        <f t="shared" ref="AC152:AF152" si="551">TANH(Y152)</f>
        <v>0.0571249686453789</v>
      </c>
      <c r="AD152" s="10">
        <f t="shared" si="551"/>
        <v>0.027560372421504</v>
      </c>
      <c r="AE152" s="10">
        <f t="shared" si="551"/>
        <v>-0.0104890162229159</v>
      </c>
      <c r="AF152" s="10">
        <f t="shared" si="551"/>
        <v>0.0096540834554736</v>
      </c>
      <c r="AG152" s="61" cm="1">
        <f t="array" ref="AG152">SUMPRODUCT(AC152:AF152,$Z$28:$AC$28)+$AD$28</f>
        <v>0.000161774848659544</v>
      </c>
      <c r="AH152" s="10">
        <f t="shared" si="300"/>
        <v>0.500040443712077</v>
      </c>
      <c r="AI152">
        <f t="shared" si="301"/>
        <v>1</v>
      </c>
      <c r="AJ152" s="4">
        <f t="shared" si="302"/>
        <v>-0.693228071255663</v>
      </c>
      <c r="AK152" s="61">
        <f t="shared" si="303"/>
        <v>0.500040443712077</v>
      </c>
      <c r="AL152" s="4">
        <f t="shared" ref="AL152:AO152" si="552">1-AC152^2</f>
        <v>0.996736737957264</v>
      </c>
      <c r="AM152" s="4">
        <f t="shared" si="552"/>
        <v>0.999240425871988</v>
      </c>
      <c r="AN152" s="4">
        <f t="shared" si="552"/>
        <v>0.999889980538675</v>
      </c>
      <c r="AO152" s="4">
        <f t="shared" si="552"/>
        <v>0.999906798672635</v>
      </c>
      <c r="AP152" s="61">
        <f t="shared" si="329"/>
        <v>-0.000493009503103624</v>
      </c>
      <c r="AQ152" s="61">
        <f t="shared" si="330"/>
        <v>-0.000174504177629536</v>
      </c>
      <c r="AR152" s="61">
        <f t="shared" si="331"/>
        <v>-0.00618723363256494</v>
      </c>
      <c r="AS152" s="61">
        <f t="shared" si="332"/>
        <v>0.00515299874077923</v>
      </c>
      <c r="AT152" s="40" cm="1">
        <f t="array" ref="AT152">SUMPRODUCT($A152:$B152,$AO$21:$AP$21)+$AQ$21</f>
        <v>0.056764673005207</v>
      </c>
      <c r="AU152" s="40" cm="1">
        <f t="array" ref="AU152">SUMPRODUCT($A152:$B152,$AO$22:$AP$22)+$AQ$22</f>
        <v>0.0274185313302224</v>
      </c>
      <c r="AV152" s="40" cm="1">
        <f t="array" ref="AV152">SUMPRODUCT($A152:$B152,$AO$23:$AP$23)+$AQ$23</f>
        <v>-0.0157851448287114</v>
      </c>
      <c r="AW152" s="40" cm="1">
        <f t="array" ref="AW152">SUMPRODUCT($A152:$B152,$AO$24:$AP$24)+$AQ$24</f>
        <v>0.0140597885543337</v>
      </c>
      <c r="AX152" s="10">
        <f t="shared" ref="AX152:BA152" si="553">TANH(AT152)</f>
        <v>0.0567037819111596</v>
      </c>
      <c r="AY152" s="10">
        <f t="shared" si="553"/>
        <v>0.0274116625324071</v>
      </c>
      <c r="AZ152" s="10">
        <f t="shared" si="553"/>
        <v>-0.0157838338936627</v>
      </c>
      <c r="BA152" s="10">
        <f t="shared" si="553"/>
        <v>0.0140588621922421</v>
      </c>
      <c r="BB152" s="10" cm="1">
        <f t="array" ref="BB152">SUMPRODUCT(AX152:BA152,$AU$28:$AX$28)+$AY$28</f>
        <v>0.000383851746779748</v>
      </c>
      <c r="BC152" s="10">
        <f t="shared" si="306"/>
        <v>0.500095962935517</v>
      </c>
      <c r="BD152">
        <f t="shared" si="307"/>
        <v>1</v>
      </c>
      <c r="BE152" s="4">
        <f t="shared" si="308"/>
        <v>-0.693339124851105</v>
      </c>
      <c r="BF152" s="61">
        <f t="shared" si="309"/>
        <v>0.500095962935517</v>
      </c>
      <c r="BG152" s="4">
        <f t="shared" ref="BG152:BJ152" si="554">1-AX152^2</f>
        <v>0.996784681116972</v>
      </c>
      <c r="BH152" s="4">
        <f t="shared" si="554"/>
        <v>0.999248600757209</v>
      </c>
      <c r="BI152" s="4">
        <f t="shared" si="554"/>
        <v>0.999750870587617</v>
      </c>
      <c r="BJ152" s="4">
        <f t="shared" si="554"/>
        <v>0.99980234839386</v>
      </c>
      <c r="BK152" s="61">
        <f t="shared" si="335"/>
        <v>-0.000779684215851627</v>
      </c>
      <c r="BL152" s="61">
        <f t="shared" si="336"/>
        <v>0.00190065987030006</v>
      </c>
      <c r="BM152" s="61">
        <f t="shared" si="337"/>
        <v>-0.00617724995582529</v>
      </c>
      <c r="BN152" s="61">
        <f t="shared" si="338"/>
        <v>0.00613230469467165</v>
      </c>
    </row>
    <row r="153" spans="1:66">
      <c r="A153" s="4">
        <f>Planar_dataset!A122</f>
        <v>3.55990774781066</v>
      </c>
      <c r="B153" s="4">
        <f>Planar_dataset!B122</f>
        <v>-1.12343152148793</v>
      </c>
      <c r="C153">
        <f>Planar_dataset!C122</f>
        <v>0</v>
      </c>
      <c r="D153" s="40" cm="1">
        <f t="array" ref="D153">SUMPRODUCT($A153:$B153,$E$21:$F$21)+$G$21</f>
        <v>0.0587696343501416</v>
      </c>
      <c r="E153" s="40" cm="1">
        <f t="array" ref="E153">SUMPRODUCT($A153:$B153,$E$22:$F$22)+$G$22</f>
        <v>0.0243702852725608</v>
      </c>
      <c r="F153" s="40" cm="1">
        <f t="array" ref="F153">SUMPRODUCT($A153:$B153,$E$23:$F$23)+$G$23</f>
        <v>-0.00588928991440618</v>
      </c>
      <c r="G153" s="40" cm="1">
        <f t="array" ref="G153">SUMPRODUCT($A153:$B153,$E$24:$F$24)+$G$24</f>
        <v>0.00409840283343435</v>
      </c>
      <c r="H153" s="10">
        <f t="shared" si="311"/>
        <v>0.0587020668056144</v>
      </c>
      <c r="I153" s="10">
        <f t="shared" si="312"/>
        <v>0.0243654618265275</v>
      </c>
      <c r="J153" s="10">
        <f t="shared" si="313"/>
        <v>-0.00588922182782584</v>
      </c>
      <c r="K153" s="10">
        <f t="shared" si="314"/>
        <v>0.00409837988675977</v>
      </c>
      <c r="L153" s="10" cm="1">
        <f t="array" ref="L153">SUMPRODUCT(H153:K153,$E$28:$H$28)+$I$28</f>
        <v>-2.83669522824816e-5</v>
      </c>
      <c r="M153" s="10">
        <f t="shared" si="315"/>
        <v>0.49999290826193</v>
      </c>
      <c r="N153">
        <f t="shared" si="316"/>
        <v>0</v>
      </c>
      <c r="O153" s="4">
        <f t="shared" si="317"/>
        <v>-0.69313299718439</v>
      </c>
      <c r="P153" s="61">
        <f t="shared" si="318"/>
        <v>0.49999290826193</v>
      </c>
      <c r="Q153" s="4">
        <f t="shared" si="319"/>
        <v>0.996554067352749</v>
      </c>
      <c r="R153" s="4">
        <f t="shared" si="320"/>
        <v>0.99940632426998</v>
      </c>
      <c r="S153" s="4">
        <f t="shared" si="321"/>
        <v>0.999965317066263</v>
      </c>
      <c r="T153" s="4">
        <f t="shared" si="322"/>
        <v>0.999983203282304</v>
      </c>
      <c r="U153" s="61">
        <f t="shared" si="323"/>
        <v>-0.000218332775822916</v>
      </c>
      <c r="V153" s="61">
        <f t="shared" si="324"/>
        <v>-0.00238463976502382</v>
      </c>
      <c r="W153" s="61">
        <f t="shared" si="325"/>
        <v>-0.00656900275077721</v>
      </c>
      <c r="X153" s="61">
        <f t="shared" si="326"/>
        <v>0.00442297487468757</v>
      </c>
      <c r="Y153" s="40" cm="1">
        <f t="array" ref="Y153">SUMPRODUCT($A153:$B153,$Z$21:$AA$21)+$AB$21</f>
        <v>0.0586114046328976</v>
      </c>
      <c r="Z153" s="40" cm="1">
        <f t="array" ref="Z153">SUMPRODUCT($A153:$B153,$Z$22:$AA$22)+$AB$22</f>
        <v>0.0226506536526224</v>
      </c>
      <c r="AA153" s="40" cm="1">
        <f t="array" ref="AA153">SUMPRODUCT($A153:$B153,$Z$23:$AA$23)+$AB$23</f>
        <v>-0.0106428361866478</v>
      </c>
      <c r="AB153" s="40" cm="1">
        <f t="array" ref="AB153">SUMPRODUCT($A153:$B153,$Z$24:$AA$24)+$AB$24</f>
        <v>0.00729813716279555</v>
      </c>
      <c r="AC153" s="10">
        <f t="shared" ref="AC153:AF153" si="555">TANH(Y153)</f>
        <v>0.058544380873983</v>
      </c>
      <c r="AD153" s="10">
        <f t="shared" si="555"/>
        <v>0.022646780792189</v>
      </c>
      <c r="AE153" s="10">
        <f t="shared" si="555"/>
        <v>-0.0106424343669696</v>
      </c>
      <c r="AF153" s="10">
        <f t="shared" si="555"/>
        <v>0.007298007592468</v>
      </c>
      <c r="AG153" s="61" cm="1">
        <f t="array" ref="AG153">SUMPRODUCT(AC153:AF153,$Z$28:$AC$28)+$AD$28</f>
        <v>0.000139703374010006</v>
      </c>
      <c r="AH153" s="10">
        <f t="shared" si="300"/>
        <v>0.500034925843446</v>
      </c>
      <c r="AI153">
        <f t="shared" si="301"/>
        <v>1</v>
      </c>
      <c r="AJ153" s="4">
        <f t="shared" si="302"/>
        <v>-0.693217034686579</v>
      </c>
      <c r="AK153" s="61">
        <f t="shared" si="303"/>
        <v>0.500034925843446</v>
      </c>
      <c r="AL153" s="4">
        <f t="shared" ref="AL153:AO153" si="556">1-AC153^2</f>
        <v>0.996572555468082</v>
      </c>
      <c r="AM153" s="4">
        <f t="shared" si="556"/>
        <v>0.999487123319751</v>
      </c>
      <c r="AN153" s="4">
        <f t="shared" si="556"/>
        <v>0.999886738590745</v>
      </c>
      <c r="AO153" s="4">
        <f t="shared" si="556"/>
        <v>0.99994673908518</v>
      </c>
      <c r="AP153" s="61">
        <f t="shared" si="329"/>
        <v>-0.000492922855184324</v>
      </c>
      <c r="AQ153" s="61">
        <f t="shared" si="330"/>
        <v>-0.000174545333987198</v>
      </c>
      <c r="AR153" s="61">
        <f t="shared" si="331"/>
        <v>-0.00618714529672781</v>
      </c>
      <c r="AS153" s="61">
        <f t="shared" si="332"/>
        <v>0.00515314770804653</v>
      </c>
      <c r="AT153" s="40" cm="1">
        <f t="array" ref="AT153">SUMPRODUCT($A153:$B153,$AO$21:$AP$21)+$AQ$21</f>
        <v>0.0582544209708525</v>
      </c>
      <c r="AU153" s="40" cm="1">
        <f t="array" ref="AU153">SUMPRODUCT($A153:$B153,$AO$22:$AP$22)+$AQ$22</f>
        <v>0.0225248093113</v>
      </c>
      <c r="AV153" s="40" cm="1">
        <f t="array" ref="AV153">SUMPRODUCT($A153:$B153,$AO$23:$AP$23)+$AQ$23</f>
        <v>-0.0151195374638929</v>
      </c>
      <c r="AW153" s="40" cm="1">
        <f t="array" ref="AW153">SUMPRODUCT($A153:$B153,$AO$24:$AP$24)+$AQ$24</f>
        <v>0.0110223707149486</v>
      </c>
      <c r="AX153" s="10">
        <f t="shared" ref="AX153:BA153" si="557">TANH(AT153)</f>
        <v>0.0581886133334273</v>
      </c>
      <c r="AY153" s="10">
        <f t="shared" si="557"/>
        <v>0.022521000635689</v>
      </c>
      <c r="AZ153" s="10">
        <f t="shared" si="557"/>
        <v>-0.0151183854583956</v>
      </c>
      <c r="BA153" s="10">
        <f t="shared" si="557"/>
        <v>0.0110219243576084</v>
      </c>
      <c r="BB153" s="10" cm="1">
        <f t="array" ref="BB153">SUMPRODUCT(AX153:BA153,$AU$28:$AX$28)+$AY$28</f>
        <v>0.000317459120930927</v>
      </c>
      <c r="BC153" s="10">
        <f t="shared" si="306"/>
        <v>0.500079364779566</v>
      </c>
      <c r="BD153">
        <f t="shared" si="307"/>
        <v>1</v>
      </c>
      <c r="BE153" s="4">
        <f t="shared" si="308"/>
        <v>-0.693305922717947</v>
      </c>
      <c r="BF153" s="61">
        <f t="shared" si="309"/>
        <v>0.500079364779566</v>
      </c>
      <c r="BG153" s="4">
        <f t="shared" ref="BG153:BJ153" si="558">1-AX153^2</f>
        <v>0.996614085278333</v>
      </c>
      <c r="BH153" s="4">
        <f t="shared" si="558"/>
        <v>0.999492804530367</v>
      </c>
      <c r="BI153" s="4">
        <f t="shared" si="558"/>
        <v>0.999771434421131</v>
      </c>
      <c r="BJ153" s="4">
        <f t="shared" si="558"/>
        <v>0.999878517183455</v>
      </c>
      <c r="BK153" s="61">
        <f t="shared" si="335"/>
        <v>-0.000779524902672054</v>
      </c>
      <c r="BL153" s="61">
        <f t="shared" si="336"/>
        <v>0.00190106126942753</v>
      </c>
      <c r="BM153" s="61">
        <f t="shared" si="337"/>
        <v>-0.00617717198863505</v>
      </c>
      <c r="BN153" s="61">
        <f t="shared" si="338"/>
        <v>0.00613256833089481</v>
      </c>
    </row>
    <row r="154" spans="1:66">
      <c r="A154" s="4">
        <f>Planar_dataset!A123</f>
        <v>2.33663284705661</v>
      </c>
      <c r="B154" s="4">
        <f>Planar_dataset!B123</f>
        <v>-0.40412277909293</v>
      </c>
      <c r="C154">
        <f>Planar_dataset!C123</f>
        <v>0</v>
      </c>
      <c r="D154" s="40" cm="1">
        <f t="array" ref="D154">SUMPRODUCT($A154:$B154,$E$21:$F$21)+$G$21</f>
        <v>0.0400296446830764</v>
      </c>
      <c r="E154" s="40" cm="1">
        <f t="array" ref="E154">SUMPRODUCT($A154:$B154,$E$22:$F$22)+$G$22</f>
        <v>0.00978559003657907</v>
      </c>
      <c r="F154" s="40" cm="1">
        <f t="array" ref="F154">SUMPRODUCT($A154:$B154,$E$23:$F$23)+$G$23</f>
        <v>-0.00504788200770781</v>
      </c>
      <c r="G154" s="40" cm="1">
        <f t="array" ref="G154">SUMPRODUCT($A154:$B154,$E$24:$F$24)+$G$24</f>
        <v>0.000600487925651588</v>
      </c>
      <c r="H154" s="10">
        <f t="shared" si="311"/>
        <v>0.0400082775782088</v>
      </c>
      <c r="I154" s="10">
        <f t="shared" si="312"/>
        <v>0.00978527769977481</v>
      </c>
      <c r="J154" s="10">
        <f t="shared" si="313"/>
        <v>-0.00504783913292793</v>
      </c>
      <c r="K154" s="10">
        <f t="shared" si="314"/>
        <v>0.000600487853475802</v>
      </c>
      <c r="L154" s="10" cm="1">
        <f t="array" ref="L154">SUMPRODUCT(H154:K154,$E$28:$H$28)+$I$28</f>
        <v>7.40582494036598e-6</v>
      </c>
      <c r="M154" s="10">
        <f t="shared" si="315"/>
        <v>0.500001851456235</v>
      </c>
      <c r="N154">
        <f t="shared" si="316"/>
        <v>1</v>
      </c>
      <c r="O154" s="4">
        <f t="shared" si="317"/>
        <v>-0.693150883479271</v>
      </c>
      <c r="P154" s="61">
        <f t="shared" si="318"/>
        <v>0.500001851456235</v>
      </c>
      <c r="Q154" s="4">
        <f t="shared" si="319"/>
        <v>0.998399337725225</v>
      </c>
      <c r="R154" s="4">
        <f t="shared" si="320"/>
        <v>0.999904248340338</v>
      </c>
      <c r="S154" s="4">
        <f t="shared" si="321"/>
        <v>0.999974519320088</v>
      </c>
      <c r="T154" s="4">
        <f t="shared" si="322"/>
        <v>0.999999639414338</v>
      </c>
      <c r="U154" s="61">
        <f t="shared" si="323"/>
        <v>-0.000218740964405138</v>
      </c>
      <c r="V154" s="61">
        <f t="shared" si="324"/>
        <v>-0.00238587051434234</v>
      </c>
      <c r="W154" s="61">
        <f t="shared" si="325"/>
        <v>-0.00656918070098832</v>
      </c>
      <c r="X154" s="61">
        <f t="shared" si="326"/>
        <v>0.00442312668597751</v>
      </c>
      <c r="Y154" s="40" cm="1">
        <f t="array" ref="Y154">SUMPRODUCT($A154:$B154,$Z$21:$AA$21)+$AB$21</f>
        <v>0.0399603751068771</v>
      </c>
      <c r="Z154" s="40" cm="1">
        <f t="array" ref="Z154">SUMPRODUCT($A154:$B154,$Z$22:$AA$22)+$AB$22</f>
        <v>0.00903051391012174</v>
      </c>
      <c r="AA154" s="40" cm="1">
        <f t="array" ref="AA154">SUMPRODUCT($A154:$B154,$Z$23:$AA$23)+$AB$23</f>
        <v>-0.00713276577791217</v>
      </c>
      <c r="AB154" s="40" cm="1">
        <f t="array" ref="AB154">SUMPRODUCT($A154:$B154,$Z$24:$AA$24)+$AB$24</f>
        <v>0.00200407711068934</v>
      </c>
      <c r="AC154" s="10">
        <f t="shared" ref="AC154:AF154" si="559">TANH(Y154)</f>
        <v>0.0399391186876536</v>
      </c>
      <c r="AD154" s="10">
        <f t="shared" si="559"/>
        <v>0.00903026843811297</v>
      </c>
      <c r="AE154" s="10">
        <f t="shared" si="559"/>
        <v>-0.00713264481735</v>
      </c>
      <c r="AF154" s="10">
        <f t="shared" si="559"/>
        <v>0.00200407442768527</v>
      </c>
      <c r="AG154" s="61" cm="1">
        <f t="array" ref="AG154">SUMPRODUCT(AC154:AF154,$Z$28:$AC$28)+$AD$28</f>
        <v>6.48696171941116e-5</v>
      </c>
      <c r="AH154" s="10">
        <f t="shared" si="300"/>
        <v>0.500016217404293</v>
      </c>
      <c r="AI154">
        <f t="shared" si="301"/>
        <v>1</v>
      </c>
      <c r="AJ154" s="4">
        <f t="shared" si="302"/>
        <v>-0.693179615894551</v>
      </c>
      <c r="AK154" s="61">
        <f t="shared" si="303"/>
        <v>0.500016217404293</v>
      </c>
      <c r="AL154" s="4">
        <f t="shared" ref="AL154:AO154" si="560">1-AC154^2</f>
        <v>0.998404866798454</v>
      </c>
      <c r="AM154" s="4">
        <f t="shared" si="560"/>
        <v>0.999918454251936</v>
      </c>
      <c r="AN154" s="4">
        <f t="shared" si="560"/>
        <v>0.999949125377909</v>
      </c>
      <c r="AO154" s="4">
        <f t="shared" si="560"/>
        <v>0.999995983685688</v>
      </c>
      <c r="AP154" s="61">
        <f t="shared" si="329"/>
        <v>-0.000493810673336088</v>
      </c>
      <c r="AQ154" s="61">
        <f t="shared" si="330"/>
        <v>-0.000174614126117873</v>
      </c>
      <c r="AR154" s="61">
        <f t="shared" si="331"/>
        <v>-0.00618729983463178</v>
      </c>
      <c r="AS154" s="61">
        <f t="shared" si="332"/>
        <v>0.00515320867553511</v>
      </c>
      <c r="AT154" s="40" cm="1">
        <f t="array" ref="AT154">SUMPRODUCT($A154:$B154,$AO$21:$AP$21)+$AQ$21</f>
        <v>0.0398040758910081</v>
      </c>
      <c r="AU154" s="40" cm="1">
        <f t="array" ref="AU154">SUMPRODUCT($A154:$B154,$AO$22:$AP$22)+$AQ$22</f>
        <v>0.0089752559662588</v>
      </c>
      <c r="AV154" s="40" cm="1">
        <f t="array" ref="AV154">SUMPRODUCT($A154:$B154,$AO$23:$AP$23)+$AQ$23</f>
        <v>-0.00909666711604941</v>
      </c>
      <c r="AW154" s="40" cm="1">
        <f t="array" ref="AW154">SUMPRODUCT($A154:$B154,$AO$24:$AP$24)+$AQ$24</f>
        <v>0.00363809881638941</v>
      </c>
      <c r="AX154" s="10">
        <f t="shared" ref="AX154:BA154" si="561">TANH(AT154)</f>
        <v>0.0397830678169837</v>
      </c>
      <c r="AY154" s="10">
        <f t="shared" si="561"/>
        <v>0.00897501497278548</v>
      </c>
      <c r="AZ154" s="10">
        <f t="shared" si="561"/>
        <v>-0.00909641620991605</v>
      </c>
      <c r="BA154" s="10">
        <f t="shared" si="561"/>
        <v>0.00363808276546983</v>
      </c>
      <c r="BB154" s="10" cm="1">
        <f t="array" ref="BB154">SUMPRODUCT(AX154:BA154,$AU$28:$AX$28)+$AY$28</f>
        <v>0.000129762614927096</v>
      </c>
      <c r="BC154" s="10">
        <f t="shared" si="306"/>
        <v>0.500032440653686</v>
      </c>
      <c r="BD154">
        <f t="shared" si="307"/>
        <v>1</v>
      </c>
      <c r="BE154" s="4">
        <f t="shared" si="308"/>
        <v>-0.693212063972201</v>
      </c>
      <c r="BF154" s="61">
        <f t="shared" si="309"/>
        <v>0.500032440653686</v>
      </c>
      <c r="BG154" s="4">
        <f t="shared" ref="BG154:BJ154" si="562">1-AX154^2</f>
        <v>0.998417307515069</v>
      </c>
      <c r="BH154" s="4">
        <f t="shared" si="562"/>
        <v>0.999919449106238</v>
      </c>
      <c r="BI154" s="4">
        <f t="shared" si="562"/>
        <v>0.999917255212136</v>
      </c>
      <c r="BJ154" s="4">
        <f t="shared" si="562"/>
        <v>0.999986764353792</v>
      </c>
      <c r="BK154" s="61">
        <f t="shared" si="335"/>
        <v>-0.000780862057129365</v>
      </c>
      <c r="BL154" s="61">
        <f t="shared" si="336"/>
        <v>0.00190169429938338</v>
      </c>
      <c r="BM154" s="61">
        <f t="shared" si="337"/>
        <v>-0.00617749324534139</v>
      </c>
      <c r="BN154" s="61">
        <f t="shared" si="338"/>
        <v>0.00613265674294299</v>
      </c>
    </row>
    <row r="155" spans="1:66">
      <c r="A155" s="4">
        <f>Planar_dataset!A124</f>
        <v>2.3135243335135</v>
      </c>
      <c r="B155" s="4">
        <f>Planar_dataset!B124</f>
        <v>-1.57164754707955</v>
      </c>
      <c r="C155">
        <f>Planar_dataset!C124</f>
        <v>0</v>
      </c>
      <c r="D155" s="40" cm="1">
        <f t="array" ref="D155">SUMPRODUCT($A155:$B155,$E$21:$F$21)+$G$21</f>
        <v>0.034519958610629</v>
      </c>
      <c r="E155" s="40" cm="1">
        <f t="array" ref="E155">SUMPRODUCT($A155:$B155,$E$22:$F$22)+$G$22</f>
        <v>0.0315200297675047</v>
      </c>
      <c r="F155" s="40" cm="1">
        <f t="array" ref="F155">SUMPRODUCT($A155:$B155,$E$23:$F$23)+$G$23</f>
        <v>-0.000841882767740844</v>
      </c>
      <c r="G155" s="40" cm="1">
        <f t="array" ref="G155">SUMPRODUCT($A155:$B155,$E$24:$F$24)+$G$24</f>
        <v>0.00793999644946789</v>
      </c>
      <c r="H155" s="10">
        <f t="shared" si="311"/>
        <v>0.0345062534986656</v>
      </c>
      <c r="I155" s="10">
        <f t="shared" si="312"/>
        <v>0.0315095954019762</v>
      </c>
      <c r="J155" s="10">
        <f t="shared" si="313"/>
        <v>-0.000841882568841439</v>
      </c>
      <c r="K155" s="10">
        <f t="shared" si="314"/>
        <v>0.00793982959850461</v>
      </c>
      <c r="L155" s="10" cm="1">
        <f t="array" ref="L155">SUMPRODUCT(H155:K155,$E$28:$H$28)+$I$28</f>
        <v>-8.41907710782527e-5</v>
      </c>
      <c r="M155" s="10">
        <f t="shared" si="315"/>
        <v>0.499978952307243</v>
      </c>
      <c r="N155">
        <f t="shared" si="316"/>
        <v>0</v>
      </c>
      <c r="O155" s="4">
        <f t="shared" si="317"/>
        <v>-0.693105086060417</v>
      </c>
      <c r="P155" s="61">
        <f t="shared" si="318"/>
        <v>0.499978952307243</v>
      </c>
      <c r="Q155" s="4">
        <f t="shared" si="319"/>
        <v>0.998809318469486</v>
      </c>
      <c r="R155" s="4">
        <f t="shared" si="320"/>
        <v>0.999007145397604</v>
      </c>
      <c r="S155" s="4">
        <f t="shared" si="321"/>
        <v>0.99999929123374</v>
      </c>
      <c r="T155" s="4">
        <f t="shared" si="322"/>
        <v>0.999936959105947</v>
      </c>
      <c r="U155" s="61">
        <f t="shared" si="323"/>
        <v>-0.000218820765724874</v>
      </c>
      <c r="V155" s="61">
        <f t="shared" si="324"/>
        <v>-0.00238362076754943</v>
      </c>
      <c r="W155" s="61">
        <f t="shared" si="325"/>
        <v>-0.00656904257267783</v>
      </c>
      <c r="X155" s="61">
        <f t="shared" si="326"/>
        <v>0.00442264688470613</v>
      </c>
      <c r="Y155" s="40" cm="1">
        <f t="array" ref="Y155">SUMPRODUCT($A155:$B155,$Z$21:$AA$21)+$AB$21</f>
        <v>0.0343297937815868</v>
      </c>
      <c r="Z155" s="40" cm="1">
        <f t="array" ref="Z155">SUMPRODUCT($A155:$B155,$Z$22:$AA$22)+$AB$22</f>
        <v>0.0294591542267122</v>
      </c>
      <c r="AA155" s="40" cm="1">
        <f t="array" ref="AA155">SUMPRODUCT($A155:$B155,$Z$23:$AA$23)+$AB$23</f>
        <v>-0.00654519563602165</v>
      </c>
      <c r="AB155" s="40" cm="1">
        <f t="array" ref="AB155">SUMPRODUCT($A155:$B155,$Z$24:$AA$24)+$AB$24</f>
        <v>0.0117785095778398</v>
      </c>
      <c r="AC155" s="10">
        <f t="shared" ref="AC155:AF155" si="563">TANH(Y155)</f>
        <v>0.0343163138513023</v>
      </c>
      <c r="AD155" s="10">
        <f t="shared" si="563"/>
        <v>0.0294506352224655</v>
      </c>
      <c r="AE155" s="10">
        <f t="shared" si="563"/>
        <v>-0.00654510217313295</v>
      </c>
      <c r="AF155" s="10">
        <f t="shared" si="563"/>
        <v>0.0117779649176115</v>
      </c>
      <c r="AG155" s="61" cm="1">
        <f t="array" ref="AG155">SUMPRODUCT(AC155:AF155,$Z$28:$AC$28)+$AD$28</f>
        <v>0.000156759984693399</v>
      </c>
      <c r="AH155" s="10">
        <f t="shared" si="300"/>
        <v>0.500039189996093</v>
      </c>
      <c r="AI155">
        <f t="shared" si="301"/>
        <v>1</v>
      </c>
      <c r="AJ155" s="4">
        <f t="shared" si="302"/>
        <v>-0.693225563624004</v>
      </c>
      <c r="AK155" s="61">
        <f t="shared" si="303"/>
        <v>0.500039189996093</v>
      </c>
      <c r="AL155" s="4">
        <f t="shared" ref="AL155:AO155" si="564">1-AC155^2</f>
        <v>0.998822390603659</v>
      </c>
      <c r="AM155" s="4">
        <f t="shared" si="564"/>
        <v>0.999132660084993</v>
      </c>
      <c r="AN155" s="4">
        <f t="shared" si="564"/>
        <v>0.999957161637543</v>
      </c>
      <c r="AO155" s="4">
        <f t="shared" si="564"/>
        <v>0.9998612795424</v>
      </c>
      <c r="AP155" s="61">
        <f t="shared" si="329"/>
        <v>-0.000494039877427716</v>
      </c>
      <c r="AQ155" s="61">
        <f t="shared" si="330"/>
        <v>-0.000174484920279632</v>
      </c>
      <c r="AR155" s="61">
        <f t="shared" si="331"/>
        <v>-0.00618763382960073</v>
      </c>
      <c r="AS155" s="61">
        <f t="shared" si="332"/>
        <v>0.00515275123973453</v>
      </c>
      <c r="AT155" s="40" cm="1">
        <f t="array" ref="AT155">SUMPRODUCT($A155:$B155,$AO$21:$AP$21)+$AQ$21</f>
        <v>0.0339008052362695</v>
      </c>
      <c r="AU155" s="40" cm="1">
        <f t="array" ref="AU155">SUMPRODUCT($A155:$B155,$AO$22:$AP$22)+$AQ$22</f>
        <v>0.0293083359344319</v>
      </c>
      <c r="AV155" s="40" cm="1">
        <f t="array" ref="AV155">SUMPRODUCT($A155:$B155,$AO$23:$AP$23)+$AQ$23</f>
        <v>-0.0119152735102438</v>
      </c>
      <c r="AW155" s="40" cm="1">
        <f t="array" ref="AW155">SUMPRODUCT($A155:$B155,$AO$24:$AP$24)+$AQ$24</f>
        <v>0.0162453445621197</v>
      </c>
      <c r="AX155" s="10">
        <f t="shared" ref="AX155:BA155" si="565">TANH(AT155)</f>
        <v>0.033887824205285</v>
      </c>
      <c r="AY155" s="10">
        <f t="shared" si="565"/>
        <v>0.0292999470727418</v>
      </c>
      <c r="AZ155" s="10">
        <f t="shared" si="565"/>
        <v>-0.0119147096569391</v>
      </c>
      <c r="BA155" s="10">
        <f t="shared" si="565"/>
        <v>0.0162439156033996</v>
      </c>
      <c r="BB155" s="10" cm="1">
        <f t="array" ref="BB155">SUMPRODUCT(AX155:BA155,$AU$28:$AX$28)+$AY$28</f>
        <v>0.000405715288637139</v>
      </c>
      <c r="BC155" s="10">
        <f t="shared" si="306"/>
        <v>0.500101428820768</v>
      </c>
      <c r="BD155">
        <f t="shared" si="307"/>
        <v>1</v>
      </c>
      <c r="BE155" s="4">
        <f t="shared" si="308"/>
        <v>-0.693350058779876</v>
      </c>
      <c r="BF155" s="61">
        <f t="shared" si="309"/>
        <v>0.500101428820768</v>
      </c>
      <c r="BG155" s="4">
        <f t="shared" ref="BG155:BJ155" si="566">1-AX155^2</f>
        <v>0.998851615370632</v>
      </c>
      <c r="BH155" s="4">
        <f t="shared" si="566"/>
        <v>0.999141513101535</v>
      </c>
      <c r="BI155" s="4">
        <f t="shared" si="566"/>
        <v>0.999858039693791</v>
      </c>
      <c r="BJ155" s="4">
        <f t="shared" si="566"/>
        <v>0.99973613520587</v>
      </c>
      <c r="BK155" s="61">
        <f t="shared" si="335"/>
        <v>-0.000781309509609316</v>
      </c>
      <c r="BL155" s="61">
        <f t="shared" si="336"/>
        <v>0.00190047695140185</v>
      </c>
      <c r="BM155" s="61">
        <f t="shared" si="337"/>
        <v>-0.00617797965370729</v>
      </c>
      <c r="BN155" s="61">
        <f t="shared" si="338"/>
        <v>0.00613196559460304</v>
      </c>
    </row>
    <row r="156" spans="1:66">
      <c r="A156" s="4">
        <f>Planar_dataset!A125</f>
        <v>0.27949521235848</v>
      </c>
      <c r="B156" s="4">
        <f>Planar_dataset!B125</f>
        <v>-0.260933943611245</v>
      </c>
      <c r="C156">
        <f>Planar_dataset!C125</f>
        <v>0</v>
      </c>
      <c r="D156" s="40" cm="1">
        <f t="array" ref="D156">SUMPRODUCT($A156:$B156,$E$21:$F$21)+$G$21</f>
        <v>0.0038601285829258</v>
      </c>
      <c r="E156" s="40" cm="1">
        <f t="array" ref="E156">SUMPRODUCT($A156:$B156,$E$22:$F$22)+$G$22</f>
        <v>0.00513219080310518</v>
      </c>
      <c r="F156" s="40" cm="1">
        <f t="array" ref="F156">SUMPRODUCT($A156:$B156,$E$23:$F$23)+$G$23</f>
        <v>0.000150399849246577</v>
      </c>
      <c r="G156" s="40" cm="1">
        <f t="array" ref="G156">SUMPRODUCT($A156:$B156,$E$24:$F$24)+$G$24</f>
        <v>0.00140479911312771</v>
      </c>
      <c r="H156" s="10">
        <f t="shared" si="311"/>
        <v>0.00386010941030551</v>
      </c>
      <c r="I156" s="10">
        <f t="shared" si="312"/>
        <v>0.00513214574400114</v>
      </c>
      <c r="J156" s="10">
        <f t="shared" si="313"/>
        <v>0.000150399848112556</v>
      </c>
      <c r="K156" s="10">
        <f t="shared" si="314"/>
        <v>0.00140479818902323</v>
      </c>
      <c r="L156" s="10" cm="1">
        <f t="array" ref="L156">SUMPRODUCT(H156:K156,$E$28:$H$28)+$I$28</f>
        <v>-1.57318455112742e-5</v>
      </c>
      <c r="M156" s="10">
        <f t="shared" si="315"/>
        <v>0.499996067038622</v>
      </c>
      <c r="N156">
        <f t="shared" si="316"/>
        <v>0</v>
      </c>
      <c r="O156" s="4">
        <f t="shared" si="317"/>
        <v>-0.693139314668126</v>
      </c>
      <c r="P156" s="61">
        <f t="shared" si="318"/>
        <v>0.499996067038622</v>
      </c>
      <c r="Q156" s="4">
        <f t="shared" si="319"/>
        <v>0.99998509955534</v>
      </c>
      <c r="R156" s="4">
        <f t="shared" si="320"/>
        <v>0.999973661080062</v>
      </c>
      <c r="S156" s="4">
        <f t="shared" si="321"/>
        <v>0.999999977379886</v>
      </c>
      <c r="T156" s="4">
        <f t="shared" si="322"/>
        <v>0.999998026542048</v>
      </c>
      <c r="U156" s="61">
        <f t="shared" si="323"/>
        <v>-0.000219085857002647</v>
      </c>
      <c r="V156" s="61">
        <f t="shared" si="324"/>
        <v>-0.00238600853645357</v>
      </c>
      <c r="W156" s="61">
        <f t="shared" si="325"/>
        <v>-0.00656927194442241</v>
      </c>
      <c r="X156" s="61">
        <f t="shared" si="326"/>
        <v>0.00442306838188467</v>
      </c>
      <c r="Y156" s="40" cm="1">
        <f t="array" ref="Y156">SUMPRODUCT($A156:$B156,$Z$21:$AA$21)+$AB$21</f>
        <v>0.00382978435275179</v>
      </c>
      <c r="Z156" s="40" cm="1">
        <f t="array" ref="Z156">SUMPRODUCT($A156:$B156,$Z$22:$AA$22)+$AB$22</f>
        <v>0.00480369257161747</v>
      </c>
      <c r="AA156" s="40" cm="1">
        <f t="array" ref="AA156">SUMPRODUCT($A156:$B156,$Z$23:$AA$23)+$AB$23</f>
        <v>-0.00075934924000873</v>
      </c>
      <c r="AB156" s="40" cm="1">
        <f t="array" ref="AB156">SUMPRODUCT($A156:$B156,$Z$24:$AA$24)+$AB$24</f>
        <v>0.0020170456999701</v>
      </c>
      <c r="AC156" s="10">
        <f t="shared" ref="AC156:AF156" si="567">TANH(Y156)</f>
        <v>0.0038297656287291</v>
      </c>
      <c r="AD156" s="10">
        <f t="shared" si="567"/>
        <v>0.0048036556228162</v>
      </c>
      <c r="AE156" s="10">
        <f t="shared" si="567"/>
        <v>-0.000759349094058987</v>
      </c>
      <c r="AF156" s="10">
        <f t="shared" si="567"/>
        <v>0.00201704296454233</v>
      </c>
      <c r="AG156" s="61" cm="1">
        <f t="array" ref="AG156">SUMPRODUCT(AC156:AF156,$Z$28:$AC$28)+$AD$28</f>
        <v>2.33291465504418e-5</v>
      </c>
      <c r="AH156" s="10">
        <f t="shared" si="300"/>
        <v>0.500005832286637</v>
      </c>
      <c r="AI156">
        <f t="shared" si="301"/>
        <v>1</v>
      </c>
      <c r="AJ156" s="4">
        <f t="shared" si="302"/>
        <v>-0.693158845201252</v>
      </c>
      <c r="AK156" s="61">
        <f t="shared" si="303"/>
        <v>0.500005832286637</v>
      </c>
      <c r="AL156" s="4">
        <f t="shared" ref="AL156:AO156" si="568">1-AC156^2</f>
        <v>0.999985332895229</v>
      </c>
      <c r="AM156" s="4">
        <f t="shared" si="568"/>
        <v>0.999976924892657</v>
      </c>
      <c r="AN156" s="4">
        <f t="shared" si="568"/>
        <v>0.999999423388953</v>
      </c>
      <c r="AO156" s="4">
        <f t="shared" si="568"/>
        <v>0.999995931537679</v>
      </c>
      <c r="AP156" s="61">
        <f t="shared" si="329"/>
        <v>-0.00049458209880911</v>
      </c>
      <c r="AQ156" s="61">
        <f t="shared" si="330"/>
        <v>-0.000174620709879411</v>
      </c>
      <c r="AR156" s="61">
        <f t="shared" si="331"/>
        <v>-0.00618748254537124</v>
      </c>
      <c r="AS156" s="61">
        <f t="shared" si="332"/>
        <v>0.00515310137692474</v>
      </c>
      <c r="AT156" s="40" cm="1">
        <f t="array" ref="AT156">SUMPRODUCT($A156:$B156,$AO$21:$AP$21)+$AQ$21</f>
        <v>0.00376133015575006</v>
      </c>
      <c r="AU156" s="40" cm="1">
        <f t="array" ref="AU156">SUMPRODUCT($A156:$B156,$AO$22:$AP$22)+$AQ$22</f>
        <v>0.00477965021682416</v>
      </c>
      <c r="AV156" s="40" cm="1">
        <f t="array" ref="AV156">SUMPRODUCT($A156:$B156,$AO$23:$AP$23)+$AQ$23</f>
        <v>-0.00161591945428619</v>
      </c>
      <c r="AW156" s="40" cm="1">
        <f t="array" ref="AW156">SUMPRODUCT($A156:$B156,$AO$24:$AP$24)+$AQ$24</f>
        <v>0.00272948019131979</v>
      </c>
      <c r="AX156" s="10">
        <f t="shared" ref="AX156:BA156" si="569">TANH(AT156)</f>
        <v>0.00376131241791324</v>
      </c>
      <c r="AY156" s="10">
        <f t="shared" si="569"/>
        <v>0.00477961382003082</v>
      </c>
      <c r="AZ156" s="10">
        <f t="shared" si="569"/>
        <v>-0.00161591804779369</v>
      </c>
      <c r="BA156" s="10">
        <f t="shared" si="569"/>
        <v>0.00272947341307434</v>
      </c>
      <c r="BB156" s="10" cm="1">
        <f t="array" ref="BB156">SUMPRODUCT(AX156:BA156,$AU$28:$AX$28)+$AY$28</f>
        <v>6.65802813260363e-5</v>
      </c>
      <c r="BC156" s="10">
        <f t="shared" si="306"/>
        <v>0.500016645070325</v>
      </c>
      <c r="BD156">
        <f t="shared" si="307"/>
        <v>1</v>
      </c>
      <c r="BE156" s="4">
        <f t="shared" si="308"/>
        <v>-0.693180471254725</v>
      </c>
      <c r="BF156" s="61">
        <f t="shared" si="309"/>
        <v>0.500016645070325</v>
      </c>
      <c r="BG156" s="4">
        <f t="shared" ref="BG156:BJ156" si="570">1-AX156^2</f>
        <v>0.999985852528895</v>
      </c>
      <c r="BH156" s="4">
        <f t="shared" si="570"/>
        <v>0.999977155291731</v>
      </c>
      <c r="BI156" s="4">
        <f t="shared" si="570"/>
        <v>0.999997388808863</v>
      </c>
      <c r="BJ156" s="4">
        <f t="shared" si="570"/>
        <v>0.999992549974887</v>
      </c>
      <c r="BK156" s="61">
        <f t="shared" si="335"/>
        <v>-0.00078206411050235</v>
      </c>
      <c r="BL156" s="61">
        <f t="shared" si="336"/>
        <v>0.00190174397143679</v>
      </c>
      <c r="BM156" s="61">
        <f t="shared" si="337"/>
        <v>-0.00617779315386132</v>
      </c>
      <c r="BN156" s="61">
        <f t="shared" si="338"/>
        <v>0.00613249849830753</v>
      </c>
    </row>
    <row r="157" spans="1:66">
      <c r="A157" s="4">
        <f>Planar_dataset!A126</f>
        <v>0.151862546643419</v>
      </c>
      <c r="B157" s="4">
        <f>Planar_dataset!B126</f>
        <v>-0.000262404061322211</v>
      </c>
      <c r="C157">
        <f>Planar_dataset!C126</f>
        <v>0</v>
      </c>
      <c r="D157" s="40" cm="1">
        <f t="array" ref="D157">SUMPRODUCT($A157:$B157,$E$21:$F$21)+$G$21</f>
        <v>0.00271511133016476</v>
      </c>
      <c r="E157" s="40" cm="1">
        <f t="array" ref="E157">SUMPRODUCT($A157:$B157,$E$22:$F$22)+$G$22</f>
        <v>0.000151433392996645</v>
      </c>
      <c r="F157" s="40" cm="1">
        <f t="array" ref="F157">SUMPRODUCT($A157:$B157,$E$23:$F$23)+$G$23</f>
        <v>-0.000420317886457264</v>
      </c>
      <c r="G157" s="40" cm="1">
        <f t="array" ref="G157">SUMPRODUCT($A157:$B157,$E$24:$F$24)+$G$24</f>
        <v>-0.000124008045669253</v>
      </c>
      <c r="H157" s="10">
        <f t="shared" si="311"/>
        <v>0.00271510465840514</v>
      </c>
      <c r="I157" s="10">
        <f t="shared" si="312"/>
        <v>0.000151433391839084</v>
      </c>
      <c r="J157" s="10">
        <f t="shared" si="313"/>
        <v>-0.000420317861705148</v>
      </c>
      <c r="K157" s="10">
        <f t="shared" si="314"/>
        <v>-0.000124008045033588</v>
      </c>
      <c r="L157" s="10" cm="1">
        <f t="array" ref="L157">SUMPRODUCT(H157:K157,$E$28:$H$28)+$I$28</f>
        <v>2.51302872011018e-6</v>
      </c>
      <c r="M157" s="10">
        <f t="shared" si="315"/>
        <v>0.50000062825718</v>
      </c>
      <c r="N157">
        <f t="shared" si="316"/>
        <v>1</v>
      </c>
      <c r="O157" s="4">
        <f t="shared" si="317"/>
        <v>-0.693148437075095</v>
      </c>
      <c r="P157" s="61">
        <f t="shared" si="318"/>
        <v>0.50000062825718</v>
      </c>
      <c r="Q157" s="4">
        <f t="shared" si="319"/>
        <v>0.999992628206694</v>
      </c>
      <c r="R157" s="4">
        <f t="shared" si="320"/>
        <v>0.999999977067928</v>
      </c>
      <c r="S157" s="4">
        <f t="shared" si="321"/>
        <v>0.999999823332895</v>
      </c>
      <c r="T157" s="4">
        <f t="shared" si="322"/>
        <v>0.999999984622005</v>
      </c>
      <c r="U157" s="61">
        <f t="shared" si="323"/>
        <v>-0.00021908950507598</v>
      </c>
      <c r="V157" s="61">
        <f t="shared" si="324"/>
        <v>-0.00238609309523599</v>
      </c>
      <c r="W157" s="61">
        <f t="shared" si="325"/>
        <v>-0.00656933086067818</v>
      </c>
      <c r="X157" s="61">
        <f t="shared" si="326"/>
        <v>0.00442311739218287</v>
      </c>
      <c r="Y157" s="40" cm="1">
        <f t="array" ref="Y157">SUMPRODUCT($A157:$B157,$Z$21:$AA$21)+$AB$21</f>
        <v>0.00271331266062072</v>
      </c>
      <c r="Z157" s="40" cm="1">
        <f t="array" ref="Z157">SUMPRODUCT($A157:$B157,$Z$22:$AA$22)+$AB$22</f>
        <v>0.000131654010382978</v>
      </c>
      <c r="AA157" s="40" cm="1">
        <f t="array" ref="AA157">SUMPRODUCT($A157:$B157,$Z$23:$AA$23)+$AB$23</f>
        <v>-0.000475039967677779</v>
      </c>
      <c r="AB157" s="40" cm="1">
        <f t="array" ref="AB157">SUMPRODUCT($A157:$B157,$Z$24:$AA$24)+$AB$24</f>
        <v>-8.71653297664344e-5</v>
      </c>
      <c r="AC157" s="10">
        <f t="shared" ref="AC157:AF157" si="571">TANH(Y157)</f>
        <v>0.00271330600211174</v>
      </c>
      <c r="AD157" s="10">
        <f t="shared" si="571"/>
        <v>0.000131654009622335</v>
      </c>
      <c r="AE157" s="10">
        <f t="shared" si="571"/>
        <v>-0.000475039931944805</v>
      </c>
      <c r="AF157" s="10">
        <f t="shared" si="571"/>
        <v>-8.71653295456796e-5</v>
      </c>
      <c r="AG157" s="61" cm="1">
        <f t="array" ref="AG157">SUMPRODUCT(AC157:AF157,$Z$28:$AC$28)+$AD$28</f>
        <v>8.60677321642917e-7</v>
      </c>
      <c r="AH157" s="10">
        <f t="shared" si="300"/>
        <v>0.50000021516933</v>
      </c>
      <c r="AI157">
        <f t="shared" si="301"/>
        <v>1</v>
      </c>
      <c r="AJ157" s="4">
        <f t="shared" si="302"/>
        <v>-0.693147610898699</v>
      </c>
      <c r="AK157" s="61">
        <f t="shared" si="303"/>
        <v>0.50000021516933</v>
      </c>
      <c r="AL157" s="4">
        <f t="shared" ref="AL157:AO157" si="572">1-AC157^2</f>
        <v>0.999992637970539</v>
      </c>
      <c r="AM157" s="4">
        <f t="shared" si="572"/>
        <v>0.999999982667222</v>
      </c>
      <c r="AN157" s="4">
        <f t="shared" si="572"/>
        <v>0.999999774337063</v>
      </c>
      <c r="AO157" s="4">
        <f t="shared" si="572"/>
        <v>0.999999992402205</v>
      </c>
      <c r="AP157" s="61">
        <f t="shared" si="329"/>
        <v>-0.000494580155594469</v>
      </c>
      <c r="AQ157" s="61">
        <f t="shared" si="330"/>
        <v>-0.00017462277458491</v>
      </c>
      <c r="AR157" s="61">
        <f t="shared" si="331"/>
        <v>-0.00618741520601363</v>
      </c>
      <c r="AS157" s="61">
        <f t="shared" si="332"/>
        <v>0.00515306441234678</v>
      </c>
      <c r="AT157" s="40" cm="1">
        <f t="array" ref="AT157">SUMPRODUCT($A157:$B157,$AO$21:$AP$21)+$AQ$21</f>
        <v>0.00270924830021113</v>
      </c>
      <c r="AU157" s="40" cm="1">
        <f t="array" ref="AU157">SUMPRODUCT($A157:$B157,$AO$22:$AP$22)+$AQ$22</f>
        <v>0.00013020403127892</v>
      </c>
      <c r="AV157" s="40" cm="1">
        <f t="array" ref="AV157">SUMPRODUCT($A157:$B157,$AO$23:$AP$23)+$AQ$23</f>
        <v>-0.000526665258320708</v>
      </c>
      <c r="AW157" s="40" cm="1">
        <f t="array" ref="AW157">SUMPRODUCT($A157:$B157,$AO$24:$AP$24)+$AQ$24</f>
        <v>-4.4221150141887e-5</v>
      </c>
      <c r="AX157" s="10">
        <f t="shared" ref="AX157:BA157" si="573">TANH(AT157)</f>
        <v>0.00270924167157928</v>
      </c>
      <c r="AY157" s="10">
        <f t="shared" si="573"/>
        <v>0.000130204030543133</v>
      </c>
      <c r="AZ157" s="10">
        <f t="shared" si="573"/>
        <v>-0.000526665209625894</v>
      </c>
      <c r="BA157" s="10">
        <f t="shared" si="573"/>
        <v>-4.42211501130621e-5</v>
      </c>
      <c r="BB157" s="10" cm="1">
        <f t="array" ref="BB157">SUMPRODUCT(AX157:BA157,$AU$28:$AX$28)+$AY$28</f>
        <v>3.06561296458328e-6</v>
      </c>
      <c r="BC157" s="10">
        <f t="shared" si="306"/>
        <v>0.500000766403241</v>
      </c>
      <c r="BD157">
        <f t="shared" si="307"/>
        <v>1</v>
      </c>
      <c r="BE157" s="4">
        <f t="shared" si="308"/>
        <v>-0.693148713367602</v>
      </c>
      <c r="BF157" s="61">
        <f t="shared" si="309"/>
        <v>0.500000766403241</v>
      </c>
      <c r="BG157" s="4">
        <f t="shared" ref="BG157:BJ157" si="574">1-AX157^2</f>
        <v>0.999992660009565</v>
      </c>
      <c r="BH157" s="4">
        <f t="shared" si="574"/>
        <v>0.99999998304691</v>
      </c>
      <c r="BI157" s="4">
        <f t="shared" si="574"/>
        <v>0.999999722623757</v>
      </c>
      <c r="BJ157" s="4">
        <f t="shared" si="574"/>
        <v>0.99999999804449</v>
      </c>
      <c r="BK157" s="61">
        <f t="shared" si="335"/>
        <v>-0.000782044598850393</v>
      </c>
      <c r="BL157" s="61">
        <f t="shared" si="336"/>
        <v>0.00190172699128736</v>
      </c>
      <c r="BM157" s="61">
        <f t="shared" si="337"/>
        <v>-0.00617761138755615</v>
      </c>
      <c r="BN157" s="61">
        <f t="shared" si="338"/>
        <v>0.00613234942715198</v>
      </c>
    </row>
    <row r="158" spans="1:66">
      <c r="A158" s="4">
        <f>Planar_dataset!A127</f>
        <v>1.96155941018625</v>
      </c>
      <c r="B158" s="4">
        <f>Planar_dataset!B127</f>
        <v>-1.44902115056342</v>
      </c>
      <c r="C158">
        <f>Planar_dataset!C127</f>
        <v>0</v>
      </c>
      <c r="D158" s="40" cm="1">
        <f t="array" ref="D158">SUMPRODUCT($A158:$B158,$E$21:$F$21)+$G$21</f>
        <v>0.0287598900756314</v>
      </c>
      <c r="E158" s="40" cm="1">
        <f t="array" ref="E158">SUMPRODUCT($A158:$B158,$E$22:$F$22)+$G$22</f>
        <v>0.0288952585765155</v>
      </c>
      <c r="F158" s="40" cm="1">
        <f t="array" ref="F158">SUMPRODUCT($A158:$B158,$E$23:$F$23)+$G$23</f>
        <v>-0.000300601746037165</v>
      </c>
      <c r="G158" s="40" cm="1">
        <f t="array" ref="G158">SUMPRODUCT($A158:$B158,$E$24:$F$24)+$G$24</f>
        <v>0.00746234910520663</v>
      </c>
      <c r="H158" s="10">
        <f t="shared" si="311"/>
        <v>0.0287519632966794</v>
      </c>
      <c r="I158" s="10">
        <f t="shared" si="312"/>
        <v>0.028887219364497</v>
      </c>
      <c r="J158" s="10">
        <f t="shared" si="313"/>
        <v>-0.000300601736982899</v>
      </c>
      <c r="K158" s="10">
        <f t="shared" si="314"/>
        <v>0.0074622105905407</v>
      </c>
      <c r="L158" s="10" cm="1">
        <f t="array" ref="L158">SUMPRODUCT(H158:K158,$E$28:$H$28)+$I$28</f>
        <v>-8.04917179039698e-5</v>
      </c>
      <c r="M158" s="10">
        <f t="shared" si="315"/>
        <v>0.499979877070535</v>
      </c>
      <c r="N158">
        <f t="shared" si="316"/>
        <v>0</v>
      </c>
      <c r="O158" s="4">
        <f t="shared" si="317"/>
        <v>-0.693106935510858</v>
      </c>
      <c r="P158" s="61">
        <f t="shared" si="318"/>
        <v>0.499979877070535</v>
      </c>
      <c r="Q158" s="4">
        <f t="shared" si="319"/>
        <v>0.999173324606586</v>
      </c>
      <c r="R158" s="4">
        <f t="shared" si="320"/>
        <v>0.999165528557387</v>
      </c>
      <c r="S158" s="4">
        <f t="shared" si="321"/>
        <v>0.999999909638596</v>
      </c>
      <c r="T158" s="4">
        <f t="shared" si="322"/>
        <v>0.999944315413102</v>
      </c>
      <c r="U158" s="61">
        <f t="shared" si="323"/>
        <v>-0.00021890091765923</v>
      </c>
      <c r="V158" s="61">
        <f t="shared" si="324"/>
        <v>-0.0023840030775932</v>
      </c>
      <c r="W158" s="61">
        <f t="shared" si="325"/>
        <v>-0.00656905878514638</v>
      </c>
      <c r="X158" s="61">
        <f t="shared" si="326"/>
        <v>0.00442268760131369</v>
      </c>
      <c r="Y158" s="40" cm="1">
        <f t="array" ref="Y158">SUMPRODUCT($A158:$B158,$Z$21:$AA$21)+$AB$21</f>
        <v>0.0285865688273933</v>
      </c>
      <c r="Z158" s="40" cm="1">
        <f t="array" ref="Z158">SUMPRODUCT($A158:$B158,$Z$22:$AA$22)+$AB$22</f>
        <v>0.0270173685829405</v>
      </c>
      <c r="AA158" s="40" cm="1">
        <f t="array" ref="AA158">SUMPRODUCT($A158:$B158,$Z$23:$AA$23)+$AB$23</f>
        <v>-0.00549804595422982</v>
      </c>
      <c r="AB158" s="40" cm="1">
        <f t="array" ref="AB158">SUMPRODUCT($A158:$B158,$Z$24:$AA$24)+$AB$24</f>
        <v>0.0109603539743164</v>
      </c>
      <c r="AC158" s="10">
        <f t="shared" ref="AC158:AF158" si="575">TANH(Y158)</f>
        <v>0.0285787844675798</v>
      </c>
      <c r="AD158" s="10">
        <f t="shared" si="575"/>
        <v>0.0270107968318789</v>
      </c>
      <c r="AE158" s="10">
        <f t="shared" si="575"/>
        <v>-0.00549799055565522</v>
      </c>
      <c r="AF158" s="10">
        <f t="shared" si="575"/>
        <v>0.0109599151086379</v>
      </c>
      <c r="AG158" s="61" cm="1">
        <f t="array" ref="AG158">SUMPRODUCT(AC158:AF158,$Z$28:$AC$28)+$AD$28</f>
        <v>0.000141898713541907</v>
      </c>
      <c r="AH158" s="10">
        <f t="shared" si="300"/>
        <v>0.500035474678326</v>
      </c>
      <c r="AI158">
        <f t="shared" si="301"/>
        <v>1</v>
      </c>
      <c r="AJ158" s="4">
        <f t="shared" si="302"/>
        <v>-0.693218132433622</v>
      </c>
      <c r="AK158" s="61">
        <f t="shared" si="303"/>
        <v>0.500035474678326</v>
      </c>
      <c r="AL158" s="4">
        <f t="shared" ref="AL158:AO158" si="576">1-AC158^2</f>
        <v>0.999183253078356</v>
      </c>
      <c r="AM158" s="4">
        <f t="shared" si="576"/>
        <v>0.999270416854507</v>
      </c>
      <c r="AN158" s="4">
        <f t="shared" si="576"/>
        <v>0.99996977209985</v>
      </c>
      <c r="AO158" s="4">
        <f t="shared" si="576"/>
        <v>0.999879880260811</v>
      </c>
      <c r="AP158" s="61">
        <f t="shared" si="329"/>
        <v>-0.000494214696003994</v>
      </c>
      <c r="AQ158" s="61">
        <f t="shared" si="330"/>
        <v>-0.000174507681013492</v>
      </c>
      <c r="AR158" s="61">
        <f t="shared" si="331"/>
        <v>-0.00618766588683857</v>
      </c>
      <c r="AS158" s="61">
        <f t="shared" si="332"/>
        <v>0.00515280881197898</v>
      </c>
      <c r="AT158" s="40" cm="1">
        <f t="array" ref="AT158">SUMPRODUCT($A158:$B158,$AO$21:$AP$21)+$AQ$21</f>
        <v>0.0281955802379535</v>
      </c>
      <c r="AU158" s="40" cm="1">
        <f t="array" ref="AU158">SUMPRODUCT($A158:$B158,$AO$22:$AP$22)+$AQ$22</f>
        <v>0.0268799410988117</v>
      </c>
      <c r="AV158" s="40" cm="1">
        <f t="array" ref="AV158">SUMPRODUCT($A158:$B158,$AO$23:$AP$23)+$AQ$23</f>
        <v>-0.0103917346719795</v>
      </c>
      <c r="AW158" s="40" cm="1">
        <f t="array" ref="AW158">SUMPRODUCT($A158:$B158,$AO$24:$AP$24)+$AQ$24</f>
        <v>0.0150308781556508</v>
      </c>
      <c r="AX158" s="10">
        <f t="shared" ref="AX158:BA158" si="577">TANH(AT158)</f>
        <v>0.0281881108713962</v>
      </c>
      <c r="AY158" s="10">
        <f t="shared" si="577"/>
        <v>0.0268734691036268</v>
      </c>
      <c r="AZ158" s="10">
        <f t="shared" si="577"/>
        <v>-0.0103913606267374</v>
      </c>
      <c r="BA158" s="10">
        <f t="shared" si="577"/>
        <v>0.0150297462960412</v>
      </c>
      <c r="BB158" s="10" cm="1">
        <f t="array" ref="BB158">SUMPRODUCT(AX158:BA158,$AU$28:$AX$28)+$AY$28</f>
        <v>0.000371688526037865</v>
      </c>
      <c r="BC158" s="10">
        <f t="shared" si="306"/>
        <v>0.50009292213044</v>
      </c>
      <c r="BD158">
        <f t="shared" si="307"/>
        <v>1</v>
      </c>
      <c r="BE158" s="4">
        <f t="shared" si="308"/>
        <v>-0.693333042092009</v>
      </c>
      <c r="BF158" s="61">
        <f t="shared" si="309"/>
        <v>0.50009292213044</v>
      </c>
      <c r="BG158" s="4">
        <f t="shared" ref="BG158:BJ158" si="578">1-AX158^2</f>
        <v>0.999205430405502</v>
      </c>
      <c r="BH158" s="4">
        <f t="shared" si="578"/>
        <v>0.999277816658336</v>
      </c>
      <c r="BI158" s="4">
        <f t="shared" si="578"/>
        <v>0.999892019624325</v>
      </c>
      <c r="BJ158" s="4">
        <f t="shared" si="578"/>
        <v>0.999774106726277</v>
      </c>
      <c r="BK158" s="61">
        <f t="shared" si="335"/>
        <v>-0.000781572971756313</v>
      </c>
      <c r="BL158" s="61">
        <f t="shared" si="336"/>
        <v>0.00190070388435489</v>
      </c>
      <c r="BM158" s="61">
        <f t="shared" si="337"/>
        <v>-0.00617808452025915</v>
      </c>
      <c r="BN158" s="61">
        <f t="shared" si="338"/>
        <v>0.00613209418784671</v>
      </c>
    </row>
    <row r="159" spans="1:66">
      <c r="A159" s="4">
        <f>Planar_dataset!A128</f>
        <v>0.547353260154379</v>
      </c>
      <c r="B159" s="4">
        <f>Planar_dataset!B128</f>
        <v>-0.490044260422151</v>
      </c>
      <c r="C159">
        <f>Planar_dataset!C128</f>
        <v>0</v>
      </c>
      <c r="D159" s="40" cm="1">
        <f t="array" ref="D159">SUMPRODUCT($A159:$B159,$E$21:$F$21)+$G$21</f>
        <v>0.00765102479275899</v>
      </c>
      <c r="E159" s="40" cm="1">
        <f t="array" ref="E159">SUMPRODUCT($A159:$B159,$E$22:$F$22)+$G$22</f>
        <v>0.00966012107368184</v>
      </c>
      <c r="F159" s="40" cm="1">
        <f t="array" ref="F159">SUMPRODUCT($A159:$B159,$E$23:$F$23)+$G$23</f>
        <v>0.000220182646493685</v>
      </c>
      <c r="G159" s="40" cm="1">
        <f t="array" ref="G159">SUMPRODUCT($A159:$B159,$E$24:$F$24)+$G$24</f>
        <v>0.00261969263318903</v>
      </c>
      <c r="H159" s="10">
        <f t="shared" si="311"/>
        <v>0.00765087550389816</v>
      </c>
      <c r="I159" s="10">
        <f t="shared" si="312"/>
        <v>0.00965982059736756</v>
      </c>
      <c r="J159" s="10">
        <f t="shared" si="313"/>
        <v>0.000220182642935505</v>
      </c>
      <c r="K159" s="10">
        <f t="shared" si="314"/>
        <v>0.00261968664040578</v>
      </c>
      <c r="L159" s="10" cm="1">
        <f t="array" ref="L159">SUMPRODUCT(H159:K159,$E$28:$H$28)+$I$28</f>
        <v>-2.91694469660198e-5</v>
      </c>
      <c r="M159" s="10">
        <f t="shared" si="315"/>
        <v>0.499992707638259</v>
      </c>
      <c r="N159">
        <f t="shared" si="316"/>
        <v>0</v>
      </c>
      <c r="O159" s="4">
        <f t="shared" si="317"/>
        <v>-0.69313259594282</v>
      </c>
      <c r="P159" s="61">
        <f t="shared" si="318"/>
        <v>0.499992707638259</v>
      </c>
      <c r="Q159" s="4">
        <f t="shared" si="319"/>
        <v>0.999941464104024</v>
      </c>
      <c r="R159" s="4">
        <f t="shared" si="320"/>
        <v>0.999906687866027</v>
      </c>
      <c r="S159" s="4">
        <f t="shared" si="321"/>
        <v>0.999999951519604</v>
      </c>
      <c r="T159" s="4">
        <f t="shared" si="322"/>
        <v>0.999993137241906</v>
      </c>
      <c r="U159" s="61">
        <f t="shared" si="323"/>
        <v>-0.000219074825008389</v>
      </c>
      <c r="V159" s="61">
        <f t="shared" si="324"/>
        <v>-0.00238583270341584</v>
      </c>
      <c r="W159" s="61">
        <f t="shared" si="325"/>
        <v>-0.00656922763656402</v>
      </c>
      <c r="X159" s="61">
        <f t="shared" si="326"/>
        <v>0.0044230170383296</v>
      </c>
      <c r="Y159" s="40" cm="1">
        <f t="array" ref="Y159">SUMPRODUCT($A159:$B159,$Z$21:$AA$21)+$AB$21</f>
        <v>0.00759377000896473</v>
      </c>
      <c r="Z159" s="40" cm="1">
        <f t="array" ref="Z159">SUMPRODUCT($A159:$B159,$Z$22:$AA$22)+$AB$22</f>
        <v>0.0090401475982775</v>
      </c>
      <c r="AA159" s="40" cm="1">
        <f t="array" ref="AA159">SUMPRODUCT($A159:$B159,$Z$23:$AA$23)+$AB$23</f>
        <v>-0.00149634087961892</v>
      </c>
      <c r="AB159" s="40" cm="1">
        <f t="array" ref="AB159">SUMPRODUCT($A159:$B159,$Z$24:$AA$24)+$AB$24</f>
        <v>0.00377491128845841</v>
      </c>
      <c r="AC159" s="10">
        <f t="shared" ref="AC159:AF159" si="579">TANH(Y159)</f>
        <v>0.00759362404654757</v>
      </c>
      <c r="AD159" s="10">
        <f t="shared" si="579"/>
        <v>0.00903990133984411</v>
      </c>
      <c r="AE159" s="10">
        <f t="shared" si="579"/>
        <v>-0.00149633976283287</v>
      </c>
      <c r="AF159" s="10">
        <f t="shared" si="579"/>
        <v>0.00377489335778832</v>
      </c>
      <c r="AG159" s="61" cm="1">
        <f t="array" ref="AG159">SUMPRODUCT(AC159:AF159,$Z$28:$AC$28)+$AD$28</f>
        <v>4.53633296518388e-5</v>
      </c>
      <c r="AH159" s="10">
        <f t="shared" si="300"/>
        <v>0.500011340832411</v>
      </c>
      <c r="AI159">
        <f t="shared" si="301"/>
        <v>1</v>
      </c>
      <c r="AJ159" s="4">
        <f t="shared" si="302"/>
        <v>-0.693169862482</v>
      </c>
      <c r="AK159" s="61">
        <f t="shared" si="303"/>
        <v>0.500011340832411</v>
      </c>
      <c r="AL159" s="4">
        <f t="shared" ref="AL159:AO159" si="580">1-AC159^2</f>
        <v>0.99994233687384</v>
      </c>
      <c r="AM159" s="4">
        <f t="shared" si="580"/>
        <v>0.999918280183766</v>
      </c>
      <c r="AN159" s="4">
        <f t="shared" si="580"/>
        <v>0.999997760967314</v>
      </c>
      <c r="AO159" s="4">
        <f t="shared" si="580"/>
        <v>0.999985750180137</v>
      </c>
      <c r="AP159" s="61">
        <f t="shared" si="329"/>
        <v>-0.000494566281993132</v>
      </c>
      <c r="AQ159" s="61">
        <f t="shared" si="330"/>
        <v>-0.00017461239273949</v>
      </c>
      <c r="AR159" s="61">
        <f t="shared" si="331"/>
        <v>-0.00618754042631362</v>
      </c>
      <c r="AS159" s="61">
        <f t="shared" si="332"/>
        <v>0.00515310568209311</v>
      </c>
      <c r="AT159" s="40" cm="1">
        <f t="array" ref="AT159">SUMPRODUCT($A159:$B159,$AO$21:$AP$21)+$AQ$21</f>
        <v>0.0074646107762539</v>
      </c>
      <c r="AU159" s="40" cm="1">
        <f t="array" ref="AU159">SUMPRODUCT($A159:$B159,$AO$22:$AP$22)+$AQ$22</f>
        <v>0.00899477491723729</v>
      </c>
      <c r="AV159" s="40" cm="1">
        <f t="array" ref="AV159">SUMPRODUCT($A159:$B159,$AO$23:$AP$23)+$AQ$23</f>
        <v>-0.00311251035103701</v>
      </c>
      <c r="AW159" s="40" cm="1">
        <f t="array" ref="AW159">SUMPRODUCT($A159:$B159,$AO$24:$AP$24)+$AQ$24</f>
        <v>0.00511916777832275</v>
      </c>
      <c r="AX159" s="10">
        <f t="shared" ref="AX159:BA159" si="581">TANH(AT159)</f>
        <v>0.00746447213560957</v>
      </c>
      <c r="AY159" s="10">
        <f t="shared" si="581"/>
        <v>0.00899453234807344</v>
      </c>
      <c r="AZ159" s="10">
        <f t="shared" si="581"/>
        <v>-0.00311250030003232</v>
      </c>
      <c r="BA159" s="10">
        <f t="shared" si="581"/>
        <v>0.00511912306136147</v>
      </c>
      <c r="BB159" s="10" cm="1">
        <f t="array" ref="BB159">SUMPRODUCT(AX159:BA159,$AU$28:$AX$28)+$AY$28</f>
        <v>0.000124618272290035</v>
      </c>
      <c r="BC159" s="10">
        <f t="shared" si="306"/>
        <v>0.500031154568032</v>
      </c>
      <c r="BD159">
        <f t="shared" si="307"/>
        <v>1</v>
      </c>
      <c r="BE159" s="4">
        <f t="shared" si="308"/>
        <v>-0.693209491637304</v>
      </c>
      <c r="BF159" s="61">
        <f t="shared" si="309"/>
        <v>0.500031154568032</v>
      </c>
      <c r="BG159" s="4">
        <f t="shared" ref="BG159:BJ159" si="582">1-AX159^2</f>
        <v>0.999944281655737</v>
      </c>
      <c r="BH159" s="4">
        <f t="shared" si="582"/>
        <v>0.999919098387839</v>
      </c>
      <c r="BI159" s="4">
        <f t="shared" si="582"/>
        <v>0.999990312341882</v>
      </c>
      <c r="BJ159" s="4">
        <f t="shared" si="582"/>
        <v>0.999973794579083</v>
      </c>
      <c r="BK159" s="61">
        <f t="shared" si="335"/>
        <v>-0.000782054291970384</v>
      </c>
      <c r="BL159" s="61">
        <f t="shared" si="336"/>
        <v>0.00190168874120602</v>
      </c>
      <c r="BM159" s="61">
        <f t="shared" si="337"/>
        <v>-0.00617792870291268</v>
      </c>
      <c r="BN159" s="61">
        <f t="shared" si="338"/>
        <v>0.00613256142969814</v>
      </c>
    </row>
    <row r="160" spans="1:66">
      <c r="A160" s="4">
        <f>Planar_dataset!A129</f>
        <v>3.49044034427921</v>
      </c>
      <c r="B160" s="4">
        <f>Planar_dataset!B129</f>
        <v>-1.85263114844078</v>
      </c>
      <c r="C160">
        <f>Planar_dataset!C129</f>
        <v>0</v>
      </c>
      <c r="D160" s="40" cm="1">
        <f t="array" ref="D160">SUMPRODUCT($A160:$B160,$E$21:$F$21)+$G$21</f>
        <v>0.0543440923892795</v>
      </c>
      <c r="E160" s="40" cm="1">
        <f t="array" ref="E160">SUMPRODUCT($A160:$B160,$E$22:$F$22)+$G$22</f>
        <v>0.037891832828245</v>
      </c>
      <c r="F160" s="40" cm="1">
        <f t="array" ref="F160">SUMPRODUCT($A160:$B160,$E$23:$F$23)+$G$23</f>
        <v>-0.00310969437900568</v>
      </c>
      <c r="G160" s="40" cm="1">
        <f t="array" ref="G160">SUMPRODUCT($A160:$B160,$E$24:$F$24)+$G$24</f>
        <v>0.008727967788655</v>
      </c>
      <c r="H160" s="10">
        <f t="shared" si="311"/>
        <v>0.054290657730839</v>
      </c>
      <c r="I160" s="10">
        <f t="shared" si="312"/>
        <v>0.0378737083199222</v>
      </c>
      <c r="J160" s="10">
        <f t="shared" si="313"/>
        <v>-0.00310968435525649</v>
      </c>
      <c r="K160" s="10">
        <f t="shared" si="314"/>
        <v>0.00872774617071358</v>
      </c>
      <c r="L160" s="10" cm="1">
        <f t="array" ref="L160">SUMPRODUCT(H160:K160,$E$28:$H$28)+$I$28</f>
        <v>-8.64646943872013e-5</v>
      </c>
      <c r="M160" s="10">
        <f t="shared" si="315"/>
        <v>0.499978383826417</v>
      </c>
      <c r="N160">
        <f t="shared" si="316"/>
        <v>0</v>
      </c>
      <c r="O160" s="4">
        <f t="shared" si="317"/>
        <v>-0.69310394914727</v>
      </c>
      <c r="P160" s="61">
        <f t="shared" si="318"/>
        <v>0.499978383826417</v>
      </c>
      <c r="Q160" s="4">
        <f t="shared" si="319"/>
        <v>0.997052524483153</v>
      </c>
      <c r="R160" s="4">
        <f t="shared" si="320"/>
        <v>0.998565582218097</v>
      </c>
      <c r="S160" s="4">
        <f t="shared" si="321"/>
        <v>0.999990329863211</v>
      </c>
      <c r="T160" s="4">
        <f t="shared" si="322"/>
        <v>0.99992382644678</v>
      </c>
      <c r="U160" s="61">
        <f t="shared" si="323"/>
        <v>-0.000218435636084857</v>
      </c>
      <c r="V160" s="61">
        <f t="shared" si="324"/>
        <v>-0.00238256449334594</v>
      </c>
      <c r="W160" s="61">
        <f t="shared" si="325"/>
        <v>-0.00656897623601461</v>
      </c>
      <c r="X160" s="61">
        <f t="shared" si="326"/>
        <v>0.00442258377140472</v>
      </c>
      <c r="Y160" s="40" cm="1">
        <f t="array" ref="Y160">SUMPRODUCT($A160:$B160,$Z$21:$AA$21)+$AB$21</f>
        <v>0.0541109990766745</v>
      </c>
      <c r="Z160" s="40" cm="1">
        <f t="array" ref="Z160">SUMPRODUCT($A160:$B160,$Z$22:$AA$22)+$AB$22</f>
        <v>0.035363757546272</v>
      </c>
      <c r="AA160" s="40" cm="1">
        <f t="array" ref="AA160">SUMPRODUCT($A160:$B160,$Z$23:$AA$23)+$AB$23</f>
        <v>-0.010103659711924</v>
      </c>
      <c r="AB160" s="40" cm="1">
        <f t="array" ref="AB160">SUMPRODUCT($A160:$B160,$Z$24:$AA$24)+$AB$24</f>
        <v>0.0134353163351533</v>
      </c>
      <c r="AC160" s="10">
        <f t="shared" ref="AC160:AF160" si="583">TANH(Y160)</f>
        <v>0.0540582485181856</v>
      </c>
      <c r="AD160" s="10">
        <f t="shared" si="583"/>
        <v>0.0353490230001208</v>
      </c>
      <c r="AE160" s="10">
        <f t="shared" si="583"/>
        <v>-0.0101033159188331</v>
      </c>
      <c r="AF160" s="10">
        <f t="shared" si="583"/>
        <v>0.013434508000722</v>
      </c>
      <c r="AG160" s="61" cm="1">
        <f t="array" ref="AG160">SUMPRODUCT(AC160:AF160,$Z$28:$AC$28)+$AD$28</f>
        <v>0.000196276748125745</v>
      </c>
      <c r="AH160" s="10">
        <f t="shared" si="300"/>
        <v>0.500049069186874</v>
      </c>
      <c r="AI160">
        <f t="shared" si="301"/>
        <v>1</v>
      </c>
      <c r="AJ160" s="4">
        <f t="shared" si="302"/>
        <v>-0.693245323749578</v>
      </c>
      <c r="AK160" s="61">
        <f t="shared" si="303"/>
        <v>0.500049069186874</v>
      </c>
      <c r="AL160" s="4">
        <f t="shared" ref="AL160:AO160" si="584">1-AC160^2</f>
        <v>0.997077705767146</v>
      </c>
      <c r="AM160" s="4">
        <f t="shared" si="584"/>
        <v>0.998750446572937</v>
      </c>
      <c r="AN160" s="4">
        <f t="shared" si="584"/>
        <v>0.999897923007444</v>
      </c>
      <c r="AO160" s="4">
        <f t="shared" si="584"/>
        <v>0.999819513994779</v>
      </c>
      <c r="AP160" s="61">
        <f t="shared" si="329"/>
        <v>-0.000493186660929003</v>
      </c>
      <c r="AQ160" s="61">
        <f t="shared" si="330"/>
        <v>-0.000174421617842608</v>
      </c>
      <c r="AR160" s="61">
        <f t="shared" si="331"/>
        <v>-0.00618738950775242</v>
      </c>
      <c r="AS160" s="61">
        <f t="shared" si="332"/>
        <v>0.00515263780019286</v>
      </c>
      <c r="AT160" s="40" cm="1">
        <f t="array" ref="AT160">SUMPRODUCT($A160:$B160,$AO$21:$AP$21)+$AQ$21</f>
        <v>0.0535851555488734</v>
      </c>
      <c r="AU160" s="40" cm="1">
        <f t="array" ref="AU160">SUMPRODUCT($A160:$B160,$AO$22:$AP$22)+$AQ$22</f>
        <v>0.0351787500382708</v>
      </c>
      <c r="AV160" s="40" cm="1">
        <f t="array" ref="AV160">SUMPRODUCT($A160:$B160,$AO$23:$AP$23)+$AQ$23</f>
        <v>-0.0166893297010027</v>
      </c>
      <c r="AW160" s="40" cm="1">
        <f t="array" ref="AW160">SUMPRODUCT($A160:$B160,$AO$24:$AP$24)+$AQ$24</f>
        <v>0.0189134974663355</v>
      </c>
      <c r="AX160" s="10">
        <f t="shared" ref="AX160:BA160" si="585">TANH(AT160)</f>
        <v>0.0535339268037567</v>
      </c>
      <c r="AY160" s="10">
        <f t="shared" si="585"/>
        <v>0.0351642454625789</v>
      </c>
      <c r="AZ160" s="10">
        <f t="shared" si="585"/>
        <v>-0.016687780359892</v>
      </c>
      <c r="BA160" s="10">
        <f t="shared" si="585"/>
        <v>0.0189112425411141</v>
      </c>
      <c r="BB160" s="10" cm="1">
        <f t="array" ref="BB160">SUMPRODUCT(AX160:BA160,$AU$28:$AX$28)+$AY$28</f>
        <v>0.00048897759797303</v>
      </c>
      <c r="BC160" s="10">
        <f t="shared" si="306"/>
        <v>0.500122244397058</v>
      </c>
      <c r="BD160">
        <f t="shared" si="307"/>
        <v>1</v>
      </c>
      <c r="BE160" s="4">
        <f t="shared" si="308"/>
        <v>-0.693391699246318</v>
      </c>
      <c r="BF160" s="61">
        <f t="shared" si="309"/>
        <v>0.500122244397058</v>
      </c>
      <c r="BG160" s="4">
        <f t="shared" ref="BG160:BJ160" si="586">1-AX160^2</f>
        <v>0.99713411868097</v>
      </c>
      <c r="BH160" s="4">
        <f t="shared" si="586"/>
        <v>0.998763475841048</v>
      </c>
      <c r="BI160" s="4">
        <f t="shared" si="586"/>
        <v>0.99972151798666</v>
      </c>
      <c r="BJ160" s="4">
        <f t="shared" si="586"/>
        <v>0.999642364905551</v>
      </c>
      <c r="BK160" s="61">
        <f t="shared" si="335"/>
        <v>-0.000779998534628788</v>
      </c>
      <c r="BL160" s="61">
        <f t="shared" si="336"/>
        <v>0.00189983695606043</v>
      </c>
      <c r="BM160" s="61">
        <f t="shared" si="337"/>
        <v>-0.00617739321476716</v>
      </c>
      <c r="BN160" s="61">
        <f t="shared" si="338"/>
        <v>0.00613164565166728</v>
      </c>
    </row>
    <row r="161" spans="1:66">
      <c r="A161" s="4">
        <f>Planar_dataset!A130</f>
        <v>2.72566041897307</v>
      </c>
      <c r="B161" s="4">
        <f>Planar_dataset!B130</f>
        <v>-0.541699194525337</v>
      </c>
      <c r="C161">
        <f>Planar_dataset!C130</f>
        <v>0</v>
      </c>
      <c r="D161" s="40" cm="1">
        <f t="array" ref="D161">SUMPRODUCT($A161:$B161,$E$21:$F$21)+$G$21</f>
        <v>0.046387367998525</v>
      </c>
      <c r="E161" s="40" cm="1">
        <f t="array" ref="E161">SUMPRODUCT($A161:$B161,$E$22:$F$22)+$G$22</f>
        <v>0.0127247182567138</v>
      </c>
      <c r="F161" s="40" cm="1">
        <f t="array" ref="F161">SUMPRODUCT($A161:$B161,$E$23:$F$23)+$G$23</f>
        <v>-0.00563893390962943</v>
      </c>
      <c r="G161" s="40" cm="1">
        <f t="array" ref="G161">SUMPRODUCT($A161:$B161,$E$24:$F$24)+$G$24</f>
        <v>0.00114120580518385</v>
      </c>
      <c r="H161" s="10">
        <f t="shared" si="311"/>
        <v>0.0463541246853796</v>
      </c>
      <c r="I161" s="10">
        <f t="shared" si="312"/>
        <v>0.0127240315122868</v>
      </c>
      <c r="J161" s="10">
        <f t="shared" si="313"/>
        <v>-0.00563887414224711</v>
      </c>
      <c r="K161" s="10">
        <f t="shared" si="314"/>
        <v>0.00114120530976738</v>
      </c>
      <c r="L161" s="10" cm="1">
        <f t="array" ref="L161">SUMPRODUCT(H161:K161,$E$28:$H$28)+$I$28</f>
        <v>3.14963617190922e-6</v>
      </c>
      <c r="M161" s="10">
        <f t="shared" si="315"/>
        <v>0.500000787409043</v>
      </c>
      <c r="N161">
        <f t="shared" si="316"/>
        <v>1</v>
      </c>
      <c r="O161" s="4">
        <f t="shared" si="317"/>
        <v>-0.693148755379271</v>
      </c>
      <c r="P161" s="61">
        <f t="shared" si="318"/>
        <v>0.500000787409043</v>
      </c>
      <c r="Q161" s="4">
        <f t="shared" si="319"/>
        <v>0.997851295124652</v>
      </c>
      <c r="R161" s="4">
        <f t="shared" si="320"/>
        <v>0.999838099022074</v>
      </c>
      <c r="S161" s="4">
        <f t="shared" si="321"/>
        <v>0.999968203098408</v>
      </c>
      <c r="T161" s="4">
        <f t="shared" si="322"/>
        <v>0.999998697650441</v>
      </c>
      <c r="U161" s="61">
        <f t="shared" si="323"/>
        <v>-0.000218620427599964</v>
      </c>
      <c r="V161" s="61">
        <f t="shared" si="324"/>
        <v>-0.00238570759851808</v>
      </c>
      <c r="W161" s="61">
        <f t="shared" si="325"/>
        <v>-0.00656912522783299</v>
      </c>
      <c r="X161" s="61">
        <f t="shared" si="326"/>
        <v>0.00442311310764764</v>
      </c>
      <c r="Y161" s="40" cm="1">
        <f t="array" ref="Y161">SUMPRODUCT($A161:$B161,$Z$21:$AA$21)+$AB$21</f>
        <v>0.0462992697564837</v>
      </c>
      <c r="Z161" s="40" cm="1">
        <f t="array" ref="Z161">SUMPRODUCT($A161:$B161,$Z$22:$AA$22)+$AB$22</f>
        <v>0.0117651041293091</v>
      </c>
      <c r="AA161" s="40" cm="1">
        <f t="array" ref="AA161">SUMPRODUCT($A161:$B161,$Z$23:$AA$23)+$AB$23</f>
        <v>-0.00828928344820186</v>
      </c>
      <c r="AB161" s="40" cm="1">
        <f t="array" ref="AB161">SUMPRODUCT($A161:$B161,$Z$24:$AA$24)+$AB$24</f>
        <v>0.00292541780289372</v>
      </c>
      <c r="AC161" s="10">
        <f t="shared" ref="AC161:AF161" si="587">TANH(Y161)</f>
        <v>0.0462662153816911</v>
      </c>
      <c r="AD161" s="10">
        <f t="shared" si="587"/>
        <v>0.0117645613265753</v>
      </c>
      <c r="AE161" s="10">
        <f t="shared" si="587"/>
        <v>-0.00828909359506374</v>
      </c>
      <c r="AF161" s="10">
        <f t="shared" si="587"/>
        <v>0.00292540945761283</v>
      </c>
      <c r="AG161" s="61" cm="1">
        <f t="array" ref="AG161">SUMPRODUCT(AC161:AF161,$Z$28:$AC$28)+$AD$28</f>
        <v>8.14623697202575e-5</v>
      </c>
      <c r="AH161" s="10">
        <f t="shared" ref="AH161:AH224" si="588">1/(1+EXP(-AG161))</f>
        <v>0.500020365592419</v>
      </c>
      <c r="AI161">
        <f t="shared" ref="AI161:AI224" si="589">IF(AH161&gt;0.5,1,0)</f>
        <v>1</v>
      </c>
      <c r="AJ161" s="4">
        <f t="shared" ref="AJ161:AJ224" si="590">$C161*LN(AH161)+(1-$C161)*LN(1-AH161)</f>
        <v>-0.69318791257432</v>
      </c>
      <c r="AK161" s="61">
        <f t="shared" ref="AK161:AK224" si="591">AH161-$C161</f>
        <v>0.500020365592419</v>
      </c>
      <c r="AL161" s="4">
        <f t="shared" ref="AL161:AO161" si="592">1-AC161^2</f>
        <v>0.997859437314255</v>
      </c>
      <c r="AM161" s="4">
        <f t="shared" si="592"/>
        <v>0.999861595096793</v>
      </c>
      <c r="AN161" s="4">
        <f t="shared" si="592"/>
        <v>0.999931290927372</v>
      </c>
      <c r="AO161" s="4">
        <f t="shared" si="592"/>
        <v>0.999991441979505</v>
      </c>
      <c r="AP161" s="61">
        <f t="shared" si="329"/>
        <v>-0.000493544998585634</v>
      </c>
      <c r="AQ161" s="61">
        <f t="shared" si="330"/>
        <v>-0.000174605645431629</v>
      </c>
      <c r="AR161" s="61">
        <f t="shared" si="331"/>
        <v>-0.00618724081151178</v>
      </c>
      <c r="AS161" s="61">
        <f t="shared" si="332"/>
        <v>0.00515322802245868</v>
      </c>
      <c r="AT161" s="40" cm="1">
        <f t="array" ref="AT161">SUMPRODUCT($A161:$B161,$AO$21:$AP$21)+$AQ$21</f>
        <v>0.0461004922318689</v>
      </c>
      <c r="AU161" s="40" cm="1">
        <f t="array" ref="AU161">SUMPRODUCT($A161:$B161,$AO$22:$AP$22)+$AQ$22</f>
        <v>0.0116948781731774</v>
      </c>
      <c r="AV161" s="40" cm="1">
        <f t="array" ref="AV161">SUMPRODUCT($A161:$B161,$AO$23:$AP$23)+$AQ$23</f>
        <v>-0.0107856956224519</v>
      </c>
      <c r="AW161" s="40" cm="1">
        <f t="array" ref="AW161">SUMPRODUCT($A161:$B161,$AO$24:$AP$24)+$AQ$24</f>
        <v>0.00500243685730055</v>
      </c>
      <c r="AX161" s="10">
        <f t="shared" ref="AX161:BA161" si="593">TANH(AT161)</f>
        <v>0.0460678615312431</v>
      </c>
      <c r="AY161" s="10">
        <f t="shared" si="593"/>
        <v>0.0116943450321645</v>
      </c>
      <c r="AZ161" s="10">
        <f t="shared" si="593"/>
        <v>-0.0107852774041663</v>
      </c>
      <c r="BA161" s="10">
        <f t="shared" si="593"/>
        <v>0.00500239513010043</v>
      </c>
      <c r="BB161" s="10" cm="1">
        <f t="array" ref="BB161">SUMPRODUCT(AX161:BA161,$AU$28:$AX$28)+$AY$28</f>
        <v>0.000167874495724986</v>
      </c>
      <c r="BC161" s="10">
        <f t="shared" ref="BC161:BC224" si="594">1/(1+EXP(-BB161))</f>
        <v>0.500041968623833</v>
      </c>
      <c r="BD161">
        <f t="shared" ref="BD161:BD224" si="595">IF(BC161&gt;0.5,1,0)</f>
        <v>1</v>
      </c>
      <c r="BE161" s="4">
        <f t="shared" ref="BE161:BE224" si="596">$C161*LN(BC161)+(1-$C161)*LN(1-BC161)</f>
        <v>-0.693231121330539</v>
      </c>
      <c r="BF161" s="61">
        <f t="shared" ref="BF161:BF224" si="597">BC161-$C161</f>
        <v>0.500041968623833</v>
      </c>
      <c r="BG161" s="4">
        <f t="shared" ref="BG161:BJ161" si="598">1-AX161^2</f>
        <v>0.997877752133938</v>
      </c>
      <c r="BH161" s="4">
        <f t="shared" si="598"/>
        <v>0.999863242294269</v>
      </c>
      <c r="BI161" s="4">
        <f t="shared" si="598"/>
        <v>0.999883677791315</v>
      </c>
      <c r="BJ161" s="4">
        <f t="shared" si="598"/>
        <v>0.999974976042962</v>
      </c>
      <c r="BK161" s="61">
        <f t="shared" si="335"/>
        <v>-0.000780454941984674</v>
      </c>
      <c r="BL161" s="61">
        <f t="shared" si="336"/>
        <v>0.00190162363678393</v>
      </c>
      <c r="BM161" s="61">
        <f t="shared" si="337"/>
        <v>-0.00617740351023888</v>
      </c>
      <c r="BN161" s="61">
        <f t="shared" si="338"/>
        <v>0.00613270130290364</v>
      </c>
    </row>
    <row r="162" spans="1:66">
      <c r="A162" s="4">
        <f>Planar_dataset!A131</f>
        <v>2.13606507522216</v>
      </c>
      <c r="B162" s="4">
        <f>Planar_dataset!B131</f>
        <v>-1.53914207163129</v>
      </c>
      <c r="C162">
        <f>Planar_dataset!C131</f>
        <v>0</v>
      </c>
      <c r="D162" s="40" cm="1">
        <f t="array" ref="D162">SUMPRODUCT($A162:$B162,$E$21:$F$21)+$G$21</f>
        <v>0.0314877613903793</v>
      </c>
      <c r="E162" s="40" cm="1">
        <f t="array" ref="E162">SUMPRODUCT($A162:$B162,$E$22:$F$22)+$G$22</f>
        <v>0.030743048913222</v>
      </c>
      <c r="F162" s="40" cm="1">
        <f t="array" ref="F162">SUMPRODUCT($A162:$B162,$E$23:$F$23)+$G$23</f>
        <v>-0.000464947813877888</v>
      </c>
      <c r="G162" s="40" cm="1">
        <f t="array" ref="G162">SUMPRODUCT($A162:$B162,$E$24:$F$24)+$G$24</f>
        <v>0.00788301931774053</v>
      </c>
      <c r="H162" s="10">
        <f t="shared" ref="H162:H225" si="599">TANH(D162)</f>
        <v>0.0314773590298919</v>
      </c>
      <c r="I162" s="10">
        <f t="shared" ref="I162:I225" si="600">TANH(E162)</f>
        <v>0.0307333671290193</v>
      </c>
      <c r="J162" s="10">
        <f t="shared" ref="J162:J225" si="601">TANH(F162)</f>
        <v>-0.000464947780374299</v>
      </c>
      <c r="K162" s="10">
        <f t="shared" ref="K162:K225" si="602">TANH(G162)</f>
        <v>0.00788285603295403</v>
      </c>
      <c r="L162" s="10" cm="1">
        <f t="array" ref="L162">SUMPRODUCT(H162:K162,$E$28:$H$28)+$I$28</f>
        <v>-8.46156779471852e-5</v>
      </c>
      <c r="M162" s="10">
        <f t="shared" ref="M162:M225" si="603">1/(1+EXP(-L162))</f>
        <v>0.499978846080526</v>
      </c>
      <c r="N162">
        <f t="shared" ref="N162:N225" si="604">IF(M162&gt;0.5,1,0)</f>
        <v>0</v>
      </c>
      <c r="O162" s="4">
        <f t="shared" ref="O162:O225" si="605">$C162*LN(M162)+(1-$C162)*LN(1-M162)</f>
        <v>-0.693104873615949</v>
      </c>
      <c r="P162" s="61">
        <f t="shared" ref="P162:P225" si="606">M162-$C162</f>
        <v>0.499978846080526</v>
      </c>
      <c r="Q162" s="4">
        <f t="shared" ref="Q162:Q225" si="607">1-H162^2</f>
        <v>0.999009175868503</v>
      </c>
      <c r="R162" s="4">
        <f t="shared" ref="R162:R225" si="608">1-I162^2</f>
        <v>0.999055460144913</v>
      </c>
      <c r="S162" s="4">
        <f t="shared" ref="S162:S225" si="609">1-J162^2</f>
        <v>0.999999783823561</v>
      </c>
      <c r="T162" s="4">
        <f t="shared" ref="T162:T225" si="610">1-K162^2</f>
        <v>0.999937860580764</v>
      </c>
      <c r="U162" s="61">
        <f t="shared" ref="U162:U225" si="611">$E$28*P162*Q162</f>
        <v>-0.00021886450430757</v>
      </c>
      <c r="V162" s="61">
        <f t="shared" ref="V162:V225" si="612">$F$28*P162*R162</f>
        <v>-0.00238373553958505</v>
      </c>
      <c r="W162" s="61">
        <f t="shared" ref="W162:W225" si="613">$G$28*P162*S162</f>
        <v>-0.00656904441284854</v>
      </c>
      <c r="X162" s="61">
        <f t="shared" ref="X162:X225" si="614">$H$28*P162*T162</f>
        <v>0.00442264993221536</v>
      </c>
      <c r="Y162" s="40" cm="1">
        <f t="array" ref="Y162">SUMPRODUCT($A162:$B162,$Z$21:$AA$21)+$AB$21</f>
        <v>0.031303045965756</v>
      </c>
      <c r="Z162" s="40" cm="1">
        <f t="array" ref="Z162">SUMPRODUCT($A162:$B162,$Z$22:$AA$22)+$AB$22</f>
        <v>0.0287415638675604</v>
      </c>
      <c r="AA162" s="40" cm="1">
        <f t="array" ref="AA162">SUMPRODUCT($A162:$B162,$Z$23:$AA$23)+$AB$23</f>
        <v>-0.00600428626511264</v>
      </c>
      <c r="AB162" s="40" cm="1">
        <f t="array" ref="AB162">SUMPRODUCT($A162:$B162,$Z$24:$AA$24)+$AB$24</f>
        <v>0.0116111412328228</v>
      </c>
      <c r="AC162" s="10">
        <f t="shared" ref="AC162:AF162" si="615">TANH(Y162)</f>
        <v>0.0312928255549246</v>
      </c>
      <c r="AD162" s="10">
        <f t="shared" si="615"/>
        <v>0.0287336522287873</v>
      </c>
      <c r="AE162" s="10">
        <f t="shared" si="615"/>
        <v>-0.00600421411173733</v>
      </c>
      <c r="AF162" s="10">
        <f t="shared" si="615"/>
        <v>0.0116106194616893</v>
      </c>
      <c r="AG162" s="61" cm="1">
        <f t="array" ref="AG162">SUMPRODUCT(AC162:AF162,$Z$28:$AC$28)+$AD$28</f>
        <v>0.000151583043304784</v>
      </c>
      <c r="AH162" s="10">
        <f t="shared" si="588"/>
        <v>0.500037895760754</v>
      </c>
      <c r="AI162">
        <f t="shared" si="589"/>
        <v>1</v>
      </c>
      <c r="AJ162" s="4">
        <f t="shared" si="590"/>
        <v>-0.693222974953775</v>
      </c>
      <c r="AK162" s="61">
        <f t="shared" si="591"/>
        <v>0.500037895760754</v>
      </c>
      <c r="AL162" s="4">
        <f t="shared" ref="AL162:AO162" si="616">1-AC162^2</f>
        <v>0.999020759068789</v>
      </c>
      <c r="AM162" s="4">
        <f t="shared" si="616"/>
        <v>0.999174377229595</v>
      </c>
      <c r="AN162" s="4">
        <f t="shared" si="616"/>
        <v>0.9999639494129</v>
      </c>
      <c r="AO162" s="4">
        <f t="shared" si="616"/>
        <v>0.999865193515716</v>
      </c>
      <c r="AP162" s="61">
        <f t="shared" ref="AP162:AP225" si="617">$Z$28*AK162*AL162</f>
        <v>-0.00049413671594251</v>
      </c>
      <c r="AQ162" s="61">
        <f t="shared" ref="AQ162:AQ225" si="618">$AA$28*AK162*AM162</f>
        <v>-0.000174491753978582</v>
      </c>
      <c r="AR162" s="61">
        <f t="shared" ref="AR162:AR225" si="619">$AB$28*AK162*AN162</f>
        <v>-0.00618765981630628</v>
      </c>
      <c r="AS162" s="61">
        <f t="shared" ref="AS162:AS225" si="620">$AC$28*AK162*AO162</f>
        <v>0.00515275807351107</v>
      </c>
      <c r="AT162" s="40" cm="1">
        <f t="array" ref="AT162">SUMPRODUCT($A162:$B162,$AO$21:$AP$21)+$AQ$21</f>
        <v>0.0308863529538897</v>
      </c>
      <c r="AU162" s="40" cm="1">
        <f t="array" ref="AU162">SUMPRODUCT($A162:$B162,$AO$22:$AP$22)+$AQ$22</f>
        <v>0.0285950916858564</v>
      </c>
      <c r="AV162" s="40" cm="1">
        <f t="array" ref="AV162">SUMPRODUCT($A162:$B162,$AO$23:$AP$23)+$AQ$23</f>
        <v>-0.0112199106993478</v>
      </c>
      <c r="AW162" s="40" cm="1">
        <f t="array" ref="AW162">SUMPRODUCT($A162:$B162,$AO$24:$AP$24)+$AQ$24</f>
        <v>0.0159494654820201</v>
      </c>
      <c r="AX162" s="10">
        <f t="shared" ref="AX162:BA162" si="621">TANH(AT162)</f>
        <v>0.0308765351817862</v>
      </c>
      <c r="AY162" s="10">
        <f t="shared" si="621"/>
        <v>0.0285873003629501</v>
      </c>
      <c r="AZ162" s="10">
        <f t="shared" si="621"/>
        <v>-0.0112194399116799</v>
      </c>
      <c r="BA162" s="10">
        <f t="shared" si="621"/>
        <v>0.0159481131823086</v>
      </c>
      <c r="BB162" s="10" cm="1">
        <f t="array" ref="BB162">SUMPRODUCT(AX162:BA162,$AU$28:$AX$28)+$AY$28</f>
        <v>0.000395496601895451</v>
      </c>
      <c r="BC162" s="10">
        <f t="shared" si="594"/>
        <v>0.500098874149185</v>
      </c>
      <c r="BD162">
        <f t="shared" si="595"/>
        <v>1</v>
      </c>
      <c r="BE162" s="4">
        <f t="shared" si="596"/>
        <v>-0.693344948413088</v>
      </c>
      <c r="BF162" s="61">
        <f t="shared" si="597"/>
        <v>0.500098874149185</v>
      </c>
      <c r="BG162" s="4">
        <f t="shared" ref="BG162:BJ162" si="622">1-AX162^2</f>
        <v>0.999046639575168</v>
      </c>
      <c r="BH162" s="4">
        <f t="shared" si="622"/>
        <v>0.999182766257958</v>
      </c>
      <c r="BI162" s="4">
        <f t="shared" si="622"/>
        <v>0.999874124168068</v>
      </c>
      <c r="BJ162" s="4">
        <f t="shared" si="622"/>
        <v>0.999745657685924</v>
      </c>
      <c r="BK162" s="61">
        <f t="shared" ref="BK162:BK225" si="623">$AU$28*BF162*BG162</f>
        <v>-0.000781458067112335</v>
      </c>
      <c r="BL162" s="61">
        <f t="shared" ref="BL162:BL225" si="624">$AV$28*BF162*BH162</f>
        <v>0.00190054571081821</v>
      </c>
      <c r="BM162" s="61">
        <f t="shared" ref="BM162:BM225" si="625">$AW$28*BF162*BI162</f>
        <v>-0.00617804747784683</v>
      </c>
      <c r="BN162" s="61">
        <f t="shared" ref="BN162:BN225" si="626">$AX$28*BF162*BJ162</f>
        <v>0.00613199267727408</v>
      </c>
    </row>
    <row r="163" spans="1:66">
      <c r="A163" s="4">
        <f>Planar_dataset!A132</f>
        <v>3.67042247697409</v>
      </c>
      <c r="B163" s="4">
        <f>Planar_dataset!B132</f>
        <v>-1.68871376996482</v>
      </c>
      <c r="C163">
        <f>Planar_dataset!C132</f>
        <v>0</v>
      </c>
      <c r="D163" s="40" cm="1">
        <f t="array" ref="D163">SUMPRODUCT($A163:$B163,$E$21:$F$21)+$G$21</f>
        <v>0.0582788195654958</v>
      </c>
      <c r="E163" s="40" cm="1">
        <f t="array" ref="E163">SUMPRODUCT($A163:$B163,$E$22:$F$22)+$G$22</f>
        <v>0.0350109226418317</v>
      </c>
      <c r="F163" s="40" cm="1">
        <f t="array" ref="F163">SUMPRODUCT($A163:$B163,$E$23:$F$23)+$G$23</f>
        <v>-0.00419045520046088</v>
      </c>
      <c r="G163" s="40" cm="1">
        <f t="array" ref="G163">SUMPRODUCT($A163:$B163,$E$24:$F$24)+$G$24</f>
        <v>0.00755128483318336</v>
      </c>
      <c r="H163" s="10">
        <f t="shared" si="599"/>
        <v>0.0582129292819831</v>
      </c>
      <c r="I163" s="10">
        <f t="shared" si="600"/>
        <v>0.0349966246011253</v>
      </c>
      <c r="J163" s="10">
        <f t="shared" si="601"/>
        <v>-0.00419043067262108</v>
      </c>
      <c r="K163" s="10">
        <f t="shared" si="602"/>
        <v>0.00755114130691418</v>
      </c>
      <c r="L163" s="10" cm="1">
        <f t="array" ref="L163">SUMPRODUCT(H163:K163,$E$28:$H$28)+$I$28</f>
        <v>-7.06623647266374e-5</v>
      </c>
      <c r="M163" s="10">
        <f t="shared" si="603"/>
        <v>0.499982334408826</v>
      </c>
      <c r="N163">
        <f t="shared" si="604"/>
        <v>0</v>
      </c>
      <c r="O163" s="4">
        <f t="shared" si="605"/>
        <v>-0.693111850001728</v>
      </c>
      <c r="P163" s="61">
        <f t="shared" si="606"/>
        <v>0.499982334408826</v>
      </c>
      <c r="Q163" s="4">
        <f t="shared" si="607"/>
        <v>0.996611254864411</v>
      </c>
      <c r="R163" s="4">
        <f t="shared" si="608"/>
        <v>0.998775236266528</v>
      </c>
      <c r="S163" s="4">
        <f t="shared" si="609"/>
        <v>0.999982440290778</v>
      </c>
      <c r="T163" s="4">
        <f t="shared" si="610"/>
        <v>0.999942980264963</v>
      </c>
      <c r="U163" s="61">
        <f t="shared" si="611"/>
        <v>-0.000218340687337601</v>
      </c>
      <c r="V163" s="61">
        <f t="shared" si="612"/>
        <v>-0.00238308355498028</v>
      </c>
      <c r="W163" s="61">
        <f t="shared" si="613"/>
        <v>-0.006568976313498</v>
      </c>
      <c r="X163" s="61">
        <f t="shared" si="614"/>
        <v>0.00442270343296672</v>
      </c>
      <c r="Y163" s="40" cm="1">
        <f t="array" ref="Y163">SUMPRODUCT($A163:$B163,$Z$21:$AA$21)+$AB$21</f>
        <v>0.0580606320759597</v>
      </c>
      <c r="Z163" s="40" cm="1">
        <f t="array" ref="Z163">SUMPRODUCT($A163:$B163,$Z$22:$AA$22)+$AB$22</f>
        <v>0.0326433193944478</v>
      </c>
      <c r="AA163" s="40" cm="1">
        <f t="array" ref="AA163">SUMPRODUCT($A163:$B163,$Z$23:$AA$23)+$AB$23</f>
        <v>-0.0107391505526872</v>
      </c>
      <c r="AB163" s="40" cm="1">
        <f t="array" ref="AB163">SUMPRODUCT($A163:$B163,$Z$24:$AA$24)+$AB$24</f>
        <v>0.011959049686243</v>
      </c>
      <c r="AC163" s="10">
        <f t="shared" ref="AC163:AF163" si="627">TANH(Y163)</f>
        <v>0.0579954784157756</v>
      </c>
      <c r="AD163" s="10">
        <f t="shared" si="627"/>
        <v>0.0326317295764137</v>
      </c>
      <c r="AE163" s="10">
        <f t="shared" si="627"/>
        <v>-0.0107387377252976</v>
      </c>
      <c r="AF163" s="10">
        <f t="shared" si="627"/>
        <v>0.0119584795956014</v>
      </c>
      <c r="AG163" s="61" cm="1">
        <f t="array" ref="AG163">SUMPRODUCT(AC163:AF163,$Z$28:$AC$28)+$AD$28</f>
        <v>0.000185982274845471</v>
      </c>
      <c r="AH163" s="10">
        <f t="shared" si="588"/>
        <v>0.500046495568577</v>
      </c>
      <c r="AI163">
        <f t="shared" si="589"/>
        <v>1</v>
      </c>
      <c r="AJ163" s="4">
        <f t="shared" si="590"/>
        <v>-0.693240176021044</v>
      </c>
      <c r="AK163" s="61">
        <f t="shared" si="591"/>
        <v>0.500046495568577</v>
      </c>
      <c r="AL163" s="4">
        <f t="shared" ref="AL163:AO163" si="628">1-AC163^2</f>
        <v>0.996636524483325</v>
      </c>
      <c r="AM163" s="4">
        <f t="shared" si="628"/>
        <v>0.998935170224852</v>
      </c>
      <c r="AN163" s="4">
        <f t="shared" si="628"/>
        <v>0.999884679512067</v>
      </c>
      <c r="AO163" s="4">
        <f t="shared" si="628"/>
        <v>0.999856994765762</v>
      </c>
      <c r="AP163" s="61">
        <f t="shared" si="617"/>
        <v>-0.000492965901318418</v>
      </c>
      <c r="AQ163" s="61">
        <f t="shared" si="618"/>
        <v>-0.000174452980084289</v>
      </c>
      <c r="AR163" s="61">
        <f t="shared" si="619"/>
        <v>-0.00618727571231205</v>
      </c>
      <c r="AS163" s="61">
        <f t="shared" si="620"/>
        <v>0.00515280443965541</v>
      </c>
      <c r="AT163" s="40" cm="1">
        <f t="array" ref="AT163">SUMPRODUCT($A163:$B163,$AO$21:$AP$21)+$AQ$21</f>
        <v>0.0575684059588535</v>
      </c>
      <c r="AU163" s="40" cm="1">
        <f t="array" ref="AU163">SUMPRODUCT($A163:$B163,$AO$22:$AP$22)+$AQ$22</f>
        <v>0.0324700556423291</v>
      </c>
      <c r="AV163" s="40" cm="1">
        <f t="array" ref="AV163">SUMPRODUCT($A163:$B163,$AO$23:$AP$23)+$AQ$23</f>
        <v>-0.0169057663569457</v>
      </c>
      <c r="AW163" s="40" cm="1">
        <f t="array" ref="AW163">SUMPRODUCT($A163:$B163,$AO$24:$AP$24)+$AQ$24</f>
        <v>0.0170887722959606</v>
      </c>
      <c r="AX163" s="10">
        <f t="shared" ref="AX163:BA163" si="629">TANH(AT163)</f>
        <v>0.0575048939241226</v>
      </c>
      <c r="AY163" s="10">
        <f t="shared" si="629"/>
        <v>0.0324586493438515</v>
      </c>
      <c r="AZ163" s="10">
        <f t="shared" si="629"/>
        <v>-0.016904155957225</v>
      </c>
      <c r="BA163" s="10">
        <f t="shared" si="629"/>
        <v>0.0170871090341844</v>
      </c>
      <c r="BB163" s="10" cm="1">
        <f t="array" ref="BB163">SUMPRODUCT(AX163:BA163,$AU$28:$AX$28)+$AY$28</f>
        <v>0.00045277697186149</v>
      </c>
      <c r="BC163" s="10">
        <f t="shared" si="594"/>
        <v>0.500113194241032</v>
      </c>
      <c r="BD163">
        <f t="shared" si="595"/>
        <v>1</v>
      </c>
      <c r="BE163" s="4">
        <f t="shared" si="596"/>
        <v>-0.693373594671749</v>
      </c>
      <c r="BF163" s="61">
        <f t="shared" si="597"/>
        <v>0.500113194241032</v>
      </c>
      <c r="BG163" s="4">
        <f t="shared" ref="BG163:BJ163" si="630">1-AX163^2</f>
        <v>0.996693187174775</v>
      </c>
      <c r="BH163" s="4">
        <f t="shared" si="630"/>
        <v>0.998946436082773</v>
      </c>
      <c r="BI163" s="4">
        <f t="shared" si="630"/>
        <v>0.999714249511374</v>
      </c>
      <c r="BJ163" s="4">
        <f t="shared" si="630"/>
        <v>0.999708030704854</v>
      </c>
      <c r="BK163" s="61">
        <f t="shared" si="623"/>
        <v>-0.000779639511691871</v>
      </c>
      <c r="BL163" s="61">
        <f t="shared" si="624"/>
        <v>0.00190015059549619</v>
      </c>
      <c r="BM163" s="61">
        <f t="shared" si="625"/>
        <v>-0.00617723651742802</v>
      </c>
      <c r="BN163" s="61">
        <f t="shared" si="626"/>
        <v>0.00613193747026901</v>
      </c>
    </row>
    <row r="164" spans="1:66">
      <c r="A164" s="4">
        <f>Planar_dataset!A133</f>
        <v>3.92260947403588</v>
      </c>
      <c r="B164" s="4">
        <f>Planar_dataset!B133</f>
        <v>-1.48674074469642</v>
      </c>
      <c r="C164">
        <f>Planar_dataset!C133</f>
        <v>0</v>
      </c>
      <c r="D164" s="40" cm="1">
        <f t="array" ref="D164">SUMPRODUCT($A164:$B164,$E$21:$F$21)+$G$21</f>
        <v>0.0636711401519055</v>
      </c>
      <c r="E164" s="40" cm="1">
        <f t="array" ref="E164">SUMPRODUCT($A164:$B164,$E$22:$F$22)+$G$22</f>
        <v>0.031490524120162</v>
      </c>
      <c r="F164" s="40" cm="1">
        <f t="array" ref="F164">SUMPRODUCT($A164:$B164,$E$23:$F$23)+$G$23</f>
        <v>-0.00560650962142649</v>
      </c>
      <c r="G164" s="40" cm="1">
        <f t="array" ref="G164">SUMPRODUCT($A164:$B164,$E$24:$F$24)+$G$24</f>
        <v>0.00607624934027384</v>
      </c>
      <c r="H164" s="10">
        <f t="shared" si="599"/>
        <v>0.063585238215218</v>
      </c>
      <c r="I164" s="10">
        <f t="shared" si="600"/>
        <v>0.0314801190220553</v>
      </c>
      <c r="J164" s="10">
        <f t="shared" si="601"/>
        <v>-0.00560645087911928</v>
      </c>
      <c r="K164" s="10">
        <f t="shared" si="602"/>
        <v>0.00607617456137041</v>
      </c>
      <c r="L164" s="10" cm="1">
        <f t="array" ref="L164">SUMPRODUCT(H164:K164,$E$28:$H$28)+$I$28</f>
        <v>-5.06783090133247e-5</v>
      </c>
      <c r="M164" s="10">
        <f t="shared" si="603"/>
        <v>0.499987330422749</v>
      </c>
      <c r="N164">
        <f t="shared" si="604"/>
        <v>0</v>
      </c>
      <c r="O164" s="4">
        <f t="shared" si="605"/>
        <v>-0.693121841726475</v>
      </c>
      <c r="P164" s="61">
        <f t="shared" si="606"/>
        <v>0.499987330422749</v>
      </c>
      <c r="Q164" s="4">
        <f t="shared" si="607"/>
        <v>0.995956917481114</v>
      </c>
      <c r="R164" s="4">
        <f t="shared" si="608"/>
        <v>0.999009002106357</v>
      </c>
      <c r="S164" s="4">
        <f t="shared" si="609"/>
        <v>0.99996856770854</v>
      </c>
      <c r="T164" s="4">
        <f t="shared" si="610"/>
        <v>0.9999630801027</v>
      </c>
      <c r="U164" s="61">
        <f t="shared" si="611"/>
        <v>-0.000218199513383374</v>
      </c>
      <c r="V164" s="61">
        <f t="shared" si="612"/>
        <v>-0.00238366513989326</v>
      </c>
      <c r="W164" s="61">
        <f t="shared" si="613"/>
        <v>-0.00656895082203642</v>
      </c>
      <c r="X164" s="61">
        <f t="shared" si="614"/>
        <v>0.00442283652788277</v>
      </c>
      <c r="Y164" s="40" cm="1">
        <f t="array" ref="Y164">SUMPRODUCT($A164:$B164,$Z$21:$AA$21)+$AB$21</f>
        <v>0.0634709632144592</v>
      </c>
      <c r="Z164" s="40" cm="1">
        <f t="array" ref="Z164">SUMPRODUCT($A164:$B164,$Z$22:$AA$22)+$AB$22</f>
        <v>0.0293167142942926</v>
      </c>
      <c r="AA164" s="40" cm="1">
        <f t="array" ref="AA164">SUMPRODUCT($A164:$B164,$Z$23:$AA$23)+$AB$23</f>
        <v>-0.0116173594876868</v>
      </c>
      <c r="AB164" s="40" cm="1">
        <f t="array" ref="AB164">SUMPRODUCT($A164:$B164,$Z$24:$AA$24)+$AB$24</f>
        <v>0.0101221540034782</v>
      </c>
      <c r="AC164" s="10">
        <f t="shared" ref="AC164:AF164" si="631">TANH(Y164)</f>
        <v>0.0633858680746685</v>
      </c>
      <c r="AD164" s="10">
        <f t="shared" si="631"/>
        <v>0.0293083182378351</v>
      </c>
      <c r="AE164" s="10">
        <f t="shared" si="631"/>
        <v>-0.0116168368778432</v>
      </c>
      <c r="AF164" s="10">
        <f t="shared" si="631"/>
        <v>0.0101218083190882</v>
      </c>
      <c r="AG164" s="61" cm="1">
        <f t="array" ref="AG164">SUMPRODUCT(AC164:AF164,$Z$28:$AC$28)+$AD$28</f>
        <v>0.000173748327603283</v>
      </c>
      <c r="AH164" s="10">
        <f t="shared" si="588"/>
        <v>0.500043437081792</v>
      </c>
      <c r="AI164">
        <f t="shared" si="589"/>
        <v>1</v>
      </c>
      <c r="AJ164" s="4">
        <f t="shared" si="590"/>
        <v>-0.693234058497307</v>
      </c>
      <c r="AK164" s="61">
        <f t="shared" si="591"/>
        <v>0.500043437081792</v>
      </c>
      <c r="AL164" s="4">
        <f t="shared" ref="AL164:AO164" si="632">1-AC164^2</f>
        <v>0.995982231728421</v>
      </c>
      <c r="AM164" s="4">
        <f t="shared" si="632"/>
        <v>0.99914102248207</v>
      </c>
      <c r="AN164" s="4">
        <f t="shared" si="632"/>
        <v>0.999865049100954</v>
      </c>
      <c r="AO164" s="4">
        <f t="shared" si="632"/>
        <v>0.999897548996352</v>
      </c>
      <c r="AP164" s="61">
        <f t="shared" si="617"/>
        <v>-0.000492639255571082</v>
      </c>
      <c r="AQ164" s="61">
        <f t="shared" si="618"/>
        <v>-0.000174487862659528</v>
      </c>
      <c r="AR164" s="61">
        <f t="shared" si="619"/>
        <v>-0.00618711639639796</v>
      </c>
      <c r="AS164" s="61">
        <f t="shared" si="620"/>
        <v>0.00515298191964651</v>
      </c>
      <c r="AT164" s="40" cm="1">
        <f t="array" ref="AT164">SUMPRODUCT($A164:$B164,$AO$21:$AP$21)+$AQ$21</f>
        <v>0.0630193558998752</v>
      </c>
      <c r="AU164" s="40" cm="1">
        <f t="array" ref="AU164">SUMPRODUCT($A164:$B164,$AO$22:$AP$22)+$AQ$22</f>
        <v>0.0291576328768178</v>
      </c>
      <c r="AV164" s="40" cm="1">
        <f t="array" ref="AV164">SUMPRODUCT($A164:$B164,$AO$23:$AP$23)+$AQ$23</f>
        <v>-0.0172778151050262</v>
      </c>
      <c r="AW164" s="40" cm="1">
        <f t="array" ref="AW164">SUMPRODUCT($A164:$B164,$AO$24:$AP$24)+$AQ$24</f>
        <v>0.0148309973550869</v>
      </c>
      <c r="AX164" s="10">
        <f t="shared" ref="AX164:BA164" si="633">TANH(AT164)</f>
        <v>0.0629360623682805</v>
      </c>
      <c r="AY164" s="10">
        <f t="shared" si="633"/>
        <v>0.0291493727279933</v>
      </c>
      <c r="AZ164" s="10">
        <f t="shared" si="633"/>
        <v>-0.0172760960358381</v>
      </c>
      <c r="BA164" s="10">
        <f t="shared" si="633"/>
        <v>0.0148299100495273</v>
      </c>
      <c r="BB164" s="10" cm="1">
        <f t="array" ref="BB164">SUMPRODUCT(AX164:BA164,$AU$28:$AX$28)+$AY$28</f>
        <v>0.000408607001730971</v>
      </c>
      <c r="BC164" s="10">
        <f t="shared" si="594"/>
        <v>0.500102151749012</v>
      </c>
      <c r="BD164">
        <f t="shared" si="595"/>
        <v>1</v>
      </c>
      <c r="BE164" s="4">
        <f t="shared" si="596"/>
        <v>-0.693351504930771</v>
      </c>
      <c r="BF164" s="61">
        <f t="shared" si="597"/>
        <v>0.500102151749012</v>
      </c>
      <c r="BG164" s="4">
        <f t="shared" ref="BG164:BJ164" si="634">1-AX164^2</f>
        <v>0.996039052053576</v>
      </c>
      <c r="BH164" s="4">
        <f t="shared" si="634"/>
        <v>0.999150314069565</v>
      </c>
      <c r="BI164" s="4">
        <f t="shared" si="634"/>
        <v>0.999701536505761</v>
      </c>
      <c r="BJ164" s="4">
        <f t="shared" si="634"/>
        <v>0.999780073767923</v>
      </c>
      <c r="BK164" s="61">
        <f t="shared" si="623"/>
        <v>-0.000779110626938947</v>
      </c>
      <c r="BL164" s="61">
        <f t="shared" si="624"/>
        <v>0.00190049643909399</v>
      </c>
      <c r="BM164" s="61">
        <f t="shared" si="625"/>
        <v>-0.00617702157218118</v>
      </c>
      <c r="BN164" s="61">
        <f t="shared" si="626"/>
        <v>0.00613224395999927</v>
      </c>
    </row>
    <row r="165" spans="1:66">
      <c r="A165" s="4">
        <f>Planar_dataset!A134</f>
        <v>3.08862030812036</v>
      </c>
      <c r="B165" s="4">
        <f>Planar_dataset!B134</f>
        <v>-0.797674459451679</v>
      </c>
      <c r="C165">
        <f>Planar_dataset!C134</f>
        <v>0</v>
      </c>
      <c r="D165" s="40" cm="1">
        <f t="array" ref="D165">SUMPRODUCT($A165:$B165,$E$21:$F$21)+$G$21</f>
        <v>0.0517620146766669</v>
      </c>
      <c r="E165" s="40" cm="1">
        <f t="array" ref="E165">SUMPRODUCT($A165:$B165,$E$22:$F$22)+$G$22</f>
        <v>0.0178450457441782</v>
      </c>
      <c r="F165" s="40" cm="1">
        <f t="array" ref="F165">SUMPRODUCT($A165:$B165,$E$23:$F$23)+$G$23</f>
        <v>-0.00573764658494957</v>
      </c>
      <c r="G165" s="40" cm="1">
        <f t="array" ref="G165">SUMPRODUCT($A165:$B165,$E$24:$F$24)+$G$24</f>
        <v>0.00244585405930608</v>
      </c>
      <c r="H165" s="10">
        <f t="shared" si="599"/>
        <v>0.0517158354057468</v>
      </c>
      <c r="I165" s="10">
        <f t="shared" si="600"/>
        <v>0.0178431517596546</v>
      </c>
      <c r="J165" s="10">
        <f t="shared" si="601"/>
        <v>-0.00573758362354492</v>
      </c>
      <c r="K165" s="10">
        <f t="shared" si="602"/>
        <v>0.00244584918212001</v>
      </c>
      <c r="L165" s="10" cm="1">
        <f t="array" ref="L165">SUMPRODUCT(H165:K165,$E$28:$H$28)+$I$28</f>
        <v>-1.0791051344118e-5</v>
      </c>
      <c r="M165" s="10">
        <f t="shared" si="603"/>
        <v>0.499997302237164</v>
      </c>
      <c r="N165">
        <f t="shared" si="604"/>
        <v>0</v>
      </c>
      <c r="O165" s="4">
        <f t="shared" si="605"/>
        <v>-0.693141785048829</v>
      </c>
      <c r="P165" s="61">
        <f t="shared" si="606"/>
        <v>0.499997302237164</v>
      </c>
      <c r="Q165" s="4">
        <f t="shared" si="607"/>
        <v>0.997325472368286</v>
      </c>
      <c r="R165" s="4">
        <f t="shared" si="608"/>
        <v>0.999681621935282</v>
      </c>
      <c r="S165" s="4">
        <f t="shared" si="609"/>
        <v>0.999967080134163</v>
      </c>
      <c r="T165" s="4">
        <f t="shared" si="610"/>
        <v>0.999994017821778</v>
      </c>
      <c r="U165" s="61">
        <f t="shared" si="611"/>
        <v>-0.000218503701412462</v>
      </c>
      <c r="V165" s="61">
        <f t="shared" si="612"/>
        <v>-0.00238531760292094</v>
      </c>
      <c r="W165" s="61">
        <f t="shared" si="613"/>
        <v>-0.00656907206176817</v>
      </c>
      <c r="X165" s="61">
        <f t="shared" si="614"/>
        <v>0.00442306157778317</v>
      </c>
      <c r="Y165" s="40" cm="1">
        <f t="array" ref="Y165">SUMPRODUCT($A165:$B165,$Z$21:$AA$21)+$AB$21</f>
        <v>0.0516431053001205</v>
      </c>
      <c r="Z165" s="40" cm="1">
        <f t="array" ref="Z165">SUMPRODUCT($A165:$B165,$Z$22:$AA$22)+$AB$22</f>
        <v>0.0165515407386351</v>
      </c>
      <c r="AA165" s="40" cm="1">
        <f t="array" ref="AA165">SUMPRODUCT($A165:$B165,$Z$23:$AA$23)+$AB$23</f>
        <v>-0.00931198438465878</v>
      </c>
      <c r="AB165" s="40" cm="1">
        <f t="array" ref="AB165">SUMPRODUCT($A165:$B165,$Z$24:$AA$24)+$AB$24</f>
        <v>0.00485194034328306</v>
      </c>
      <c r="AC165" s="10">
        <f t="shared" ref="AC165:AF165" si="635">TANH(Y165)</f>
        <v>0.0515972433268909</v>
      </c>
      <c r="AD165" s="10">
        <f t="shared" si="635"/>
        <v>0.0165500294534005</v>
      </c>
      <c r="AE165" s="10">
        <f t="shared" si="635"/>
        <v>-0.0093117152371285</v>
      </c>
      <c r="AF165" s="10">
        <f t="shared" si="635"/>
        <v>0.00485190226993993</v>
      </c>
      <c r="AG165" s="61" cm="1">
        <f t="array" ref="AG165">SUMPRODUCT(AC165:AF165,$Z$28:$AC$28)+$AD$28</f>
        <v>0.000107027230668954</v>
      </c>
      <c r="AH165" s="10">
        <f t="shared" si="588"/>
        <v>0.500026756807642</v>
      </c>
      <c r="AI165">
        <f t="shared" si="589"/>
        <v>1</v>
      </c>
      <c r="AJ165" s="4">
        <f t="shared" si="590"/>
        <v>-0.693200695607133</v>
      </c>
      <c r="AK165" s="61">
        <f t="shared" si="591"/>
        <v>0.500026756807642</v>
      </c>
      <c r="AL165" s="4">
        <f t="shared" ref="AL165:AO165" si="636">1-AC165^2</f>
        <v>0.997337724481066</v>
      </c>
      <c r="AM165" s="4">
        <f t="shared" si="636"/>
        <v>0.999726096525092</v>
      </c>
      <c r="AN165" s="4">
        <f t="shared" si="636"/>
        <v>0.999913291959343</v>
      </c>
      <c r="AO165" s="4">
        <f t="shared" si="636"/>
        <v>0.999976459044363</v>
      </c>
      <c r="AP165" s="61">
        <f t="shared" si="617"/>
        <v>-0.000493293262622346</v>
      </c>
      <c r="AQ165" s="61">
        <f t="shared" si="618"/>
        <v>-0.000174584214832281</v>
      </c>
      <c r="AR165" s="61">
        <f t="shared" si="619"/>
        <v>-0.00618720852324055</v>
      </c>
      <c r="AS165" s="61">
        <f t="shared" si="620"/>
        <v>0.00515321667842565</v>
      </c>
      <c r="AT165" s="40" cm="1">
        <f t="array" ref="AT165">SUMPRODUCT($A165:$B165,$AO$21:$AP$21)+$AQ$21</f>
        <v>0.0513748225347353</v>
      </c>
      <c r="AU165" s="40" cm="1">
        <f t="array" ref="AU165">SUMPRODUCT($A165:$B165,$AO$22:$AP$22)+$AQ$22</f>
        <v>0.0164568805105498</v>
      </c>
      <c r="AV165" s="40" cm="1">
        <f t="array" ref="AV165">SUMPRODUCT($A165:$B165,$AO$23:$AP$23)+$AQ$23</f>
        <v>-0.0126783864077662</v>
      </c>
      <c r="AW165" s="40" cm="1">
        <f t="array" ref="AW165">SUMPRODUCT($A165:$B165,$AO$24:$AP$24)+$AQ$24</f>
        <v>0.00765262023434628</v>
      </c>
      <c r="AX165" s="10">
        <f t="shared" ref="AX165:BA165" si="637">TANH(AT165)</f>
        <v>0.0513296711066548</v>
      </c>
      <c r="AY165" s="10">
        <f t="shared" si="637"/>
        <v>0.0164553950051062</v>
      </c>
      <c r="AZ165" s="10">
        <f t="shared" si="637"/>
        <v>-0.0126777071372345</v>
      </c>
      <c r="BA165" s="10">
        <f t="shared" si="637"/>
        <v>0.00765247085207537</v>
      </c>
      <c r="BB165" s="10" cm="1">
        <f t="array" ref="BB165">SUMPRODUCT(AX165:BA165,$AU$28:$AX$28)+$AY$28</f>
        <v>0.00023363660794526</v>
      </c>
      <c r="BC165" s="10">
        <f t="shared" si="594"/>
        <v>0.500058409151721</v>
      </c>
      <c r="BD165">
        <f t="shared" si="595"/>
        <v>1</v>
      </c>
      <c r="BE165" s="4">
        <f t="shared" si="596"/>
        <v>-0.693264005687176</v>
      </c>
      <c r="BF165" s="61">
        <f t="shared" si="597"/>
        <v>0.500058409151721</v>
      </c>
      <c r="BG165" s="4">
        <f t="shared" ref="BG165:BJ165" si="638">1-AX165^2</f>
        <v>0.997365264864083</v>
      </c>
      <c r="BH165" s="4">
        <f t="shared" si="638"/>
        <v>0.999729219975226</v>
      </c>
      <c r="BI165" s="4">
        <f t="shared" si="638"/>
        <v>0.999839275741742</v>
      </c>
      <c r="BJ165" s="4">
        <f t="shared" si="638"/>
        <v>0.999941439689858</v>
      </c>
      <c r="BK165" s="61">
        <f t="shared" si="623"/>
        <v>-0.000780079764964848</v>
      </c>
      <c r="BL165" s="61">
        <f t="shared" si="624"/>
        <v>0.00190143125567976</v>
      </c>
      <c r="BM165" s="61">
        <f t="shared" si="625"/>
        <v>-0.00617733228243462</v>
      </c>
      <c r="BN165" s="61">
        <f t="shared" si="626"/>
        <v>0.00613269725532739</v>
      </c>
    </row>
    <row r="166" spans="1:66">
      <c r="A166" s="4">
        <f>Planar_dataset!A135</f>
        <v>1.92948433073308</v>
      </c>
      <c r="B166" s="4">
        <f>Planar_dataset!B135</f>
        <v>-1.39073588967351</v>
      </c>
      <c r="C166">
        <f>Planar_dataset!C135</f>
        <v>0</v>
      </c>
      <c r="D166" s="40" cm="1">
        <f t="array" ref="D166">SUMPRODUCT($A166:$B166,$E$21:$F$21)+$G$21</f>
        <v>0.0284406069768377</v>
      </c>
      <c r="E166" s="40" cm="1">
        <f t="array" ref="E166">SUMPRODUCT($A166:$B166,$E$22:$F$22)+$G$22</f>
        <v>0.0277781653531406</v>
      </c>
      <c r="F166" s="40" cm="1">
        <f t="array" ref="F166">SUMPRODUCT($A166:$B166,$E$23:$F$23)+$G$23</f>
        <v>-0.000418401456284263</v>
      </c>
      <c r="G166" s="40" cm="1">
        <f t="array" ref="G166">SUMPRODUCT($A166:$B166,$E$24:$F$24)+$G$24</f>
        <v>0.00712343952086458</v>
      </c>
      <c r="H166" s="10">
        <f t="shared" si="599"/>
        <v>0.0284329412235798</v>
      </c>
      <c r="I166" s="10">
        <f t="shared" si="600"/>
        <v>0.0277710227684671</v>
      </c>
      <c r="J166" s="10">
        <f t="shared" si="601"/>
        <v>-0.000418401431869176</v>
      </c>
      <c r="K166" s="10">
        <f t="shared" si="602"/>
        <v>0.00712331903415212</v>
      </c>
      <c r="L166" s="10" cm="1">
        <f t="array" ref="L166">SUMPRODUCT(H166:K166,$E$28:$H$28)+$I$28</f>
        <v>-7.64754187451519e-5</v>
      </c>
      <c r="M166" s="10">
        <f t="shared" si="603"/>
        <v>0.499980881145323</v>
      </c>
      <c r="N166">
        <f t="shared" si="604"/>
        <v>0</v>
      </c>
      <c r="O166" s="4">
        <f t="shared" si="605"/>
        <v>-0.693108943581634</v>
      </c>
      <c r="P166" s="61">
        <f t="shared" si="606"/>
        <v>0.499980881145323</v>
      </c>
      <c r="Q166" s="4">
        <f t="shared" si="607"/>
        <v>0.999191567853376</v>
      </c>
      <c r="R166" s="4">
        <f t="shared" si="608"/>
        <v>0.999228770294393</v>
      </c>
      <c r="S166" s="4">
        <f t="shared" si="609"/>
        <v>0.999999824940242</v>
      </c>
      <c r="T166" s="4">
        <f t="shared" si="610"/>
        <v>0.999949258325938</v>
      </c>
      <c r="U166" s="61">
        <f t="shared" si="611"/>
        <v>-0.000218905354038226</v>
      </c>
      <c r="V166" s="61">
        <f t="shared" si="612"/>
        <v>-0.00238415875993641</v>
      </c>
      <c r="W166" s="61">
        <f t="shared" si="613"/>
        <v>-0.0065690714209403</v>
      </c>
      <c r="X166" s="61">
        <f t="shared" si="614"/>
        <v>0.00442271834530998</v>
      </c>
      <c r="Y166" s="40" cm="1">
        <f t="array" ref="Y166">SUMPRODUCT($A166:$B166,$Z$21:$AA$21)+$AB$21</f>
        <v>0.0282737097934495</v>
      </c>
      <c r="Z166" s="40" cm="1">
        <f t="array" ref="Z166">SUMPRODUCT($A166:$B166,$Z$22:$AA$22)+$AB$22</f>
        <v>0.0259697612799609</v>
      </c>
      <c r="AA166" s="40" cm="1">
        <f t="array" ref="AA166">SUMPRODUCT($A166:$B166,$Z$23:$AA$23)+$AB$23</f>
        <v>-0.00542340886003729</v>
      </c>
      <c r="AB166" s="40" cm="1">
        <f t="array" ref="AB166">SUMPRODUCT($A166:$B166,$Z$24:$AA$24)+$AB$24</f>
        <v>0.0104919400955633</v>
      </c>
      <c r="AC166" s="10">
        <f t="shared" ref="AC166:AF166" si="639">TANH(Y166)</f>
        <v>0.0282661781754345</v>
      </c>
      <c r="AD166" s="10">
        <f t="shared" si="639"/>
        <v>0.0259639246054671</v>
      </c>
      <c r="AE166" s="10">
        <f t="shared" si="639"/>
        <v>-0.00542335568709719</v>
      </c>
      <c r="AF166" s="10">
        <f t="shared" si="639"/>
        <v>0.010491555125437</v>
      </c>
      <c r="AG166" s="61" cm="1">
        <f t="array" ref="AG166">SUMPRODUCT(AC166:AF166,$Z$28:$AC$28)+$AD$28</f>
        <v>0.000136822978802332</v>
      </c>
      <c r="AH166" s="10">
        <f t="shared" si="588"/>
        <v>0.500034205744647</v>
      </c>
      <c r="AI166">
        <f t="shared" si="589"/>
        <v>1</v>
      </c>
      <c r="AJ166" s="4">
        <f t="shared" si="590"/>
        <v>-0.693215594389412</v>
      </c>
      <c r="AK166" s="61">
        <f t="shared" si="591"/>
        <v>0.500034205744647</v>
      </c>
      <c r="AL166" s="4">
        <f t="shared" ref="AL166:AO166" si="640">1-AC166^2</f>
        <v>0.999201023171355</v>
      </c>
      <c r="AM166" s="4">
        <f t="shared" si="640"/>
        <v>0.999325874619082</v>
      </c>
      <c r="AN166" s="4">
        <f t="shared" si="640"/>
        <v>0.999970587213091</v>
      </c>
      <c r="AO166" s="4">
        <f t="shared" si="640"/>
        <v>0.99988992727105</v>
      </c>
      <c r="AP166" s="61">
        <f t="shared" si="617"/>
        <v>-0.000494222231239167</v>
      </c>
      <c r="AQ166" s="61">
        <f t="shared" si="618"/>
        <v>-0.000174516923014796</v>
      </c>
      <c r="AR166" s="61">
        <f t="shared" si="619"/>
        <v>-0.00618765522826543</v>
      </c>
      <c r="AS166" s="61">
        <f t="shared" si="620"/>
        <v>0.00515284751217232</v>
      </c>
      <c r="AT166" s="40" cm="1">
        <f t="array" ref="AT166">SUMPRODUCT($A166:$B166,$AO$21:$AP$21)+$AQ$21</f>
        <v>0.0278972119546752</v>
      </c>
      <c r="AU166" s="40" cm="1">
        <f t="array" ref="AU166">SUMPRODUCT($A166:$B166,$AO$22:$AP$22)+$AQ$22</f>
        <v>0.0258374188465654</v>
      </c>
      <c r="AV166" s="40" cm="1">
        <f t="array" ref="AV166">SUMPRODUCT($A166:$B166,$AO$23:$AP$23)+$AQ$23</f>
        <v>-0.0101359306759625</v>
      </c>
      <c r="AW166" s="40" cm="1">
        <f t="array" ref="AW166">SUMPRODUCT($A166:$B166,$AO$24:$AP$24)+$AQ$24</f>
        <v>0.0144117827389501</v>
      </c>
      <c r="AX166" s="10">
        <f t="shared" ref="AX166:BA166" si="641">TANH(AT166)</f>
        <v>0.0278899771638956</v>
      </c>
      <c r="AY166" s="10">
        <f t="shared" si="641"/>
        <v>0.0258316709337964</v>
      </c>
      <c r="AZ166" s="10">
        <f t="shared" si="641"/>
        <v>-0.0101355835782168</v>
      </c>
      <c r="BA166" s="10">
        <f t="shared" si="641"/>
        <v>0.0144107850485694</v>
      </c>
      <c r="BB166" s="10" cm="1">
        <f t="array" ref="BB166">SUMPRODUCT(AX166:BA166,$AU$28:$AX$28)+$AY$28</f>
        <v>0.000357440870936235</v>
      </c>
      <c r="BC166" s="10">
        <f t="shared" si="594"/>
        <v>0.500089360216783</v>
      </c>
      <c r="BD166">
        <f t="shared" si="595"/>
        <v>1</v>
      </c>
      <c r="BE166" s="4">
        <f t="shared" si="596"/>
        <v>-0.69332591696591</v>
      </c>
      <c r="BF166" s="61">
        <f t="shared" si="597"/>
        <v>0.500089360216783</v>
      </c>
      <c r="BG166" s="4">
        <f t="shared" ref="BG166:BJ166" si="642">1-AX166^2</f>
        <v>0.999222149173797</v>
      </c>
      <c r="BH166" s="4">
        <f t="shared" si="642"/>
        <v>0.999332724776768</v>
      </c>
      <c r="BI166" s="4">
        <f t="shared" si="642"/>
        <v>0.999897269945529</v>
      </c>
      <c r="BJ166" s="4">
        <f t="shared" si="642"/>
        <v>0.999792329274284</v>
      </c>
      <c r="BK166" s="61">
        <f t="shared" si="623"/>
        <v>-0.000781580482235103</v>
      </c>
      <c r="BL166" s="61">
        <f t="shared" si="624"/>
        <v>0.00190079478533914</v>
      </c>
      <c r="BM166" s="61">
        <f t="shared" si="625"/>
        <v>-0.00617807295702971</v>
      </c>
      <c r="BN166" s="61">
        <f t="shared" si="626"/>
        <v>0.00613216227881576</v>
      </c>
    </row>
    <row r="167" spans="1:66">
      <c r="A167" s="4">
        <f>Planar_dataset!A136</f>
        <v>1.38946994980023</v>
      </c>
      <c r="B167" s="4">
        <f>Planar_dataset!B136</f>
        <v>-1.14367530523236</v>
      </c>
      <c r="C167">
        <f>Planar_dataset!C136</f>
        <v>0</v>
      </c>
      <c r="D167" s="40" cm="1">
        <f t="array" ref="D167">SUMPRODUCT($A167:$B167,$E$21:$F$21)+$G$21</f>
        <v>0.0198601997866724</v>
      </c>
      <c r="E167" s="40" cm="1">
        <f t="array" ref="E167">SUMPRODUCT($A167:$B167,$E$22:$F$22)+$G$22</f>
        <v>0.0226531091843652</v>
      </c>
      <c r="F167" s="40" cm="1">
        <f t="array" ref="F167">SUMPRODUCT($A167:$B167,$E$23:$F$23)+$G$23</f>
        <v>0.000203065120765212</v>
      </c>
      <c r="G167" s="40" cm="1">
        <f t="array" ref="G167">SUMPRODUCT($A167:$B167,$E$24:$F$24)+$G$24</f>
        <v>0.00602118388325579</v>
      </c>
      <c r="H167" s="10">
        <f t="shared" si="599"/>
        <v>0.0198575890620158</v>
      </c>
      <c r="I167" s="10">
        <f t="shared" si="600"/>
        <v>0.0226492350644103</v>
      </c>
      <c r="J167" s="10">
        <f t="shared" si="601"/>
        <v>0.000203065117974052</v>
      </c>
      <c r="K167" s="10">
        <f t="shared" si="602"/>
        <v>0.0060211111189955</v>
      </c>
      <c r="L167" s="10" cm="1">
        <f t="array" ref="L167">SUMPRODUCT(H167:K167,$E$28:$H$28)+$I$28</f>
        <v>-6.61913698936646e-5</v>
      </c>
      <c r="M167" s="10">
        <f t="shared" si="603"/>
        <v>0.499983452157533</v>
      </c>
      <c r="N167">
        <f t="shared" si="604"/>
        <v>0</v>
      </c>
      <c r="O167" s="4">
        <f t="shared" si="605"/>
        <v>-0.693114085422661</v>
      </c>
      <c r="P167" s="61">
        <f t="shared" si="606"/>
        <v>0.499983452157533</v>
      </c>
      <c r="Q167" s="4">
        <f t="shared" si="607"/>
        <v>0.999605676156644</v>
      </c>
      <c r="R167" s="4">
        <f t="shared" si="608"/>
        <v>0.999487012150997</v>
      </c>
      <c r="S167" s="4">
        <f t="shared" si="609"/>
        <v>0.999999958764558</v>
      </c>
      <c r="T167" s="4">
        <f t="shared" si="610"/>
        <v>0.999963746220893</v>
      </c>
      <c r="U167" s="61">
        <f t="shared" si="611"/>
        <v>-0.000218997204033296</v>
      </c>
      <c r="V167" s="61">
        <f t="shared" si="612"/>
        <v>-0.00238478718776541</v>
      </c>
      <c r="W167" s="61">
        <f t="shared" si="613"/>
        <v>-0.00656910607966377</v>
      </c>
      <c r="X167" s="61">
        <f t="shared" si="614"/>
        <v>0.00442280516736513</v>
      </c>
      <c r="Y167" s="40" cm="1">
        <f t="array" ref="Y167">SUMPRODUCT($A167:$B167,$Z$21:$AA$21)+$AB$21</f>
        <v>0.0197252598280885</v>
      </c>
      <c r="Z167" s="40" cm="1">
        <f t="array" ref="Z167">SUMPRODUCT($A167:$B167,$Z$22:$AA$22)+$AB$22</f>
        <v>0.0211915023889642</v>
      </c>
      <c r="AA167" s="40" cm="1">
        <f t="array" ref="AA167">SUMPRODUCT($A167:$B167,$Z$23:$AA$23)+$AB$23</f>
        <v>-0.00384278501009597</v>
      </c>
      <c r="AB167" s="40" cm="1">
        <f t="array" ref="AB167">SUMPRODUCT($A167:$B167,$Z$24:$AA$24)+$AB$24</f>
        <v>0.00874409540765739</v>
      </c>
      <c r="AC167" s="10">
        <f t="shared" ref="AC167:AF167" si="643">TANH(Y167)</f>
        <v>0.0197227019528525</v>
      </c>
      <c r="AD167" s="10">
        <f t="shared" si="643"/>
        <v>0.0211883307336624</v>
      </c>
      <c r="AE167" s="10">
        <f t="shared" si="643"/>
        <v>-0.00384276609474327</v>
      </c>
      <c r="AF167" s="10">
        <f t="shared" si="643"/>
        <v>0.00874387255894662</v>
      </c>
      <c r="AG167" s="61" cm="1">
        <f t="array" ref="AG167">SUMPRODUCT(AC167:AF167,$Z$28:$AC$28)+$AD$28</f>
        <v>0.000109370400982448</v>
      </c>
      <c r="AH167" s="10">
        <f t="shared" si="588"/>
        <v>0.500027342600218</v>
      </c>
      <c r="AI167">
        <f t="shared" si="589"/>
        <v>1</v>
      </c>
      <c r="AJ167" s="4">
        <f t="shared" si="590"/>
        <v>-0.693201867255672</v>
      </c>
      <c r="AK167" s="61">
        <f t="shared" si="591"/>
        <v>0.500027342600218</v>
      </c>
      <c r="AL167" s="4">
        <f t="shared" ref="AL167:AO167" si="644">1-AC167^2</f>
        <v>0.999611015027679</v>
      </c>
      <c r="AM167" s="4">
        <f t="shared" si="644"/>
        <v>0.999551054640721</v>
      </c>
      <c r="AN167" s="4">
        <f t="shared" si="644"/>
        <v>0.999985233148741</v>
      </c>
      <c r="AO167" s="4">
        <f t="shared" si="644"/>
        <v>0.999923544692673</v>
      </c>
      <c r="AP167" s="61">
        <f t="shared" si="617"/>
        <v>-0.000494418234196596</v>
      </c>
      <c r="AQ167" s="61">
        <f t="shared" si="618"/>
        <v>-0.000174553851403193</v>
      </c>
      <c r="AR167" s="61">
        <f t="shared" si="619"/>
        <v>-0.00618766092595444</v>
      </c>
      <c r="AS167" s="61">
        <f t="shared" si="620"/>
        <v>0.00515295002967634</v>
      </c>
      <c r="AT167" s="40" cm="1">
        <f t="array" ref="AT167">SUMPRODUCT($A167:$B167,$AO$21:$AP$21)+$AQ$21</f>
        <v>0.0194208562523608</v>
      </c>
      <c r="AU167" s="40" cm="1">
        <f t="array" ref="AU167">SUMPRODUCT($A167:$B167,$AO$22:$AP$22)+$AQ$22</f>
        <v>0.0210845385638703</v>
      </c>
      <c r="AV167" s="40" cm="1">
        <f t="array" ref="AV167">SUMPRODUCT($A167:$B167,$AO$23:$AP$23)+$AQ$23</f>
        <v>-0.00765211404797275</v>
      </c>
      <c r="AW167" s="40" cm="1">
        <f t="array" ref="AW167">SUMPRODUCT($A167:$B167,$AO$24:$AP$24)+$AQ$24</f>
        <v>0.0119126072246158</v>
      </c>
      <c r="AX167" s="10">
        <f t="shared" ref="AX167:BA167" si="645">TANH(AT167)</f>
        <v>0.019418414968104</v>
      </c>
      <c r="AY167" s="10">
        <f t="shared" si="645"/>
        <v>0.0210814146875763</v>
      </c>
      <c r="AZ167" s="10">
        <f t="shared" si="645"/>
        <v>-0.00765196469534231</v>
      </c>
      <c r="BA167" s="10">
        <f t="shared" si="645"/>
        <v>0.0119120437497331</v>
      </c>
      <c r="BB167" s="10" cm="1">
        <f t="array" ref="BB167">SUMPRODUCT(AX167:BA167,$AU$28:$AX$28)+$AY$28</f>
        <v>0.00029129198445833</v>
      </c>
      <c r="BC167" s="10">
        <f t="shared" si="594"/>
        <v>0.5000728229956</v>
      </c>
      <c r="BD167">
        <f t="shared" si="595"/>
        <v>1</v>
      </c>
      <c r="BE167" s="4">
        <f t="shared" si="596"/>
        <v>-0.693292837158552</v>
      </c>
      <c r="BF167" s="61">
        <f t="shared" si="597"/>
        <v>0.5000728229956</v>
      </c>
      <c r="BG167" s="4">
        <f t="shared" ref="BG167:BJ167" si="646">1-AX167^2</f>
        <v>0.999622925160127</v>
      </c>
      <c r="BH167" s="4">
        <f t="shared" si="646"/>
        <v>0.99955557395477</v>
      </c>
      <c r="BI167" s="4">
        <f t="shared" si="646"/>
        <v>0.999941447436301</v>
      </c>
      <c r="BJ167" s="4">
        <f t="shared" si="646"/>
        <v>0.999858103213704</v>
      </c>
      <c r="BK167" s="61">
        <f t="shared" si="623"/>
        <v>-0.00078186810868055</v>
      </c>
      <c r="BL167" s="61">
        <f t="shared" si="624"/>
        <v>0.00190115578822411</v>
      </c>
      <c r="BM167" s="61">
        <f t="shared" si="625"/>
        <v>-0.00617814160800016</v>
      </c>
      <c r="BN167" s="61">
        <f t="shared" si="626"/>
        <v>0.00613236290411742</v>
      </c>
    </row>
    <row r="168" spans="1:66">
      <c r="A168" s="4">
        <f>Planar_dataset!A137</f>
        <v>3.51428218117474</v>
      </c>
      <c r="B168" s="4">
        <f>Planar_dataset!B137</f>
        <v>-1.57393833972103</v>
      </c>
      <c r="C168">
        <f>Planar_dataset!C137</f>
        <v>0</v>
      </c>
      <c r="D168" s="40" cm="1">
        <f t="array" ref="D168">SUMPRODUCT($A168:$B168,$E$21:$F$21)+$G$21</f>
        <v>0.055987055835312</v>
      </c>
      <c r="E168" s="40" cm="1">
        <f t="array" ref="E168">SUMPRODUCT($A168:$B168,$E$22:$F$22)+$G$22</f>
        <v>0.032721419441897</v>
      </c>
      <c r="F168" s="40" cm="1">
        <f t="array" ref="F168">SUMPRODUCT($A168:$B168,$E$23:$F$23)+$G$23</f>
        <v>-0.00416451658532686</v>
      </c>
      <c r="G168" s="40" cm="1">
        <f t="array" ref="G168">SUMPRODUCT($A168:$B168,$E$24:$F$24)+$G$24</f>
        <v>0.00696083490266279</v>
      </c>
      <c r="H168" s="10">
        <f t="shared" si="599"/>
        <v>0.0559286310053006</v>
      </c>
      <c r="I168" s="10">
        <f t="shared" si="600"/>
        <v>0.0327097462616197</v>
      </c>
      <c r="J168" s="10">
        <f t="shared" si="601"/>
        <v>-0.0041644925101481</v>
      </c>
      <c r="K168" s="10">
        <f t="shared" si="602"/>
        <v>0.00696072247988081</v>
      </c>
      <c r="L168" s="10" cm="1">
        <f t="array" ref="L168">SUMPRODUCT(H168:K168,$E$28:$H$28)+$I$28</f>
        <v>-6.43118007363624e-5</v>
      </c>
      <c r="M168" s="10">
        <f t="shared" si="603"/>
        <v>0.499983922049822</v>
      </c>
      <c r="N168">
        <f t="shared" si="604"/>
        <v>0</v>
      </c>
      <c r="O168" s="4">
        <f t="shared" si="605"/>
        <v>-0.693115025176578</v>
      </c>
      <c r="P168" s="61">
        <f t="shared" si="606"/>
        <v>0.499983922049822</v>
      </c>
      <c r="Q168" s="4">
        <f t="shared" si="607"/>
        <v>0.996871988233873</v>
      </c>
      <c r="R168" s="4">
        <f t="shared" si="608"/>
        <v>0.9989300724995</v>
      </c>
      <c r="S168" s="4">
        <f t="shared" si="609"/>
        <v>0.999982657002133</v>
      </c>
      <c r="T168" s="4">
        <f t="shared" si="610"/>
        <v>0.999951548342558</v>
      </c>
      <c r="U168" s="61">
        <f t="shared" si="611"/>
        <v>-0.00021839850311267</v>
      </c>
      <c r="V168" s="61">
        <f t="shared" si="612"/>
        <v>-0.00238346056354047</v>
      </c>
      <c r="W168" s="61">
        <f t="shared" si="613"/>
        <v>-0.00656899859618844</v>
      </c>
      <c r="X168" s="61">
        <f t="shared" si="614"/>
        <v>0.00442275537314083</v>
      </c>
      <c r="Y168" s="40" cm="1">
        <f t="array" ref="Y168">SUMPRODUCT($A168:$B168,$Z$21:$AA$21)+$AB$21</f>
        <v>0.0557826063187833</v>
      </c>
      <c r="Z168" s="40" cm="1">
        <f t="array" ref="Z168">SUMPRODUCT($A168:$B168,$Z$22:$AA$22)+$AB$22</f>
        <v>0.0305026734798612</v>
      </c>
      <c r="AA168" s="40" cm="1">
        <f t="array" ref="AA168">SUMPRODUCT($A168:$B168,$Z$23:$AA$23)+$AB$23</f>
        <v>-0.0103012547478846</v>
      </c>
      <c r="AB168" s="40" cm="1">
        <f t="array" ref="AB168">SUMPRODUCT($A168:$B168,$Z$24:$AA$24)+$AB$24</f>
        <v>0.0110913406709467</v>
      </c>
      <c r="AC168" s="10">
        <f t="shared" ref="AC168:AF168" si="647">TANH(Y168)</f>
        <v>0.0557248186815963</v>
      </c>
      <c r="AD168" s="10">
        <f t="shared" si="647"/>
        <v>0.0304932169703404</v>
      </c>
      <c r="AE168" s="10">
        <f t="shared" si="647"/>
        <v>-0.0103008903878846</v>
      </c>
      <c r="AF168" s="10">
        <f t="shared" si="647"/>
        <v>0.0110908858824094</v>
      </c>
      <c r="AG168" s="61" cm="1">
        <f t="array" ref="AG168">SUMPRODUCT(AC168:AF168,$Z$28:$AC$28)+$AD$28</f>
        <v>0.000174615388371251</v>
      </c>
      <c r="AH168" s="10">
        <f t="shared" si="588"/>
        <v>0.500043653846982</v>
      </c>
      <c r="AI168">
        <f t="shared" si="589"/>
        <v>1</v>
      </c>
      <c r="AJ168" s="4">
        <f t="shared" si="590"/>
        <v>-0.693234492065448</v>
      </c>
      <c r="AK168" s="61">
        <f t="shared" si="591"/>
        <v>0.500043653846982</v>
      </c>
      <c r="AL168" s="4">
        <f t="shared" ref="AL168:AO168" si="648">1-AC168^2</f>
        <v>0.996894744582903</v>
      </c>
      <c r="AM168" s="4">
        <f t="shared" si="648"/>
        <v>0.9990701637188</v>
      </c>
      <c r="AN168" s="4">
        <f t="shared" si="648"/>
        <v>0.999893891657217</v>
      </c>
      <c r="AO168" s="4">
        <f t="shared" si="648"/>
        <v>0.999876992250343</v>
      </c>
      <c r="AP168" s="61">
        <f t="shared" si="617"/>
        <v>-0.000493090822407709</v>
      </c>
      <c r="AQ168" s="61">
        <f t="shared" si="618"/>
        <v>-0.000174475563669705</v>
      </c>
      <c r="AR168" s="61">
        <f t="shared" si="619"/>
        <v>-0.00618729755488356</v>
      </c>
      <c r="AS168" s="61">
        <f t="shared" si="620"/>
        <v>0.00515287821398663</v>
      </c>
      <c r="AT168" s="40" cm="1">
        <f t="array" ref="AT168">SUMPRODUCT($A168:$B168,$AO$21:$AP$21)+$AQ$21</f>
        <v>0.0553213708567354</v>
      </c>
      <c r="AU168" s="40" cm="1">
        <f t="array" ref="AU168">SUMPRODUCT($A168:$B168,$AO$22:$AP$22)+$AQ$22</f>
        <v>0.0303403031707283</v>
      </c>
      <c r="AV168" s="40" cm="1">
        <f t="array" ref="AV168">SUMPRODUCT($A168:$B168,$AO$23:$AP$23)+$AQ$23</f>
        <v>-0.0160799914872143</v>
      </c>
      <c r="AW168" s="40" cm="1">
        <f t="array" ref="AW168">SUMPRODUCT($A168:$B168,$AO$24:$AP$24)+$AQ$24</f>
        <v>0.0158984258110698</v>
      </c>
      <c r="AX168" s="10">
        <f t="shared" ref="AX168:BA168" si="649">TANH(AT168)</f>
        <v>0.0552650036877865</v>
      </c>
      <c r="AY168" s="10">
        <f t="shared" si="649"/>
        <v>0.0303309968372543</v>
      </c>
      <c r="AZ168" s="10">
        <f t="shared" si="649"/>
        <v>-0.0160786057168365</v>
      </c>
      <c r="BA168" s="10">
        <f t="shared" si="649"/>
        <v>0.0158970864514155</v>
      </c>
      <c r="BB168" s="10" cm="1">
        <f t="array" ref="BB168">SUMPRODUCT(AX168:BA168,$AU$28:$AX$28)+$AY$28</f>
        <v>0.000423392873605126</v>
      </c>
      <c r="BC168" s="10">
        <f t="shared" si="594"/>
        <v>0.50010584821682</v>
      </c>
      <c r="BD168">
        <f t="shared" si="595"/>
        <v>1</v>
      </c>
      <c r="BE168" s="4">
        <f t="shared" si="596"/>
        <v>-0.693358899404438</v>
      </c>
      <c r="BF168" s="61">
        <f t="shared" si="597"/>
        <v>0.50010584821682</v>
      </c>
      <c r="BG168" s="4">
        <f t="shared" ref="BG168:BJ168" si="650">1-AX168^2</f>
        <v>0.996945779367389</v>
      </c>
      <c r="BH168" s="4">
        <f t="shared" si="650"/>
        <v>0.999080030630858</v>
      </c>
      <c r="BI168" s="4">
        <f t="shared" si="650"/>
        <v>0.999741478438202</v>
      </c>
      <c r="BJ168" s="4">
        <f t="shared" si="650"/>
        <v>0.999747282642356</v>
      </c>
      <c r="BK168" s="61">
        <f t="shared" si="623"/>
        <v>-0.000779825641108498</v>
      </c>
      <c r="BL168" s="61">
        <f t="shared" si="624"/>
        <v>0.00190037679846677</v>
      </c>
      <c r="BM168" s="61">
        <f t="shared" si="625"/>
        <v>-0.00617731402683814</v>
      </c>
      <c r="BN168" s="61">
        <f t="shared" si="626"/>
        <v>0.00613208815712228</v>
      </c>
    </row>
    <row r="169" spans="1:66">
      <c r="A169" s="4">
        <f>Planar_dataset!A138</f>
        <v>1.13035696163437</v>
      </c>
      <c r="B169" s="4">
        <f>Planar_dataset!B138</f>
        <v>-0.887426686052906</v>
      </c>
      <c r="C169">
        <f>Planar_dataset!C138</f>
        <v>0</v>
      </c>
      <c r="D169" s="40" cm="1">
        <f t="array" ref="D169">SUMPRODUCT($A169:$B169,$E$21:$F$21)+$G$21</f>
        <v>0.016344181566501</v>
      </c>
      <c r="E169" s="40" cm="1">
        <f t="array" ref="E169">SUMPRODUCT($A169:$B169,$E$22:$F$22)+$G$22</f>
        <v>0.0176278973904581</v>
      </c>
      <c r="F169" s="40" cm="1">
        <f t="array" ref="F169">SUMPRODUCT($A169:$B169,$E$23:$F$23)+$G$23</f>
        <v>1.27489953279337e-5</v>
      </c>
      <c r="G169" s="40" cm="1">
        <f t="array" ref="G169">SUMPRODUCT($A169:$B169,$E$24:$F$24)+$G$24</f>
        <v>0.00462889723177076</v>
      </c>
      <c r="H169" s="10">
        <f t="shared" si="599"/>
        <v>0.0163427263692126</v>
      </c>
      <c r="I169" s="10">
        <f t="shared" si="600"/>
        <v>0.0176260717035183</v>
      </c>
      <c r="J169" s="10">
        <f t="shared" si="601"/>
        <v>1.2748995327243e-5</v>
      </c>
      <c r="K169" s="10">
        <f t="shared" si="602"/>
        <v>0.00462886417140608</v>
      </c>
      <c r="L169" s="10" cm="1">
        <f t="array" ref="L169">SUMPRODUCT(H169:K169,$E$28:$H$28)+$I$28</f>
        <v>-5.04954118018466e-5</v>
      </c>
      <c r="M169" s="10">
        <f t="shared" si="603"/>
        <v>0.499987376147052</v>
      </c>
      <c r="N169">
        <f t="shared" si="604"/>
        <v>0</v>
      </c>
      <c r="O169" s="4">
        <f t="shared" si="605"/>
        <v>-0.693121933172768</v>
      </c>
      <c r="P169" s="61">
        <f t="shared" si="606"/>
        <v>0.499987376147052</v>
      </c>
      <c r="Q169" s="4">
        <f t="shared" si="607"/>
        <v>0.999732915294821</v>
      </c>
      <c r="R169" s="4">
        <f t="shared" si="608"/>
        <v>0.999689321596302</v>
      </c>
      <c r="S169" s="4">
        <f t="shared" si="609"/>
        <v>0.999999999837463</v>
      </c>
      <c r="T169" s="4">
        <f t="shared" si="610"/>
        <v>0.999978573616483</v>
      </c>
      <c r="U169" s="61">
        <f t="shared" si="611"/>
        <v>-0.000219026799002102</v>
      </c>
      <c r="V169" s="61">
        <f t="shared" si="612"/>
        <v>-0.00238528862053198</v>
      </c>
      <c r="W169" s="61">
        <f t="shared" si="613"/>
        <v>-0.00656915790539127</v>
      </c>
      <c r="X169" s="61">
        <f t="shared" si="614"/>
        <v>0.00442290546017026</v>
      </c>
      <c r="Y169" s="40" cm="1">
        <f t="array" ref="Y169">SUMPRODUCT($A169:$B169,$Z$21:$AA$21)+$AB$21</f>
        <v>0.0162388662681897</v>
      </c>
      <c r="Z169" s="40" cm="1">
        <f t="array" ref="Z169">SUMPRODUCT($A169:$B169,$Z$22:$AA$22)+$AB$22</f>
        <v>0.0164870566516706</v>
      </c>
      <c r="AA169" s="40" cm="1">
        <f t="array" ref="AA169">SUMPRODUCT($A169:$B169,$Z$23:$AA$23)+$AB$23</f>
        <v>-0.00314513291493651</v>
      </c>
      <c r="AB169" s="40" cm="1">
        <f t="array" ref="AB169">SUMPRODUCT($A169:$B169,$Z$24:$AA$24)+$AB$24</f>
        <v>0.00675420178941331</v>
      </c>
      <c r="AC169" s="10">
        <f t="shared" ref="AC169:AF169" si="651">TANH(Y169)</f>
        <v>0.0162374390181818</v>
      </c>
      <c r="AD169" s="10">
        <f t="shared" si="651"/>
        <v>0.0164855629601414</v>
      </c>
      <c r="AE169" s="10">
        <f t="shared" si="651"/>
        <v>-0.00314512254457162</v>
      </c>
      <c r="AF169" s="10">
        <f t="shared" si="651"/>
        <v>0.00675409908409922</v>
      </c>
      <c r="AG169" s="61" cm="1">
        <f t="array" ref="AG169">SUMPRODUCT(AC169:AF169,$Z$28:$AC$28)+$AD$28</f>
        <v>8.53202567348424e-5</v>
      </c>
      <c r="AH169" s="10">
        <f t="shared" si="588"/>
        <v>0.500021330064171</v>
      </c>
      <c r="AI169">
        <f t="shared" si="589"/>
        <v>1</v>
      </c>
      <c r="AJ169" s="4">
        <f t="shared" si="590"/>
        <v>-0.693189841598256</v>
      </c>
      <c r="AK169" s="61">
        <f t="shared" si="591"/>
        <v>0.500021330064171</v>
      </c>
      <c r="AL169" s="4">
        <f t="shared" ref="AL169:AO169" si="652">1-AC169^2</f>
        <v>0.999736345574131</v>
      </c>
      <c r="AM169" s="4">
        <f t="shared" si="652"/>
        <v>0.999728226213887</v>
      </c>
      <c r="AN169" s="4">
        <f t="shared" si="652"/>
        <v>0.99999010820418</v>
      </c>
      <c r="AO169" s="4">
        <f t="shared" si="652"/>
        <v>0.999954382145562</v>
      </c>
      <c r="AP169" s="61">
        <f t="shared" si="617"/>
        <v>-0.000494474278181978</v>
      </c>
      <c r="AQ169" s="61">
        <f t="shared" si="618"/>
        <v>-0.000174582691994058</v>
      </c>
      <c r="AR169" s="61">
        <f t="shared" si="619"/>
        <v>-0.00618761668822723</v>
      </c>
      <c r="AS169" s="61">
        <f t="shared" si="620"/>
        <v>0.00515304698256197</v>
      </c>
      <c r="AT169" s="40" cm="1">
        <f t="array" ref="AT169">SUMPRODUCT($A169:$B169,$AO$21:$AP$21)+$AQ$21</f>
        <v>0.0160012894402672</v>
      </c>
      <c r="AU169" s="40" cm="1">
        <f t="array" ref="AU169">SUMPRODUCT($A169:$B169,$AO$22:$AP$22)+$AQ$22</f>
        <v>0.0164035667062152</v>
      </c>
      <c r="AV169" s="40" cm="1">
        <f t="array" ref="AV169">SUMPRODUCT($A169:$B169,$AO$23:$AP$23)+$AQ$23</f>
        <v>-0.00611843613459156</v>
      </c>
      <c r="AW169" s="40" cm="1">
        <f t="array" ref="AW169">SUMPRODUCT($A169:$B169,$AO$24:$AP$24)+$AQ$24</f>
        <v>0.00922733256927258</v>
      </c>
      <c r="AX169" s="10">
        <f t="shared" ref="AX169:BA169" si="653">TANH(AT169)</f>
        <v>0.0159999239166626</v>
      </c>
      <c r="AY169" s="10">
        <f t="shared" si="653"/>
        <v>0.0164020955903757</v>
      </c>
      <c r="AZ169" s="10">
        <f t="shared" si="653"/>
        <v>-0.00611835978731747</v>
      </c>
      <c r="BA169" s="10">
        <f t="shared" si="653"/>
        <v>0.00922707069521617</v>
      </c>
      <c r="BB169" s="10" cm="1">
        <f t="array" ref="BB169">SUMPRODUCT(AX169:BA169,$AU$28:$AX$28)+$AY$28</f>
        <v>0.000226962950523155</v>
      </c>
      <c r="BC169" s="10">
        <f t="shared" si="594"/>
        <v>0.500056740737387</v>
      </c>
      <c r="BD169">
        <f t="shared" si="595"/>
        <v>1</v>
      </c>
      <c r="BE169" s="4">
        <f t="shared" si="596"/>
        <v>-0.693260668474229</v>
      </c>
      <c r="BF169" s="61">
        <f t="shared" si="597"/>
        <v>0.500056740737387</v>
      </c>
      <c r="BG169" s="4">
        <f t="shared" ref="BG169:BJ169" si="654">1-AX169^2</f>
        <v>0.999744002434661</v>
      </c>
      <c r="BH169" s="4">
        <f t="shared" si="654"/>
        <v>0.999730971260244</v>
      </c>
      <c r="BI169" s="4">
        <f t="shared" si="654"/>
        <v>0.999962565673513</v>
      </c>
      <c r="BJ169" s="4">
        <f t="shared" si="654"/>
        <v>0.999914861166386</v>
      </c>
      <c r="BK169" s="61">
        <f t="shared" si="623"/>
        <v>-0.000781937663057001</v>
      </c>
      <c r="BL169" s="61">
        <f t="shared" si="624"/>
        <v>0.00190142824250942</v>
      </c>
      <c r="BM169" s="61">
        <f t="shared" si="625"/>
        <v>-0.00617807339490475</v>
      </c>
      <c r="BN169" s="61">
        <f t="shared" si="626"/>
        <v>0.00613251378691779</v>
      </c>
    </row>
    <row r="170" spans="1:66">
      <c r="A170" s="4">
        <f>Planar_dataset!A139</f>
        <v>3.33545460211764</v>
      </c>
      <c r="B170" s="4">
        <f>Planar_dataset!B139</f>
        <v>-1.21102011349875</v>
      </c>
      <c r="C170">
        <f>Planar_dataset!C139</f>
        <v>0</v>
      </c>
      <c r="D170" s="40" cm="1">
        <f t="array" ref="D170">SUMPRODUCT($A170:$B170,$E$21:$F$21)+$G$21</f>
        <v>0.0543726686447143</v>
      </c>
      <c r="E170" s="40" cm="1">
        <f t="array" ref="E170">SUMPRODUCT($A170:$B170,$E$22:$F$22)+$G$22</f>
        <v>0.0257859006910604</v>
      </c>
      <c r="F170" s="40" cm="1">
        <f t="array" ref="F170">SUMPRODUCT($A170:$B170,$E$23:$F$23)+$G$23</f>
        <v>-0.00495595497310763</v>
      </c>
      <c r="G170" s="40" cm="1">
        <f t="array" ref="G170">SUMPRODUCT($A170:$B170,$E$24:$F$24)+$G$24</f>
        <v>0.00483329975614306</v>
      </c>
      <c r="H170" s="10">
        <f t="shared" si="599"/>
        <v>0.0543191497142496</v>
      </c>
      <c r="I170" s="10">
        <f t="shared" si="600"/>
        <v>0.0257801870866109</v>
      </c>
      <c r="J170" s="10">
        <f t="shared" si="601"/>
        <v>-0.00495591439829392</v>
      </c>
      <c r="K170" s="10">
        <f t="shared" si="602"/>
        <v>0.00483326211993346</v>
      </c>
      <c r="L170" s="10" cm="1">
        <f t="array" ref="L170">SUMPRODUCT(H170:K170,$E$28:$H$28)+$I$28</f>
        <v>-3.89592269386468e-5</v>
      </c>
      <c r="M170" s="10">
        <f t="shared" si="603"/>
        <v>0.499990260193267</v>
      </c>
      <c r="N170">
        <f t="shared" si="604"/>
        <v>0</v>
      </c>
      <c r="O170" s="4">
        <f t="shared" si="605"/>
        <v>-0.693127701136204</v>
      </c>
      <c r="P170" s="61">
        <f t="shared" si="606"/>
        <v>0.499990260193267</v>
      </c>
      <c r="Q170" s="4">
        <f t="shared" si="607"/>
        <v>0.997049429974321</v>
      </c>
      <c r="R170" s="4">
        <f t="shared" si="608"/>
        <v>0.999335381953779</v>
      </c>
      <c r="S170" s="4">
        <f t="shared" si="609"/>
        <v>0.999975438912477</v>
      </c>
      <c r="T170" s="4">
        <f t="shared" si="610"/>
        <v>0.99997663957728</v>
      </c>
      <c r="U170" s="61">
        <f t="shared" si="611"/>
        <v>-0.000218440146787322</v>
      </c>
      <c r="V170" s="61">
        <f t="shared" si="612"/>
        <v>-0.00238445786400039</v>
      </c>
      <c r="W170" s="61">
        <f t="shared" si="613"/>
        <v>-0.00656903445233271</v>
      </c>
      <c r="X170" s="61">
        <f t="shared" si="614"/>
        <v>0.00442292241823671</v>
      </c>
      <c r="Y170" s="40" cm="1">
        <f t="array" ref="Y170">SUMPRODUCT($A170:$B170,$Z$21:$AA$21)+$AB$21</f>
        <v>0.0542079747368782</v>
      </c>
      <c r="Z170" s="40" cm="1">
        <f t="array" ref="Z170">SUMPRODUCT($A170:$B170,$Z$22:$AA$22)+$AB$22</f>
        <v>0.0239971128931846</v>
      </c>
      <c r="AA170" s="40" cm="1">
        <f t="array" ref="AA170">SUMPRODUCT($A170:$B170,$Z$23:$AA$23)+$AB$23</f>
        <v>-0.00990188559795197</v>
      </c>
      <c r="AB170" s="40" cm="1">
        <f t="array" ref="AB170">SUMPRODUCT($A170:$B170,$Z$24:$AA$24)+$AB$24</f>
        <v>0.00816243257103677</v>
      </c>
      <c r="AC170" s="10">
        <f t="shared" ref="AC170:AF170" si="655">TANH(Y170)</f>
        <v>0.0541549402797831</v>
      </c>
      <c r="AD170" s="10">
        <f t="shared" si="655"/>
        <v>0.0239925076167556</v>
      </c>
      <c r="AE170" s="10">
        <f t="shared" si="655"/>
        <v>-0.00990156199280076</v>
      </c>
      <c r="AF170" s="10">
        <f t="shared" si="655"/>
        <v>0.00816225130101314</v>
      </c>
      <c r="AG170" s="61" cm="1">
        <f t="array" ref="AG170">SUMPRODUCT(AC170:AF170,$Z$28:$AC$28)+$AD$28</f>
        <v>0.000143314110741044</v>
      </c>
      <c r="AH170" s="10">
        <f t="shared" si="588"/>
        <v>0.500035828527624</v>
      </c>
      <c r="AI170">
        <f t="shared" si="589"/>
        <v>1</v>
      </c>
      <c r="AJ170" s="4">
        <f t="shared" si="590"/>
        <v>-0.693218840182683</v>
      </c>
      <c r="AK170" s="61">
        <f t="shared" si="591"/>
        <v>0.500035828527624</v>
      </c>
      <c r="AL170" s="4">
        <f t="shared" ref="AL170:AO170" si="656">1-AC170^2</f>
        <v>0.997067242443293</v>
      </c>
      <c r="AM170" s="4">
        <f t="shared" si="656"/>
        <v>0.99942435957826</v>
      </c>
      <c r="AN170" s="4">
        <f t="shared" si="656"/>
        <v>0.999901959070103</v>
      </c>
      <c r="AO170" s="4">
        <f t="shared" si="656"/>
        <v>0.999933377653699</v>
      </c>
      <c r="AP170" s="61">
        <f t="shared" si="617"/>
        <v>-0.000493168426618505</v>
      </c>
      <c r="AQ170" s="61">
        <f t="shared" si="618"/>
        <v>-0.000174534688324295</v>
      </c>
      <c r="AR170" s="61">
        <f t="shared" si="619"/>
        <v>-0.00618725064817843</v>
      </c>
      <c r="AS170" s="61">
        <f t="shared" si="620"/>
        <v>0.00515308815350482</v>
      </c>
      <c r="AT170" s="40" cm="1">
        <f t="array" ref="AT170">SUMPRODUCT($A170:$B170,$AO$21:$AP$21)+$AQ$21</f>
        <v>0.0538364154895522</v>
      </c>
      <c r="AU170" s="40" cm="1">
        <f t="array" ref="AU170">SUMPRODUCT($A170:$B170,$AO$22:$AP$22)+$AQ$22</f>
        <v>0.0238662073815126</v>
      </c>
      <c r="AV170" s="40" cm="1">
        <f t="array" ref="AV170">SUMPRODUCT($A170:$B170,$AO$23:$AP$23)+$AQ$23</f>
        <v>-0.0145595642018342</v>
      </c>
      <c r="AW170" s="40" cm="1">
        <f t="array" ref="AW170">SUMPRODUCT($A170:$B170,$AO$24:$AP$24)+$AQ$24</f>
        <v>0.0120371087827331</v>
      </c>
      <c r="AX170" s="10">
        <f t="shared" ref="AX170:BA170" si="657">TANH(AT170)</f>
        <v>0.053784463288044</v>
      </c>
      <c r="AY170" s="10">
        <f t="shared" si="657"/>
        <v>0.0238616770494285</v>
      </c>
      <c r="AZ170" s="10">
        <f t="shared" si="657"/>
        <v>-0.014558535505838</v>
      </c>
      <c r="BA170" s="10">
        <f t="shared" si="657"/>
        <v>0.0120365274562184</v>
      </c>
      <c r="BB170" s="10" cm="1">
        <f t="array" ref="BB170">SUMPRODUCT(AX170:BA170,$AU$28:$AX$28)+$AY$28</f>
        <v>0.000334973557971438</v>
      </c>
      <c r="BC170" s="10">
        <f t="shared" si="594"/>
        <v>0.50008374338871</v>
      </c>
      <c r="BD170">
        <f t="shared" si="595"/>
        <v>1</v>
      </c>
      <c r="BE170" s="4">
        <f t="shared" si="596"/>
        <v>-0.693314681364842</v>
      </c>
      <c r="BF170" s="61">
        <f t="shared" si="597"/>
        <v>0.50008374338871</v>
      </c>
      <c r="BG170" s="4">
        <f t="shared" ref="BG170:BJ170" si="658">1-AX170^2</f>
        <v>0.997107231508817</v>
      </c>
      <c r="BH170" s="4">
        <f t="shared" si="658"/>
        <v>0.999430620368389</v>
      </c>
      <c r="BI170" s="4">
        <f t="shared" si="658"/>
        <v>0.999788049043925</v>
      </c>
      <c r="BJ170" s="4">
        <f t="shared" si="658"/>
        <v>0.999855122006796</v>
      </c>
      <c r="BK170" s="61">
        <f t="shared" si="623"/>
        <v>-0.000779917457237738</v>
      </c>
      <c r="BL170" s="61">
        <f t="shared" si="624"/>
        <v>0.00190095963786742</v>
      </c>
      <c r="BM170" s="61">
        <f t="shared" si="625"/>
        <v>-0.00617732873063818</v>
      </c>
      <c r="BN170" s="61">
        <f t="shared" si="626"/>
        <v>0.00613247853540384</v>
      </c>
    </row>
    <row r="171" spans="1:66">
      <c r="A171" s="4">
        <f>Planar_dataset!A140</f>
        <v>0.00915905230274186</v>
      </c>
      <c r="B171" s="4">
        <f>Planar_dataset!B140</f>
        <v>-0.00858734619944527</v>
      </c>
      <c r="C171">
        <f>Planar_dataset!C140</f>
        <v>0</v>
      </c>
      <c r="D171" s="40" cm="1">
        <f t="array" ref="D171">SUMPRODUCT($A171:$B171,$E$21:$F$21)+$G$21</f>
        <v>0.00012633680532507</v>
      </c>
      <c r="E171" s="40" cm="1">
        <f t="array" ref="E171">SUMPRODUCT($A171:$B171,$E$22:$F$22)+$G$22</f>
        <v>0.000168862823410847</v>
      </c>
      <c r="F171" s="40" cm="1">
        <f t="array" ref="F171">SUMPRODUCT($A171:$B171,$E$23:$F$23)+$G$23</f>
        <v>5.05825117351688e-6</v>
      </c>
      <c r="G171" s="40" cm="1">
        <f t="array" ref="G171">SUMPRODUCT($A171:$B171,$E$24:$F$24)+$G$24</f>
        <v>4.62643832266868e-5</v>
      </c>
      <c r="H171" s="10">
        <f t="shared" si="599"/>
        <v>0.000126336804652916</v>
      </c>
      <c r="I171" s="10">
        <f t="shared" si="600"/>
        <v>0.000168862821805826</v>
      </c>
      <c r="J171" s="10">
        <f t="shared" si="601"/>
        <v>5.05825117347374e-6</v>
      </c>
      <c r="K171" s="10">
        <f t="shared" si="602"/>
        <v>4.62643831936788e-5</v>
      </c>
      <c r="L171" s="10" cm="1">
        <f t="array" ref="L171">SUMPRODUCT(H171:K171,$E$28:$H$28)+$I$28</f>
        <v>-5.18395798146297e-7</v>
      </c>
      <c r="M171" s="10">
        <f t="shared" si="603"/>
        <v>0.49999987040105</v>
      </c>
      <c r="N171">
        <f t="shared" si="604"/>
        <v>0</v>
      </c>
      <c r="O171" s="4">
        <f t="shared" si="605"/>
        <v>-0.69314692136208</v>
      </c>
      <c r="P171" s="61">
        <f t="shared" si="606"/>
        <v>0.49999987040105</v>
      </c>
      <c r="Q171" s="4">
        <f t="shared" si="607"/>
        <v>0.999999984039012</v>
      </c>
      <c r="R171" s="4">
        <f t="shared" si="608"/>
        <v>0.999999971485347</v>
      </c>
      <c r="S171" s="4">
        <f t="shared" si="609"/>
        <v>0.999999999974414</v>
      </c>
      <c r="T171" s="4">
        <f t="shared" si="610"/>
        <v>0.999999997859607</v>
      </c>
      <c r="U171" s="61">
        <f t="shared" si="611"/>
        <v>-0.000219090784594848</v>
      </c>
      <c r="V171" s="61">
        <f t="shared" si="612"/>
        <v>-0.00238608946528945</v>
      </c>
      <c r="W171" s="61">
        <f t="shared" si="613"/>
        <v>-0.0065693220638904</v>
      </c>
      <c r="X171" s="61">
        <f t="shared" si="614"/>
        <v>0.00442311074656942</v>
      </c>
      <c r="Y171" s="40" cm="1">
        <f t="array" ref="Y171">SUMPRODUCT($A171:$B171,$Z$21:$AA$21)+$AB$21</f>
        <v>0.000125343577243861</v>
      </c>
      <c r="Z171" s="40" cm="1">
        <f t="array" ref="Z171">SUMPRODUCT($A171:$B171,$Z$22:$AA$22)+$AB$22</f>
        <v>0.000158208077489563</v>
      </c>
      <c r="AA171" s="40" cm="1">
        <f t="array" ref="AA171">SUMPRODUCT($A171:$B171,$Z$23:$AA$23)+$AB$23</f>
        <v>-2.48587004112619e-5</v>
      </c>
      <c r="AB171" s="40" cm="1">
        <f t="array" ref="AB171">SUMPRODUCT($A171:$B171,$Z$24:$AA$24)+$AB$24</f>
        <v>6.63758894777298e-5</v>
      </c>
      <c r="AC171" s="10">
        <f t="shared" ref="AC171:AF171" si="659">TANH(Y171)</f>
        <v>0.000125343576587437</v>
      </c>
      <c r="AD171" s="10">
        <f t="shared" si="659"/>
        <v>0.000158208076169591</v>
      </c>
      <c r="AE171" s="10">
        <f t="shared" si="659"/>
        <v>-2.48587004061414e-5</v>
      </c>
      <c r="AF171" s="10">
        <f t="shared" si="659"/>
        <v>6.63758893802511e-5</v>
      </c>
      <c r="AG171" s="61" cm="1">
        <f t="array" ref="AG171">SUMPRODUCT(AC171:AF171,$Z$28:$AC$28)+$AD$28</f>
        <v>-5.77169442808555e-7</v>
      </c>
      <c r="AH171" s="10">
        <f t="shared" si="588"/>
        <v>0.499999855707639</v>
      </c>
      <c r="AI171">
        <f t="shared" si="589"/>
        <v>0</v>
      </c>
      <c r="AJ171" s="4">
        <f t="shared" si="590"/>
        <v>-0.693146891975265</v>
      </c>
      <c r="AK171" s="61">
        <f t="shared" si="591"/>
        <v>0.499999855707639</v>
      </c>
      <c r="AL171" s="4">
        <f t="shared" ref="AL171:AO171" si="660">1-AC171^2</f>
        <v>0.999999984288988</v>
      </c>
      <c r="AM171" s="4">
        <f t="shared" si="660"/>
        <v>0.999999974970205</v>
      </c>
      <c r="AN171" s="4">
        <f t="shared" si="660"/>
        <v>0.999999999382045</v>
      </c>
      <c r="AO171" s="4">
        <f t="shared" si="660"/>
        <v>0.999999995594241</v>
      </c>
      <c r="AP171" s="61">
        <f t="shared" si="617"/>
        <v>-0.000494583433396842</v>
      </c>
      <c r="AQ171" s="61">
        <f t="shared" si="618"/>
        <v>-0.000174622647700495</v>
      </c>
      <c r="AR171" s="61">
        <f t="shared" si="619"/>
        <v>-0.00618741215018413</v>
      </c>
      <c r="AS171" s="61">
        <f t="shared" si="620"/>
        <v>0.00515306072413863</v>
      </c>
      <c r="AT171" s="40" cm="1">
        <f t="array" ref="AT171">SUMPRODUCT($A171:$B171,$AO$21:$AP$21)+$AQ$21</f>
        <v>0.000123099116207858</v>
      </c>
      <c r="AU171" s="40" cm="1">
        <f t="array" ref="AU171">SUMPRODUCT($A171:$B171,$AO$22:$AP$22)+$AQ$22</f>
        <v>0.000157425713311449</v>
      </c>
      <c r="AV171" s="40" cm="1">
        <f t="array" ref="AV171">SUMPRODUCT($A171:$B171,$AO$23:$AP$23)+$AQ$23</f>
        <v>-5.3055821478872e-5</v>
      </c>
      <c r="AW171" s="40" cm="1">
        <f t="array" ref="AW171">SUMPRODUCT($A171:$B171,$AO$24:$AP$24)+$AQ$24</f>
        <v>8.9790345332155e-5</v>
      </c>
      <c r="AX171" s="10">
        <f t="shared" ref="AX171:BA171" si="661">TANH(AT171)</f>
        <v>0.000123099115586068</v>
      </c>
      <c r="AY171" s="10">
        <f t="shared" si="661"/>
        <v>0.000157425712010963</v>
      </c>
      <c r="AZ171" s="10">
        <f t="shared" si="661"/>
        <v>-5.30558214290893e-5</v>
      </c>
      <c r="BA171" s="10">
        <f t="shared" si="661"/>
        <v>8.97903450908493e-5</v>
      </c>
      <c r="BB171" s="10" cm="1">
        <f t="array" ref="BB171">SUMPRODUCT(AX171:BA171,$AU$28:$AX$28)+$AY$28</f>
        <v>3.00619630818318e-6</v>
      </c>
      <c r="BC171" s="10">
        <f t="shared" si="594"/>
        <v>0.500000751549077</v>
      </c>
      <c r="BD171">
        <f t="shared" si="595"/>
        <v>1</v>
      </c>
      <c r="BE171" s="4">
        <f t="shared" si="596"/>
        <v>-0.693148683659229</v>
      </c>
      <c r="BF171" s="61">
        <f t="shared" si="597"/>
        <v>0.500000751549077</v>
      </c>
      <c r="BG171" s="4">
        <f t="shared" ref="BG171:BJ171" si="662">1-AX171^2</f>
        <v>0.999999984846608</v>
      </c>
      <c r="BH171" s="4">
        <f t="shared" si="662"/>
        <v>0.999999975217145</v>
      </c>
      <c r="BI171" s="4">
        <f t="shared" si="662"/>
        <v>0.99999999718508</v>
      </c>
      <c r="BJ171" s="4">
        <f t="shared" si="662"/>
        <v>0.999999991937694</v>
      </c>
      <c r="BK171" s="61">
        <f t="shared" si="623"/>
        <v>-0.000782050304008314</v>
      </c>
      <c r="BL171" s="61">
        <f t="shared" si="624"/>
        <v>0.00190172691990024</v>
      </c>
      <c r="BM171" s="61">
        <f t="shared" si="625"/>
        <v>-0.0061776129001635</v>
      </c>
      <c r="BN171" s="61">
        <f t="shared" si="626"/>
        <v>0.00613234920752141</v>
      </c>
    </row>
    <row r="172" spans="1:66">
      <c r="A172" s="4">
        <f>Planar_dataset!A141</f>
        <v>1.68097253671382</v>
      </c>
      <c r="B172" s="4">
        <f>Planar_dataset!B141</f>
        <v>-1.19452166779175</v>
      </c>
      <c r="C172">
        <f>Planar_dataset!C141</f>
        <v>0</v>
      </c>
      <c r="D172" s="40" cm="1">
        <f t="array" ref="D172">SUMPRODUCT($A172:$B172,$E$21:$F$21)+$G$21</f>
        <v>0.0248521486757961</v>
      </c>
      <c r="E172" s="40" cm="1">
        <f t="array" ref="E172">SUMPRODUCT($A172:$B172,$E$22:$F$22)+$G$22</f>
        <v>0.0238819200563217</v>
      </c>
      <c r="F172" s="40" cm="1">
        <f t="array" ref="F172">SUMPRODUCT($A172:$B172,$E$23:$F$23)+$G$23</f>
        <v>-0.000425146628546268</v>
      </c>
      <c r="G172" s="40" cm="1">
        <f t="array" ref="G172">SUMPRODUCT($A172:$B172,$E$24:$F$24)+$G$24</f>
        <v>0.00609879736167148</v>
      </c>
      <c r="H172" s="10">
        <f t="shared" si="599"/>
        <v>0.0248470334678345</v>
      </c>
      <c r="I172" s="10">
        <f t="shared" si="600"/>
        <v>0.0238773807718716</v>
      </c>
      <c r="J172" s="10">
        <f t="shared" si="601"/>
        <v>-0.000425146602931235</v>
      </c>
      <c r="K172" s="10">
        <f t="shared" si="602"/>
        <v>0.00609872174720449</v>
      </c>
      <c r="L172" s="10" cm="1">
        <f t="array" ref="L172">SUMPRODUCT(H172:K172,$E$28:$H$28)+$I$28</f>
        <v>-6.52981724652069e-5</v>
      </c>
      <c r="M172" s="10">
        <f t="shared" si="603"/>
        <v>0.499983675456889</v>
      </c>
      <c r="N172">
        <f t="shared" si="604"/>
        <v>0</v>
      </c>
      <c r="O172" s="4">
        <f t="shared" si="605"/>
        <v>-0.693114532006694</v>
      </c>
      <c r="P172" s="61">
        <f t="shared" si="606"/>
        <v>0.499983675456889</v>
      </c>
      <c r="Q172" s="4">
        <f t="shared" si="607"/>
        <v>0.999382624927848</v>
      </c>
      <c r="R172" s="4">
        <f t="shared" si="608"/>
        <v>0.999429870687475</v>
      </c>
      <c r="S172" s="4">
        <f t="shared" si="609"/>
        <v>0.999999819250366</v>
      </c>
      <c r="T172" s="4">
        <f t="shared" si="610"/>
        <v>0.99996280559305</v>
      </c>
      <c r="U172" s="61">
        <f t="shared" si="611"/>
        <v>-0.000218948434953745</v>
      </c>
      <c r="V172" s="61">
        <f t="shared" si="612"/>
        <v>-0.00238465191261171</v>
      </c>
      <c r="W172" s="61">
        <f t="shared" si="613"/>
        <v>-0.00656910809703122</v>
      </c>
      <c r="X172" s="61">
        <f t="shared" si="614"/>
        <v>0.00442280298228323</v>
      </c>
      <c r="Y172" s="40" cm="1">
        <f t="array" ref="Y172">SUMPRODUCT($A172:$B172,$Z$21:$AA$21)+$AB$21</f>
        <v>0.024708521772822</v>
      </c>
      <c r="Z172" s="40" cm="1">
        <f t="array" ref="Z172">SUMPRODUCT($A172:$B172,$Z$22:$AA$22)+$AB$22</f>
        <v>0.0223256127166282</v>
      </c>
      <c r="AA172" s="40" cm="1">
        <f t="array" ref="AA172">SUMPRODUCT($A172:$B172,$Z$23:$AA$23)+$AB$23</f>
        <v>-0.00473243193253171</v>
      </c>
      <c r="AB172" s="40" cm="1">
        <f t="array" ref="AB172">SUMPRODUCT($A172:$B172,$Z$24:$AA$24)+$AB$24</f>
        <v>0.00899771519632668</v>
      </c>
      <c r="AC172" s="10">
        <f t="shared" ref="AC172:AF172" si="663">TANH(Y172)</f>
        <v>0.02470349472527</v>
      </c>
      <c r="AD172" s="10">
        <f t="shared" si="663"/>
        <v>0.022321904182093</v>
      </c>
      <c r="AE172" s="10">
        <f t="shared" si="663"/>
        <v>-0.00473239660380517</v>
      </c>
      <c r="AF172" s="10">
        <f t="shared" si="663"/>
        <v>0.00899747238921175</v>
      </c>
      <c r="AG172" s="61" cm="1">
        <f t="array" ref="AG172">SUMPRODUCT(AC172:AF172,$Z$28:$AC$28)+$AD$28</f>
        <v>0.000117670324825849</v>
      </c>
      <c r="AH172" s="10">
        <f t="shared" si="588"/>
        <v>0.500029417581173</v>
      </c>
      <c r="AI172">
        <f t="shared" si="589"/>
        <v>1</v>
      </c>
      <c r="AJ172" s="4">
        <f t="shared" si="590"/>
        <v>-0.693206017453147</v>
      </c>
      <c r="AK172" s="61">
        <f t="shared" si="591"/>
        <v>0.500029417581173</v>
      </c>
      <c r="AL172" s="4">
        <f t="shared" ref="AL172:AO172" si="664">1-AC172^2</f>
        <v>0.999389737348359</v>
      </c>
      <c r="AM172" s="4">
        <f t="shared" si="664"/>
        <v>0.999501732593685</v>
      </c>
      <c r="AN172" s="4">
        <f t="shared" si="664"/>
        <v>0.999977604422384</v>
      </c>
      <c r="AO172" s="4">
        <f t="shared" si="664"/>
        <v>0.999919045490605</v>
      </c>
      <c r="AP172" s="61">
        <f t="shared" si="617"/>
        <v>-0.000494310839154624</v>
      </c>
      <c r="AQ172" s="61">
        <f t="shared" si="618"/>
        <v>-0.000174545962499539</v>
      </c>
      <c r="AR172" s="61">
        <f t="shared" si="619"/>
        <v>-0.00618763939824248</v>
      </c>
      <c r="AS172" s="61">
        <f t="shared" si="620"/>
        <v>0.005152948227021</v>
      </c>
      <c r="AT172" s="40" cm="1">
        <f t="array" ref="AT172">SUMPRODUCT($A172:$B172,$AO$21:$AP$21)+$AQ$21</f>
        <v>0.0243845175866383</v>
      </c>
      <c r="AU172" s="40" cm="1">
        <f t="array" ref="AU172">SUMPRODUCT($A172:$B172,$AO$22:$AP$22)+$AQ$22</f>
        <v>0.0222117188509473</v>
      </c>
      <c r="AV172" s="40" cm="1">
        <f t="array" ref="AV172">SUMPRODUCT($A172:$B172,$AO$23:$AP$23)+$AQ$23</f>
        <v>-0.00878802090750053</v>
      </c>
      <c r="AW172" s="40" cm="1">
        <f t="array" ref="AW172">SUMPRODUCT($A172:$B172,$AO$24:$AP$24)+$AQ$24</f>
        <v>0.012371126717818</v>
      </c>
      <c r="AX172" s="10">
        <f t="shared" ref="AX172:BA172" si="665">TANH(AT172)</f>
        <v>0.024379685686292</v>
      </c>
      <c r="AY172" s="10">
        <f t="shared" si="665"/>
        <v>0.0222080667770933</v>
      </c>
      <c r="AZ172" s="10">
        <f t="shared" si="665"/>
        <v>-0.00878779468355435</v>
      </c>
      <c r="BA172" s="10">
        <f t="shared" si="665"/>
        <v>0.012370495644344</v>
      </c>
      <c r="BB172" s="10" cm="1">
        <f t="array" ref="BB172">SUMPRODUCT(AX172:BA172,$AU$28:$AX$28)+$AY$28</f>
        <v>0.00030747341307899</v>
      </c>
      <c r="BC172" s="10">
        <f t="shared" si="594"/>
        <v>0.500076868352664</v>
      </c>
      <c r="BD172">
        <f t="shared" si="595"/>
        <v>1</v>
      </c>
      <c r="BE172" s="4">
        <f t="shared" si="596"/>
        <v>-0.693300929083972</v>
      </c>
      <c r="BF172" s="61">
        <f t="shared" si="597"/>
        <v>0.500076868352664</v>
      </c>
      <c r="BG172" s="4">
        <f t="shared" ref="BG172:BJ172" si="666">1-AX172^2</f>
        <v>0.999405630925838</v>
      </c>
      <c r="BH172" s="4">
        <f t="shared" si="666"/>
        <v>0.999506801770024</v>
      </c>
      <c r="BI172" s="4">
        <f t="shared" si="666"/>
        <v>0.9999227746646</v>
      </c>
      <c r="BJ172" s="4">
        <f t="shared" si="666"/>
        <v>0.999846970837513</v>
      </c>
      <c r="BK172" s="61">
        <f t="shared" si="623"/>
        <v>-0.000781704472736357</v>
      </c>
      <c r="BL172" s="61">
        <f t="shared" si="624"/>
        <v>0.00190107840219332</v>
      </c>
      <c r="BM172" s="61">
        <f t="shared" si="625"/>
        <v>-0.00617807621558235</v>
      </c>
      <c r="BN172" s="61">
        <f t="shared" si="626"/>
        <v>0.00613234423407593</v>
      </c>
    </row>
    <row r="173" spans="1:66">
      <c r="A173" s="4">
        <f>Planar_dataset!A142</f>
        <v>2.3071097052983</v>
      </c>
      <c r="B173" s="4">
        <f>Planar_dataset!B142</f>
        <v>-1.53428360008835</v>
      </c>
      <c r="C173">
        <f>Planar_dataset!C142</f>
        <v>0</v>
      </c>
      <c r="D173" s="40" cm="1">
        <f t="array" ref="D173">SUMPRODUCT($A173:$B173,$E$21:$F$21)+$G$21</f>
        <v>0.0345683220530639</v>
      </c>
      <c r="E173" s="40" cm="1">
        <f t="array" ref="E173">SUMPRODUCT($A173:$B173,$E$22:$F$22)+$G$22</f>
        <v>0.0308175653878209</v>
      </c>
      <c r="F173" s="40" cm="1">
        <f t="array" ref="F173">SUMPRODUCT($A173:$B173,$E$23:$F$23)+$G$23</f>
        <v>-0.000956641302797305</v>
      </c>
      <c r="G173" s="40" cm="1">
        <f t="array" ref="G173">SUMPRODUCT($A173:$B173,$E$24:$F$24)+$G$24</f>
        <v>0.00771103180736181</v>
      </c>
      <c r="H173" s="10">
        <f t="shared" si="599"/>
        <v>0.0345545592749905</v>
      </c>
      <c r="I173" s="10">
        <f t="shared" si="600"/>
        <v>0.0308078130492085</v>
      </c>
      <c r="J173" s="10">
        <f t="shared" si="601"/>
        <v>-0.00095664101096997</v>
      </c>
      <c r="K173" s="10">
        <f t="shared" si="602"/>
        <v>0.00771087897831663</v>
      </c>
      <c r="L173" s="10" cm="1">
        <f t="array" ref="L173">SUMPRODUCT(H173:K173,$E$28:$H$28)+$I$28</f>
        <v>-8.13804835675e-5</v>
      </c>
      <c r="M173" s="10">
        <f t="shared" si="603"/>
        <v>0.499979654879119</v>
      </c>
      <c r="N173">
        <f t="shared" si="604"/>
        <v>0</v>
      </c>
      <c r="O173" s="4">
        <f t="shared" si="605"/>
        <v>-0.693106491146009</v>
      </c>
      <c r="P173" s="61">
        <f t="shared" si="606"/>
        <v>0.499979654879119</v>
      </c>
      <c r="Q173" s="4">
        <f t="shared" si="607"/>
        <v>0.998805982433311</v>
      </c>
      <c r="R173" s="4">
        <f t="shared" si="608"/>
        <v>0.999050878655125</v>
      </c>
      <c r="S173" s="4">
        <f t="shared" si="609"/>
        <v>0.999999084837976</v>
      </c>
      <c r="T173" s="4">
        <f t="shared" si="610"/>
        <v>0.999940542345382</v>
      </c>
      <c r="U173" s="61">
        <f t="shared" si="611"/>
        <v>-0.000218820342347206</v>
      </c>
      <c r="V173" s="61">
        <f t="shared" si="612"/>
        <v>-0.00238372846426925</v>
      </c>
      <c r="W173" s="61">
        <f t="shared" si="613"/>
        <v>-0.00656905044769012</v>
      </c>
      <c r="X173" s="61">
        <f t="shared" si="614"/>
        <v>0.00442266894784648</v>
      </c>
      <c r="Y173" s="40" cm="1">
        <f t="array" ref="Y173">SUMPRODUCT($A173:$B173,$Z$21:$AA$21)+$AB$21</f>
        <v>0.0343821098910306</v>
      </c>
      <c r="Z173" s="40" cm="1">
        <f t="array" ref="Z173">SUMPRODUCT($A173:$B173,$Z$22:$AA$22)+$AB$22</f>
        <v>0.0287994042545146</v>
      </c>
      <c r="AA173" s="40" cm="1">
        <f t="array" ref="AA173">SUMPRODUCT($A173:$B173,$Z$23:$AA$23)+$AB$23</f>
        <v>-0.00654161469469057</v>
      </c>
      <c r="AB173" s="40" cm="1">
        <f t="array" ref="AB173">SUMPRODUCT($A173:$B173,$Z$24:$AA$24)+$AB$24</f>
        <v>0.0114699096165336</v>
      </c>
      <c r="AC173" s="10">
        <f t="shared" ref="AC173:AF173" si="667">TANH(Y173)</f>
        <v>0.0343685682589442</v>
      </c>
      <c r="AD173" s="10">
        <f t="shared" si="667"/>
        <v>0.0287914447652874</v>
      </c>
      <c r="AE173" s="10">
        <f t="shared" si="667"/>
        <v>-0.00654152138511963</v>
      </c>
      <c r="AF173" s="10">
        <f t="shared" si="667"/>
        <v>0.0114694066537178</v>
      </c>
      <c r="AG173" s="61" cm="1">
        <f t="array" ref="AG173">SUMPRODUCT(AC173:AF173,$Z$28:$AC$28)+$AD$28</f>
        <v>0.000153714164078513</v>
      </c>
      <c r="AH173" s="10">
        <f t="shared" si="588"/>
        <v>0.500038428540944</v>
      </c>
      <c r="AI173">
        <f t="shared" si="589"/>
        <v>1</v>
      </c>
      <c r="AJ173" s="4">
        <f t="shared" si="590"/>
        <v>-0.69322404059549</v>
      </c>
      <c r="AK173" s="61">
        <f t="shared" si="591"/>
        <v>0.500038428540944</v>
      </c>
      <c r="AL173" s="4">
        <f t="shared" ref="AL173:AO173" si="668">1-AC173^2</f>
        <v>0.99881880151583</v>
      </c>
      <c r="AM173" s="4">
        <f t="shared" si="668"/>
        <v>0.999171052708327</v>
      </c>
      <c r="AN173" s="4">
        <f t="shared" si="668"/>
        <v>0.999957208497968</v>
      </c>
      <c r="AO173" s="4">
        <f t="shared" si="668"/>
        <v>0.999868452711012</v>
      </c>
      <c r="AP173" s="61">
        <f t="shared" si="617"/>
        <v>-0.000494037349867915</v>
      </c>
      <c r="AQ173" s="61">
        <f t="shared" si="618"/>
        <v>-0.000174491359314484</v>
      </c>
      <c r="AR173" s="61">
        <f t="shared" si="619"/>
        <v>-0.00618762469709511</v>
      </c>
      <c r="AS173" s="61">
        <f t="shared" si="620"/>
        <v>0.00515278035979681</v>
      </c>
      <c r="AT173" s="40" cm="1">
        <f t="array" ref="AT173">SUMPRODUCT($A173:$B173,$AO$21:$AP$21)+$AQ$21</f>
        <v>0.0339620370744859</v>
      </c>
      <c r="AU173" s="40" cm="1">
        <f t="array" ref="AU173">SUMPRODUCT($A173:$B173,$AO$22:$AP$22)+$AQ$22</f>
        <v>0.0286517118592658</v>
      </c>
      <c r="AV173" s="40" cm="1">
        <f t="array" ref="AV173">SUMPRODUCT($A173:$B173,$AO$23:$AP$23)+$AQ$23</f>
        <v>-0.0118002908205845</v>
      </c>
      <c r="AW173" s="40" cm="1">
        <f t="array" ref="AW173">SUMPRODUCT($A173:$B173,$AO$24:$AP$24)+$AQ$24</f>
        <v>0.0158440928897659</v>
      </c>
      <c r="AX173" s="10">
        <f t="shared" ref="AX173:BA173" si="669">TANH(AT173)</f>
        <v>0.0339489855988124</v>
      </c>
      <c r="AY173" s="10">
        <f t="shared" si="669"/>
        <v>0.0286438741728115</v>
      </c>
      <c r="AZ173" s="10">
        <f t="shared" si="669"/>
        <v>-0.0117997431332618</v>
      </c>
      <c r="BA173" s="10">
        <f t="shared" si="669"/>
        <v>0.01584276721412</v>
      </c>
      <c r="BB173" s="10" cm="1">
        <f t="array" ref="BB173">SUMPRODUCT(AX173:BA173,$AU$28:$AX$28)+$AY$28</f>
        <v>0.000396783895018006</v>
      </c>
      <c r="BC173" s="10">
        <f t="shared" si="594"/>
        <v>0.500099195972453</v>
      </c>
      <c r="BD173">
        <f t="shared" si="595"/>
        <v>1</v>
      </c>
      <c r="BE173" s="4">
        <f t="shared" si="596"/>
        <v>-0.693345592187136</v>
      </c>
      <c r="BF173" s="61">
        <f t="shared" si="597"/>
        <v>0.500099195972453</v>
      </c>
      <c r="BG173" s="4">
        <f t="shared" ref="BG173:BJ173" si="670">1-AX173^2</f>
        <v>0.998847466376812</v>
      </c>
      <c r="BH173" s="4">
        <f t="shared" si="670"/>
        <v>0.999179528472372</v>
      </c>
      <c r="BI173" s="4">
        <f t="shared" si="670"/>
        <v>0.999860766061989</v>
      </c>
      <c r="BJ173" s="4">
        <f t="shared" si="670"/>
        <v>0.999749006726999</v>
      </c>
      <c r="BK173" s="61">
        <f t="shared" si="623"/>
        <v>-0.000781302775864941</v>
      </c>
      <c r="BL173" s="61">
        <f t="shared" si="624"/>
        <v>0.00190054077525954</v>
      </c>
      <c r="BM173" s="61">
        <f t="shared" si="625"/>
        <v>-0.00617796891608336</v>
      </c>
      <c r="BN173" s="61">
        <f t="shared" si="626"/>
        <v>0.00613201716486274</v>
      </c>
    </row>
    <row r="174" spans="1:66">
      <c r="A174" s="4">
        <f>Planar_dataset!A143</f>
        <v>2.2140483172035</v>
      </c>
      <c r="B174" s="4">
        <f>Planar_dataset!B143</f>
        <v>-1.5789843302651</v>
      </c>
      <c r="C174">
        <f>Planar_dataset!C143</f>
        <v>0</v>
      </c>
      <c r="D174" s="40" cm="1">
        <f t="array" ref="D174">SUMPRODUCT($A174:$B174,$E$21:$F$21)+$G$21</f>
        <v>0.0327086764773585</v>
      </c>
      <c r="E174" s="40" cm="1">
        <f t="array" ref="E174">SUMPRODUCT($A174:$B174,$E$22:$F$22)+$G$22</f>
        <v>0.0315607583497511</v>
      </c>
      <c r="F174" s="40" cm="1">
        <f t="array" ref="F174">SUMPRODUCT($A174:$B174,$E$23:$F$23)+$G$23</f>
        <v>-0.000539920137025367</v>
      </c>
      <c r="G174" s="40" cm="1">
        <f t="array" ref="G174">SUMPRODUCT($A174:$B174,$E$24:$F$24)+$G$24</f>
        <v>0.00806830605931302</v>
      </c>
      <c r="H174" s="10">
        <f t="shared" si="599"/>
        <v>0.0326970169258242</v>
      </c>
      <c r="I174" s="10">
        <f t="shared" si="600"/>
        <v>0.031550283494423</v>
      </c>
      <c r="J174" s="10">
        <f t="shared" si="601"/>
        <v>-0.000539920084560658</v>
      </c>
      <c r="K174" s="10">
        <f t="shared" si="602"/>
        <v>0.00806813098818526</v>
      </c>
      <c r="L174" s="10" cm="1">
        <f t="array" ref="L174">SUMPRODUCT(H174:K174,$E$28:$H$28)+$I$28</f>
        <v>-8.64245634946928e-5</v>
      </c>
      <c r="M174" s="10">
        <f t="shared" si="603"/>
        <v>0.49997839385914</v>
      </c>
      <c r="N174">
        <f t="shared" si="604"/>
        <v>0</v>
      </c>
      <c r="O174" s="4">
        <f t="shared" si="605"/>
        <v>-0.693103969211849</v>
      </c>
      <c r="P174" s="61">
        <f t="shared" si="606"/>
        <v>0.49997839385914</v>
      </c>
      <c r="Q174" s="4">
        <f t="shared" si="607"/>
        <v>0.998930905084152</v>
      </c>
      <c r="R174" s="4">
        <f t="shared" si="608"/>
        <v>0.999004579611422</v>
      </c>
      <c r="S174" s="4">
        <f t="shared" si="609"/>
        <v>0.999999708486302</v>
      </c>
      <c r="T174" s="4">
        <f t="shared" si="610"/>
        <v>0.999934905262358</v>
      </c>
      <c r="U174" s="61">
        <f t="shared" si="611"/>
        <v>-0.000218847158677525</v>
      </c>
      <c r="V174" s="61">
        <f t="shared" si="612"/>
        <v>-0.00238361198324778</v>
      </c>
      <c r="W174" s="61">
        <f t="shared" si="613"/>
        <v>-0.00656903797637897</v>
      </c>
      <c r="X174" s="61">
        <f t="shared" si="614"/>
        <v>0.00442263286087319</v>
      </c>
      <c r="Y174" s="40" cm="1">
        <f t="array" ref="Y174">SUMPRODUCT($A174:$B174,$Z$21:$AA$21)+$AB$21</f>
        <v>0.0325189139483394</v>
      </c>
      <c r="Z174" s="40" cm="1">
        <f t="array" ref="Z174">SUMPRODUCT($A174:$B174,$Z$22:$AA$22)+$AB$22</f>
        <v>0.0295045242521347</v>
      </c>
      <c r="AA174" s="40" cm="1">
        <f t="array" ref="AA174">SUMPRODUCT($A174:$B174,$Z$23:$AA$23)+$AB$23</f>
        <v>-0.00623070561025243</v>
      </c>
      <c r="AB174" s="40" cm="1">
        <f t="array" ref="AB174">SUMPRODUCT($A174:$B174,$Z$24:$AA$24)+$AB$24</f>
        <v>0.011898361850902</v>
      </c>
      <c r="AC174" s="10">
        <f t="shared" ref="AC174:AF174" si="671">TANH(Y174)</f>
        <v>0.0325074560970734</v>
      </c>
      <c r="AD174" s="10">
        <f t="shared" si="671"/>
        <v>0.0294959658360533</v>
      </c>
      <c r="AE174" s="10">
        <f t="shared" si="671"/>
        <v>-0.00623062498265892</v>
      </c>
      <c r="AF174" s="10">
        <f t="shared" si="671"/>
        <v>0.011897800394976</v>
      </c>
      <c r="AG174" s="61" cm="1">
        <f t="array" ref="AG174">SUMPRODUCT(AC174:AF174,$Z$28:$AC$28)+$AD$28</f>
        <v>0.000155876854127926</v>
      </c>
      <c r="AH174" s="10">
        <f t="shared" si="588"/>
        <v>0.500038969213453</v>
      </c>
      <c r="AI174">
        <f t="shared" si="589"/>
        <v>1</v>
      </c>
      <c r="AJ174" s="4">
        <f t="shared" si="590"/>
        <v>-0.693225122024208</v>
      </c>
      <c r="AK174" s="61">
        <f t="shared" si="591"/>
        <v>0.500038969213453</v>
      </c>
      <c r="AL174" s="4">
        <f t="shared" ref="AL174:AO174" si="672">1-AC174^2</f>
        <v>0.998943265298097</v>
      </c>
      <c r="AM174" s="4">
        <f t="shared" si="672"/>
        <v>0.999129987999398</v>
      </c>
      <c r="AN174" s="4">
        <f t="shared" si="672"/>
        <v>0.999961179312325</v>
      </c>
      <c r="AO174" s="4">
        <f t="shared" si="672"/>
        <v>0.999858442345761</v>
      </c>
      <c r="AP174" s="61">
        <f t="shared" si="617"/>
        <v>-0.000494099446592899</v>
      </c>
      <c r="AQ174" s="61">
        <f t="shared" si="618"/>
        <v>-0.000174484376596013</v>
      </c>
      <c r="AR174" s="61">
        <f t="shared" si="619"/>
        <v>-0.00618765595852503</v>
      </c>
      <c r="AS174" s="61">
        <f t="shared" si="620"/>
        <v>0.00515273434324648</v>
      </c>
      <c r="AT174" s="40" cm="1">
        <f t="array" ref="AT174">SUMPRODUCT($A174:$B174,$AO$21:$AP$21)+$AQ$21</f>
        <v>0.0320908350256659</v>
      </c>
      <c r="AU174" s="40" cm="1">
        <f t="array" ref="AU174">SUMPRODUCT($A174:$B174,$AO$22:$AP$22)+$AQ$22</f>
        <v>0.0293540455303087</v>
      </c>
      <c r="AV174" s="40" cm="1">
        <f t="array" ref="AV174">SUMPRODUCT($A174:$B174,$AO$23:$AP$23)+$AQ$23</f>
        <v>-0.011588936520694</v>
      </c>
      <c r="AW174" s="40" cm="1">
        <f t="array" ref="AW174">SUMPRODUCT($A174:$B174,$AO$24:$AP$24)+$AQ$24</f>
        <v>0.016355312557758</v>
      </c>
      <c r="AX174" s="10">
        <f t="shared" ref="AX174:BA174" si="673">TANH(AT174)</f>
        <v>0.0320798236155445</v>
      </c>
      <c r="AY174" s="10">
        <f t="shared" si="673"/>
        <v>0.0293456173663319</v>
      </c>
      <c r="AZ174" s="10">
        <f t="shared" si="673"/>
        <v>-0.0115884177371795</v>
      </c>
      <c r="BA174" s="10">
        <f t="shared" si="673"/>
        <v>0.0163538543855273</v>
      </c>
      <c r="BB174" s="10" cm="1">
        <f t="array" ref="BB174">SUMPRODUCT(AX174:BA174,$AU$28:$AX$28)+$AY$28</f>
        <v>0.000406033843541689</v>
      </c>
      <c r="BC174" s="10">
        <f t="shared" si="594"/>
        <v>0.500101508459491</v>
      </c>
      <c r="BD174">
        <f t="shared" si="595"/>
        <v>1</v>
      </c>
      <c r="BE174" s="4">
        <f t="shared" si="596"/>
        <v>-0.693350218089651</v>
      </c>
      <c r="BF174" s="61">
        <f t="shared" si="597"/>
        <v>0.500101508459491</v>
      </c>
      <c r="BG174" s="4">
        <f t="shared" ref="BG174:BJ174" si="674">1-AX174^2</f>
        <v>0.998970884916796</v>
      </c>
      <c r="BH174" s="4">
        <f t="shared" si="674"/>
        <v>0.999138834741389</v>
      </c>
      <c r="BI174" s="4">
        <f t="shared" si="674"/>
        <v>0.999865708574349</v>
      </c>
      <c r="BJ174" s="4">
        <f t="shared" si="674"/>
        <v>0.999732551446737</v>
      </c>
      <c r="BK174" s="61">
        <f t="shared" si="623"/>
        <v>-0.000781402927611439</v>
      </c>
      <c r="BL174" s="61">
        <f t="shared" si="624"/>
        <v>0.00190047215950744</v>
      </c>
      <c r="BM174" s="61">
        <f t="shared" si="625"/>
        <v>-0.00617802802244291</v>
      </c>
      <c r="BN174" s="61">
        <f t="shared" si="626"/>
        <v>0.00613194458979748</v>
      </c>
    </row>
    <row r="175" spans="1:66">
      <c r="A175" s="4">
        <f>Planar_dataset!A144</f>
        <v>-0.531842726300131</v>
      </c>
      <c r="B175" s="4">
        <f>Planar_dataset!B144</f>
        <v>0.580732218312339</v>
      </c>
      <c r="C175">
        <f>Planar_dataset!C144</f>
        <v>0</v>
      </c>
      <c r="D175" s="40" cm="1">
        <f t="array" ref="D175">SUMPRODUCT($A175:$B175,$E$21:$F$21)+$G$21</f>
        <v>-0.00697773709844202</v>
      </c>
      <c r="E175" s="40" cm="1">
        <f t="array" ref="E175">SUMPRODUCT($A175:$B175,$E$22:$F$22)+$G$22</f>
        <v>-0.0113351172793419</v>
      </c>
      <c r="F175" s="40" cm="1">
        <f t="array" ref="F175">SUMPRODUCT($A175:$B175,$E$23:$F$23)+$G$23</f>
        <v>-0.000584930711283491</v>
      </c>
      <c r="G175" s="40" cm="1">
        <f t="array" ref="G175">SUMPRODUCT($A175:$B175,$E$24:$F$24)+$G$24</f>
        <v>-0.00320114038845507</v>
      </c>
      <c r="H175" s="10">
        <f t="shared" si="599"/>
        <v>-0.00697762385473057</v>
      </c>
      <c r="I175" s="10">
        <f t="shared" si="600"/>
        <v>-0.0113346318405486</v>
      </c>
      <c r="J175" s="10">
        <f t="shared" si="601"/>
        <v>-0.000584930644573335</v>
      </c>
      <c r="K175" s="10">
        <f t="shared" si="602"/>
        <v>-0.00320112945415149</v>
      </c>
      <c r="L175" s="10" cm="1">
        <f t="array" ref="L175">SUMPRODUCT(H175:K175,$E$28:$H$28)+$I$28</f>
        <v>3.65156638196157e-5</v>
      </c>
      <c r="M175" s="10">
        <f t="shared" si="603"/>
        <v>0.500009128915954</v>
      </c>
      <c r="N175">
        <f t="shared" si="604"/>
        <v>1</v>
      </c>
      <c r="O175" s="4">
        <f t="shared" si="605"/>
        <v>-0.693165438558529</v>
      </c>
      <c r="P175" s="61">
        <f t="shared" si="606"/>
        <v>0.500009128915954</v>
      </c>
      <c r="Q175" s="4">
        <f t="shared" si="607"/>
        <v>0.999951312765342</v>
      </c>
      <c r="R175" s="4">
        <f t="shared" si="608"/>
        <v>0.999871526121039</v>
      </c>
      <c r="S175" s="4">
        <f t="shared" si="609"/>
        <v>0.999999657856141</v>
      </c>
      <c r="T175" s="4">
        <f t="shared" si="610"/>
        <v>0.999989752770218</v>
      </c>
      <c r="U175" s="61">
        <f t="shared" si="611"/>
        <v>-0.000219084177881327</v>
      </c>
      <c r="V175" s="61">
        <f t="shared" si="612"/>
        <v>-0.00238582716077613</v>
      </c>
      <c r="W175" s="61">
        <f t="shared" si="613"/>
        <v>-0.00656944146072766</v>
      </c>
      <c r="X175" s="61">
        <f t="shared" si="614"/>
        <v>0.00442314733346</v>
      </c>
      <c r="Y175" s="40" cm="1">
        <f t="array" ref="Y175">SUMPRODUCT($A175:$B175,$Z$21:$AA$21)+$AB$21</f>
        <v>-0.00691124195332923</v>
      </c>
      <c r="Z175" s="40" cm="1">
        <f t="array" ref="Z175">SUMPRODUCT($A175:$B175,$Z$22:$AA$22)+$AB$22</f>
        <v>-0.0106151767945514</v>
      </c>
      <c r="AA175" s="40" cm="1">
        <f t="array" ref="AA175">SUMPRODUCT($A175:$B175,$Z$23:$AA$23)+$AB$23</f>
        <v>0.0014078049371976</v>
      </c>
      <c r="AB175" s="40" cm="1">
        <f t="array" ref="AB175">SUMPRODUCT($A175:$B175,$Z$24:$AA$24)+$AB$24</f>
        <v>-0.00454227047200789</v>
      </c>
      <c r="AC175" s="10">
        <f t="shared" ref="AC175:AF175" si="675">TANH(Y175)</f>
        <v>-0.0069111319163297</v>
      </c>
      <c r="AD175" s="10">
        <f t="shared" si="675"/>
        <v>-0.010614778099481</v>
      </c>
      <c r="AE175" s="10">
        <f t="shared" si="675"/>
        <v>0.00140780400714855</v>
      </c>
      <c r="AF175" s="10">
        <f t="shared" si="675"/>
        <v>-0.00454223923322289</v>
      </c>
      <c r="AG175" s="61" cm="1">
        <f t="array" ref="AG175">SUMPRODUCT(AC175:AF175,$Z$28:$AC$28)+$AD$28</f>
        <v>-5.50804184820334e-5</v>
      </c>
      <c r="AH175" s="10">
        <f t="shared" si="588"/>
        <v>0.499986229895383</v>
      </c>
      <c r="AI175">
        <f t="shared" si="589"/>
        <v>0</v>
      </c>
      <c r="AJ175" s="4">
        <f t="shared" si="590"/>
        <v>-0.693119640729936</v>
      </c>
      <c r="AK175" s="61">
        <f t="shared" si="591"/>
        <v>0.499986229895383</v>
      </c>
      <c r="AL175" s="4">
        <f t="shared" ref="AL175:AO175" si="676">1-AC175^2</f>
        <v>0.999952236255635</v>
      </c>
      <c r="AM175" s="4">
        <f t="shared" si="676"/>
        <v>0.999887326485899</v>
      </c>
      <c r="AN175" s="4">
        <f t="shared" si="676"/>
        <v>0.999998018087877</v>
      </c>
      <c r="AO175" s="4">
        <f t="shared" si="676"/>
        <v>0.999979368062748</v>
      </c>
      <c r="AP175" s="61">
        <f t="shared" si="617"/>
        <v>-0.000494546340447849</v>
      </c>
      <c r="AQ175" s="61">
        <f t="shared" si="618"/>
        <v>-0.00017459821850728</v>
      </c>
      <c r="AR175" s="61">
        <f t="shared" si="619"/>
        <v>-0.00618723127435332</v>
      </c>
      <c r="AS175" s="61">
        <f t="shared" si="620"/>
        <v>0.00515281400279603</v>
      </c>
      <c r="AT175" s="40" cm="1">
        <f t="array" ref="AT175">SUMPRODUCT($A175:$B175,$AO$21:$AP$21)+$AQ$21</f>
        <v>-0.00676124850963901</v>
      </c>
      <c r="AU175" s="40" cm="1">
        <f t="array" ref="AU175">SUMPRODUCT($A175:$B175,$AO$22:$AP$22)+$AQ$22</f>
        <v>-0.010562493651494</v>
      </c>
      <c r="AV175" s="40" cm="1">
        <f t="array" ref="AV175">SUMPRODUCT($A175:$B175,$AO$23:$AP$23)+$AQ$23</f>
        <v>0.003283916856371</v>
      </c>
      <c r="AW175" s="40" cm="1">
        <f t="array" ref="AW175">SUMPRODUCT($A175:$B175,$AO$24:$AP$24)+$AQ$24</f>
        <v>-0.00610278720834106</v>
      </c>
      <c r="AX175" s="10">
        <f t="shared" ref="AX175:BA175" si="677">TANH(AT175)</f>
        <v>-0.00676114548253318</v>
      </c>
      <c r="AY175" s="10">
        <f t="shared" si="677"/>
        <v>-0.0105621008630091</v>
      </c>
      <c r="AZ175" s="10">
        <f t="shared" si="677"/>
        <v>0.00328390505171514</v>
      </c>
      <c r="BA175" s="10">
        <f t="shared" si="677"/>
        <v>-0.006102711445377</v>
      </c>
      <c r="BB175" s="10" cm="1">
        <f t="array" ref="BB175">SUMPRODUCT(AX175:BA175,$AU$28:$AX$28)+$AY$28</f>
        <v>-0.000144175229359534</v>
      </c>
      <c r="BC175" s="10">
        <f t="shared" si="594"/>
        <v>0.499963956192722</v>
      </c>
      <c r="BD175">
        <f t="shared" si="595"/>
        <v>0</v>
      </c>
      <c r="BE175" s="4">
        <f t="shared" si="596"/>
        <v>-0.693075095543578</v>
      </c>
      <c r="BF175" s="61">
        <f t="shared" si="597"/>
        <v>0.499963956192722</v>
      </c>
      <c r="BG175" s="4">
        <f t="shared" ref="BG175:BJ175" si="678">1-AX175^2</f>
        <v>0.999954286911764</v>
      </c>
      <c r="BH175" s="4">
        <f t="shared" si="678"/>
        <v>0.99988844202536</v>
      </c>
      <c r="BI175" s="4">
        <f t="shared" si="678"/>
        <v>0.999989215967611</v>
      </c>
      <c r="BJ175" s="4">
        <f t="shared" si="678"/>
        <v>0.999962756913015</v>
      </c>
      <c r="BK175" s="61">
        <f t="shared" si="623"/>
        <v>-0.000781957017001182</v>
      </c>
      <c r="BL175" s="61">
        <f t="shared" si="624"/>
        <v>0.00190137488060164</v>
      </c>
      <c r="BM175" s="61">
        <f t="shared" si="625"/>
        <v>-0.00617709168862367</v>
      </c>
      <c r="BN175" s="61">
        <f t="shared" si="626"/>
        <v>0.00613166960287858</v>
      </c>
    </row>
    <row r="176" spans="1:66">
      <c r="A176" s="4">
        <f>Planar_dataset!A145</f>
        <v>-0.345874828927039</v>
      </c>
      <c r="B176" s="4">
        <f>Planar_dataset!B145</f>
        <v>0.371643283656051</v>
      </c>
      <c r="C176">
        <f>Planar_dataset!C145</f>
        <v>0</v>
      </c>
      <c r="D176" s="40" cm="1">
        <f t="array" ref="D176">SUMPRODUCT($A176:$B176,$E$21:$F$21)+$G$21</f>
        <v>-0.00456415613069252</v>
      </c>
      <c r="E176" s="40" cm="1">
        <f t="array" ref="E176">SUMPRODUCT($A176:$B176,$E$22:$F$22)+$G$22</f>
        <v>-0.00725930592608769</v>
      </c>
      <c r="F176" s="40" cm="1">
        <f t="array" ref="F176">SUMPRODUCT($A176:$B176,$E$23:$F$23)+$G$23</f>
        <v>-0.000359021948709486</v>
      </c>
      <c r="G176" s="40" cm="1">
        <f t="array" ref="G176">SUMPRODUCT($A176:$B176,$E$24:$F$24)+$G$24</f>
        <v>-0.00204402394636465</v>
      </c>
      <c r="H176" s="10">
        <f t="shared" si="599"/>
        <v>-0.00456412443818489</v>
      </c>
      <c r="I176" s="10">
        <f t="shared" si="600"/>
        <v>-0.00725917841296301</v>
      </c>
      <c r="J176" s="10">
        <f t="shared" si="601"/>
        <v>-0.000359021933283899</v>
      </c>
      <c r="K176" s="10">
        <f t="shared" si="602"/>
        <v>-0.0020440210997023</v>
      </c>
      <c r="L176" s="10" cm="1">
        <f t="array" ref="L176">SUMPRODUCT(H176:K176,$E$28:$H$28)+$I$28</f>
        <v>2.32772185293779e-5</v>
      </c>
      <c r="M176" s="10">
        <f t="shared" si="603"/>
        <v>0.500005819304632</v>
      </c>
      <c r="N176">
        <f t="shared" si="604"/>
        <v>1</v>
      </c>
      <c r="O176" s="4">
        <f t="shared" si="605"/>
        <v>-0.693158819236939</v>
      </c>
      <c r="P176" s="61">
        <f t="shared" si="606"/>
        <v>0.500005819304632</v>
      </c>
      <c r="Q176" s="4">
        <f t="shared" si="607"/>
        <v>0.999979168768113</v>
      </c>
      <c r="R176" s="4">
        <f t="shared" si="608"/>
        <v>0.999947304328769</v>
      </c>
      <c r="S176" s="4">
        <f t="shared" si="609"/>
        <v>0.999999871103251</v>
      </c>
      <c r="T176" s="4">
        <f t="shared" si="610"/>
        <v>0.999995821977744</v>
      </c>
      <c r="U176" s="61">
        <f t="shared" si="611"/>
        <v>-0.000219088830807065</v>
      </c>
      <c r="V176" s="61">
        <f t="shared" si="612"/>
        <v>-0.00238599218448289</v>
      </c>
      <c r="W176" s="61">
        <f t="shared" si="613"/>
        <v>-0.00656939937783152</v>
      </c>
      <c r="X176" s="61">
        <f t="shared" si="614"/>
        <v>0.00442314490129404</v>
      </c>
      <c r="Y176" s="40" cm="1">
        <f t="array" ref="Y176">SUMPRODUCT($A176:$B176,$Z$21:$AA$21)+$AB$21</f>
        <v>-0.00452153573848577</v>
      </c>
      <c r="Z176" s="40" cm="1">
        <f t="array" ref="Z176">SUMPRODUCT($A176:$B176,$Z$22:$AA$22)+$AB$22</f>
        <v>-0.00679780540792424</v>
      </c>
      <c r="AA176" s="40" cm="1">
        <f t="array" ref="AA176">SUMPRODUCT($A176:$B176,$Z$23:$AA$23)+$AB$23</f>
        <v>0.000918204608716994</v>
      </c>
      <c r="AB176" s="40" cm="1">
        <f t="array" ref="AB176">SUMPRODUCT($A176:$B176,$Z$24:$AA$24)+$AB$24</f>
        <v>-0.00290361917583975</v>
      </c>
      <c r="AC176" s="10">
        <f t="shared" ref="AC176:AF176" si="679">TANH(Y176)</f>
        <v>-0.00452150492554867</v>
      </c>
      <c r="AD176" s="10">
        <f t="shared" si="679"/>
        <v>-0.00679770070063818</v>
      </c>
      <c r="AE176" s="10">
        <f t="shared" si="679"/>
        <v>0.00091820435067107</v>
      </c>
      <c r="AF176" s="10">
        <f t="shared" si="679"/>
        <v>-0.00290361101572533</v>
      </c>
      <c r="AG176" s="61" cm="1">
        <f t="array" ref="AG176">SUMPRODUCT(AC176:AF176,$Z$28:$AC$28)+$AD$28</f>
        <v>-3.58306379416671e-5</v>
      </c>
      <c r="AH176" s="10">
        <f t="shared" si="588"/>
        <v>0.499991042340516</v>
      </c>
      <c r="AI176">
        <f t="shared" si="589"/>
        <v>0</v>
      </c>
      <c r="AJ176" s="4">
        <f t="shared" si="590"/>
        <v>-0.693129265401454</v>
      </c>
      <c r="AK176" s="61">
        <f t="shared" si="591"/>
        <v>0.499991042340516</v>
      </c>
      <c r="AL176" s="4">
        <f t="shared" ref="AL176:AO176" si="680">1-AC176^2</f>
        <v>0.999979555993208</v>
      </c>
      <c r="AM176" s="4">
        <f t="shared" si="680"/>
        <v>0.999953791265185</v>
      </c>
      <c r="AN176" s="4">
        <f t="shared" si="680"/>
        <v>0.99999915690077</v>
      </c>
      <c r="AO176" s="4">
        <f t="shared" si="680"/>
        <v>0.999991569043069</v>
      </c>
      <c r="AP176" s="61">
        <f t="shared" si="617"/>
        <v>-0.00049456461218485</v>
      </c>
      <c r="AQ176" s="61">
        <f t="shared" si="618"/>
        <v>-0.000174611505093704</v>
      </c>
      <c r="AR176" s="61">
        <f t="shared" si="619"/>
        <v>-0.00618729787359601</v>
      </c>
      <c r="AS176" s="61">
        <f t="shared" si="620"/>
        <v>0.0051529264707158</v>
      </c>
      <c r="AT176" s="40" cm="1">
        <f t="array" ref="AT176">SUMPRODUCT($A176:$B176,$AO$21:$AP$21)+$AQ$21</f>
        <v>-0.0044253980050697</v>
      </c>
      <c r="AU176" s="40" cm="1">
        <f t="array" ref="AU176">SUMPRODUCT($A176:$B176,$AO$22:$AP$22)+$AQ$22</f>
        <v>-0.00676403510084444</v>
      </c>
      <c r="AV176" s="40" cm="1">
        <f t="array" ref="AV176">SUMPRODUCT($A176:$B176,$AO$23:$AP$23)+$AQ$23</f>
        <v>0.00212067417841541</v>
      </c>
      <c r="AW176" s="40" cm="1">
        <f t="array" ref="AW176">SUMPRODUCT($A176:$B176,$AO$24:$AP$24)+$AQ$24</f>
        <v>-0.00390382776582481</v>
      </c>
      <c r="AX176" s="10">
        <f t="shared" ref="AX176:BA176" si="681">TANH(AT176)</f>
        <v>-0.00442536911608024</v>
      </c>
      <c r="AY176" s="10">
        <f t="shared" si="681"/>
        <v>-0.00676393194630241</v>
      </c>
      <c r="AZ176" s="10">
        <f t="shared" si="681"/>
        <v>0.00212067099934748</v>
      </c>
      <c r="BA176" s="10">
        <f t="shared" si="681"/>
        <v>-0.00390380793466822</v>
      </c>
      <c r="BB176" s="10" cm="1">
        <f t="array" ref="BB176">SUMPRODUCT(AX176:BA176,$AU$28:$AX$28)+$AY$28</f>
        <v>-9.2041628467157e-5</v>
      </c>
      <c r="BC176" s="10">
        <f t="shared" si="594"/>
        <v>0.499976989592899</v>
      </c>
      <c r="BD176">
        <f t="shared" si="595"/>
        <v>0</v>
      </c>
      <c r="BE176" s="4">
        <f t="shared" si="596"/>
        <v>-0.693101160804669</v>
      </c>
      <c r="BF176" s="61">
        <f t="shared" si="597"/>
        <v>0.499976989592899</v>
      </c>
      <c r="BG176" s="4">
        <f t="shared" ref="BG176:BJ176" si="682">1-AX176^2</f>
        <v>0.999980416108186</v>
      </c>
      <c r="BH176" s="4">
        <f t="shared" si="682"/>
        <v>0.999954249224626</v>
      </c>
      <c r="BI176" s="4">
        <f t="shared" si="682"/>
        <v>0.999995502754513</v>
      </c>
      <c r="BJ176" s="4">
        <f t="shared" si="682"/>
        <v>0.999984760283609</v>
      </c>
      <c r="BK176" s="61">
        <f t="shared" si="623"/>
        <v>-0.000781997834963302</v>
      </c>
      <c r="BL176" s="61">
        <f t="shared" si="624"/>
        <v>0.00190154958831215</v>
      </c>
      <c r="BM176" s="61">
        <f t="shared" si="625"/>
        <v>-0.00617729155273792</v>
      </c>
      <c r="BN176" s="61">
        <f t="shared" si="626"/>
        <v>0.00613196437334958</v>
      </c>
    </row>
    <row r="177" spans="1:66">
      <c r="A177" s="4">
        <f>Planar_dataset!A146</f>
        <v>-0.0983826600790429</v>
      </c>
      <c r="B177" s="4">
        <f>Planar_dataset!B146</f>
        <v>0.0998470126551847</v>
      </c>
      <c r="C177">
        <f>Planar_dataset!C146</f>
        <v>0</v>
      </c>
      <c r="D177" s="40" cm="1">
        <f t="array" ref="D177">SUMPRODUCT($A177:$B177,$E$21:$F$21)+$G$21</f>
        <v>-0.00132385822541008</v>
      </c>
      <c r="E177" s="40" cm="1">
        <f t="array" ref="E177">SUMPRODUCT($A177:$B177,$E$22:$F$22)+$G$22</f>
        <v>-0.00195557857135495</v>
      </c>
      <c r="F177" s="40" cm="1">
        <f t="array" ref="F177">SUMPRODUCT($A177:$B177,$E$23:$F$23)+$G$23</f>
        <v>-8.13143505470013e-5</v>
      </c>
      <c r="G177" s="40" cm="1">
        <f t="array" ref="G177">SUMPRODUCT($A177:$B177,$E$24:$F$24)+$G$24</f>
        <v>-0.000544638174665147</v>
      </c>
      <c r="H177" s="10">
        <f t="shared" si="599"/>
        <v>-0.00132385745201238</v>
      </c>
      <c r="I177" s="10">
        <f t="shared" si="600"/>
        <v>-0.00195557607846051</v>
      </c>
      <c r="J177" s="10">
        <f t="shared" si="601"/>
        <v>-8.13143503677838e-5</v>
      </c>
      <c r="K177" s="10">
        <f t="shared" si="602"/>
        <v>-0.000544638120813012</v>
      </c>
      <c r="L177" s="10" cm="1">
        <f t="array" ref="L177">SUMPRODUCT(H177:K177,$E$28:$H$28)+$I$28</f>
        <v>6.16282161859791e-6</v>
      </c>
      <c r="M177" s="10">
        <f t="shared" si="603"/>
        <v>0.500001540705405</v>
      </c>
      <c r="N177">
        <f t="shared" si="604"/>
        <v>1</v>
      </c>
      <c r="O177" s="4">
        <f t="shared" si="605"/>
        <v>-0.693150261975502</v>
      </c>
      <c r="P177" s="61">
        <f t="shared" si="606"/>
        <v>0.500001540705405</v>
      </c>
      <c r="Q177" s="4">
        <f t="shared" si="607"/>
        <v>0.999998247401447</v>
      </c>
      <c r="R177" s="4">
        <f t="shared" si="608"/>
        <v>0.999996175722201</v>
      </c>
      <c r="S177" s="4">
        <f t="shared" si="609"/>
        <v>0.999999993387976</v>
      </c>
      <c r="T177" s="4">
        <f t="shared" si="610"/>
        <v>0.999999703369317</v>
      </c>
      <c r="U177" s="61">
        <f t="shared" si="611"/>
        <v>-0.000219091136009057</v>
      </c>
      <c r="V177" s="61">
        <f t="shared" si="612"/>
        <v>-0.00238608837922179</v>
      </c>
      <c r="W177" s="61">
        <f t="shared" si="613"/>
        <v>-0.00656934396616201</v>
      </c>
      <c r="X177" s="61">
        <f t="shared" si="614"/>
        <v>0.00442312421988801</v>
      </c>
      <c r="Y177" s="40" cm="1">
        <f t="array" ref="Y177">SUMPRODUCT($A177:$B177,$Z$21:$AA$21)+$AB$21</f>
        <v>-0.00131234008195751</v>
      </c>
      <c r="Z177" s="40" cm="1">
        <f t="array" ref="Z177">SUMPRODUCT($A177:$B177,$Z$22:$AA$22)+$AB$22</f>
        <v>-0.00183076993114341</v>
      </c>
      <c r="AA177" s="40" cm="1">
        <f t="array" ref="AA177">SUMPRODUCT($A177:$B177,$Z$23:$AA$23)+$AB$23</f>
        <v>0.000263774747597022</v>
      </c>
      <c r="AB177" s="40" cm="1">
        <f t="array" ref="AB177">SUMPRODUCT($A177:$B177,$Z$24:$AA$24)+$AB$24</f>
        <v>-0.000776907060186267</v>
      </c>
      <c r="AC177" s="10">
        <f t="shared" ref="AC177:AF177" si="683">TANH(Y177)</f>
        <v>-0.00131233932857137</v>
      </c>
      <c r="AD177" s="10">
        <f t="shared" si="683"/>
        <v>-0.00183076788573765</v>
      </c>
      <c r="AE177" s="10">
        <f t="shared" si="683"/>
        <v>0.00026377474147946</v>
      </c>
      <c r="AF177" s="10">
        <f t="shared" si="683"/>
        <v>-0.000776906903876597</v>
      </c>
      <c r="AG177" s="61" cm="1">
        <f t="array" ref="AG177">SUMPRODUCT(AC177:AF177,$Z$28:$AC$28)+$AD$28</f>
        <v>-1.07231865925541e-5</v>
      </c>
      <c r="AH177" s="10">
        <f t="shared" si="588"/>
        <v>0.499997319203352</v>
      </c>
      <c r="AI177">
        <f t="shared" si="589"/>
        <v>0</v>
      </c>
      <c r="AJ177" s="4">
        <f t="shared" si="590"/>
        <v>-0.693141818981022</v>
      </c>
      <c r="AK177" s="61">
        <f t="shared" si="591"/>
        <v>0.499997319203352</v>
      </c>
      <c r="AL177" s="4">
        <f t="shared" ref="AL177:AO177" si="684">1-AC177^2</f>
        <v>0.999998277765487</v>
      </c>
      <c r="AM177" s="4">
        <f t="shared" si="684"/>
        <v>0.999996648288949</v>
      </c>
      <c r="AN177" s="4">
        <f t="shared" si="684"/>
        <v>0.999999930422886</v>
      </c>
      <c r="AO177" s="4">
        <f t="shared" si="684"/>
        <v>0.999999396415663</v>
      </c>
      <c r="AP177" s="61">
        <f t="shared" si="617"/>
        <v>-0.000494580080356136</v>
      </c>
      <c r="AQ177" s="61">
        <f t="shared" si="618"/>
        <v>-0.000174621180927094</v>
      </c>
      <c r="AR177" s="61">
        <f t="shared" si="619"/>
        <v>-0.00618738033470361</v>
      </c>
      <c r="AS177" s="61">
        <f t="shared" si="620"/>
        <v>0.0051530314950219</v>
      </c>
      <c r="AT177" s="40" cm="1">
        <f t="array" ref="AT177">SUMPRODUCT($A177:$B177,$AO$21:$AP$21)+$AQ$21</f>
        <v>-0.0012863616697251</v>
      </c>
      <c r="AU177" s="40" cm="1">
        <f t="array" ref="AU177">SUMPRODUCT($A177:$B177,$AO$22:$AP$22)+$AQ$22</f>
        <v>-0.00182163899013639</v>
      </c>
      <c r="AV177" s="40" cm="1">
        <f t="array" ref="AV177">SUMPRODUCT($A177:$B177,$AO$23:$AP$23)+$AQ$23</f>
        <v>0.000588646370076162</v>
      </c>
      <c r="AW177" s="40" cm="1">
        <f t="array" ref="AW177">SUMPRODUCT($A177:$B177,$AO$24:$AP$24)+$AQ$24</f>
        <v>-0.00104716392933974</v>
      </c>
      <c r="AX177" s="10">
        <f t="shared" ref="AX177:BA177" si="685">TANH(AT177)</f>
        <v>-0.00128636096020005</v>
      </c>
      <c r="AY177" s="10">
        <f t="shared" si="685"/>
        <v>-0.00182163697518251</v>
      </c>
      <c r="AZ177" s="10">
        <f t="shared" si="685"/>
        <v>0.000588646302086623</v>
      </c>
      <c r="BA177" s="10">
        <f t="shared" si="685"/>
        <v>-0.00104716354658324</v>
      </c>
      <c r="BB177" s="10" cm="1">
        <f t="array" ref="BB177">SUMPRODUCT(AX177:BA177,$AU$28:$AX$28)+$AY$28</f>
        <v>-2.41892705433212e-5</v>
      </c>
      <c r="BC177" s="10">
        <f t="shared" si="594"/>
        <v>0.499993952682364</v>
      </c>
      <c r="BD177">
        <f t="shared" si="595"/>
        <v>0</v>
      </c>
      <c r="BE177" s="4">
        <f t="shared" si="596"/>
        <v>-0.693135085997814</v>
      </c>
      <c r="BF177" s="61">
        <f t="shared" si="597"/>
        <v>0.499993952682364</v>
      </c>
      <c r="BG177" s="4">
        <f t="shared" ref="BG177:BJ177" si="686">1-AX177^2</f>
        <v>0.99999834527548</v>
      </c>
      <c r="BH177" s="4">
        <f t="shared" si="686"/>
        <v>0.999996681638731</v>
      </c>
      <c r="BI177" s="4">
        <f t="shared" si="686"/>
        <v>0.999999653495531</v>
      </c>
      <c r="BJ177" s="4">
        <f t="shared" si="686"/>
        <v>0.999998903448507</v>
      </c>
      <c r="BK177" s="61">
        <f t="shared" si="623"/>
        <v>-0.000782038387703056</v>
      </c>
      <c r="BL177" s="61">
        <f t="shared" si="624"/>
        <v>0.00190169479736169</v>
      </c>
      <c r="BM177" s="61">
        <f t="shared" si="625"/>
        <v>-0.00617752677560422</v>
      </c>
      <c r="BN177" s="61">
        <f t="shared" si="626"/>
        <v>0.00613225914669185</v>
      </c>
    </row>
    <row r="178" spans="1:66">
      <c r="A178" s="4">
        <f>Planar_dataset!A147</f>
        <v>0.655029427910839</v>
      </c>
      <c r="B178" s="4">
        <f>Planar_dataset!B147</f>
        <v>-0.586327973188422</v>
      </c>
      <c r="C178">
        <f>Planar_dataset!C147</f>
        <v>0</v>
      </c>
      <c r="D178" s="40" cm="1">
        <f t="array" ref="D178">SUMPRODUCT($A178:$B178,$E$21:$F$21)+$G$21</f>
        <v>0.00915666349768618</v>
      </c>
      <c r="E178" s="40" cm="1">
        <f t="array" ref="E178">SUMPRODUCT($A178:$B178,$E$22:$F$22)+$G$22</f>
        <v>0.0115582658112117</v>
      </c>
      <c r="F178" s="40" cm="1">
        <f t="array" ref="F178">SUMPRODUCT($A178:$B178,$E$23:$F$23)+$G$23</f>
        <v>0.000263076776829559</v>
      </c>
      <c r="G178" s="40" cm="1">
        <f t="array" ref="G178">SUMPRODUCT($A178:$B178,$E$24:$F$24)+$G$24</f>
        <v>0.00313429930749944</v>
      </c>
      <c r="H178" s="10">
        <f t="shared" si="599"/>
        <v>0.00915640759435254</v>
      </c>
      <c r="I178" s="10">
        <f t="shared" si="600"/>
        <v>0.0115577511356204</v>
      </c>
      <c r="J178" s="10">
        <f t="shared" si="601"/>
        <v>0.000263076770760431</v>
      </c>
      <c r="K178" s="10">
        <f t="shared" si="602"/>
        <v>0.00313428904392967</v>
      </c>
      <c r="L178" s="10" cm="1">
        <f t="array" ref="L178">SUMPRODUCT(H178:K178,$E$28:$H$28)+$I$28</f>
        <v>-3.48976930882365e-5</v>
      </c>
      <c r="M178" s="10">
        <f t="shared" si="603"/>
        <v>0.499991275576729</v>
      </c>
      <c r="N178">
        <f t="shared" si="604"/>
        <v>0</v>
      </c>
      <c r="O178" s="4">
        <f t="shared" si="605"/>
        <v>-0.693129731865632</v>
      </c>
      <c r="P178" s="61">
        <f t="shared" si="606"/>
        <v>0.499991275576729</v>
      </c>
      <c r="Q178" s="4">
        <f t="shared" si="607"/>
        <v>0.999916160199966</v>
      </c>
      <c r="R178" s="4">
        <f t="shared" si="608"/>
        <v>0.999866418388687</v>
      </c>
      <c r="S178" s="4">
        <f t="shared" si="609"/>
        <v>0.999999930790613</v>
      </c>
      <c r="T178" s="4">
        <f t="shared" si="610"/>
        <v>0.999990176232189</v>
      </c>
      <c r="U178" s="61">
        <f t="shared" si="611"/>
        <v>-0.000219068653784995</v>
      </c>
      <c r="V178" s="61">
        <f t="shared" si="612"/>
        <v>-0.00238572978507101</v>
      </c>
      <c r="W178" s="61">
        <f t="shared" si="613"/>
        <v>-0.00656920868504017</v>
      </c>
      <c r="X178" s="61">
        <f t="shared" si="614"/>
        <v>0.00442299127343095</v>
      </c>
      <c r="Y178" s="40" cm="1">
        <f t="array" ref="Y178">SUMPRODUCT($A178:$B178,$Z$21:$AA$21)+$AB$21</f>
        <v>0.00908815676209237</v>
      </c>
      <c r="Z178" s="40" cm="1">
        <f t="array" ref="Z178">SUMPRODUCT($A178:$B178,$Z$22:$AA$22)+$AB$22</f>
        <v>0.0108164323603639</v>
      </c>
      <c r="AA178" s="40" cm="1">
        <f t="array" ref="AA178">SUMPRODUCT($A178:$B178,$Z$23:$AA$23)+$AB$23</f>
        <v>-0.00179075749099894</v>
      </c>
      <c r="AB178" s="40" cm="1">
        <f t="array" ref="AB178">SUMPRODUCT($A178:$B178,$Z$24:$AA$24)+$AB$24</f>
        <v>0.00451653228787203</v>
      </c>
      <c r="AC178" s="10">
        <f t="shared" ref="AC178:AF178" si="687">TANH(Y178)</f>
        <v>0.00908790655948789</v>
      </c>
      <c r="AD178" s="10">
        <f t="shared" si="687"/>
        <v>0.0108160105565153</v>
      </c>
      <c r="AE178" s="10">
        <f t="shared" si="687"/>
        <v>-0.00179075557679363</v>
      </c>
      <c r="AF178" s="10">
        <f t="shared" si="687"/>
        <v>0.00451650157711236</v>
      </c>
      <c r="AG178" s="61" cm="1">
        <f t="array" ref="AG178">SUMPRODUCT(AC178:AF178,$Z$28:$AC$28)+$AD$28</f>
        <v>5.45513881054868e-5</v>
      </c>
      <c r="AH178" s="10">
        <f t="shared" si="588"/>
        <v>0.500013637847023</v>
      </c>
      <c r="AI178">
        <f t="shared" si="589"/>
        <v>1</v>
      </c>
      <c r="AJ178" s="4">
        <f t="shared" si="590"/>
        <v>-0.69317445662598</v>
      </c>
      <c r="AK178" s="61">
        <f t="shared" si="591"/>
        <v>0.500013637847023</v>
      </c>
      <c r="AL178" s="4">
        <f t="shared" ref="AL178:AO178" si="688">1-AC178^2</f>
        <v>0.999917409954366</v>
      </c>
      <c r="AM178" s="4">
        <f t="shared" si="688"/>
        <v>0.999883013915641</v>
      </c>
      <c r="AN178" s="4">
        <f t="shared" si="688"/>
        <v>0.999996793194464</v>
      </c>
      <c r="AO178" s="4">
        <f t="shared" si="688"/>
        <v>0.999979601213504</v>
      </c>
      <c r="AP178" s="61">
        <f t="shared" si="617"/>
        <v>-0.000494556225212116</v>
      </c>
      <c r="AQ178" s="61">
        <f t="shared" si="618"/>
        <v>-0.000174607036436713</v>
      </c>
      <c r="AR178" s="61">
        <f t="shared" si="619"/>
        <v>-0.00618756286323588</v>
      </c>
      <c r="AS178" s="61">
        <f t="shared" si="620"/>
        <v>0.00515309766820227</v>
      </c>
      <c r="AT178" s="40" cm="1">
        <f t="array" ref="AT178">SUMPRODUCT($A178:$B178,$AO$21:$AP$21)+$AQ$21</f>
        <v>0.00893361538475098</v>
      </c>
      <c r="AU178" s="40" cm="1">
        <f t="array" ref="AU178">SUMPRODUCT($A178:$B178,$AO$22:$AP$22)+$AQ$22</f>
        <v>0.0107621418919151</v>
      </c>
      <c r="AV178" s="40" cm="1">
        <f t="array" ref="AV178">SUMPRODUCT($A178:$B178,$AO$23:$AP$23)+$AQ$23</f>
        <v>-0.00372451149987056</v>
      </c>
      <c r="AW178" s="40" cm="1">
        <f t="array" ref="AW178">SUMPRODUCT($A178:$B178,$AO$24:$AP$24)+$AQ$24</f>
        <v>0.00612494893567942</v>
      </c>
      <c r="AX178" s="10">
        <f t="shared" ref="AX178:BA178" si="689">TANH(AT178)</f>
        <v>0.00893337772992692</v>
      </c>
      <c r="AY178" s="10">
        <f t="shared" si="689"/>
        <v>0.0107617264074731</v>
      </c>
      <c r="AZ178" s="10">
        <f t="shared" si="689"/>
        <v>-0.00372449427784243</v>
      </c>
      <c r="BA178" s="10">
        <f t="shared" si="689"/>
        <v>0.0061248723443434</v>
      </c>
      <c r="BB178" s="10" cm="1">
        <f t="array" ref="BB178">SUMPRODUCT(AX178:BA178,$AU$28:$AX$28)+$AY$28</f>
        <v>0.000148938696305455</v>
      </c>
      <c r="BC178" s="10">
        <f t="shared" si="594"/>
        <v>0.500037234674008</v>
      </c>
      <c r="BD178">
        <f t="shared" si="595"/>
        <v>1</v>
      </c>
      <c r="BE178" s="4">
        <f t="shared" si="596"/>
        <v>-0.69322165268094</v>
      </c>
      <c r="BF178" s="61">
        <f t="shared" si="597"/>
        <v>0.500037234674008</v>
      </c>
      <c r="BG178" s="4">
        <f t="shared" ref="BG178:BJ178" si="690">1-AX178^2</f>
        <v>0.999920194762334</v>
      </c>
      <c r="BH178" s="4">
        <f t="shared" si="690"/>
        <v>0.999884185244731</v>
      </c>
      <c r="BI178" s="4">
        <f t="shared" si="690"/>
        <v>0.999986128142374</v>
      </c>
      <c r="BJ178" s="4">
        <f t="shared" si="690"/>
        <v>0.999962485938765</v>
      </c>
      <c r="BK178" s="61">
        <f t="shared" si="623"/>
        <v>-0.000782044962786743</v>
      </c>
      <c r="BL178" s="61">
        <f t="shared" si="624"/>
        <v>0.00190164546459301</v>
      </c>
      <c r="BM178" s="61">
        <f t="shared" si="625"/>
        <v>-0.00617797797290346</v>
      </c>
      <c r="BN178" s="61">
        <f t="shared" si="626"/>
        <v>0.00613256664470648</v>
      </c>
    </row>
    <row r="179" spans="1:66">
      <c r="A179" s="4">
        <f>Planar_dataset!A148</f>
        <v>0.583612433256496</v>
      </c>
      <c r="B179" s="4">
        <f>Planar_dataset!B148</f>
        <v>-0.526306388344561</v>
      </c>
      <c r="C179">
        <f>Planar_dataset!C148</f>
        <v>0</v>
      </c>
      <c r="D179" s="40" cm="1">
        <f t="array" ref="D179">SUMPRODUCT($A179:$B179,$E$21:$F$21)+$G$21</f>
        <v>0.00814127892670726</v>
      </c>
      <c r="E179" s="40" cm="1">
        <f t="array" ref="E179">SUMPRODUCT($A179:$B179,$E$22:$F$22)+$G$22</f>
        <v>0.010370852365588</v>
      </c>
      <c r="F179" s="40" cm="1">
        <f t="array" ref="F179">SUMPRODUCT($A179:$B179,$E$23:$F$23)+$G$23</f>
        <v>0.000248247132857895</v>
      </c>
      <c r="G179" s="40" cm="1">
        <f t="array" ref="G179">SUMPRODUCT($A179:$B179,$E$24:$F$24)+$G$24</f>
        <v>0.00281705504369528</v>
      </c>
      <c r="H179" s="10">
        <f t="shared" si="599"/>
        <v>0.00814109906234003</v>
      </c>
      <c r="I179" s="10">
        <f t="shared" si="600"/>
        <v>0.0103704805706974</v>
      </c>
      <c r="J179" s="10">
        <f t="shared" si="601"/>
        <v>0.000248247127758349</v>
      </c>
      <c r="K179" s="10">
        <f t="shared" si="602"/>
        <v>0.00281704759185796</v>
      </c>
      <c r="L179" s="10" cm="1">
        <f t="array" ref="L179">SUMPRODUCT(H179:K179,$E$28:$H$28)+$I$28</f>
        <v>-3.13984817078828e-5</v>
      </c>
      <c r="M179" s="10">
        <f t="shared" si="603"/>
        <v>0.499992150379574</v>
      </c>
      <c r="N179">
        <f t="shared" si="604"/>
        <v>0</v>
      </c>
      <c r="O179" s="4">
        <f t="shared" si="605"/>
        <v>-0.693131481442324</v>
      </c>
      <c r="P179" s="61">
        <f t="shared" si="606"/>
        <v>0.499992150379574</v>
      </c>
      <c r="Q179" s="4">
        <f t="shared" si="607"/>
        <v>0.999933722506057</v>
      </c>
      <c r="R179" s="4">
        <f t="shared" si="608"/>
        <v>0.999892453132733</v>
      </c>
      <c r="S179" s="4">
        <f t="shared" si="609"/>
        <v>0.999999938373364</v>
      </c>
      <c r="T179" s="4">
        <f t="shared" si="610"/>
        <v>0.999992064242865</v>
      </c>
      <c r="U179" s="61">
        <f t="shared" si="611"/>
        <v>-0.000219072884755519</v>
      </c>
      <c r="V179" s="61">
        <f t="shared" si="612"/>
        <v>-0.00238579607950137</v>
      </c>
      <c r="W179" s="61">
        <f t="shared" si="613"/>
        <v>-0.00656922022857838</v>
      </c>
      <c r="X179" s="61">
        <f t="shared" si="614"/>
        <v>0.00442300736280807</v>
      </c>
      <c r="Y179" s="40" cm="1">
        <f t="array" ref="Y179">SUMPRODUCT($A179:$B179,$Z$21:$AA$21)+$AB$21</f>
        <v>0.00807983668904432</v>
      </c>
      <c r="Z179" s="40" cm="1">
        <f t="array" ref="Z179">SUMPRODUCT($A179:$B179,$Z$22:$AA$22)+$AB$22</f>
        <v>0.00970553961034033</v>
      </c>
      <c r="AA179" s="40" cm="1">
        <f t="array" ref="AA179">SUMPRODUCT($A179:$B179,$Z$23:$AA$23)+$AB$23</f>
        <v>-0.00159378915429102</v>
      </c>
      <c r="AB179" s="40" cm="1">
        <f t="array" ref="AB179">SUMPRODUCT($A179:$B179,$Z$24:$AA$24)+$AB$24</f>
        <v>0.00405674430201185</v>
      </c>
      <c r="AC179" s="10">
        <f t="shared" ref="AC179:AF179" si="691">TANH(Y179)</f>
        <v>0.0080796608662601</v>
      </c>
      <c r="AD179" s="10">
        <f t="shared" si="691"/>
        <v>0.00970523487596942</v>
      </c>
      <c r="AE179" s="10">
        <f t="shared" si="691"/>
        <v>-0.00159378780479718</v>
      </c>
      <c r="AF179" s="10">
        <f t="shared" si="691"/>
        <v>0.00405672204797561</v>
      </c>
      <c r="AG179" s="61" cm="1">
        <f t="array" ref="AG179">SUMPRODUCT(AC179:AF179,$Z$28:$AC$28)+$AD$28</f>
        <v>4.87606576133649e-5</v>
      </c>
      <c r="AH179" s="10">
        <f t="shared" si="588"/>
        <v>0.500012190164401</v>
      </c>
      <c r="AI179">
        <f t="shared" si="589"/>
        <v>1</v>
      </c>
      <c r="AJ179" s="4">
        <f t="shared" si="590"/>
        <v>-0.693171561185952</v>
      </c>
      <c r="AK179" s="61">
        <f t="shared" si="591"/>
        <v>0.500012190164401</v>
      </c>
      <c r="AL179" s="4">
        <f t="shared" ref="AL179:AO179" si="692">1-AC179^2</f>
        <v>0.999934719080286</v>
      </c>
      <c r="AM179" s="4">
        <f t="shared" si="692"/>
        <v>0.999905808416002</v>
      </c>
      <c r="AN179" s="4">
        <f t="shared" si="692"/>
        <v>0.999997459840433</v>
      </c>
      <c r="AO179" s="4">
        <f t="shared" si="692"/>
        <v>0.999983543006225</v>
      </c>
      <c r="AP179" s="61">
        <f t="shared" si="617"/>
        <v>-0.000494563354348513</v>
      </c>
      <c r="AQ179" s="61">
        <f t="shared" si="618"/>
        <v>-0.000174610511433656</v>
      </c>
      <c r="AR179" s="61">
        <f t="shared" si="619"/>
        <v>-0.00618754907338519</v>
      </c>
      <c r="AS179" s="61">
        <f t="shared" si="620"/>
        <v>0.00515310306130775</v>
      </c>
      <c r="AT179" s="40" cm="1">
        <f t="array" ref="AT179">SUMPRODUCT($A179:$B179,$AO$21:$AP$21)+$AQ$21</f>
        <v>0.00794123148527576</v>
      </c>
      <c r="AU179" s="40" cm="1">
        <f t="array" ref="AU179">SUMPRODUCT($A179:$B179,$AO$22:$AP$22)+$AQ$22</f>
        <v>0.00965684896940196</v>
      </c>
      <c r="AV179" s="40" cm="1">
        <f t="array" ref="AV179">SUMPRODUCT($A179:$B179,$AO$23:$AP$23)+$AQ$23</f>
        <v>-0.00332812921863211</v>
      </c>
      <c r="AW179" s="40" cm="1">
        <f t="array" ref="AW179">SUMPRODUCT($A179:$B179,$AO$24:$AP$24)+$AQ$24</f>
        <v>0.005499291407807</v>
      </c>
      <c r="AX179" s="10">
        <f t="shared" ref="AX179:BA179" si="693">TANH(AT179)</f>
        <v>0.0079410645564426</v>
      </c>
      <c r="AY179" s="10">
        <f t="shared" si="693"/>
        <v>0.00965654879831132</v>
      </c>
      <c r="AZ179" s="10">
        <f t="shared" si="693"/>
        <v>-0.0033281169307408</v>
      </c>
      <c r="BA179" s="10">
        <f t="shared" si="693"/>
        <v>0.00549923597157643</v>
      </c>
      <c r="BB179" s="10" cm="1">
        <f t="array" ref="BB179">SUMPRODUCT(AX179:BA179,$AU$28:$AX$28)+$AY$28</f>
        <v>0.000133716731590976</v>
      </c>
      <c r="BC179" s="10">
        <f t="shared" si="594"/>
        <v>0.500033429182848</v>
      </c>
      <c r="BD179">
        <f t="shared" si="595"/>
        <v>1</v>
      </c>
      <c r="BE179" s="4">
        <f t="shared" si="596"/>
        <v>-0.693214041160761</v>
      </c>
      <c r="BF179" s="61">
        <f t="shared" si="597"/>
        <v>0.500033429182848</v>
      </c>
      <c r="BG179" s="4">
        <f t="shared" ref="BG179:BJ179" si="694">1-AX179^2</f>
        <v>0.99993693949371</v>
      </c>
      <c r="BH179" s="4">
        <f t="shared" si="694"/>
        <v>0.999906751065306</v>
      </c>
      <c r="BI179" s="4">
        <f t="shared" si="694"/>
        <v>0.999988923637695</v>
      </c>
      <c r="BJ179" s="4">
        <f t="shared" si="694"/>
        <v>0.999969758403729</v>
      </c>
      <c r="BK179" s="61">
        <f t="shared" si="623"/>
        <v>-0.000782052107177879</v>
      </c>
      <c r="BL179" s="61">
        <f t="shared" si="624"/>
        <v>0.00190167390911492</v>
      </c>
      <c r="BM179" s="61">
        <f t="shared" si="625"/>
        <v>-0.00617794822654032</v>
      </c>
      <c r="BN179" s="61">
        <f t="shared" si="626"/>
        <v>0.00613256457353555</v>
      </c>
    </row>
    <row r="180" spans="1:66">
      <c r="A180" s="4">
        <f>Planar_dataset!A149</f>
        <v>-0.768172853734812</v>
      </c>
      <c r="B180" s="4">
        <f>Planar_dataset!B149</f>
        <v>0.887962668346417</v>
      </c>
      <c r="C180">
        <f>Planar_dataset!C149</f>
        <v>0</v>
      </c>
      <c r="D180" s="40" cm="1">
        <f t="array" ref="D180">SUMPRODUCT($A180:$B180,$E$21:$F$21)+$G$21</f>
        <v>-0.0098637138708618</v>
      </c>
      <c r="E180" s="40" cm="1">
        <f t="array" ref="E180">SUMPRODUCT($A180:$B180,$E$22:$F$22)+$G$22</f>
        <v>-0.0172883868875067</v>
      </c>
      <c r="F180" s="40" cm="1">
        <f t="array" ref="F180">SUMPRODUCT($A180:$B180,$E$23:$F$23)+$G$23</f>
        <v>-0.00101930642733685</v>
      </c>
      <c r="G180" s="40" cm="1">
        <f t="array" ref="G180">SUMPRODUCT($A180:$B180,$E$24:$F$24)+$G$24</f>
        <v>-0.00493193434094885</v>
      </c>
      <c r="H180" s="10">
        <f t="shared" si="599"/>
        <v>-0.00986339399369478</v>
      </c>
      <c r="I180" s="10">
        <f t="shared" si="600"/>
        <v>-0.0172866646610969</v>
      </c>
      <c r="J180" s="10">
        <f t="shared" si="601"/>
        <v>-0.0010193060743221</v>
      </c>
      <c r="K180" s="10">
        <f t="shared" si="602"/>
        <v>-0.00493189435325317</v>
      </c>
      <c r="L180" s="10" cm="1">
        <f t="array" ref="L180">SUMPRODUCT(H180:K180,$E$28:$H$28)+$I$28</f>
        <v>5.65807012653876e-5</v>
      </c>
      <c r="M180" s="10">
        <f t="shared" si="603"/>
        <v>0.500014145175313</v>
      </c>
      <c r="N180">
        <f t="shared" si="604"/>
        <v>1</v>
      </c>
      <c r="O180" s="4">
        <f t="shared" si="605"/>
        <v>-0.69317547131075</v>
      </c>
      <c r="P180" s="61">
        <f t="shared" si="606"/>
        <v>0.500014145175313</v>
      </c>
      <c r="Q180" s="4">
        <f t="shared" si="607"/>
        <v>0.999902713458925</v>
      </c>
      <c r="R180" s="4">
        <f t="shared" si="608"/>
        <v>0.999701171224895</v>
      </c>
      <c r="S180" s="4">
        <f t="shared" si="609"/>
        <v>0.999998961015127</v>
      </c>
      <c r="T180" s="4">
        <f t="shared" si="610"/>
        <v>0.999975676418088</v>
      </c>
      <c r="U180" s="61">
        <f t="shared" si="611"/>
        <v>-0.000219075727842984</v>
      </c>
      <c r="V180" s="61">
        <f t="shared" si="612"/>
        <v>-0.00238544460255524</v>
      </c>
      <c r="W180" s="61">
        <f t="shared" si="613"/>
        <v>-0.00656950278966502</v>
      </c>
      <c r="X180" s="61">
        <f t="shared" si="614"/>
        <v>0.00442312944491619</v>
      </c>
      <c r="Y180" s="40" cm="1">
        <f t="array" ref="Y180">SUMPRODUCT($A180:$B180,$Z$21:$AA$21)+$AB$21</f>
        <v>-0.00976256970004766</v>
      </c>
      <c r="Z180" s="40" cm="1">
        <f t="array" ref="Z180">SUMPRODUCT($A180:$B180,$Z$22:$AA$22)+$AB$22</f>
        <v>-0.0161934766897707</v>
      </c>
      <c r="AA180" s="40" cm="1">
        <f t="array" ref="AA180">SUMPRODUCT($A180:$B180,$Z$23:$AA$23)+$AB$23</f>
        <v>0.00201167148920351</v>
      </c>
      <c r="AB180" s="40" cm="1">
        <f t="array" ref="AB180">SUMPRODUCT($A180:$B180,$Z$24:$AA$24)+$AB$24</f>
        <v>-0.00697178824633606</v>
      </c>
      <c r="AC180" s="10">
        <f t="shared" ref="AC180:AF180" si="695">TANH(Y180)</f>
        <v>-0.00976225956229783</v>
      </c>
      <c r="AD180" s="10">
        <f t="shared" si="695"/>
        <v>-0.0161920613735134</v>
      </c>
      <c r="AE180" s="10">
        <f t="shared" si="695"/>
        <v>0.00201166877558231</v>
      </c>
      <c r="AF180" s="10">
        <f t="shared" si="695"/>
        <v>-0.00697167529201091</v>
      </c>
      <c r="AG180" s="61" cm="1">
        <f t="array" ref="AG180">SUMPRODUCT(AC180:AF180,$Z$28:$AC$28)+$AD$28</f>
        <v>-8.28231290483006e-5</v>
      </c>
      <c r="AH180" s="10">
        <f t="shared" si="588"/>
        <v>0.49997929421775</v>
      </c>
      <c r="AI180">
        <f t="shared" si="589"/>
        <v>0</v>
      </c>
      <c r="AJ180" s="4">
        <f t="shared" si="590"/>
        <v>-0.69310576985288</v>
      </c>
      <c r="AK180" s="61">
        <f t="shared" si="591"/>
        <v>0.49997929421775</v>
      </c>
      <c r="AL180" s="4">
        <f t="shared" ref="AL180:AO180" si="696">1-AC180^2</f>
        <v>0.999904698288238</v>
      </c>
      <c r="AM180" s="4">
        <f t="shared" si="696"/>
        <v>0.999737817148476</v>
      </c>
      <c r="AN180" s="4">
        <f t="shared" si="696"/>
        <v>0.999995953188737</v>
      </c>
      <c r="AO180" s="4">
        <f t="shared" si="696"/>
        <v>0.999951395743623</v>
      </c>
      <c r="AP180" s="61">
        <f t="shared" si="617"/>
        <v>-0.000494515969706294</v>
      </c>
      <c r="AQ180" s="61">
        <f t="shared" si="618"/>
        <v>-0.000174569689883278</v>
      </c>
      <c r="AR180" s="61">
        <f t="shared" si="619"/>
        <v>-0.00618713267084985</v>
      </c>
      <c r="AS180" s="61">
        <f t="shared" si="620"/>
        <v>0.00515259838718175</v>
      </c>
      <c r="AT180" s="40" cm="1">
        <f t="array" ref="AT180">SUMPRODUCT($A180:$B180,$AO$21:$AP$21)+$AQ$21</f>
        <v>-0.00953441711568186</v>
      </c>
      <c r="AU180" s="40" cm="1">
        <f t="array" ref="AU180">SUMPRODUCT($A180:$B180,$AO$22:$AP$22)+$AQ$22</f>
        <v>-0.0161133529413492</v>
      </c>
      <c r="AV180" s="40" cm="1">
        <f t="array" ref="AV180">SUMPRODUCT($A180:$B180,$AO$23:$AP$23)+$AQ$23</f>
        <v>0.00486525645788821</v>
      </c>
      <c r="AW180" s="40" cm="1">
        <f t="array" ref="AW180">SUMPRODUCT($A180:$B180,$AO$24:$AP$24)+$AQ$24</f>
        <v>-0.00934531646477987</v>
      </c>
      <c r="AX180" s="10">
        <f t="shared" ref="AX180:BA180" si="697">TANH(AT180)</f>
        <v>-0.00953412821710874</v>
      </c>
      <c r="AY180" s="10">
        <f t="shared" si="697"/>
        <v>-0.0161119585284132</v>
      </c>
      <c r="AZ180" s="10">
        <f t="shared" si="697"/>
        <v>0.00486521807020991</v>
      </c>
      <c r="BA180" s="10">
        <f t="shared" si="697"/>
        <v>-0.00934504441673321</v>
      </c>
      <c r="BB180" s="10" cm="1">
        <f t="array" ref="BB180">SUMPRODUCT(AX180:BA180,$AU$28:$AX$28)+$AY$28</f>
        <v>-0.000220250234770338</v>
      </c>
      <c r="BC180" s="10">
        <f t="shared" si="594"/>
        <v>0.49994493744153</v>
      </c>
      <c r="BD180">
        <f t="shared" si="595"/>
        <v>0</v>
      </c>
      <c r="BE180" s="4">
        <f t="shared" si="596"/>
        <v>-0.693037061506331</v>
      </c>
      <c r="BF180" s="61">
        <f t="shared" si="597"/>
        <v>0.49994493744153</v>
      </c>
      <c r="BG180" s="4">
        <f t="shared" ref="BG180:BJ180" si="698">1-AX180^2</f>
        <v>0.99990910039914</v>
      </c>
      <c r="BH180" s="4">
        <f t="shared" si="698"/>
        <v>0.999740404792379</v>
      </c>
      <c r="BI180" s="4">
        <f t="shared" si="698"/>
        <v>0.999976329653129</v>
      </c>
      <c r="BJ180" s="4">
        <f t="shared" si="698"/>
        <v>0.999912670144849</v>
      </c>
      <c r="BK180" s="61">
        <f t="shared" si="623"/>
        <v>-0.000781891936983232</v>
      </c>
      <c r="BL180" s="61">
        <f t="shared" si="624"/>
        <v>0.00190102105686423</v>
      </c>
      <c r="BM180" s="61">
        <f t="shared" si="625"/>
        <v>-0.00617677711276835</v>
      </c>
      <c r="BN180" s="61">
        <f t="shared" si="626"/>
        <v>0.00613112923739795</v>
      </c>
    </row>
    <row r="181" spans="1:66">
      <c r="A181" s="4">
        <f>Planar_dataset!A150</f>
        <v>-0.0552725703166416</v>
      </c>
      <c r="B181" s="4">
        <f>Planar_dataset!B150</f>
        <v>0.056468969190544</v>
      </c>
      <c r="C181">
        <f>Planar_dataset!C150</f>
        <v>0</v>
      </c>
      <c r="D181" s="40" cm="1">
        <f t="array" ref="D181">SUMPRODUCT($A181:$B181,$E$21:$F$21)+$G$21</f>
        <v>-0.000742128317680937</v>
      </c>
      <c r="E181" s="40" cm="1">
        <f t="array" ref="E181">SUMPRODUCT($A181:$B181,$E$22:$F$22)+$G$22</f>
        <v>-0.00110563175142481</v>
      </c>
      <c r="F181" s="40" cm="1">
        <f t="array" ref="F181">SUMPRODUCT($A181:$B181,$E$23:$F$23)+$G$23</f>
        <v>-4.70091494192533e-5</v>
      </c>
      <c r="G181" s="40" cm="1">
        <f t="array" ref="G181">SUMPRODUCT($A181:$B181,$E$24:$F$24)+$G$24</f>
        <v>-0.000308327475486737</v>
      </c>
      <c r="H181" s="10">
        <f t="shared" si="599"/>
        <v>-0.000742128181437478</v>
      </c>
      <c r="I181" s="10">
        <f t="shared" si="600"/>
        <v>-0.001105631300909</v>
      </c>
      <c r="J181" s="10">
        <f t="shared" si="601"/>
        <v>-4.70091493846254e-5</v>
      </c>
      <c r="K181" s="10">
        <f t="shared" si="602"/>
        <v>-0.000308327465716268</v>
      </c>
      <c r="L181" s="10" cm="1">
        <f t="array" ref="L181">SUMPRODUCT(H181:K181,$E$28:$H$28)+$I$28</f>
        <v>3.49156177546323e-6</v>
      </c>
      <c r="M181" s="10">
        <f t="shared" si="603"/>
        <v>0.500000872890444</v>
      </c>
      <c r="N181">
        <f t="shared" si="604"/>
        <v>1</v>
      </c>
      <c r="O181" s="4">
        <f t="shared" si="605"/>
        <v>-0.693148926342357</v>
      </c>
      <c r="P181" s="61">
        <f t="shared" si="606"/>
        <v>0.500000872890444</v>
      </c>
      <c r="Q181" s="4">
        <f t="shared" si="607"/>
        <v>0.999999449245762</v>
      </c>
      <c r="R181" s="4">
        <f t="shared" si="608"/>
        <v>0.999998777579426</v>
      </c>
      <c r="S181" s="4">
        <f t="shared" si="609"/>
        <v>0.99999999779014</v>
      </c>
      <c r="T181" s="4">
        <f t="shared" si="610"/>
        <v>0.999999904934174</v>
      </c>
      <c r="U181" s="61">
        <f t="shared" si="611"/>
        <v>-0.000219091106698828</v>
      </c>
      <c r="V181" s="61">
        <f t="shared" si="612"/>
        <v>-0.00238609140057731</v>
      </c>
      <c r="W181" s="61">
        <f t="shared" si="613"/>
        <v>-0.00656933522089597</v>
      </c>
      <c r="X181" s="61">
        <f t="shared" si="614"/>
        <v>0.00442311920379463</v>
      </c>
      <c r="Y181" s="40" cm="1">
        <f t="array" ref="Y181">SUMPRODUCT($A181:$B181,$Z$21:$AA$21)+$AB$21</f>
        <v>-0.000735616261774481</v>
      </c>
      <c r="Z181" s="40" cm="1">
        <f t="array" ref="Z181">SUMPRODUCT($A181:$B181,$Z$22:$AA$22)+$AB$22</f>
        <v>-0.00103502536655472</v>
      </c>
      <c r="AA181" s="40" cm="1">
        <f t="array" ref="AA181">SUMPRODUCT($A181:$B181,$Z$23:$AA$23)+$AB$23</f>
        <v>0.000148031010307641</v>
      </c>
      <c r="AB181" s="40" cm="1">
        <f t="array" ref="AB181">SUMPRODUCT($A181:$B181,$Z$24:$AA$24)+$AB$24</f>
        <v>-0.000439612875159878</v>
      </c>
      <c r="AC181" s="10">
        <f t="shared" ref="AC181:AF181" si="699">TANH(Y181)</f>
        <v>-0.000735616129086185</v>
      </c>
      <c r="AD181" s="10">
        <f t="shared" si="699"/>
        <v>-0.00103502499695508</v>
      </c>
      <c r="AE181" s="10">
        <f t="shared" si="699"/>
        <v>0.000148031009226364</v>
      </c>
      <c r="AF181" s="10">
        <f t="shared" si="699"/>
        <v>-0.000439612846840095</v>
      </c>
      <c r="AG181" s="61" cm="1">
        <f t="array" ref="AG181">SUMPRODUCT(AC181:AF181,$Z$28:$AC$28)+$AD$28</f>
        <v>-6.66306849498122e-6</v>
      </c>
      <c r="AH181" s="10">
        <f t="shared" si="588"/>
        <v>0.499998334232876</v>
      </c>
      <c r="AI181">
        <f t="shared" si="589"/>
        <v>0</v>
      </c>
      <c r="AJ181" s="4">
        <f t="shared" si="590"/>
        <v>-0.693143849031247</v>
      </c>
      <c r="AK181" s="61">
        <f t="shared" si="591"/>
        <v>0.499998334232876</v>
      </c>
      <c r="AL181" s="4">
        <f t="shared" ref="AL181:AO181" si="700">1-AC181^2</f>
        <v>0.999999458868911</v>
      </c>
      <c r="AM181" s="4">
        <f t="shared" si="700"/>
        <v>0.999998928723256</v>
      </c>
      <c r="AN181" s="4">
        <f t="shared" si="700"/>
        <v>0.99999997808682</v>
      </c>
      <c r="AO181" s="4">
        <f t="shared" si="700"/>
        <v>0.999999806740545</v>
      </c>
      <c r="AP181" s="61">
        <f t="shared" si="617"/>
        <v>-0.000494581668540704</v>
      </c>
      <c r="AQ181" s="61">
        <f t="shared" si="618"/>
        <v>-0.000174621933634577</v>
      </c>
      <c r="AR181" s="61">
        <f t="shared" si="619"/>
        <v>-0.0061873931904339</v>
      </c>
      <c r="AS181" s="61">
        <f t="shared" si="620"/>
        <v>0.00515304407045881</v>
      </c>
      <c r="AT181" s="40" cm="1">
        <f t="array" ref="AT181">SUMPRODUCT($A181:$B181,$AO$21:$AP$21)+$AQ$21</f>
        <v>-0.000720930472112248</v>
      </c>
      <c r="AU181" s="40" cm="1">
        <f t="array" ref="AU181">SUMPRODUCT($A181:$B181,$AO$22:$AP$22)+$AQ$22</f>
        <v>-0.0010298609843624</v>
      </c>
      <c r="AV181" s="40" cm="1">
        <f t="array" ref="AV181">SUMPRODUCT($A181:$B181,$AO$23:$AP$23)+$AQ$23</f>
        <v>0.000331631294350743</v>
      </c>
      <c r="AW181" s="40" cm="1">
        <f t="array" ref="AW181">SUMPRODUCT($A181:$B181,$AO$24:$AP$24)+$AQ$24</f>
        <v>-0.00059236472340627</v>
      </c>
      <c r="AX181" s="10">
        <f t="shared" ref="AX181:BA181" si="701">TANH(AT181)</f>
        <v>-0.000720930347213293</v>
      </c>
      <c r="AY181" s="10">
        <f t="shared" si="701"/>
        <v>-0.00102986062026768</v>
      </c>
      <c r="AZ181" s="10">
        <f t="shared" si="701"/>
        <v>0.000331631282193216</v>
      </c>
      <c r="BA181" s="10">
        <f t="shared" si="701"/>
        <v>-0.00059236465412015</v>
      </c>
      <c r="BB181" s="10" cm="1">
        <f t="array" ref="BB181">SUMPRODUCT(AX181:BA181,$AU$28:$AX$28)+$AY$28</f>
        <v>-1.33087424704671e-5</v>
      </c>
      <c r="BC181" s="10">
        <f t="shared" si="594"/>
        <v>0.499996672814382</v>
      </c>
      <c r="BD181">
        <f t="shared" si="595"/>
        <v>0</v>
      </c>
      <c r="BE181" s="4">
        <f t="shared" si="596"/>
        <v>-0.693140526210851</v>
      </c>
      <c r="BF181" s="61">
        <f t="shared" si="597"/>
        <v>0.499996672814382</v>
      </c>
      <c r="BG181" s="4">
        <f t="shared" ref="BG181:BJ181" si="702">1-AX181^2</f>
        <v>0.999999480259434</v>
      </c>
      <c r="BH181" s="4">
        <f t="shared" si="702"/>
        <v>0.999998939387103</v>
      </c>
      <c r="BI181" s="4">
        <f t="shared" si="702"/>
        <v>0.999999890020693</v>
      </c>
      <c r="BJ181" s="4">
        <f t="shared" si="702"/>
        <v>0.999999649104117</v>
      </c>
      <c r="BK181" s="61">
        <f t="shared" si="623"/>
        <v>-0.000782043529857148</v>
      </c>
      <c r="BL181" s="61">
        <f t="shared" si="624"/>
        <v>0.00190170943679457</v>
      </c>
      <c r="BM181" s="61">
        <f t="shared" si="625"/>
        <v>-0.00617756184453642</v>
      </c>
      <c r="BN181" s="61">
        <f t="shared" si="626"/>
        <v>0.00613229708078757</v>
      </c>
    </row>
    <row r="182" spans="1:66">
      <c r="A182" s="4">
        <f>Planar_dataset!A151</f>
        <v>-1.25961956325636</v>
      </c>
      <c r="B182" s="4">
        <f>Planar_dataset!B151</f>
        <v>1.5931826184174</v>
      </c>
      <c r="C182">
        <f>Planar_dataset!C151</f>
        <v>0</v>
      </c>
      <c r="D182" s="40" cm="1">
        <f t="array" ref="D182">SUMPRODUCT($A182:$B182,$E$21:$F$21)+$G$21</f>
        <v>-0.015575515099265</v>
      </c>
      <c r="E182" s="40" cm="1">
        <f t="array" ref="E182">SUMPRODUCT($A182:$B182,$E$22:$F$22)+$G$22</f>
        <v>-0.0309043428313617</v>
      </c>
      <c r="F182" s="40" cm="1">
        <f t="array" ref="F182">SUMPRODUCT($A182:$B182,$E$23:$F$23)+$G$23</f>
        <v>-0.00215792232995195</v>
      </c>
      <c r="G182" s="40" cm="1">
        <f t="array" ref="G182">SUMPRODUCT($A182:$B182,$E$24:$F$24)+$G$24</f>
        <v>-0.00894703791283578</v>
      </c>
      <c r="H182" s="10">
        <f t="shared" si="599"/>
        <v>-0.0155742556987734</v>
      </c>
      <c r="I182" s="10">
        <f t="shared" si="600"/>
        <v>-0.0308945078984358</v>
      </c>
      <c r="J182" s="10">
        <f t="shared" si="601"/>
        <v>-0.00215791898041044</v>
      </c>
      <c r="K182" s="10">
        <f t="shared" si="602"/>
        <v>-0.00894679918521353</v>
      </c>
      <c r="L182" s="10" cm="1">
        <f t="array" ref="L182">SUMPRODUCT(H182:K182,$E$28:$H$28)+$I$28</f>
        <v>0.000103465264719991</v>
      </c>
      <c r="M182" s="10">
        <f t="shared" si="603"/>
        <v>0.500025866316157</v>
      </c>
      <c r="N182">
        <f t="shared" si="604"/>
        <v>1</v>
      </c>
      <c r="O182" s="4">
        <f t="shared" si="605"/>
        <v>-0.693198914530438</v>
      </c>
      <c r="P182" s="61">
        <f t="shared" si="606"/>
        <v>0.500025866316157</v>
      </c>
      <c r="Q182" s="4">
        <f t="shared" si="607"/>
        <v>0.999757442559429</v>
      </c>
      <c r="R182" s="4">
        <f t="shared" si="608"/>
        <v>0.999045529381714</v>
      </c>
      <c r="S182" s="4">
        <f t="shared" si="609"/>
        <v>0.999995343385674</v>
      </c>
      <c r="T182" s="4">
        <f t="shared" si="610"/>
        <v>0.999919954784339</v>
      </c>
      <c r="U182" s="61">
        <f t="shared" si="611"/>
        <v>-0.000219049034161994</v>
      </c>
      <c r="V182" s="61">
        <f t="shared" si="612"/>
        <v>-0.0023839360197609</v>
      </c>
      <c r="W182" s="61">
        <f t="shared" si="613"/>
        <v>-0.00656963302283467</v>
      </c>
      <c r="X182" s="61">
        <f t="shared" si="614"/>
        <v>0.00442298665445765</v>
      </c>
      <c r="Y182" s="40" cm="1">
        <f t="array" ref="Y182">SUMPRODUCT($A182:$B182,$Z$21:$AA$21)+$AB$21</f>
        <v>-0.0153954341418046</v>
      </c>
      <c r="Z182" s="40" cm="1">
        <f t="array" ref="Z182">SUMPRODUCT($A182:$B182,$Z$22:$AA$22)+$AB$22</f>
        <v>-0.0289553230775194</v>
      </c>
      <c r="AA182" s="40" cm="1">
        <f t="array" ref="AA182">SUMPRODUCT($A182:$B182,$Z$23:$AA$23)+$AB$23</f>
        <v>0.00323813099165324</v>
      </c>
      <c r="AB182" s="40" cm="1">
        <f t="array" ref="AB182">SUMPRODUCT($A182:$B182,$Z$24:$AA$24)+$AB$24</f>
        <v>-0.0125785445480947</v>
      </c>
      <c r="AC182" s="10">
        <f t="shared" ref="AC182:AF182" si="703">TANH(Y182)</f>
        <v>-0.0153942179182965</v>
      </c>
      <c r="AD182" s="10">
        <f t="shared" si="703"/>
        <v>-0.0289472336391874</v>
      </c>
      <c r="AE182" s="10">
        <f t="shared" si="703"/>
        <v>0.0032381196739015</v>
      </c>
      <c r="AF182" s="10">
        <f t="shared" si="703"/>
        <v>-0.0125778811985473</v>
      </c>
      <c r="AG182" s="61" cm="1">
        <f t="array" ref="AG182">SUMPRODUCT(AC182:AF182,$Z$28:$AC$28)+$AD$28</f>
        <v>-0.000145752870083584</v>
      </c>
      <c r="AH182" s="10">
        <f t="shared" si="588"/>
        <v>0.499963561782544</v>
      </c>
      <c r="AI182">
        <f t="shared" si="589"/>
        <v>0</v>
      </c>
      <c r="AJ182" s="4">
        <f t="shared" si="590"/>
        <v>-0.693074306780391</v>
      </c>
      <c r="AK182" s="61">
        <f t="shared" si="591"/>
        <v>0.499963561782544</v>
      </c>
      <c r="AL182" s="4">
        <f t="shared" ref="AL182:AO182" si="704">1-AC182^2</f>
        <v>0.999763018054684</v>
      </c>
      <c r="AM182" s="4">
        <f t="shared" si="704"/>
        <v>0.999162057664638</v>
      </c>
      <c r="AN182" s="4">
        <f t="shared" si="704"/>
        <v>0.999989514580978</v>
      </c>
      <c r="AO182" s="4">
        <f t="shared" si="704"/>
        <v>0.999841796904555</v>
      </c>
      <c r="AP182" s="61">
        <f t="shared" si="617"/>
        <v>-0.000494430341569977</v>
      </c>
      <c r="AQ182" s="61">
        <f t="shared" si="618"/>
        <v>-0.000174463663493141</v>
      </c>
      <c r="AR182" s="61">
        <f t="shared" si="619"/>
        <v>-0.00618689815003179</v>
      </c>
      <c r="AS182" s="61">
        <f t="shared" si="620"/>
        <v>0.00515187152614697</v>
      </c>
      <c r="AT182" s="40" cm="1">
        <f t="array" ref="AT182">SUMPRODUCT($A182:$B182,$AO$21:$AP$21)+$AQ$21</f>
        <v>-0.0149892218483986</v>
      </c>
      <c r="AU182" s="40" cm="1">
        <f t="array" ref="AU182">SUMPRODUCT($A182:$B182,$AO$22:$AP$22)+$AQ$22</f>
        <v>-0.0288126948130542</v>
      </c>
      <c r="AV182" s="40" cm="1">
        <f t="array" ref="AV182">SUMPRODUCT($A182:$B182,$AO$23:$AP$23)+$AQ$23</f>
        <v>0.00831833582055204</v>
      </c>
      <c r="AW182" s="40" cm="1">
        <f t="array" ref="AW182">SUMPRODUCT($A182:$B182,$AO$24:$AP$24)+$AQ$24</f>
        <v>-0.016804045054312</v>
      </c>
      <c r="AX182" s="10">
        <f t="shared" ref="AX182:BA182" si="705">TANH(AT182)</f>
        <v>-0.0149880993726182</v>
      </c>
      <c r="AY182" s="10">
        <f t="shared" si="705"/>
        <v>-0.0288047243015722</v>
      </c>
      <c r="AZ182" s="10">
        <f t="shared" si="705"/>
        <v>0.00831814396424834</v>
      </c>
      <c r="BA182" s="10">
        <f t="shared" si="705"/>
        <v>-0.0168024635469926</v>
      </c>
      <c r="BB182" s="10" cm="1">
        <f t="array" ref="BB182">SUMPRODUCT(AX182:BA182,$AU$28:$AX$28)+$AY$28</f>
        <v>-0.000394120440148018</v>
      </c>
      <c r="BC182" s="10">
        <f t="shared" si="594"/>
        <v>0.499901469891238</v>
      </c>
      <c r="BD182">
        <f t="shared" si="595"/>
        <v>0</v>
      </c>
      <c r="BE182" s="4">
        <f t="shared" si="596"/>
        <v>-0.692950139756237</v>
      </c>
      <c r="BF182" s="61">
        <f t="shared" si="597"/>
        <v>0.499901469891238</v>
      </c>
      <c r="BG182" s="4">
        <f t="shared" ref="BG182:BJ182" si="706">1-AX182^2</f>
        <v>0.999775356877197</v>
      </c>
      <c r="BH182" s="4">
        <f t="shared" si="706"/>
        <v>0.99917028785791</v>
      </c>
      <c r="BI182" s="4">
        <f t="shared" si="706"/>
        <v>0.99993080848099</v>
      </c>
      <c r="BJ182" s="4">
        <f t="shared" si="706"/>
        <v>0.999717677218752</v>
      </c>
      <c r="BK182" s="61">
        <f t="shared" si="623"/>
        <v>-0.000781719382247545</v>
      </c>
      <c r="BL182" s="61">
        <f t="shared" si="624"/>
        <v>0.00189977178174028</v>
      </c>
      <c r="BM182" s="61">
        <f t="shared" si="625"/>
        <v>-0.00617595891854472</v>
      </c>
      <c r="BN182" s="61">
        <f t="shared" si="626"/>
        <v>0.00612940064106591</v>
      </c>
    </row>
    <row r="183" spans="1:66">
      <c r="A183" s="4">
        <f>Planar_dataset!A152</f>
        <v>0.942805935954027</v>
      </c>
      <c r="B183" s="4">
        <f>Planar_dataset!B152</f>
        <v>-0.825136845106399</v>
      </c>
      <c r="C183">
        <f>Planar_dataset!C152</f>
        <v>0</v>
      </c>
      <c r="D183" s="40" cm="1">
        <f t="array" ref="D183">SUMPRODUCT($A183:$B183,$E$21:$F$21)+$G$21</f>
        <v>0.0132614918105716</v>
      </c>
      <c r="E183" s="40" cm="1">
        <f t="array" ref="E183">SUMPRODUCT($A183:$B183,$E$22:$F$22)+$G$22</f>
        <v>0.0162861487583579</v>
      </c>
      <c r="F183" s="40" cm="1">
        <f t="array" ref="F183">SUMPRODUCT($A183:$B183,$E$23:$F$23)+$G$23</f>
        <v>0.000312014610329852</v>
      </c>
      <c r="G183" s="40" cm="1">
        <f t="array" ref="G183">SUMPRODUCT($A183:$B183,$E$24:$F$24)+$G$24</f>
        <v>0.00439352200462712</v>
      </c>
      <c r="H183" s="10">
        <f t="shared" si="599"/>
        <v>0.0132607144449338</v>
      </c>
      <c r="I183" s="10">
        <f t="shared" si="600"/>
        <v>0.0162847090057856</v>
      </c>
      <c r="J183" s="10">
        <f t="shared" si="601"/>
        <v>0.000312014600204655</v>
      </c>
      <c r="K183" s="10">
        <f t="shared" si="602"/>
        <v>0.00439349373540817</v>
      </c>
      <c r="L183" s="10" cm="1">
        <f t="array" ref="L183">SUMPRODUCT(H183:K183,$E$28:$H$28)+$I$28</f>
        <v>-4.87577908182497e-5</v>
      </c>
      <c r="M183" s="10">
        <f t="shared" si="603"/>
        <v>0.499987810552298</v>
      </c>
      <c r="N183">
        <f t="shared" si="604"/>
        <v>0</v>
      </c>
      <c r="O183" s="4">
        <f t="shared" si="605"/>
        <v>-0.693122801961702</v>
      </c>
      <c r="P183" s="61">
        <f t="shared" si="606"/>
        <v>0.499987810552298</v>
      </c>
      <c r="Q183" s="4">
        <f t="shared" si="607"/>
        <v>0.99982415345241</v>
      </c>
      <c r="R183" s="4">
        <f t="shared" si="608"/>
        <v>0.999734808252597</v>
      </c>
      <c r="S183" s="4">
        <f t="shared" si="609"/>
        <v>0.999999902646889</v>
      </c>
      <c r="T183" s="4">
        <f t="shared" si="610"/>
        <v>0.999980697212797</v>
      </c>
      <c r="U183" s="61">
        <f t="shared" si="611"/>
        <v>-0.000219046978257398</v>
      </c>
      <c r="V183" s="61">
        <f t="shared" si="612"/>
        <v>-0.00238539922556473</v>
      </c>
      <c r="W183" s="61">
        <f t="shared" si="613"/>
        <v>-0.0065691629744279</v>
      </c>
      <c r="X183" s="61">
        <f t="shared" si="614"/>
        <v>0.00442291869560909</v>
      </c>
      <c r="Y183" s="40" cm="1">
        <f t="array" ref="Y183">SUMPRODUCT($A183:$B183,$Z$21:$AA$21)+$AB$21</f>
        <v>0.0131648349922524</v>
      </c>
      <c r="Z183" s="40" cm="1">
        <f t="array" ref="Z183">SUMPRODUCT($A183:$B183,$Z$22:$AA$22)+$AB$22</f>
        <v>0.0152393918474621</v>
      </c>
      <c r="AA183" s="40" cm="1">
        <f t="array" ref="AA183">SUMPRODUCT($A183:$B183,$Z$23:$AA$23)+$AB$23</f>
        <v>-0.00258579203543825</v>
      </c>
      <c r="AB183" s="40" cm="1">
        <f t="array" ref="AB183">SUMPRODUCT($A183:$B183,$Z$24:$AA$24)+$AB$24</f>
        <v>0.00634376394161556</v>
      </c>
      <c r="AC183" s="10">
        <f t="shared" ref="AC183:AF183" si="707">TANH(Y183)</f>
        <v>0.0131640744998162</v>
      </c>
      <c r="AD183" s="10">
        <f t="shared" si="707"/>
        <v>0.0152382122296777</v>
      </c>
      <c r="AE183" s="10">
        <f t="shared" si="707"/>
        <v>-0.00258578627230894</v>
      </c>
      <c r="AF183" s="10">
        <f t="shared" si="707"/>
        <v>0.00634367884490032</v>
      </c>
      <c r="AG183" s="61" cm="1">
        <f t="array" ref="AG183">SUMPRODUCT(AC183:AF183,$Z$28:$AC$28)+$AD$28</f>
        <v>7.76444273568562e-5</v>
      </c>
      <c r="AH183" s="10">
        <f t="shared" si="588"/>
        <v>0.500019411106829</v>
      </c>
      <c r="AI183">
        <f t="shared" si="589"/>
        <v>1</v>
      </c>
      <c r="AJ183" s="4">
        <f t="shared" si="590"/>
        <v>-0.693186003527206</v>
      </c>
      <c r="AK183" s="61">
        <f t="shared" si="591"/>
        <v>0.500019411106829</v>
      </c>
      <c r="AL183" s="4">
        <f t="shared" ref="AL183:AO183" si="708">1-AC183^2</f>
        <v>0.999826707142563</v>
      </c>
      <c r="AM183" s="4">
        <f t="shared" si="708"/>
        <v>0.999767796888043</v>
      </c>
      <c r="AN183" s="4">
        <f t="shared" si="708"/>
        <v>0.999993313709354</v>
      </c>
      <c r="AO183" s="4">
        <f t="shared" si="708"/>
        <v>0.999959757738713</v>
      </c>
      <c r="AP183" s="61">
        <f t="shared" si="617"/>
        <v>-0.000494517073596219</v>
      </c>
      <c r="AQ183" s="61">
        <f t="shared" si="618"/>
        <v>-0.000174588932195482</v>
      </c>
      <c r="AR183" s="61">
        <f t="shared" si="619"/>
        <v>-0.00618761277625271</v>
      </c>
      <c r="AS183" s="61">
        <f t="shared" si="620"/>
        <v>0.00515305490829241</v>
      </c>
      <c r="AT183" s="40" cm="1">
        <f t="array" ref="AT183">SUMPRODUCT($A183:$B183,$AO$21:$AP$21)+$AQ$21</f>
        <v>0.0129467922721989</v>
      </c>
      <c r="AU183" s="40" cm="1">
        <f t="array" ref="AU183">SUMPRODUCT($A183:$B183,$AO$22:$AP$22)+$AQ$22</f>
        <v>0.0151627869119502</v>
      </c>
      <c r="AV183" s="40" cm="1">
        <f t="array" ref="AV183">SUMPRODUCT($A183:$B183,$AO$23:$AP$23)+$AQ$23</f>
        <v>-0.00531417227328956</v>
      </c>
      <c r="AW183" s="40" cm="1">
        <f t="array" ref="AW183">SUMPRODUCT($A183:$B183,$AO$24:$AP$24)+$AQ$24</f>
        <v>0.00861313983475607</v>
      </c>
      <c r="AX183" s="10">
        <f t="shared" ref="AX183:BA183" si="709">TANH(AT183)</f>
        <v>0.0129460689427156</v>
      </c>
      <c r="AY183" s="10">
        <f t="shared" si="709"/>
        <v>0.015161624992818</v>
      </c>
      <c r="AZ183" s="10">
        <f t="shared" si="709"/>
        <v>-0.00531412224902334</v>
      </c>
      <c r="BA183" s="10">
        <f t="shared" si="709"/>
        <v>0.00861292684910187</v>
      </c>
      <c r="BB183" s="10" cm="1">
        <f t="array" ref="BB183">SUMPRODUCT(AX183:BA183,$AU$28:$AX$28)+$AY$28</f>
        <v>0.000209552614884689</v>
      </c>
      <c r="BC183" s="10">
        <f t="shared" si="594"/>
        <v>0.500052388153529</v>
      </c>
      <c r="BD183">
        <f t="shared" si="595"/>
        <v>1</v>
      </c>
      <c r="BE183" s="4">
        <f t="shared" si="596"/>
        <v>-0.693251962356425</v>
      </c>
      <c r="BF183" s="61">
        <f t="shared" si="597"/>
        <v>0.500052388153529</v>
      </c>
      <c r="BG183" s="4">
        <f t="shared" ref="BG183:BJ183" si="710">1-AX183^2</f>
        <v>0.99983239929893</v>
      </c>
      <c r="BH183" s="4">
        <f t="shared" si="710"/>
        <v>0.999770125127577</v>
      </c>
      <c r="BI183" s="4">
        <f t="shared" si="710"/>
        <v>0.999971760104722</v>
      </c>
      <c r="BJ183" s="4">
        <f t="shared" si="710"/>
        <v>0.999925817491092</v>
      </c>
      <c r="BK183" s="61">
        <f t="shared" si="623"/>
        <v>-0.000781999994865842</v>
      </c>
      <c r="BL183" s="61">
        <f t="shared" si="624"/>
        <v>0.00190148615979091</v>
      </c>
      <c r="BM183" s="61">
        <f t="shared" si="625"/>
        <v>-0.00617807642534504</v>
      </c>
      <c r="BN183" s="61">
        <f t="shared" si="626"/>
        <v>0.00613252760336261</v>
      </c>
    </row>
    <row r="184" spans="1:66">
      <c r="A184" s="4">
        <f>Planar_dataset!A153</f>
        <v>3.77681530692978</v>
      </c>
      <c r="B184" s="4">
        <f>Planar_dataset!B153</f>
        <v>-1.20845749880715</v>
      </c>
      <c r="C184">
        <f>Planar_dataset!C153</f>
        <v>0</v>
      </c>
      <c r="D184" s="40" cm="1">
        <f t="array" ref="D184">SUMPRODUCT($A184:$B184,$E$21:$F$21)+$G$21</f>
        <v>0.0622781579470764</v>
      </c>
      <c r="E184" s="40" cm="1">
        <f t="array" ref="E184">SUMPRODUCT($A184:$B184,$E$22:$F$22)+$G$22</f>
        <v>0.0261640484584756</v>
      </c>
      <c r="F184" s="40" cm="1">
        <f t="array" ref="F184">SUMPRODUCT($A184:$B184,$E$23:$F$23)+$G$23</f>
        <v>-0.00618932860451342</v>
      </c>
      <c r="G184" s="40" cm="1">
        <f t="array" ref="G184">SUMPRODUCT($A184:$B184,$E$24:$F$24)+$G$24</f>
        <v>0.00445204375883934</v>
      </c>
      <c r="H184" s="10">
        <f t="shared" si="599"/>
        <v>0.0621977659570806</v>
      </c>
      <c r="I184" s="10">
        <f t="shared" si="600"/>
        <v>0.0261580798282128</v>
      </c>
      <c r="J184" s="10">
        <f t="shared" si="601"/>
        <v>-0.00618924957256057</v>
      </c>
      <c r="K184" s="10">
        <f t="shared" si="602"/>
        <v>0.00445201434487409</v>
      </c>
      <c r="L184" s="10" cm="1">
        <f t="array" ref="L184">SUMPRODUCT(H184:K184,$E$28:$H$28)+$I$28</f>
        <v>-3.13831116130575e-5</v>
      </c>
      <c r="M184" s="10">
        <f t="shared" si="603"/>
        <v>0.499992154222097</v>
      </c>
      <c r="N184">
        <f t="shared" si="604"/>
        <v>0</v>
      </c>
      <c r="O184" s="4">
        <f t="shared" si="605"/>
        <v>-0.693131489127251</v>
      </c>
      <c r="P184" s="61">
        <f t="shared" si="606"/>
        <v>0.499992154222097</v>
      </c>
      <c r="Q184" s="4">
        <f t="shared" si="607"/>
        <v>0.996131437909948</v>
      </c>
      <c r="R184" s="4">
        <f t="shared" si="608"/>
        <v>0.999315754859701</v>
      </c>
      <c r="S184" s="4">
        <f t="shared" si="609"/>
        <v>0.999961693189729</v>
      </c>
      <c r="T184" s="4">
        <f t="shared" si="610"/>
        <v>0.999980179568273</v>
      </c>
      <c r="U184" s="61">
        <f t="shared" si="611"/>
        <v>-0.00021823985376628</v>
      </c>
      <c r="V184" s="61">
        <f t="shared" si="612"/>
        <v>-0.0023844200653592</v>
      </c>
      <c r="W184" s="61">
        <f t="shared" si="613"/>
        <v>-0.00656896903801254</v>
      </c>
      <c r="X184" s="61">
        <f t="shared" si="614"/>
        <v>0.00442295483037884</v>
      </c>
      <c r="Y184" s="40" cm="1">
        <f t="array" ref="Y184">SUMPRODUCT($A184:$B184,$Z$21:$AA$21)+$AB$21</f>
        <v>0.0621085667716731</v>
      </c>
      <c r="Z184" s="40" cm="1">
        <f t="array" ref="Z184">SUMPRODUCT($A184:$B184,$Z$22:$AA$22)+$AB$22</f>
        <v>0.0243210490524207</v>
      </c>
      <c r="AA184" s="40" cm="1">
        <f t="array" ref="AA184">SUMPRODUCT($A184:$B184,$Z$23:$AA$23)+$AB$23</f>
        <v>-0.0112839970102553</v>
      </c>
      <c r="AB184" s="40" cm="1">
        <f t="array" ref="AB184">SUMPRODUCT($A184:$B184,$Z$24:$AA$24)+$AB$24</f>
        <v>0.00788138721774123</v>
      </c>
      <c r="AC184" s="10">
        <f t="shared" ref="AC184:AF184" si="711">TANH(Y184)</f>
        <v>0.0620288290753101</v>
      </c>
      <c r="AD184" s="10">
        <f t="shared" si="711"/>
        <v>0.0243162547777442</v>
      </c>
      <c r="AE184" s="10">
        <f t="shared" si="711"/>
        <v>-0.0112835181095089</v>
      </c>
      <c r="AF184" s="10">
        <f t="shared" si="711"/>
        <v>0.00788122403435148</v>
      </c>
      <c r="AG184" s="61" cm="1">
        <f t="array" ref="AG184">SUMPRODUCT(AC184:AF184,$Z$28:$AC$28)+$AD$28</f>
        <v>0.000149617618345114</v>
      </c>
      <c r="AH184" s="10">
        <f t="shared" si="588"/>
        <v>0.500037404404516</v>
      </c>
      <c r="AI184">
        <f t="shared" si="589"/>
        <v>1</v>
      </c>
      <c r="AJ184" s="4">
        <f t="shared" si="590"/>
        <v>-0.693221992167297</v>
      </c>
      <c r="AK184" s="61">
        <f t="shared" si="591"/>
        <v>0.500037404404516</v>
      </c>
      <c r="AL184" s="4">
        <f t="shared" ref="AL184:AO184" si="712">1-AC184^2</f>
        <v>0.996152424363546</v>
      </c>
      <c r="AM184" s="4">
        <f t="shared" si="712"/>
        <v>0.999408719753584</v>
      </c>
      <c r="AN184" s="4">
        <f t="shared" si="712"/>
        <v>0.999872682219072</v>
      </c>
      <c r="AO184" s="4">
        <f t="shared" si="712"/>
        <v>0.99993788630772</v>
      </c>
      <c r="AP184" s="61">
        <f t="shared" si="617"/>
        <v>-0.000492717493000548</v>
      </c>
      <c r="AQ184" s="61">
        <f t="shared" si="618"/>
        <v>-0.000174532507102485</v>
      </c>
      <c r="AR184" s="61">
        <f t="shared" si="619"/>
        <v>-0.00618708898592418</v>
      </c>
      <c r="AS184" s="61">
        <f t="shared" si="620"/>
        <v>0.00515312762871902</v>
      </c>
      <c r="AT184" s="40" cm="1">
        <f t="array" ref="AT184">SUMPRODUCT($A184:$B184,$AO$21:$AP$21)+$AQ$21</f>
        <v>0.0617259515484104</v>
      </c>
      <c r="AU184" s="40" cm="1">
        <f t="array" ref="AU184">SUMPRODUCT($A184:$B184,$AO$22:$AP$22)+$AQ$22</f>
        <v>0.024186176686613</v>
      </c>
      <c r="AV184" s="40" cm="1">
        <f t="array" ref="AV184">SUMPRODUCT($A184:$B184,$AO$23:$AP$23)+$AQ$23</f>
        <v>-0.0160819303565708</v>
      </c>
      <c r="AW184" s="40" cm="1">
        <f t="array" ref="AW184">SUMPRODUCT($A184:$B184,$AO$24:$AP$24)+$AQ$24</f>
        <v>0.011872849058108</v>
      </c>
      <c r="AX184" s="10">
        <f t="shared" ref="AX184:BA184" si="713">TANH(AT184)</f>
        <v>0.0616476769657087</v>
      </c>
      <c r="AY184" s="10">
        <f t="shared" si="713"/>
        <v>0.0241814617180534</v>
      </c>
      <c r="AZ184" s="10">
        <f t="shared" si="713"/>
        <v>-0.0160805440848931</v>
      </c>
      <c r="BA184" s="10">
        <f t="shared" si="713"/>
        <v>0.0118722912059754</v>
      </c>
      <c r="BB184" s="10" cm="1">
        <f t="array" ref="BB184">SUMPRODUCT(AX184:BA184,$AU$28:$AX$28)+$AY$28</f>
        <v>0.000340681429790218</v>
      </c>
      <c r="BC184" s="10">
        <f t="shared" si="594"/>
        <v>0.500085170356624</v>
      </c>
      <c r="BD184">
        <f t="shared" si="595"/>
        <v>1</v>
      </c>
      <c r="BE184" s="4">
        <f t="shared" si="596"/>
        <v>-0.69331753578282</v>
      </c>
      <c r="BF184" s="61">
        <f t="shared" si="597"/>
        <v>0.500085170356624</v>
      </c>
      <c r="BG184" s="4">
        <f t="shared" ref="BG184:BJ184" si="714">1-AX184^2</f>
        <v>0.996199563924732</v>
      </c>
      <c r="BH184" s="4">
        <f t="shared" si="714"/>
        <v>0.999415256909178</v>
      </c>
      <c r="BI184" s="4">
        <f t="shared" si="714"/>
        <v>0.999741416101934</v>
      </c>
      <c r="BJ184" s="4">
        <f t="shared" si="714"/>
        <v>0.999859048701521</v>
      </c>
      <c r="BK184" s="61">
        <f t="shared" si="623"/>
        <v>-0.000779209721130745</v>
      </c>
      <c r="BL184" s="61">
        <f t="shared" si="624"/>
        <v>0.00190093584013811</v>
      </c>
      <c r="BM184" s="61">
        <f t="shared" si="625"/>
        <v>-0.00617705822848218</v>
      </c>
      <c r="BN184" s="61">
        <f t="shared" si="626"/>
        <v>0.00613252011810229</v>
      </c>
    </row>
    <row r="185" spans="1:66">
      <c r="A185" s="4">
        <f>Planar_dataset!A154</f>
        <v>-1.70922457764963</v>
      </c>
      <c r="B185" s="4">
        <f>Planar_dataset!B154</f>
        <v>2.78336582247806</v>
      </c>
      <c r="C185">
        <f>Planar_dataset!C154</f>
        <v>0</v>
      </c>
      <c r="D185" s="40" cm="1">
        <f t="array" ref="D185">SUMPRODUCT($A185:$B185,$E$21:$F$21)+$G$21</f>
        <v>-0.0184220114798095</v>
      </c>
      <c r="E185" s="40" cm="1">
        <f t="array" ref="E185">SUMPRODUCT($A185:$B185,$E$22:$F$22)+$G$22</f>
        <v>-0.0535171774509161</v>
      </c>
      <c r="F185" s="40" cm="1">
        <f t="array" ref="F185">SUMPRODUCT($A185:$B185,$E$23:$F$23)+$G$23</f>
        <v>-0.00513305284826838</v>
      </c>
      <c r="G185" s="40" cm="1">
        <f t="array" ref="G185">SUMPRODUCT($A185:$B185,$E$24:$F$24)+$G$24</f>
        <v>-0.0160374848080114</v>
      </c>
      <c r="H185" s="10">
        <f t="shared" si="599"/>
        <v>-0.0184199278002064</v>
      </c>
      <c r="I185" s="10">
        <f t="shared" si="600"/>
        <v>-0.0534661432763914</v>
      </c>
      <c r="J185" s="10">
        <f t="shared" si="601"/>
        <v>-0.00513300776645518</v>
      </c>
      <c r="K185" s="10">
        <f t="shared" si="602"/>
        <v>-0.0160361099975088</v>
      </c>
      <c r="L185" s="10" cm="1">
        <f t="array" ref="L185">SUMPRODUCT(H185:K185,$E$28:$H$28)+$I$28</f>
        <v>0.000188803112772853</v>
      </c>
      <c r="M185" s="10">
        <f t="shared" si="603"/>
        <v>0.500047200778053</v>
      </c>
      <c r="N185">
        <f t="shared" si="604"/>
        <v>1</v>
      </c>
      <c r="O185" s="4">
        <f t="shared" si="605"/>
        <v>-0.693241586572159</v>
      </c>
      <c r="P185" s="61">
        <f t="shared" si="606"/>
        <v>0.500047200778053</v>
      </c>
      <c r="Q185" s="4">
        <f t="shared" si="607"/>
        <v>0.999660706259835</v>
      </c>
      <c r="R185" s="4">
        <f t="shared" si="608"/>
        <v>0.997141371523148</v>
      </c>
      <c r="S185" s="4">
        <f t="shared" si="609"/>
        <v>0.99997365223127</v>
      </c>
      <c r="T185" s="4">
        <f t="shared" si="610"/>
        <v>0.999742843176148</v>
      </c>
      <c r="U185" s="61">
        <f t="shared" si="611"/>
        <v>-0.000219037184226682</v>
      </c>
      <c r="V185" s="61">
        <f t="shared" si="612"/>
        <v>-0.00237949381325674</v>
      </c>
      <c r="W185" s="61">
        <f t="shared" si="613"/>
        <v>-0.00656977081783654</v>
      </c>
      <c r="X185" s="61">
        <f t="shared" si="614"/>
        <v>0.00442239191036048</v>
      </c>
      <c r="Y185" s="40" cm="1">
        <f t="array" ref="Y185">SUMPRODUCT($A185:$B185,$Z$21:$AA$21)+$AB$21</f>
        <v>-0.0181131537862417</v>
      </c>
      <c r="Z185" s="40" cm="1">
        <f t="array" ref="Z185">SUMPRODUCT($A185:$B185,$Z$22:$AA$22)+$AB$22</f>
        <v>-0.0501758189481514</v>
      </c>
      <c r="AA185" s="40" cm="1">
        <f t="array" ref="AA185">SUMPRODUCT($A185:$B185,$Z$23:$AA$23)+$AB$23</f>
        <v>0.0041196417571679</v>
      </c>
      <c r="AB185" s="40" cm="1">
        <f t="array" ref="AB185">SUMPRODUCT($A185:$B185,$Z$24:$AA$24)+$AB$24</f>
        <v>-0.022264344185215</v>
      </c>
      <c r="AC185" s="10">
        <f t="shared" ref="AC185:AF185" si="715">TANH(Y185)</f>
        <v>-0.018111173153391</v>
      </c>
      <c r="AD185" s="10">
        <f t="shared" si="715"/>
        <v>-0.0501337535479359</v>
      </c>
      <c r="AE185" s="10">
        <f t="shared" si="715"/>
        <v>0.0041196184518972</v>
      </c>
      <c r="AF185" s="10">
        <f t="shared" si="715"/>
        <v>-0.0222606660951175</v>
      </c>
      <c r="AG185" s="61" cm="1">
        <f t="array" ref="AG185">SUMPRODUCT(AC185:AF185,$Z$28:$AC$28)+$AD$28</f>
        <v>-0.000246366434437212</v>
      </c>
      <c r="AH185" s="10">
        <f t="shared" si="588"/>
        <v>0.499938408391702</v>
      </c>
      <c r="AI185">
        <f t="shared" si="589"/>
        <v>0</v>
      </c>
      <c r="AJ185" s="4">
        <f t="shared" si="590"/>
        <v>-0.693024004929779</v>
      </c>
      <c r="AK185" s="61">
        <f t="shared" si="591"/>
        <v>0.499938408391702</v>
      </c>
      <c r="AL185" s="4">
        <f t="shared" ref="AL185:AO185" si="716">1-AC185^2</f>
        <v>0.999671985407008</v>
      </c>
      <c r="AM185" s="4">
        <f t="shared" si="716"/>
        <v>0.997486606755195</v>
      </c>
      <c r="AN185" s="4">
        <f t="shared" si="716"/>
        <v>0.999983028743811</v>
      </c>
      <c r="AO185" s="4">
        <f t="shared" si="716"/>
        <v>0.999504462745002</v>
      </c>
      <c r="AP185" s="61">
        <f t="shared" si="617"/>
        <v>-0.000494360448850894</v>
      </c>
      <c r="AQ185" s="61">
        <f t="shared" si="618"/>
        <v>-0.000174162350422325</v>
      </c>
      <c r="AR185" s="61">
        <f t="shared" si="619"/>
        <v>-0.00618654675879745</v>
      </c>
      <c r="AS185" s="61">
        <f t="shared" si="620"/>
        <v>0.00514987424339384</v>
      </c>
      <c r="AT185" s="40" cm="1">
        <f t="array" ref="AT185">SUMPRODUCT($A185:$B185,$AO$21:$AP$21)+$AQ$21</f>
        <v>-0.0174164643340567</v>
      </c>
      <c r="AU185" s="40" cm="1">
        <f t="array" ref="AU185">SUMPRODUCT($A185:$B185,$AO$22:$AP$22)+$AQ$22</f>
        <v>-0.0499312977210999</v>
      </c>
      <c r="AV185" s="40" cm="1">
        <f t="array" ref="AV185">SUMPRODUCT($A185:$B185,$AO$23:$AP$23)+$AQ$23</f>
        <v>0.0128305212593501</v>
      </c>
      <c r="AW185" s="40" cm="1">
        <f t="array" ref="AW185">SUMPRODUCT($A185:$B185,$AO$24:$AP$24)+$AQ$24</f>
        <v>-0.0295095163711037</v>
      </c>
      <c r="AX185" s="10">
        <f t="shared" ref="AX185:BA185" si="717">TANH(AT185)</f>
        <v>-0.0174147035502381</v>
      </c>
      <c r="AY185" s="10">
        <f t="shared" si="717"/>
        <v>-0.0498898439137145</v>
      </c>
      <c r="AZ185" s="10">
        <f t="shared" si="717"/>
        <v>0.0128298172425057</v>
      </c>
      <c r="BA185" s="10">
        <f t="shared" si="717"/>
        <v>-0.0295009536110844</v>
      </c>
      <c r="BB185" s="10" cm="1">
        <f t="array" ref="BB185">SUMPRODUCT(AX185:BA185,$AU$28:$AX$28)+$AY$28</f>
        <v>-0.000682006729903706</v>
      </c>
      <c r="BC185" s="10">
        <f t="shared" si="594"/>
        <v>0.499829498324133</v>
      </c>
      <c r="BD185">
        <f t="shared" si="595"/>
        <v>0</v>
      </c>
      <c r="BE185" s="4">
        <f t="shared" si="596"/>
        <v>-0.69280623533664</v>
      </c>
      <c r="BF185" s="61">
        <f t="shared" si="597"/>
        <v>0.499829498324133</v>
      </c>
      <c r="BG185" s="4">
        <f t="shared" ref="BG185:BJ185" si="718">1-AX185^2</f>
        <v>0.999696728100257</v>
      </c>
      <c r="BH185" s="4">
        <f t="shared" si="718"/>
        <v>0.997511003474265</v>
      </c>
      <c r="BI185" s="4">
        <f t="shared" si="718"/>
        <v>0.999835395789524</v>
      </c>
      <c r="BJ185" s="4">
        <f t="shared" si="718"/>
        <v>0.999129693736037</v>
      </c>
      <c r="BK185" s="61">
        <f t="shared" si="623"/>
        <v>-0.000781545366332804</v>
      </c>
      <c r="BL185" s="61">
        <f t="shared" si="624"/>
        <v>0.00189634384365833</v>
      </c>
      <c r="BM185" s="61">
        <f t="shared" si="625"/>
        <v>-0.00617448053564821</v>
      </c>
      <c r="BN185" s="61">
        <f t="shared" si="626"/>
        <v>0.00612491369693641</v>
      </c>
    </row>
    <row r="186" spans="1:66">
      <c r="A186" s="4">
        <f>Planar_dataset!A155</f>
        <v>-1.08169516913647</v>
      </c>
      <c r="B186" s="4">
        <f>Planar_dataset!B155</f>
        <v>3.43105606657818</v>
      </c>
      <c r="C186">
        <f>Planar_dataset!C155</f>
        <v>0</v>
      </c>
      <c r="D186" s="40" cm="1">
        <f t="array" ref="D186">SUMPRODUCT($A186:$B186,$E$21:$F$21)+$G$21</f>
        <v>-0.00437061008369211</v>
      </c>
      <c r="E186" s="40" cm="1">
        <f t="array" ref="E186">SUMPRODUCT($A186:$B186,$E$22:$F$22)+$G$22</f>
        <v>-0.064981287899503</v>
      </c>
      <c r="F186" s="40" cm="1">
        <f t="array" ref="F186">SUMPRODUCT($A186:$B186,$E$23:$F$23)+$G$23</f>
        <v>-0.00917148469358666</v>
      </c>
      <c r="G186" s="40" cm="1">
        <f t="array" ref="G186">SUMPRODUCT($A186:$B186,$E$24:$F$24)+$G$24</f>
        <v>-0.0206177341515831</v>
      </c>
      <c r="H186" s="10">
        <f t="shared" si="599"/>
        <v>-0.00437058225443475</v>
      </c>
      <c r="I186" s="10">
        <f t="shared" si="600"/>
        <v>-0.0648899794879859</v>
      </c>
      <c r="J186" s="10">
        <f t="shared" si="601"/>
        <v>-0.00917122754563465</v>
      </c>
      <c r="K186" s="10">
        <f t="shared" si="602"/>
        <v>-0.0206148131774422</v>
      </c>
      <c r="L186" s="10" cm="1">
        <f t="array" ref="L186">SUMPRODUCT(H186:K186,$E$28:$H$28)+$I$28</f>
        <v>0.000249716066237683</v>
      </c>
      <c r="M186" s="10">
        <f t="shared" si="603"/>
        <v>0.500062429016235</v>
      </c>
      <c r="N186">
        <f t="shared" si="604"/>
        <v>1</v>
      </c>
      <c r="O186" s="4">
        <f t="shared" si="605"/>
        <v>-0.693272046387828</v>
      </c>
      <c r="P186" s="61">
        <f t="shared" si="606"/>
        <v>0.500062429016235</v>
      </c>
      <c r="Q186" s="4">
        <f t="shared" si="607"/>
        <v>0.999980898010757</v>
      </c>
      <c r="R186" s="4">
        <f t="shared" si="608"/>
        <v>0.995789290562049</v>
      </c>
      <c r="S186" s="4">
        <f t="shared" si="609"/>
        <v>0.999915888585306</v>
      </c>
      <c r="T186" s="4">
        <f t="shared" si="610"/>
        <v>0.999575029477659</v>
      </c>
      <c r="U186" s="61">
        <f t="shared" si="611"/>
        <v>-0.000219114014537962</v>
      </c>
      <c r="V186" s="61">
        <f t="shared" si="612"/>
        <v>-0.00237633968753201</v>
      </c>
      <c r="W186" s="61">
        <f t="shared" si="613"/>
        <v>-0.00656959137554703</v>
      </c>
      <c r="X186" s="61">
        <f t="shared" si="614"/>
        <v>0.00442178423667722</v>
      </c>
      <c r="Y186" s="40" cm="1">
        <f t="array" ref="Y186">SUMPRODUCT($A186:$B186,$Z$21:$AA$21)+$AB$21</f>
        <v>-0.00400187626337187</v>
      </c>
      <c r="Z186" s="40" cm="1">
        <f t="array" ref="Z186">SUMPRODUCT($A186:$B186,$Z$22:$AA$22)+$AB$22</f>
        <v>-0.060995035343291</v>
      </c>
      <c r="AA186" s="40" cm="1">
        <f t="array" ref="AA186">SUMPRODUCT($A186:$B186,$Z$23:$AA$23)+$AB$23</f>
        <v>0.00187030896446378</v>
      </c>
      <c r="AB186" s="40" cm="1">
        <f t="array" ref="AB186">SUMPRODUCT($A186:$B186,$Z$24:$AA$24)+$AB$24</f>
        <v>-0.0280483499710883</v>
      </c>
      <c r="AC186" s="10">
        <f t="shared" ref="AC186:AF186" si="719">TANH(Y186)</f>
        <v>-0.00400185490014109</v>
      </c>
      <c r="AD186" s="10">
        <f t="shared" si="719"/>
        <v>-0.0609195058797062</v>
      </c>
      <c r="AE186" s="10">
        <f t="shared" si="719"/>
        <v>0.0018703067836519</v>
      </c>
      <c r="AF186" s="10">
        <f t="shared" si="719"/>
        <v>-0.0280409969797436</v>
      </c>
      <c r="AG186" s="61" cm="1">
        <f t="array" ref="AG186">SUMPRODUCT(AC186:AF186,$Z$28:$AC$28)+$AD$28</f>
        <v>-0.000288293999193927</v>
      </c>
      <c r="AH186" s="10">
        <f t="shared" si="588"/>
        <v>0.499927926500701</v>
      </c>
      <c r="AI186">
        <f t="shared" si="589"/>
        <v>0</v>
      </c>
      <c r="AJ186" s="4">
        <f t="shared" si="590"/>
        <v>-0.693003043949527</v>
      </c>
      <c r="AK186" s="61">
        <f t="shared" si="591"/>
        <v>0.499927926500701</v>
      </c>
      <c r="AL186" s="4">
        <f t="shared" ref="AL186:AO186" si="720">1-AC186^2</f>
        <v>0.999983985157358</v>
      </c>
      <c r="AM186" s="4">
        <f t="shared" si="720"/>
        <v>0.996288813803372</v>
      </c>
      <c r="AN186" s="4">
        <f t="shared" si="720"/>
        <v>0.999996501952535</v>
      </c>
      <c r="AO186" s="4">
        <f t="shared" si="720"/>
        <v>0.999213702488382</v>
      </c>
      <c r="AP186" s="61">
        <f t="shared" si="617"/>
        <v>-0.000494504371620812</v>
      </c>
      <c r="AQ186" s="61">
        <f t="shared" si="618"/>
        <v>-0.00017394956717878</v>
      </c>
      <c r="AR186" s="61">
        <f t="shared" si="619"/>
        <v>-0.00618650040170458</v>
      </c>
      <c r="AS186" s="61">
        <f t="shared" si="620"/>
        <v>0.00514826817953101</v>
      </c>
      <c r="AT186" s="40" cm="1">
        <f t="array" ref="AT186">SUMPRODUCT($A186:$B186,$AO$21:$AP$21)+$AQ$21</f>
        <v>-0.00317014483489332</v>
      </c>
      <c r="AU186" s="40" cm="1">
        <f t="array" ref="AU186">SUMPRODUCT($A186:$B186,$AO$22:$AP$22)+$AQ$22</f>
        <v>-0.0607033192056965</v>
      </c>
      <c r="AV186" s="40" cm="1">
        <f t="array" ref="AV186">SUMPRODUCT($A186:$B186,$AO$23:$AP$23)+$AQ$23</f>
        <v>0.0122650044702865</v>
      </c>
      <c r="AW186" s="40" cm="1">
        <f t="array" ref="AW186">SUMPRODUCT($A186:$B186,$AO$24:$AP$24)+$AQ$24</f>
        <v>-0.0366937055884369</v>
      </c>
      <c r="AX186" s="10">
        <f t="shared" ref="AX186:BA186" si="721">TANH(AT186)</f>
        <v>-0.00317013421514285</v>
      </c>
      <c r="AY186" s="10">
        <f t="shared" si="721"/>
        <v>-0.0606288671982602</v>
      </c>
      <c r="AZ186" s="10">
        <f t="shared" si="721"/>
        <v>0.0122643894977151</v>
      </c>
      <c r="BA186" s="10">
        <f t="shared" si="721"/>
        <v>-0.0366772459751466</v>
      </c>
      <c r="BB186" s="10" cm="1">
        <f t="array" ref="BB186">SUMPRODUCT(AX186:BA186,$AU$28:$AX$28)+$AY$28</f>
        <v>-0.000826160908293657</v>
      </c>
      <c r="BC186" s="10">
        <f t="shared" si="594"/>
        <v>0.499793459784674</v>
      </c>
      <c r="BD186">
        <f t="shared" si="595"/>
        <v>0</v>
      </c>
      <c r="BE186" s="4">
        <f t="shared" si="596"/>
        <v>-0.692734185423527</v>
      </c>
      <c r="BF186" s="61">
        <f t="shared" si="597"/>
        <v>0.499793459784674</v>
      </c>
      <c r="BG186" s="4">
        <f t="shared" ref="BG186:BJ186" si="722">1-AX186^2</f>
        <v>0.999989950249058</v>
      </c>
      <c r="BH186" s="4">
        <f t="shared" si="722"/>
        <v>0.996324140462256</v>
      </c>
      <c r="BI186" s="4">
        <f t="shared" si="722"/>
        <v>0.999849584750248</v>
      </c>
      <c r="BJ186" s="4">
        <f t="shared" si="722"/>
        <v>0.998654779627679</v>
      </c>
      <c r="BK186" s="61">
        <f t="shared" si="623"/>
        <v>-0.000781718235014198</v>
      </c>
      <c r="BL186" s="61">
        <f t="shared" si="624"/>
        <v>0.0018939509604628</v>
      </c>
      <c r="BM186" s="61">
        <f t="shared" si="625"/>
        <v>-0.00617412296288323</v>
      </c>
      <c r="BN186" s="61">
        <f t="shared" si="626"/>
        <v>0.00612156094868235</v>
      </c>
    </row>
    <row r="187" spans="1:66">
      <c r="A187" s="4">
        <f>Planar_dataset!A156</f>
        <v>-1.40307038733236</v>
      </c>
      <c r="B187" s="4">
        <f>Planar_dataset!B156</f>
        <v>1.88901132867463</v>
      </c>
      <c r="C187">
        <f>Planar_dataset!C156</f>
        <v>0</v>
      </c>
      <c r="D187" s="40" cm="1">
        <f t="array" ref="D187">SUMPRODUCT($A187:$B187,$E$21:$F$21)+$G$21</f>
        <v>-0.0168499959231434</v>
      </c>
      <c r="E187" s="40" cm="1">
        <f t="array" ref="E187">SUMPRODUCT($A187:$B187,$E$22:$F$22)+$G$22</f>
        <v>-0.0365555156746242</v>
      </c>
      <c r="F187" s="40" cm="1">
        <f t="array" ref="F187">SUMPRODUCT($A187:$B187,$E$23:$F$23)+$G$23</f>
        <v>-0.0028094855804486</v>
      </c>
      <c r="G187" s="40" cm="1">
        <f t="array" ref="G187">SUMPRODUCT($A187:$B187,$E$24:$F$24)+$G$24</f>
        <v>-0.0106831925913486</v>
      </c>
      <c r="H187" s="10">
        <f t="shared" si="599"/>
        <v>-0.0168484014073464</v>
      </c>
      <c r="I187" s="10">
        <f t="shared" si="600"/>
        <v>-0.0365392412586331</v>
      </c>
      <c r="J187" s="10">
        <f t="shared" si="601"/>
        <v>-0.00280947818851943</v>
      </c>
      <c r="K187" s="10">
        <f t="shared" si="602"/>
        <v>-0.0106827861834945</v>
      </c>
      <c r="L187" s="10" cm="1">
        <f t="array" ref="L187">SUMPRODUCT(H187:K187,$E$28:$H$28)+$I$28</f>
        <v>0.000124164934673429</v>
      </c>
      <c r="M187" s="10">
        <f t="shared" si="603"/>
        <v>0.500031041233629</v>
      </c>
      <c r="N187">
        <f t="shared" si="604"/>
        <v>1</v>
      </c>
      <c r="O187" s="4">
        <f t="shared" si="605"/>
        <v>-0.693209264954398</v>
      </c>
      <c r="P187" s="61">
        <f t="shared" si="606"/>
        <v>0.500031041233629</v>
      </c>
      <c r="Q187" s="4">
        <f t="shared" si="607"/>
        <v>0.999716131370017</v>
      </c>
      <c r="R187" s="4">
        <f t="shared" si="608"/>
        <v>0.998664883848243</v>
      </c>
      <c r="S187" s="4">
        <f t="shared" si="609"/>
        <v>0.999992106832308</v>
      </c>
      <c r="T187" s="4">
        <f t="shared" si="610"/>
        <v>0.999885878079358</v>
      </c>
      <c r="U187" s="61">
        <f t="shared" si="611"/>
        <v>-0.00021904224970077</v>
      </c>
      <c r="V187" s="61">
        <f t="shared" si="612"/>
        <v>-0.00238305238088344</v>
      </c>
      <c r="W187" s="61">
        <f t="shared" si="613"/>
        <v>-0.00656967975064779</v>
      </c>
      <c r="X187" s="61">
        <f t="shared" si="614"/>
        <v>0.00442288169483464</v>
      </c>
      <c r="Y187" s="40" cm="1">
        <f t="array" ref="Y187">SUMPRODUCT($A187:$B187,$Z$21:$AA$21)+$AB$21</f>
        <v>-0.0166375357507461</v>
      </c>
      <c r="Z187" s="40" cm="1">
        <f t="array" ref="Z187">SUMPRODUCT($A187:$B187,$Z$22:$AA$22)+$AB$22</f>
        <v>-0.0342563202226014</v>
      </c>
      <c r="AA187" s="40" cm="1">
        <f t="array" ref="AA187">SUMPRODUCT($A187:$B187,$Z$23:$AA$23)+$AB$23</f>
        <v>0.00355641797871911</v>
      </c>
      <c r="AB187" s="40" cm="1">
        <f t="array" ref="AB187">SUMPRODUCT($A187:$B187,$Z$24:$AA$24)+$AB$24</f>
        <v>-0.0149673748321822</v>
      </c>
      <c r="AC187" s="10">
        <f t="shared" ref="AC187:AF187" si="723">TANH(Y187)</f>
        <v>-0.0166360007886108</v>
      </c>
      <c r="AD187" s="10">
        <f t="shared" si="723"/>
        <v>-0.0342429266305682</v>
      </c>
      <c r="AE187" s="10">
        <f t="shared" si="723"/>
        <v>0.00355640298480774</v>
      </c>
      <c r="AF187" s="10">
        <f t="shared" si="723"/>
        <v>-0.0149662572570351</v>
      </c>
      <c r="AG187" s="61" cm="1">
        <f t="array" ref="AG187">SUMPRODUCT(AC187:AF187,$Z$28:$AC$28)+$AD$28</f>
        <v>-0.000171228644919736</v>
      </c>
      <c r="AH187" s="10">
        <f t="shared" si="588"/>
        <v>0.499957192838875</v>
      </c>
      <c r="AI187">
        <f t="shared" si="589"/>
        <v>0</v>
      </c>
      <c r="AJ187" s="4">
        <f t="shared" si="590"/>
        <v>-0.693061569902392</v>
      </c>
      <c r="AK187" s="61">
        <f t="shared" si="591"/>
        <v>0.499957192838875</v>
      </c>
      <c r="AL187" s="4">
        <f t="shared" ref="AL187:AO187" si="724">1-AC187^2</f>
        <v>0.999723243477761</v>
      </c>
      <c r="AM187" s="4">
        <f t="shared" si="724"/>
        <v>0.998827421975774</v>
      </c>
      <c r="AN187" s="4">
        <f t="shared" si="724"/>
        <v>0.99998735199781</v>
      </c>
      <c r="AO187" s="4">
        <f t="shared" si="724"/>
        <v>0.999776011143716</v>
      </c>
      <c r="AP187" s="61">
        <f t="shared" si="617"/>
        <v>-0.00049440437294437</v>
      </c>
      <c r="AQ187" s="61">
        <f t="shared" si="618"/>
        <v>-0.000174403011047227</v>
      </c>
      <c r="AR187" s="61">
        <f t="shared" si="619"/>
        <v>-0.00618680595662486</v>
      </c>
      <c r="AS187" s="61">
        <f t="shared" si="620"/>
        <v>0.00515146692830849</v>
      </c>
      <c r="AT187" s="40" cm="1">
        <f t="array" ref="AT187">SUMPRODUCT($A187:$B187,$AO$21:$AP$21)+$AQ$21</f>
        <v>-0.0161582861276202</v>
      </c>
      <c r="AU187" s="40" cm="1">
        <f t="array" ref="AU187">SUMPRODUCT($A187:$B187,$AO$22:$AP$22)+$AQ$22</f>
        <v>-0.034088065724565</v>
      </c>
      <c r="AV187" s="40" cm="1">
        <f t="array" ref="AV187">SUMPRODUCT($A187:$B187,$AO$23:$AP$23)+$AQ$23</f>
        <v>0.00954966461842183</v>
      </c>
      <c r="AW187" s="40" cm="1">
        <f t="array" ref="AW187">SUMPRODUCT($A187:$B187,$AO$24:$AP$24)+$AQ$24</f>
        <v>-0.0199522717787655</v>
      </c>
      <c r="AX187" s="10">
        <f t="shared" ref="AX187:BA187" si="725">TANH(AT187)</f>
        <v>-0.0161568800176927</v>
      </c>
      <c r="AY187" s="10">
        <f t="shared" si="725"/>
        <v>-0.0340748684573729</v>
      </c>
      <c r="AZ187" s="10">
        <f t="shared" si="725"/>
        <v>0.00954937433163927</v>
      </c>
      <c r="BA187" s="10">
        <f t="shared" si="725"/>
        <v>-0.0199496245793959</v>
      </c>
      <c r="BB187" s="10" cm="1">
        <f t="array" ref="BB187">SUMPRODUCT(AX187:BA187,$AU$28:$AX$28)+$AY$28</f>
        <v>-0.000466148102341874</v>
      </c>
      <c r="BC187" s="10">
        <f t="shared" si="594"/>
        <v>0.499883462976525</v>
      </c>
      <c r="BD187">
        <f t="shared" si="595"/>
        <v>0</v>
      </c>
      <c r="BE187" s="4">
        <f t="shared" si="596"/>
        <v>-0.692914133670531</v>
      </c>
      <c r="BF187" s="61">
        <f t="shared" si="597"/>
        <v>0.499883462976525</v>
      </c>
      <c r="BG187" s="4">
        <f t="shared" ref="BG187:BJ187" si="726">1-AX187^2</f>
        <v>0.999738955228094</v>
      </c>
      <c r="BH187" s="4">
        <f t="shared" si="726"/>
        <v>0.998838903339613</v>
      </c>
      <c r="BI187" s="4">
        <f t="shared" si="726"/>
        <v>0.999908809449874</v>
      </c>
      <c r="BJ187" s="4">
        <f t="shared" si="726"/>
        <v>0.999602012479141</v>
      </c>
      <c r="BK187" s="61">
        <f t="shared" si="623"/>
        <v>-0.000781662762746916</v>
      </c>
      <c r="BL187" s="61">
        <f t="shared" si="624"/>
        <v>0.00189907329515432</v>
      </c>
      <c r="BM187" s="61">
        <f t="shared" si="625"/>
        <v>-0.00617560058515546</v>
      </c>
      <c r="BN187" s="61">
        <f t="shared" si="626"/>
        <v>0.00612847072417296</v>
      </c>
    </row>
    <row r="188" spans="1:66">
      <c r="A188" s="4">
        <f>Planar_dataset!A157</f>
        <v>-0.643634518984938</v>
      </c>
      <c r="B188" s="4">
        <f>Planar_dataset!B157</f>
        <v>0.717082697908367</v>
      </c>
      <c r="C188">
        <f>Planar_dataset!C157</f>
        <v>0</v>
      </c>
      <c r="D188" s="40" cm="1">
        <f t="array" ref="D188">SUMPRODUCT($A188:$B188,$E$21:$F$21)+$G$21</f>
        <v>-0.00838209365870366</v>
      </c>
      <c r="E188" s="40" cm="1">
        <f t="array" ref="E188">SUMPRODUCT($A188:$B188,$E$22:$F$22)+$G$22</f>
        <v>-0.0139838747670696</v>
      </c>
      <c r="F188" s="40" cm="1">
        <f t="array" ref="F188">SUMPRODUCT($A188:$B188,$E$23:$F$23)+$G$23</f>
        <v>-0.000758549036639719</v>
      </c>
      <c r="G188" s="40" cm="1">
        <f t="array" ref="G188">SUMPRODUCT($A188:$B188,$E$24:$F$24)+$G$24</f>
        <v>-0.00396356063293152</v>
      </c>
      <c r="H188" s="10">
        <f t="shared" si="599"/>
        <v>-0.00838189735700049</v>
      </c>
      <c r="I188" s="10">
        <f t="shared" si="600"/>
        <v>-0.0139829633286018</v>
      </c>
      <c r="J188" s="10">
        <f t="shared" si="601"/>
        <v>-0.000758548891150897</v>
      </c>
      <c r="K188" s="10">
        <f t="shared" si="602"/>
        <v>-0.00396353987746331</v>
      </c>
      <c r="L188" s="10" cm="1">
        <f t="array" ref="L188">SUMPRODUCT(H188:K188,$E$28:$H$28)+$I$28</f>
        <v>4.53059618317134e-5</v>
      </c>
      <c r="M188" s="10">
        <f t="shared" si="603"/>
        <v>0.500011326490456</v>
      </c>
      <c r="N188">
        <f t="shared" si="604"/>
        <v>1</v>
      </c>
      <c r="O188" s="4">
        <f t="shared" si="605"/>
        <v>-0.69316983379744</v>
      </c>
      <c r="P188" s="61">
        <f t="shared" si="606"/>
        <v>0.500011326490456</v>
      </c>
      <c r="Q188" s="4">
        <f t="shared" si="607"/>
        <v>0.999929743796697</v>
      </c>
      <c r="R188" s="4">
        <f t="shared" si="608"/>
        <v>0.999804476736551</v>
      </c>
      <c r="S188" s="4">
        <f t="shared" si="609"/>
        <v>0.99999942460358</v>
      </c>
      <c r="T188" s="4">
        <f t="shared" si="610"/>
        <v>0.99998429035164</v>
      </c>
      <c r="U188" s="61">
        <f t="shared" si="611"/>
        <v>-0.000219080415100742</v>
      </c>
      <c r="V188" s="61">
        <f t="shared" si="612"/>
        <v>-0.00238567765715038</v>
      </c>
      <c r="W188" s="61">
        <f t="shared" si="613"/>
        <v>-0.00656946880152829</v>
      </c>
      <c r="X188" s="61">
        <f t="shared" si="614"/>
        <v>0.00442314261206072</v>
      </c>
      <c r="Y188" s="40" cm="1">
        <f t="array" ref="Y188">SUMPRODUCT($A188:$B188,$Z$21:$AA$21)+$AB$21</f>
        <v>-0.00830014029111897</v>
      </c>
      <c r="Z188" s="40" cm="1">
        <f t="array" ref="Z188">SUMPRODUCT($A188:$B188,$Z$22:$AA$22)+$AB$22</f>
        <v>-0.0130966274009258</v>
      </c>
      <c r="AA188" s="40" cm="1">
        <f t="array" ref="AA188">SUMPRODUCT($A188:$B188,$Z$23:$AA$23)+$AB$23</f>
        <v>0.00169741626262384</v>
      </c>
      <c r="AB188" s="40" cm="1">
        <f t="array" ref="AB188">SUMPRODUCT($A188:$B188,$Z$24:$AA$24)+$AB$24</f>
        <v>-0.00561644011627294</v>
      </c>
      <c r="AC188" s="10">
        <f t="shared" ref="AC188:AF188" si="727">TANH(Y188)</f>
        <v>-0.00829994969103983</v>
      </c>
      <c r="AD188" s="10">
        <f t="shared" si="727"/>
        <v>-0.0130958786672515</v>
      </c>
      <c r="AE188" s="10">
        <f t="shared" si="727"/>
        <v>0.00169741463241471</v>
      </c>
      <c r="AF188" s="10">
        <f t="shared" si="727"/>
        <v>-0.00561638106127434</v>
      </c>
      <c r="AG188" s="61" cm="1">
        <f t="array" ref="AG188">SUMPRODUCT(AC188:AF188,$Z$28:$AC$28)+$AD$28</f>
        <v>-6.74942535804853e-5</v>
      </c>
      <c r="AH188" s="10">
        <f t="shared" si="588"/>
        <v>0.499983126436611</v>
      </c>
      <c r="AI188">
        <f t="shared" si="589"/>
        <v>0</v>
      </c>
      <c r="AJ188" s="4">
        <f t="shared" si="590"/>
        <v>-0.693113434002589</v>
      </c>
      <c r="AK188" s="61">
        <f t="shared" si="591"/>
        <v>0.499983126436611</v>
      </c>
      <c r="AL188" s="4">
        <f t="shared" ref="AL188:AO188" si="728">1-AC188^2</f>
        <v>0.999931110835126</v>
      </c>
      <c r="AM188" s="4">
        <f t="shared" si="728"/>
        <v>0.999828497961933</v>
      </c>
      <c r="AN188" s="4">
        <f t="shared" si="728"/>
        <v>0.999997118783566</v>
      </c>
      <c r="AO188" s="4">
        <f t="shared" si="728"/>
        <v>0.999968456263775</v>
      </c>
      <c r="AP188" s="61">
        <f t="shared" si="617"/>
        <v>-0.000494532822821365</v>
      </c>
      <c r="AQ188" s="61">
        <f t="shared" si="618"/>
        <v>-0.000174586862311528</v>
      </c>
      <c r="AR188" s="61">
        <f t="shared" si="619"/>
        <v>-0.00618718730548105</v>
      </c>
      <c r="AS188" s="61">
        <f t="shared" si="620"/>
        <v>0.00515272579154193</v>
      </c>
      <c r="AT188" s="40" cm="1">
        <f t="array" ref="AT188">SUMPRODUCT($A188:$B188,$AO$21:$AP$21)+$AQ$21</f>
        <v>-0.00811527699956865</v>
      </c>
      <c r="AU188" s="40" cm="1">
        <f t="array" ref="AU188">SUMPRODUCT($A188:$B188,$AO$22:$AP$22)+$AQ$22</f>
        <v>-0.0130317006029198</v>
      </c>
      <c r="AV188" s="40" cm="1">
        <f t="array" ref="AV188">SUMPRODUCT($A188:$B188,$AO$23:$AP$23)+$AQ$23</f>
        <v>0.00400964807012424</v>
      </c>
      <c r="AW188" s="40" cm="1">
        <f t="array" ref="AW188">SUMPRODUCT($A188:$B188,$AO$24:$AP$24)+$AQ$24</f>
        <v>-0.00753970080903789</v>
      </c>
      <c r="AX188" s="10">
        <f t="shared" ref="AX188:BA188" si="729">TANH(AT188)</f>
        <v>-0.00811509885304602</v>
      </c>
      <c r="AY188" s="10">
        <f t="shared" si="729"/>
        <v>-0.0130309629492187</v>
      </c>
      <c r="AZ188" s="10">
        <f t="shared" si="729"/>
        <v>0.00400962658218733</v>
      </c>
      <c r="BA188" s="10">
        <f t="shared" si="729"/>
        <v>-0.00753955794227399</v>
      </c>
      <c r="BB188" s="10" cm="1">
        <f t="array" ref="BB188">SUMPRODUCT(AX188:BA188,$AU$28:$AX$28)+$AY$28</f>
        <v>-0.000178036604852488</v>
      </c>
      <c r="BC188" s="10">
        <f t="shared" si="594"/>
        <v>0.499955490848904</v>
      </c>
      <c r="BD188">
        <f t="shared" si="595"/>
        <v>0</v>
      </c>
      <c r="BE188" s="4">
        <f t="shared" si="596"/>
        <v>-0.693058166219648</v>
      </c>
      <c r="BF188" s="61">
        <f t="shared" si="597"/>
        <v>0.499955490848904</v>
      </c>
      <c r="BG188" s="4">
        <f t="shared" ref="BG188:BJ188" si="730">1-AX188^2</f>
        <v>0.999934145170605</v>
      </c>
      <c r="BH188" s="4">
        <f t="shared" si="730"/>
        <v>0.999830194004616</v>
      </c>
      <c r="BI188" s="4">
        <f t="shared" si="730"/>
        <v>0.999983922894671</v>
      </c>
      <c r="BJ188" s="4">
        <f t="shared" si="730"/>
        <v>0.999943155066035</v>
      </c>
      <c r="BK188" s="61">
        <f t="shared" si="623"/>
        <v>-0.000781928026547583</v>
      </c>
      <c r="BL188" s="61">
        <f t="shared" si="624"/>
        <v>0.00190123192489205</v>
      </c>
      <c r="BM188" s="61">
        <f t="shared" si="625"/>
        <v>-0.00617695440307829</v>
      </c>
      <c r="BN188" s="61">
        <f t="shared" si="626"/>
        <v>0.00613144558752103</v>
      </c>
    </row>
    <row r="189" spans="1:66">
      <c r="A189" s="4">
        <f>Planar_dataset!A158</f>
        <v>-0.632543453714377</v>
      </c>
      <c r="B189" s="4">
        <f>Planar_dataset!B158</f>
        <v>0.716776954688393</v>
      </c>
      <c r="C189">
        <f>Planar_dataset!C158</f>
        <v>0</v>
      </c>
      <c r="D189" s="40" cm="1">
        <f t="array" ref="D189">SUMPRODUCT($A189:$B189,$E$21:$F$21)+$G$21</f>
        <v>-0.00818505030654013</v>
      </c>
      <c r="E189" s="40" cm="1">
        <f t="array" ref="E189">SUMPRODUCT($A189:$B189,$E$22:$F$22)+$G$22</f>
        <v>-0.013967474667306</v>
      </c>
      <c r="F189" s="40" cm="1">
        <f t="array" ref="F189">SUMPRODUCT($A189:$B189,$E$23:$F$23)+$G$23</f>
        <v>-0.000788229691707063</v>
      </c>
      <c r="G189" s="40" cm="1">
        <f t="array" ref="G189">SUMPRODUCT($A189:$B189,$E$24:$F$24)+$G$24</f>
        <v>-0.00397082053258999</v>
      </c>
      <c r="H189" s="10">
        <f t="shared" si="599"/>
        <v>-0.00818486752549082</v>
      </c>
      <c r="I189" s="10">
        <f t="shared" si="600"/>
        <v>-0.0139665664316806</v>
      </c>
      <c r="J189" s="10">
        <f t="shared" si="601"/>
        <v>-0.000788229528463145</v>
      </c>
      <c r="K189" s="10">
        <f t="shared" si="602"/>
        <v>-0.00397079966286228</v>
      </c>
      <c r="L189" s="10" cm="1">
        <f t="array" ref="L189">SUMPRODUCT(H189:K189,$E$28:$H$28)+$I$28</f>
        <v>4.54671197644855e-5</v>
      </c>
      <c r="M189" s="10">
        <f t="shared" si="603"/>
        <v>0.500011366779939</v>
      </c>
      <c r="N189">
        <f t="shared" si="604"/>
        <v>1</v>
      </c>
      <c r="O189" s="4">
        <f t="shared" si="605"/>
        <v>-0.693169914378235</v>
      </c>
      <c r="P189" s="61">
        <f t="shared" si="606"/>
        <v>0.500011366779939</v>
      </c>
      <c r="Q189" s="4">
        <f t="shared" si="607"/>
        <v>0.99993300794359</v>
      </c>
      <c r="R189" s="4">
        <f t="shared" si="608"/>
        <v>0.999804935022109</v>
      </c>
      <c r="S189" s="4">
        <f t="shared" si="609"/>
        <v>0.99999937869421</v>
      </c>
      <c r="T189" s="4">
        <f t="shared" si="610"/>
        <v>0.999984232750037</v>
      </c>
      <c r="U189" s="61">
        <f t="shared" si="611"/>
        <v>-0.000219081147914573</v>
      </c>
      <c r="V189" s="61">
        <f t="shared" si="612"/>
        <v>-0.00238567894291698</v>
      </c>
      <c r="W189" s="61">
        <f t="shared" si="613"/>
        <v>-0.00656946902927694</v>
      </c>
      <c r="X189" s="61">
        <f t="shared" si="614"/>
        <v>0.00442314271368078</v>
      </c>
      <c r="Y189" s="40" cm="1">
        <f t="array" ref="Y189">SUMPRODUCT($A189:$B189,$Z$21:$AA$21)+$AB$21</f>
        <v>-0.00810325841670349</v>
      </c>
      <c r="Z189" s="40" cm="1">
        <f t="array" ref="Z189">SUMPRODUCT($A189:$B189,$Z$22:$AA$22)+$AB$22</f>
        <v>-0.0130820045229294</v>
      </c>
      <c r="AA189" s="40" cm="1">
        <f t="array" ref="AA189">SUMPRODUCT($A189:$B189,$Z$23:$AA$23)+$AB$23</f>
        <v>0.00166284818823441</v>
      </c>
      <c r="AB189" s="40" cm="1">
        <f t="array" ref="AB189">SUMPRODUCT($A189:$B189,$Z$24:$AA$24)+$AB$24</f>
        <v>-0.00562040810214045</v>
      </c>
      <c r="AC189" s="10">
        <f t="shared" ref="AC189:AF189" si="731">TANH(Y189)</f>
        <v>-0.00810308106049104</v>
      </c>
      <c r="AD189" s="10">
        <f t="shared" si="731"/>
        <v>-0.0130812582943096</v>
      </c>
      <c r="AE189" s="10">
        <f t="shared" si="731"/>
        <v>0.00166284665560883</v>
      </c>
      <c r="AF189" s="10">
        <f t="shared" si="731"/>
        <v>-0.0056203489218883</v>
      </c>
      <c r="AG189" s="61" cm="1">
        <f t="array" ref="AG189">SUMPRODUCT(AC189:AF189,$Z$28:$AC$28)+$AD$28</f>
        <v>-6.73072161665146e-5</v>
      </c>
      <c r="AH189" s="10">
        <f t="shared" si="588"/>
        <v>0.499983173195965</v>
      </c>
      <c r="AI189">
        <f t="shared" si="589"/>
        <v>0</v>
      </c>
      <c r="AJ189" s="4">
        <f t="shared" si="590"/>
        <v>-0.693113527518145</v>
      </c>
      <c r="AK189" s="61">
        <f t="shared" si="591"/>
        <v>0.499983173195965</v>
      </c>
      <c r="AL189" s="4">
        <f t="shared" ref="AL189:AO189" si="732">1-AC189^2</f>
        <v>0.999934340077327</v>
      </c>
      <c r="AM189" s="4">
        <f t="shared" si="732"/>
        <v>0.999828880681438</v>
      </c>
      <c r="AN189" s="4">
        <f t="shared" si="732"/>
        <v>0.999997234941</v>
      </c>
      <c r="AO189" s="4">
        <f t="shared" si="732"/>
        <v>0.999968411677996</v>
      </c>
      <c r="AP189" s="61">
        <f t="shared" si="617"/>
        <v>-0.000494534466147428</v>
      </c>
      <c r="AQ189" s="61">
        <f t="shared" si="618"/>
        <v>-0.000174586945468482</v>
      </c>
      <c r="AR189" s="61">
        <f t="shared" si="619"/>
        <v>-0.00618718860280828</v>
      </c>
      <c r="AS189" s="61">
        <f t="shared" si="620"/>
        <v>0.00515272604368889</v>
      </c>
      <c r="AT189" s="40" cm="1">
        <f t="array" ref="AT189">SUMPRODUCT($A189:$B189,$AO$21:$AP$21)+$AQ$21</f>
        <v>-0.00791875959762162</v>
      </c>
      <c r="AU189" s="40" cm="1">
        <f t="array" ref="AU189">SUMPRODUCT($A189:$B189,$AO$22:$AP$22)+$AQ$22</f>
        <v>-0.0130172077737947</v>
      </c>
      <c r="AV189" s="40" cm="1">
        <f t="array" ref="AV189">SUMPRODUCT($A189:$B189,$AO$23:$AP$23)+$AQ$23</f>
        <v>0.00397047318772765</v>
      </c>
      <c r="AW189" s="40" cm="1">
        <f t="array" ref="AW189">SUMPRODUCT($A189:$B189,$AO$24:$AP$24)+$AQ$24</f>
        <v>-0.00753983393179444</v>
      </c>
      <c r="AX189" s="10">
        <f t="shared" ref="AX189:BA189" si="733">TANH(AT189)</f>
        <v>-0.00791859408187099</v>
      </c>
      <c r="AY189" s="10">
        <f t="shared" si="733"/>
        <v>-0.0130164725783273</v>
      </c>
      <c r="AZ189" s="10">
        <f t="shared" si="733"/>
        <v>0.00397045232347613</v>
      </c>
      <c r="BA189" s="10">
        <f t="shared" si="733"/>
        <v>-0.00753969105746305</v>
      </c>
      <c r="BB189" s="10" cm="1">
        <f t="array" ref="BB189">SUMPRODUCT(AX189:BA189,$AU$28:$AX$28)+$AY$28</f>
        <v>-0.000177806470781321</v>
      </c>
      <c r="BC189" s="10">
        <f t="shared" si="594"/>
        <v>0.499955548382422</v>
      </c>
      <c r="BD189">
        <f t="shared" si="595"/>
        <v>0</v>
      </c>
      <c r="BE189" s="4">
        <f t="shared" si="596"/>
        <v>-0.693058281276447</v>
      </c>
      <c r="BF189" s="61">
        <f t="shared" si="597"/>
        <v>0.499955548382422</v>
      </c>
      <c r="BG189" s="4">
        <f t="shared" ref="BG189:BJ189" si="734">1-AX189^2</f>
        <v>0.999937295867767</v>
      </c>
      <c r="BH189" s="4">
        <f t="shared" si="734"/>
        <v>0.999830571441618</v>
      </c>
      <c r="BI189" s="4">
        <f t="shared" si="734"/>
        <v>0.999984235508347</v>
      </c>
      <c r="BJ189" s="4">
        <f t="shared" si="734"/>
        <v>0.999943153058758</v>
      </c>
      <c r="BK189" s="61">
        <f t="shared" si="623"/>
        <v>-0.000781930580310682</v>
      </c>
      <c r="BL189" s="61">
        <f t="shared" si="624"/>
        <v>0.00190123286139788</v>
      </c>
      <c r="BM189" s="61">
        <f t="shared" si="625"/>
        <v>-0.00617695704493708</v>
      </c>
      <c r="BN189" s="61">
        <f t="shared" si="626"/>
        <v>0.00613144628080289</v>
      </c>
    </row>
    <row r="190" spans="1:66">
      <c r="A190" s="4">
        <f>Planar_dataset!A159</f>
        <v>-0.853713550304598</v>
      </c>
      <c r="B190" s="4">
        <f>Planar_dataset!B159</f>
        <v>1.00558708929703</v>
      </c>
      <c r="C190">
        <f>Planar_dataset!C159</f>
        <v>0</v>
      </c>
      <c r="D190" s="40" cm="1">
        <f t="array" ref="D190">SUMPRODUCT($A190:$B190,$E$21:$F$21)+$G$21</f>
        <v>-0.0108802769420225</v>
      </c>
      <c r="E190" s="40" cm="1">
        <f t="array" ref="E190">SUMPRODUCT($A190:$B190,$E$22:$F$22)+$G$22</f>
        <v>-0.0195628539956571</v>
      </c>
      <c r="F190" s="40" cm="1">
        <f t="array" ref="F190">SUMPRODUCT($A190:$B190,$E$23:$F$23)+$G$23</f>
        <v>-0.00119930982183908</v>
      </c>
      <c r="G190" s="40" cm="1">
        <f t="array" ref="G190">SUMPRODUCT($A190:$B190,$E$24:$F$24)+$G$24</f>
        <v>-0.00559866261680707</v>
      </c>
      <c r="H190" s="10">
        <f t="shared" si="599"/>
        <v>-0.0108798476250772</v>
      </c>
      <c r="I190" s="10">
        <f t="shared" si="600"/>
        <v>-0.0195603587752782</v>
      </c>
      <c r="J190" s="10">
        <f t="shared" si="601"/>
        <v>-0.00119930924683269</v>
      </c>
      <c r="K190" s="10">
        <f t="shared" si="602"/>
        <v>-0.00559860412080415</v>
      </c>
      <c r="L190" s="10" cm="1">
        <f t="array" ref="L190">SUMPRODUCT(H190:K190,$E$28:$H$28)+$I$28</f>
        <v>6.43437053250632e-5</v>
      </c>
      <c r="M190" s="10">
        <f t="shared" si="603"/>
        <v>0.500016085926326</v>
      </c>
      <c r="N190">
        <f t="shared" si="604"/>
        <v>1</v>
      </c>
      <c r="O190" s="4">
        <f t="shared" si="605"/>
        <v>-0.693179352930122</v>
      </c>
      <c r="P190" s="61">
        <f t="shared" si="606"/>
        <v>0.500016085926326</v>
      </c>
      <c r="Q190" s="4">
        <f t="shared" si="607"/>
        <v>0.999881628915655</v>
      </c>
      <c r="R190" s="4">
        <f t="shared" si="608"/>
        <v>0.999617392364582</v>
      </c>
      <c r="S190" s="4">
        <f t="shared" si="609"/>
        <v>0.99999856165733</v>
      </c>
      <c r="T190" s="4">
        <f t="shared" si="610"/>
        <v>0.999968655631899</v>
      </c>
      <c r="U190" s="61">
        <f t="shared" si="611"/>
        <v>-0.000219071958582795</v>
      </c>
      <c r="V190" s="61">
        <f t="shared" si="612"/>
        <v>-0.00238525395105657</v>
      </c>
      <c r="W190" s="61">
        <f t="shared" si="613"/>
        <v>-0.00656952566488697</v>
      </c>
      <c r="X190" s="61">
        <f t="shared" si="614"/>
        <v>0.00442311555809439</v>
      </c>
      <c r="Y190" s="40" cm="1">
        <f t="array" ref="Y190">SUMPRODUCT($A190:$B190,$Z$21:$AA$21)+$AB$21</f>
        <v>-0.0107659250328428</v>
      </c>
      <c r="Z190" s="40" cm="1">
        <f t="array" ref="Z190">SUMPRODUCT($A190:$B190,$Z$22:$AA$22)+$AB$22</f>
        <v>-0.0183250239538756</v>
      </c>
      <c r="AA190" s="40" cm="1">
        <f t="array" ref="AA190">SUMPRODUCT($A190:$B190,$Z$23:$AA$23)+$AB$23</f>
        <v>0.00222740974825548</v>
      </c>
      <c r="AB190" s="40" cm="1">
        <f t="array" ref="AB190">SUMPRODUCT($A190:$B190,$Z$24:$AA$24)+$AB$24</f>
        <v>-0.00790484436634476</v>
      </c>
      <c r="AC190" s="10">
        <f t="shared" ref="AC190:AF190" si="735">TANH(Y190)</f>
        <v>-0.0107655091101033</v>
      </c>
      <c r="AD190" s="10">
        <f t="shared" si="735"/>
        <v>-0.0183229730086269</v>
      </c>
      <c r="AE190" s="10">
        <f t="shared" si="735"/>
        <v>0.00222740606460656</v>
      </c>
      <c r="AF190" s="10">
        <f t="shared" si="735"/>
        <v>-0.00790467972160432</v>
      </c>
      <c r="AG190" s="61" cm="1">
        <f t="array" ref="AG190">SUMPRODUCT(AC190:AF190,$Z$28:$AC$28)+$AD$28</f>
        <v>-9.3371908036902e-5</v>
      </c>
      <c r="AH190" s="10">
        <f t="shared" si="588"/>
        <v>0.499976657023008</v>
      </c>
      <c r="AI190">
        <f t="shared" si="589"/>
        <v>0</v>
      </c>
      <c r="AJ190" s="4">
        <f t="shared" si="590"/>
        <v>-0.693100495695716</v>
      </c>
      <c r="AK190" s="61">
        <f t="shared" si="591"/>
        <v>0.499976657023008</v>
      </c>
      <c r="AL190" s="4">
        <f t="shared" ref="AL190:AO190" si="736">1-AC190^2</f>
        <v>0.9998841038136</v>
      </c>
      <c r="AM190" s="4">
        <f t="shared" si="736"/>
        <v>0.999664268660125</v>
      </c>
      <c r="AN190" s="4">
        <f t="shared" si="736"/>
        <v>0.999995038662223</v>
      </c>
      <c r="AO190" s="4">
        <f t="shared" si="736"/>
        <v>0.999937516038499</v>
      </c>
      <c r="AP190" s="61">
        <f t="shared" si="617"/>
        <v>-0.000494503176114901</v>
      </c>
      <c r="AQ190" s="61">
        <f t="shared" si="618"/>
        <v>-0.000174555926460411</v>
      </c>
      <c r="AR190" s="61">
        <f t="shared" si="619"/>
        <v>-0.00618709437786098</v>
      </c>
      <c r="AS190" s="61">
        <f t="shared" si="620"/>
        <v>0.00515249968960035</v>
      </c>
      <c r="AT190" s="40" cm="1">
        <f t="array" ref="AT190">SUMPRODUCT($A190:$B190,$AO$21:$AP$21)+$AQ$21</f>
        <v>-0.0105079793452765</v>
      </c>
      <c r="AU190" s="40" cm="1">
        <f t="array" ref="AU190">SUMPRODUCT($A190:$B190,$AO$22:$AP$22)+$AQ$22</f>
        <v>-0.018234441204191</v>
      </c>
      <c r="AV190" s="40" cm="1">
        <f t="array" ref="AV190">SUMPRODUCT($A190:$B190,$AO$23:$AP$23)+$AQ$23</f>
        <v>0.00545357078771248</v>
      </c>
      <c r="AW190" s="40" cm="1">
        <f t="array" ref="AW190">SUMPRODUCT($A190:$B190,$AO$24:$AP$24)+$AQ$24</f>
        <v>-0.0105882606363018</v>
      </c>
      <c r="AX190" s="10">
        <f t="shared" ref="AX190:BA190" si="737">TANH(AT190)</f>
        <v>-0.010507592606966</v>
      </c>
      <c r="AY190" s="10">
        <f t="shared" si="737"/>
        <v>-0.0182324205203639</v>
      </c>
      <c r="AZ190" s="10">
        <f t="shared" si="737"/>
        <v>0.00545351672268317</v>
      </c>
      <c r="BA190" s="10">
        <f t="shared" si="737"/>
        <v>-0.0105878649662867</v>
      </c>
      <c r="BB190" s="10" cm="1">
        <f t="array" ref="BB190">SUMPRODUCT(AX190:BA190,$AU$28:$AX$28)+$AY$28</f>
        <v>-0.000249304056394752</v>
      </c>
      <c r="BC190" s="10">
        <f t="shared" si="594"/>
        <v>0.499937673986224</v>
      </c>
      <c r="BD190">
        <f t="shared" si="595"/>
        <v>0</v>
      </c>
      <c r="BE190" s="4">
        <f t="shared" si="596"/>
        <v>-0.693022536300812</v>
      </c>
      <c r="BF190" s="61">
        <f t="shared" si="597"/>
        <v>0.499937673986224</v>
      </c>
      <c r="BG190" s="4">
        <f t="shared" ref="BG190:BJ190" si="738">1-AX190^2</f>
        <v>0.999889590497606</v>
      </c>
      <c r="BH190" s="4">
        <f t="shared" si="738"/>
        <v>0.999667578841969</v>
      </c>
      <c r="BI190" s="4">
        <f t="shared" si="738"/>
        <v>0.999970259155355</v>
      </c>
      <c r="BJ190" s="4">
        <f t="shared" si="738"/>
        <v>0.999887897115456</v>
      </c>
      <c r="BK190" s="61">
        <f t="shared" si="623"/>
        <v>-0.000781865321458145</v>
      </c>
      <c r="BL190" s="61">
        <f t="shared" si="624"/>
        <v>0.00190085496025776</v>
      </c>
      <c r="BM190" s="61">
        <f t="shared" si="625"/>
        <v>-0.0061766498769423</v>
      </c>
      <c r="BN190" s="61">
        <f t="shared" si="626"/>
        <v>0.00613088826351872</v>
      </c>
    </row>
    <row r="191" spans="1:66">
      <c r="A191" s="4">
        <f>Planar_dataset!A160</f>
        <v>-1.22772525760643</v>
      </c>
      <c r="B191" s="4">
        <f>Planar_dataset!B160</f>
        <v>1.578889378166</v>
      </c>
      <c r="C191">
        <f>Planar_dataset!C160</f>
        <v>0</v>
      </c>
      <c r="D191" s="40" cm="1">
        <f t="array" ref="D191">SUMPRODUCT($A191:$B191,$E$21:$F$21)+$G$21</f>
        <v>-0.0150674358686621</v>
      </c>
      <c r="E191" s="40" cm="1">
        <f t="array" ref="E191">SUMPRODUCT($A191:$B191,$E$22:$F$22)+$G$22</f>
        <v>-0.0306072121447911</v>
      </c>
      <c r="F191" s="40" cm="1">
        <f t="array" ref="F191">SUMPRODUCT($A191:$B191,$E$23:$F$23)+$G$23</f>
        <v>-0.00219568681787841</v>
      </c>
      <c r="G191" s="40" cm="1">
        <f t="array" ref="G191">SUMPRODUCT($A191:$B191,$E$24:$F$24)+$G$24</f>
        <v>-0.00888380902072274</v>
      </c>
      <c r="H191" s="10">
        <f t="shared" si="599"/>
        <v>-0.0150662957308125</v>
      </c>
      <c r="I191" s="10">
        <f t="shared" si="600"/>
        <v>-0.0305976580981173</v>
      </c>
      <c r="J191" s="10">
        <f t="shared" si="601"/>
        <v>-0.00219568328938678</v>
      </c>
      <c r="K191" s="10">
        <f t="shared" si="602"/>
        <v>-0.00888357531858954</v>
      </c>
      <c r="L191" s="10" cm="1">
        <f t="array" ref="L191">SUMPRODUCT(H191:K191,$E$28:$H$28)+$I$28</f>
        <v>0.000102881529611658</v>
      </c>
      <c r="M191" s="10">
        <f t="shared" si="603"/>
        <v>0.50002572038238</v>
      </c>
      <c r="N191">
        <f t="shared" si="604"/>
        <v>1</v>
      </c>
      <c r="O191" s="4">
        <f t="shared" si="605"/>
        <v>-0.693198622647827</v>
      </c>
      <c r="P191" s="61">
        <f t="shared" si="606"/>
        <v>0.50002572038238</v>
      </c>
      <c r="Q191" s="4">
        <f t="shared" si="607"/>
        <v>0.999773006732952</v>
      </c>
      <c r="R191" s="4">
        <f t="shared" si="608"/>
        <v>0.999063783318911</v>
      </c>
      <c r="S191" s="4">
        <f t="shared" si="609"/>
        <v>0.999995178974893</v>
      </c>
      <c r="T191" s="4">
        <f t="shared" si="610"/>
        <v>0.999921082089559</v>
      </c>
      <c r="U191" s="61">
        <f t="shared" si="611"/>
        <v>-0.000219052380375333</v>
      </c>
      <c r="V191" s="61">
        <f t="shared" si="612"/>
        <v>-0.00238397888178362</v>
      </c>
      <c r="W191" s="61">
        <f t="shared" si="613"/>
        <v>-0.00656963002534793</v>
      </c>
      <c r="X191" s="61">
        <f t="shared" si="614"/>
        <v>0.00442299035005176</v>
      </c>
      <c r="Y191" s="40" cm="1">
        <f t="array" ref="Y191">SUMPRODUCT($A191:$B191,$Z$21:$AA$21)+$AB$21</f>
        <v>-0.014889211374467</v>
      </c>
      <c r="Z191" s="40" cm="1">
        <f t="array" ref="Z191">SUMPRODUCT($A191:$B191,$Z$22:$AA$22)+$AB$22</f>
        <v>-0.0286783401416313</v>
      </c>
      <c r="AA191" s="40" cm="1">
        <f t="array" ref="AA191">SUMPRODUCT($A191:$B191,$Z$23:$AA$23)+$AB$23</f>
        <v>0.00314464445548243</v>
      </c>
      <c r="AB191" s="40" cm="1">
        <f t="array" ref="AB191">SUMPRODUCT($A191:$B191,$Z$24:$AA$24)+$AB$24</f>
        <v>-0.0124778101468013</v>
      </c>
      <c r="AC191" s="10">
        <f t="shared" ref="AC191:AF191" si="739">TANH(Y191)</f>
        <v>-0.0148881112158062</v>
      </c>
      <c r="AD191" s="10">
        <f t="shared" si="739"/>
        <v>-0.0286704805871294</v>
      </c>
      <c r="AE191" s="10">
        <f t="shared" si="739"/>
        <v>0.00314463408994852</v>
      </c>
      <c r="AF191" s="10">
        <f t="shared" si="739"/>
        <v>-0.0124771626064757</v>
      </c>
      <c r="AG191" s="61" cm="1">
        <f t="array" ref="AG191">SUMPRODUCT(AC191:AF191,$Z$28:$AC$28)+$AD$28</f>
        <v>-0.000144155262592095</v>
      </c>
      <c r="AH191" s="10">
        <f t="shared" si="588"/>
        <v>0.499963961184414</v>
      </c>
      <c r="AI191">
        <f t="shared" si="589"/>
        <v>0</v>
      </c>
      <c r="AJ191" s="4">
        <f t="shared" si="590"/>
        <v>-0.693075105526242</v>
      </c>
      <c r="AK191" s="61">
        <f t="shared" si="591"/>
        <v>0.499963961184414</v>
      </c>
      <c r="AL191" s="4">
        <f t="shared" ref="AL191:AO191" si="740">1-AC191^2</f>
        <v>0.999778344144426</v>
      </c>
      <c r="AM191" s="4">
        <f t="shared" si="740"/>
        <v>0.999178003542903</v>
      </c>
      <c r="AN191" s="4">
        <f t="shared" si="740"/>
        <v>0.99999011127644</v>
      </c>
      <c r="AO191" s="4">
        <f t="shared" si="740"/>
        <v>0.999844320413292</v>
      </c>
      <c r="AP191" s="61">
        <f t="shared" si="617"/>
        <v>-0.000494438316037609</v>
      </c>
      <c r="AQ191" s="61">
        <f t="shared" si="618"/>
        <v>-0.00017446658717718</v>
      </c>
      <c r="AR191" s="61">
        <f t="shared" si="619"/>
        <v>-0.00618690678424508</v>
      </c>
      <c r="AS191" s="61">
        <f t="shared" si="620"/>
        <v>0.00515188864464144</v>
      </c>
      <c r="AT191" s="40" cm="1">
        <f t="array" ref="AT191">SUMPRODUCT($A191:$B191,$AO$21:$AP$21)+$AQ$21</f>
        <v>-0.0144871872019598</v>
      </c>
      <c r="AU191" s="40" cm="1">
        <f t="array" ref="AU191">SUMPRODUCT($A191:$B191,$AO$22:$AP$22)+$AQ$22</f>
        <v>-0.0285371862880939</v>
      </c>
      <c r="AV191" s="40" cm="1">
        <f t="array" ref="AV191">SUMPRODUCT($A191:$B191,$AO$23:$AP$23)+$AQ$23</f>
        <v>0.00817237819673281</v>
      </c>
      <c r="AW191" s="40" cm="1">
        <f t="array" ref="AW191">SUMPRODUCT($A191:$B191,$AO$24:$AP$24)+$AQ$24</f>
        <v>-0.0166596618375089</v>
      </c>
      <c r="AX191" s="10">
        <f t="shared" ref="AX191:BA191" si="741">TANH(AT191)</f>
        <v>-0.0144861737702165</v>
      </c>
      <c r="AY191" s="10">
        <f t="shared" si="741"/>
        <v>-0.0285294421917211</v>
      </c>
      <c r="AZ191" s="10">
        <f t="shared" si="741"/>
        <v>0.00817219626330062</v>
      </c>
      <c r="BA191" s="10">
        <f t="shared" si="741"/>
        <v>-0.016658120743689</v>
      </c>
      <c r="BB191" s="10" cm="1">
        <f t="array" ref="BB191">SUMPRODUCT(AX191:BA191,$AU$28:$AX$28)+$AY$28</f>
        <v>-0.000390284947470746</v>
      </c>
      <c r="BC191" s="10">
        <f t="shared" si="594"/>
        <v>0.499902428764371</v>
      </c>
      <c r="BD191">
        <f t="shared" si="595"/>
        <v>0</v>
      </c>
      <c r="BE191" s="4">
        <f t="shared" si="596"/>
        <v>-0.692952057126502</v>
      </c>
      <c r="BF191" s="61">
        <f t="shared" si="597"/>
        <v>0.499902428764371</v>
      </c>
      <c r="BG191" s="4">
        <f t="shared" ref="BG191:BJ191" si="742">1-AX191^2</f>
        <v>0.999790150769499</v>
      </c>
      <c r="BH191" s="4">
        <f t="shared" si="742"/>
        <v>0.999186070928229</v>
      </c>
      <c r="BI191" s="4">
        <f t="shared" si="742"/>
        <v>0.999933215208234</v>
      </c>
      <c r="BJ191" s="4">
        <f t="shared" si="742"/>
        <v>0.999722507013289</v>
      </c>
      <c r="BK191" s="61">
        <f t="shared" si="623"/>
        <v>-0.000781732448975497</v>
      </c>
      <c r="BL191" s="61">
        <f t="shared" si="624"/>
        <v>0.00189980543492673</v>
      </c>
      <c r="BM191" s="61">
        <f t="shared" si="625"/>
        <v>-0.00617598562970692</v>
      </c>
      <c r="BN191" s="61">
        <f t="shared" si="626"/>
        <v>0.00612944201018062</v>
      </c>
    </row>
    <row r="192" spans="1:66">
      <c r="A192" s="4">
        <f>Planar_dataset!A161</f>
        <v>0.950740230555994</v>
      </c>
      <c r="B192" s="4">
        <f>Planar_dataset!B161</f>
        <v>-0.797008734008339</v>
      </c>
      <c r="C192">
        <f>Planar_dataset!C161</f>
        <v>0</v>
      </c>
      <c r="D192" s="40" cm="1">
        <f t="array" ref="D192">SUMPRODUCT($A192:$B192,$E$21:$F$21)+$G$21</f>
        <v>0.0135261888386942</v>
      </c>
      <c r="E192" s="40" cm="1">
        <f t="array" ref="E192">SUMPRODUCT($A192:$B192,$E$22:$F$22)+$G$22</f>
        <v>0.0157696398538516</v>
      </c>
      <c r="F192" s="40" cm="1">
        <f t="array" ref="F192">SUMPRODUCT($A192:$B192,$E$23:$F$23)+$G$23</f>
        <v>0.000190218813332135</v>
      </c>
      <c r="G192" s="40" cm="1">
        <f t="array" ref="G192">SUMPRODUCT($A192:$B192,$E$24:$F$24)+$G$24</f>
        <v>0.00421059360476568</v>
      </c>
      <c r="H192" s="10">
        <f t="shared" si="599"/>
        <v>0.0135253639918781</v>
      </c>
      <c r="I192" s="10">
        <f t="shared" si="600"/>
        <v>0.0157683327777558</v>
      </c>
      <c r="J192" s="10">
        <f t="shared" si="601"/>
        <v>0.000190218811037893</v>
      </c>
      <c r="K192" s="10">
        <f t="shared" si="602"/>
        <v>0.00421056872159921</v>
      </c>
      <c r="L192" s="10" cm="1">
        <f t="array" ref="L192">SUMPRODUCT(H192:K192,$E$28:$H$28)+$I$28</f>
        <v>-4.64274786060192e-5</v>
      </c>
      <c r="M192" s="10">
        <f t="shared" si="603"/>
        <v>0.499988393130351</v>
      </c>
      <c r="N192">
        <f t="shared" si="604"/>
        <v>0</v>
      </c>
      <c r="O192" s="4">
        <f t="shared" si="605"/>
        <v>-0.693123967090081</v>
      </c>
      <c r="P192" s="61">
        <f t="shared" si="606"/>
        <v>0.499988393130351</v>
      </c>
      <c r="Q192" s="4">
        <f t="shared" si="607"/>
        <v>0.999817064528887</v>
      </c>
      <c r="R192" s="4">
        <f t="shared" si="608"/>
        <v>0.99975135968141</v>
      </c>
      <c r="S192" s="4">
        <f t="shared" si="609"/>
        <v>0.999999963816804</v>
      </c>
      <c r="T192" s="4">
        <f t="shared" si="610"/>
        <v>0.999982271111041</v>
      </c>
      <c r="U192" s="61">
        <f t="shared" si="611"/>
        <v>-0.000219045680405354</v>
      </c>
      <c r="V192" s="61">
        <f t="shared" si="612"/>
        <v>-0.00238544149727947</v>
      </c>
      <c r="W192" s="61">
        <f t="shared" si="613"/>
        <v>-0.00656917103055049</v>
      </c>
      <c r="X192" s="61">
        <f t="shared" si="614"/>
        <v>0.0044229308104919</v>
      </c>
      <c r="Y192" s="40" cm="1">
        <f t="array" ref="Y192">SUMPRODUCT($A192:$B192,$Z$21:$AA$21)+$AB$21</f>
        <v>0.0134323583339191</v>
      </c>
      <c r="Z192" s="40" cm="1">
        <f t="array" ref="Z192">SUMPRODUCT($A192:$B192,$Z$22:$AA$22)+$AB$22</f>
        <v>0.0147533881871924</v>
      </c>
      <c r="AA192" s="40" cm="1">
        <f t="array" ref="AA192">SUMPRODUCT($A192:$B192,$Z$23:$AA$23)+$AB$23</f>
        <v>-0.00262303159829413</v>
      </c>
      <c r="AB192" s="40" cm="1">
        <f t="array" ref="AB192">SUMPRODUCT($A192:$B192,$Z$24:$AA$24)+$AB$24</f>
        <v>0.00610393774465477</v>
      </c>
      <c r="AC192" s="10">
        <f t="shared" ref="AC192:AF192" si="743">TANH(Y192)</f>
        <v>0.013431550533248</v>
      </c>
      <c r="AD192" s="10">
        <f t="shared" si="743"/>
        <v>0.0147523178607768</v>
      </c>
      <c r="AE192" s="10">
        <f t="shared" si="743"/>
        <v>-0.00262302558256716</v>
      </c>
      <c r="AF192" s="10">
        <f t="shared" si="743"/>
        <v>0.00610386193883311</v>
      </c>
      <c r="AG192" s="61" cm="1">
        <f t="array" ref="AG192">SUMPRODUCT(AC192:AF192,$Z$28:$AC$28)+$AD$28</f>
        <v>7.55387923933902e-5</v>
      </c>
      <c r="AH192" s="10">
        <f t="shared" si="588"/>
        <v>0.500018884698089</v>
      </c>
      <c r="AI192">
        <f t="shared" si="589"/>
        <v>1</v>
      </c>
      <c r="AJ192" s="4">
        <f t="shared" si="590"/>
        <v>-0.693184950669406</v>
      </c>
      <c r="AK192" s="61">
        <f t="shared" si="591"/>
        <v>0.500018884698089</v>
      </c>
      <c r="AL192" s="4">
        <f t="shared" ref="AL192:AO192" si="744">1-AC192^2</f>
        <v>0.999819593450273</v>
      </c>
      <c r="AM192" s="4">
        <f t="shared" si="744"/>
        <v>0.999782369117735</v>
      </c>
      <c r="AN192" s="4">
        <f t="shared" si="744"/>
        <v>0.999993119736793</v>
      </c>
      <c r="AO192" s="4">
        <f t="shared" si="744"/>
        <v>0.999962742869432</v>
      </c>
      <c r="AP192" s="61">
        <f t="shared" si="617"/>
        <v>-0.000494513034531899</v>
      </c>
      <c r="AQ192" s="61">
        <f t="shared" si="618"/>
        <v>-0.000174591293130577</v>
      </c>
      <c r="AR192" s="61">
        <f t="shared" si="619"/>
        <v>-0.00618760506184486</v>
      </c>
      <c r="AS192" s="61">
        <f t="shared" si="620"/>
        <v>0.00515306486642209</v>
      </c>
      <c r="AT192" s="40" cm="1">
        <f t="array" ref="AT192">SUMPRODUCT($A192:$B192,$AO$21:$AP$21)+$AQ$21</f>
        <v>0.0132206904363701</v>
      </c>
      <c r="AU192" s="40" cm="1">
        <f t="array" ref="AU192">SUMPRODUCT($A192:$B192,$AO$22:$AP$22)+$AQ$22</f>
        <v>0.0146790156781699</v>
      </c>
      <c r="AV192" s="40" cm="1">
        <f t="array" ref="AV192">SUMPRODUCT($A192:$B192,$AO$23:$AP$23)+$AQ$23</f>
        <v>-0.00527181960698918</v>
      </c>
      <c r="AW192" s="40" cm="1">
        <f t="array" ref="AW192">SUMPRODUCT($A192:$B192,$AO$24:$AP$24)+$AQ$24</f>
        <v>0.00830712154601482</v>
      </c>
      <c r="AX192" s="10">
        <f t="shared" ref="AX192:BA192" si="745">TANH(AT192)</f>
        <v>0.0132199202234638</v>
      </c>
      <c r="AY192" s="10">
        <f t="shared" si="745"/>
        <v>0.0146779614560648</v>
      </c>
      <c r="AZ192" s="10">
        <f t="shared" si="745"/>
        <v>-0.00527177076925122</v>
      </c>
      <c r="BA192" s="10">
        <f t="shared" si="745"/>
        <v>0.00830693046459825</v>
      </c>
      <c r="BB192" s="10" cm="1">
        <f t="array" ref="BB192">SUMPRODUCT(AX192:BA192,$AU$28:$AX$28)+$AY$28</f>
        <v>0.000203008486278992</v>
      </c>
      <c r="BC192" s="10">
        <f t="shared" si="594"/>
        <v>0.500050752121395</v>
      </c>
      <c r="BD192">
        <f t="shared" si="595"/>
        <v>1</v>
      </c>
      <c r="BE192" s="4">
        <f t="shared" si="596"/>
        <v>-0.693248689954641</v>
      </c>
      <c r="BF192" s="61">
        <f t="shared" si="597"/>
        <v>0.500050752121395</v>
      </c>
      <c r="BG192" s="4">
        <f t="shared" ref="BG192:BJ192" si="746">1-AX192^2</f>
        <v>0.999825233709285</v>
      </c>
      <c r="BH192" s="4">
        <f t="shared" si="746"/>
        <v>0.999784557447494</v>
      </c>
      <c r="BI192" s="4">
        <f t="shared" si="746"/>
        <v>0.999972208432956</v>
      </c>
      <c r="BJ192" s="4">
        <f t="shared" si="746"/>
        <v>0.999930994906256</v>
      </c>
      <c r="BK192" s="61">
        <f t="shared" si="623"/>
        <v>-0.000781991831967634</v>
      </c>
      <c r="BL192" s="61">
        <f t="shared" si="624"/>
        <v>0.00190150738773446</v>
      </c>
      <c r="BM192" s="61">
        <f t="shared" si="625"/>
        <v>-0.00617805898227501</v>
      </c>
      <c r="BN192" s="61">
        <f t="shared" si="626"/>
        <v>0.00613253929233343</v>
      </c>
    </row>
    <row r="193" spans="1:66">
      <c r="A193" s="4">
        <f>Planar_dataset!A162</f>
        <v>-0.597375125455426</v>
      </c>
      <c r="B193" s="4">
        <f>Planar_dataset!B162</f>
        <v>0.658892564458029</v>
      </c>
      <c r="C193">
        <f>Planar_dataset!C162</f>
        <v>0</v>
      </c>
      <c r="D193" s="40" cm="1">
        <f t="array" ref="D193">SUMPRODUCT($A193:$B193,$E$21:$F$21)+$G$21</f>
        <v>-0.00780869063893543</v>
      </c>
      <c r="E193" s="40" cm="1">
        <f t="array" ref="E193">SUMPRODUCT($A193:$B193,$E$22:$F$22)+$G$22</f>
        <v>-0.012854866732643</v>
      </c>
      <c r="F193" s="40" cm="1">
        <f t="array" ref="F193">SUMPRODUCT($A193:$B193,$E$23:$F$23)+$G$23</f>
        <v>-0.000680432413381614</v>
      </c>
      <c r="G193" s="40" cm="1">
        <f t="array" ref="G193">SUMPRODUCT($A193:$B193,$E$24:$F$24)+$G$24</f>
        <v>-0.00363698380988432</v>
      </c>
      <c r="H193" s="10">
        <f t="shared" si="599"/>
        <v>-0.00780853192947859</v>
      </c>
      <c r="I193" s="10">
        <f t="shared" si="600"/>
        <v>-0.0128541587008234</v>
      </c>
      <c r="J193" s="10">
        <f t="shared" si="601"/>
        <v>-0.000680432308370892</v>
      </c>
      <c r="K193" s="10">
        <f t="shared" si="602"/>
        <v>-0.00363696777371804</v>
      </c>
      <c r="L193" s="10" cm="1">
        <f t="array" ref="L193">SUMPRODUCT(H193:K193,$E$28:$H$28)+$I$28</f>
        <v>4.15304480590623e-5</v>
      </c>
      <c r="M193" s="10">
        <f t="shared" si="603"/>
        <v>0.500010382612013</v>
      </c>
      <c r="N193">
        <f t="shared" si="604"/>
        <v>1</v>
      </c>
      <c r="O193" s="4">
        <f t="shared" si="605"/>
        <v>-0.693167945999572</v>
      </c>
      <c r="P193" s="61">
        <f t="shared" si="606"/>
        <v>0.500010382612013</v>
      </c>
      <c r="Q193" s="4">
        <f t="shared" si="607"/>
        <v>0.999939026829106</v>
      </c>
      <c r="R193" s="4">
        <f t="shared" si="608"/>
        <v>0.999834770604094</v>
      </c>
      <c r="S193" s="4">
        <f t="shared" si="609"/>
        <v>0.999999537011874</v>
      </c>
      <c r="T193" s="4">
        <f t="shared" si="610"/>
        <v>0.999986772465413</v>
      </c>
      <c r="U193" s="61">
        <f t="shared" si="611"/>
        <v>-0.000219082035409194</v>
      </c>
      <c r="V193" s="61">
        <f t="shared" si="612"/>
        <v>-0.00238574543907297</v>
      </c>
      <c r="W193" s="61">
        <f t="shared" si="613"/>
        <v>-0.00656945713871106</v>
      </c>
      <c r="X193" s="61">
        <f t="shared" si="614"/>
        <v>0.00442314524132689</v>
      </c>
      <c r="Y193" s="40" cm="1">
        <f t="array" ref="Y193">SUMPRODUCT($A193:$B193,$Z$21:$AA$21)+$AB$21</f>
        <v>-0.00773331739770932</v>
      </c>
      <c r="Z193" s="40" cm="1">
        <f t="array" ref="Z193">SUMPRODUCT($A193:$B193,$Z$22:$AA$22)+$AB$22</f>
        <v>-0.0120388332066984</v>
      </c>
      <c r="AA193" s="40" cm="1">
        <f t="array" ref="AA193">SUMPRODUCT($A193:$B193,$Z$23:$AA$23)+$AB$23</f>
        <v>0.0015783556623318</v>
      </c>
      <c r="AB193" s="40" cm="1">
        <f t="array" ref="AB193">SUMPRODUCT($A193:$B193,$Z$24:$AA$24)+$AB$24</f>
        <v>-0.00515716515484493</v>
      </c>
      <c r="AC193" s="10">
        <f t="shared" ref="AC193:AF193" si="747">TANH(Y193)</f>
        <v>-0.00773316323978216</v>
      </c>
      <c r="AD193" s="10">
        <f t="shared" si="747"/>
        <v>-0.0120382516303169</v>
      </c>
      <c r="AE193" s="10">
        <f t="shared" si="747"/>
        <v>0.00157835435166309</v>
      </c>
      <c r="AF193" s="10">
        <f t="shared" si="747"/>
        <v>-0.00515711943473732</v>
      </c>
      <c r="AG193" s="61" cm="1">
        <f t="array" ref="AG193">SUMPRODUCT(AC193:AF193,$Z$28:$AC$28)+$AD$28</f>
        <v>-6.22177135440386e-5</v>
      </c>
      <c r="AH193" s="10">
        <f t="shared" si="588"/>
        <v>0.499984445571619</v>
      </c>
      <c r="AI193">
        <f t="shared" si="589"/>
        <v>0</v>
      </c>
      <c r="AJ193" s="4">
        <f t="shared" si="590"/>
        <v>-0.693116072187054</v>
      </c>
      <c r="AK193" s="61">
        <f t="shared" si="591"/>
        <v>0.499984445571619</v>
      </c>
      <c r="AL193" s="4">
        <f t="shared" ref="AL193:AO193" si="748">1-AC193^2</f>
        <v>0.999940198186307</v>
      </c>
      <c r="AM193" s="4">
        <f t="shared" si="748"/>
        <v>0.999855080497685</v>
      </c>
      <c r="AN193" s="4">
        <f t="shared" si="748"/>
        <v>0.999997508797541</v>
      </c>
      <c r="AO193" s="4">
        <f t="shared" si="748"/>
        <v>0.999973404119136</v>
      </c>
      <c r="AP193" s="61">
        <f t="shared" si="617"/>
        <v>-0.000494538621891413</v>
      </c>
      <c r="AQ193" s="61">
        <f t="shared" si="618"/>
        <v>-0.000174591964704184</v>
      </c>
      <c r="AR193" s="61">
        <f t="shared" si="619"/>
        <v>-0.00618720604260552</v>
      </c>
      <c r="AS193" s="61">
        <f t="shared" si="620"/>
        <v>0.0051527648820961</v>
      </c>
      <c r="AT193" s="40" cm="1">
        <f t="array" ref="AT193">SUMPRODUCT($A193:$B193,$AO$21:$AP$21)+$AQ$21</f>
        <v>-0.00756329718089</v>
      </c>
      <c r="AU193" s="40" cm="1">
        <f t="array" ref="AU193">SUMPRODUCT($A193:$B193,$AO$22:$AP$22)+$AQ$22</f>
        <v>-0.0119791178972842</v>
      </c>
      <c r="AV193" s="40" cm="1">
        <f t="array" ref="AV193">SUMPRODUCT($A193:$B193,$AO$23:$AP$23)+$AQ$23</f>
        <v>0.0037049504473272</v>
      </c>
      <c r="AW193" s="40" cm="1">
        <f t="array" ref="AW193">SUMPRODUCT($A193:$B193,$AO$24:$AP$24)+$AQ$24</f>
        <v>-0.00692602214624168</v>
      </c>
      <c r="AX193" s="10">
        <f t="shared" ref="AX193:BA193" si="749">TANH(AT193)</f>
        <v>-0.00756315296858981</v>
      </c>
      <c r="AY193" s="10">
        <f t="shared" si="749"/>
        <v>-0.0119785449319653</v>
      </c>
      <c r="AZ193" s="10">
        <f t="shared" si="749"/>
        <v>0.00370493349522461</v>
      </c>
      <c r="BA193" s="10">
        <f t="shared" si="749"/>
        <v>-0.00692591140177403</v>
      </c>
      <c r="BB193" s="10" cm="1">
        <f t="array" ref="BB193">SUMPRODUCT(AX193:BA193,$AU$28:$AX$28)+$AY$28</f>
        <v>-0.00016360636028795</v>
      </c>
      <c r="BC193" s="10">
        <f t="shared" si="594"/>
        <v>0.499959098410019</v>
      </c>
      <c r="BD193">
        <f t="shared" si="595"/>
        <v>0</v>
      </c>
      <c r="BE193" s="4">
        <f t="shared" si="596"/>
        <v>-0.693065380725682</v>
      </c>
      <c r="BF193" s="61">
        <f t="shared" si="597"/>
        <v>0.499959098410019</v>
      </c>
      <c r="BG193" s="4">
        <f t="shared" ref="BG193:BJ193" si="750">1-AX193^2</f>
        <v>0.999942798717174</v>
      </c>
      <c r="BH193" s="4">
        <f t="shared" si="750"/>
        <v>0.999856514461313</v>
      </c>
      <c r="BI193" s="4">
        <f t="shared" si="750"/>
        <v>0.999986273467796</v>
      </c>
      <c r="BJ193" s="4">
        <f t="shared" si="750"/>
        <v>0.999952031751255</v>
      </c>
      <c r="BK193" s="61">
        <f t="shared" si="623"/>
        <v>-0.000781940435701181</v>
      </c>
      <c r="BL193" s="61">
        <f t="shared" si="624"/>
        <v>0.00190129569388646</v>
      </c>
      <c r="BM193" s="61">
        <f t="shared" si="625"/>
        <v>-0.00617701349424821</v>
      </c>
      <c r="BN193" s="61">
        <f t="shared" si="626"/>
        <v>0.00613154426098808</v>
      </c>
    </row>
    <row r="194" spans="1:66">
      <c r="A194" s="4">
        <f>Planar_dataset!A163</f>
        <v>0.501933176032993</v>
      </c>
      <c r="B194" s="4">
        <f>Planar_dataset!B163</f>
        <v>-0.471381742442147</v>
      </c>
      <c r="C194">
        <f>Planar_dataset!C163</f>
        <v>0</v>
      </c>
      <c r="D194" s="40" cm="1">
        <f t="array" ref="D194">SUMPRODUCT($A194:$B194,$E$21:$F$21)+$G$21</f>
        <v>0.00692009196484417</v>
      </c>
      <c r="E194" s="40" cm="1">
        <f t="array" ref="E194">SUMPRODUCT($A194:$B194,$E$22:$F$22)+$G$22</f>
        <v>0.00926851718168706</v>
      </c>
      <c r="F194" s="40" cm="1">
        <f t="array" ref="F194">SUMPRODUCT($A194:$B194,$E$23:$F$23)+$G$23</f>
        <v>0.000279965643126773</v>
      </c>
      <c r="G194" s="40" cm="1">
        <f t="array" ref="G194">SUMPRODUCT($A194:$B194,$E$24:$F$24)+$G$24</f>
        <v>0.00254025976963464</v>
      </c>
      <c r="H194" s="10">
        <f t="shared" si="599"/>
        <v>0.00691998150459345</v>
      </c>
      <c r="I194" s="10">
        <f t="shared" si="600"/>
        <v>0.00926825178554814</v>
      </c>
      <c r="J194" s="10">
        <f t="shared" si="601"/>
        <v>0.000279965635812133</v>
      </c>
      <c r="K194" s="10">
        <f t="shared" si="602"/>
        <v>0.00254025430561798</v>
      </c>
      <c r="L194" s="10" cm="1">
        <f t="array" ref="L194">SUMPRODUCT(H194:K194,$E$28:$H$28)+$I$28</f>
        <v>-2.84686895099004e-5</v>
      </c>
      <c r="M194" s="10">
        <f t="shared" si="603"/>
        <v>0.499992882827623</v>
      </c>
      <c r="N194">
        <f t="shared" si="604"/>
        <v>0</v>
      </c>
      <c r="O194" s="4">
        <f t="shared" si="605"/>
        <v>-0.693132946316499</v>
      </c>
      <c r="P194" s="61">
        <f t="shared" si="606"/>
        <v>0.499992882827623</v>
      </c>
      <c r="Q194" s="4">
        <f t="shared" si="607"/>
        <v>0.999952113855976</v>
      </c>
      <c r="R194" s="4">
        <f t="shared" si="608"/>
        <v>0.99991409950884</v>
      </c>
      <c r="S194" s="4">
        <f t="shared" si="609"/>
        <v>0.999999921619243</v>
      </c>
      <c r="T194" s="4">
        <f t="shared" si="610"/>
        <v>0.999993547108063</v>
      </c>
      <c r="U194" s="61">
        <f t="shared" si="611"/>
        <v>-0.000219077234998608</v>
      </c>
      <c r="V194" s="61">
        <f t="shared" si="612"/>
        <v>-0.00238585122396925</v>
      </c>
      <c r="W194" s="61">
        <f t="shared" si="613"/>
        <v>-0.00656922974189286</v>
      </c>
      <c r="X194" s="61">
        <f t="shared" si="614"/>
        <v>0.00442302040094136</v>
      </c>
      <c r="Y194" s="40" cm="1">
        <f t="array" ref="Y194">SUMPRODUCT($A194:$B194,$Z$21:$AA$21)+$AB$21</f>
        <v>0.00686530531746148</v>
      </c>
      <c r="Z194" s="40" cm="1">
        <f t="array" ref="Z194">SUMPRODUCT($A194:$B194,$Z$22:$AA$22)+$AB$22</f>
        <v>0.00867533877491026</v>
      </c>
      <c r="AA194" s="40" cm="1">
        <f t="array" ref="AA194">SUMPRODUCT($A194:$B194,$Z$23:$AA$23)+$AB$23</f>
        <v>-0.00136246162274438</v>
      </c>
      <c r="AB194" s="40" cm="1">
        <f t="array" ref="AB194">SUMPRODUCT($A194:$B194,$Z$24:$AA$24)+$AB$24</f>
        <v>0.00364560473685516</v>
      </c>
      <c r="AC194" s="10">
        <f t="shared" ref="AC194:AF194" si="751">TANH(Y194)</f>
        <v>0.00686519746001699</v>
      </c>
      <c r="AD194" s="10">
        <f t="shared" si="751"/>
        <v>0.00867512114178401</v>
      </c>
      <c r="AE194" s="10">
        <f t="shared" si="751"/>
        <v>-0.0013624607796984</v>
      </c>
      <c r="AF194" s="10">
        <f t="shared" si="751"/>
        <v>0.00364558858638477</v>
      </c>
      <c r="AG194" s="61" cm="1">
        <f t="array" ref="AG194">SUMPRODUCT(AC194:AF194,$Z$28:$AC$28)+$AD$28</f>
        <v>4.32219026820575e-5</v>
      </c>
      <c r="AH194" s="10">
        <f t="shared" si="588"/>
        <v>0.500010805475669</v>
      </c>
      <c r="AI194">
        <f t="shared" si="589"/>
        <v>1</v>
      </c>
      <c r="AJ194" s="4">
        <f t="shared" si="590"/>
        <v>-0.693168791744803</v>
      </c>
      <c r="AK194" s="61">
        <f t="shared" si="591"/>
        <v>0.500010805475669</v>
      </c>
      <c r="AL194" s="4">
        <f t="shared" ref="AL194:AO194" si="752">1-AC194^2</f>
        <v>0.999952869063835</v>
      </c>
      <c r="AM194" s="4">
        <f t="shared" si="752"/>
        <v>0.999924742273175</v>
      </c>
      <c r="AN194" s="4">
        <f t="shared" si="752"/>
        <v>0.999998143700624</v>
      </c>
      <c r="AO194" s="4">
        <f t="shared" si="752"/>
        <v>0.999986709683859</v>
      </c>
      <c r="AP194" s="61">
        <f t="shared" si="617"/>
        <v>-0.000494570961627202</v>
      </c>
      <c r="AQ194" s="61">
        <f t="shared" si="618"/>
        <v>-0.000174613334235789</v>
      </c>
      <c r="AR194" s="61">
        <f t="shared" si="619"/>
        <v>-0.00618753616956151</v>
      </c>
      <c r="AS194" s="61">
        <f t="shared" si="620"/>
        <v>0.00515310510920775</v>
      </c>
      <c r="AT194" s="40" cm="1">
        <f t="array" ref="AT194">SUMPRODUCT($A194:$B194,$AO$21:$AP$21)+$AQ$21</f>
        <v>0.00674171418714066</v>
      </c>
      <c r="AU194" s="40" cm="1">
        <f t="array" ref="AU194">SUMPRODUCT($A194:$B194,$AO$22:$AP$22)+$AQ$22</f>
        <v>0.00863192695210682</v>
      </c>
      <c r="AV194" s="40" cm="1">
        <f t="array" ref="AV194">SUMPRODUCT($A194:$B194,$AO$23:$AP$23)+$AQ$23</f>
        <v>-0.00290885614664617</v>
      </c>
      <c r="AW194" s="40" cm="1">
        <f t="array" ref="AW194">SUMPRODUCT($A194:$B194,$AO$24:$AP$24)+$AQ$24</f>
        <v>0.00493181699872206</v>
      </c>
      <c r="AX194" s="10">
        <f t="shared" ref="AX194:BA194" si="753">TANH(AT194)</f>
        <v>0.00674161205043166</v>
      </c>
      <c r="AY194" s="10">
        <f t="shared" si="753"/>
        <v>0.00863171256973515</v>
      </c>
      <c r="AZ194" s="10">
        <f t="shared" si="753"/>
        <v>-0.0029088479422994</v>
      </c>
      <c r="BA194" s="10">
        <f t="shared" si="753"/>
        <v>0.00493177701388049</v>
      </c>
      <c r="BB194" s="10" cm="1">
        <f t="array" ref="BB194">SUMPRODUCT(AX194:BA194,$AU$28:$AX$28)+$AY$28</f>
        <v>0.000119555023841417</v>
      </c>
      <c r="BC194" s="10">
        <f t="shared" si="594"/>
        <v>0.500029888755925</v>
      </c>
      <c r="BD194">
        <f t="shared" si="595"/>
        <v>1</v>
      </c>
      <c r="BE194" s="4">
        <f t="shared" si="596"/>
        <v>-0.693206959858542</v>
      </c>
      <c r="BF194" s="61">
        <f t="shared" si="597"/>
        <v>0.500029888755925</v>
      </c>
      <c r="BG194" s="4">
        <f t="shared" ref="BG194:BJ194" si="754">1-AX194^2</f>
        <v>0.999954550666961</v>
      </c>
      <c r="BH194" s="4">
        <f t="shared" si="754"/>
        <v>0.999925493538113</v>
      </c>
      <c r="BI194" s="4">
        <f t="shared" si="754"/>
        <v>0.999991538603649</v>
      </c>
      <c r="BJ194" s="4">
        <f t="shared" si="754"/>
        <v>0.999975677575485</v>
      </c>
      <c r="BK194" s="61">
        <f t="shared" si="623"/>
        <v>-0.000782060343577624</v>
      </c>
      <c r="BL194" s="61">
        <f t="shared" si="624"/>
        <v>0.00190169608968317</v>
      </c>
      <c r="BM194" s="61">
        <f t="shared" si="625"/>
        <v>-0.00617792063950522</v>
      </c>
      <c r="BN194" s="61">
        <f t="shared" si="626"/>
        <v>0.00613255745318894</v>
      </c>
    </row>
    <row r="195" spans="1:66">
      <c r="A195" s="4">
        <f>Planar_dataset!A164</f>
        <v>-1.88988467174546</v>
      </c>
      <c r="B195" s="4">
        <f>Planar_dataset!B164</f>
        <v>3.06914836864273</v>
      </c>
      <c r="C195">
        <f>Planar_dataset!C164</f>
        <v>0</v>
      </c>
      <c r="D195" s="40" cm="1">
        <f t="array" ref="D195">SUMPRODUCT($A195:$B195,$E$21:$F$21)+$G$21</f>
        <v>-0.0204058803978807</v>
      </c>
      <c r="E195" s="40" cm="1">
        <f t="array" ref="E195">SUMPRODUCT($A195:$B195,$E$22:$F$22)+$G$22</f>
        <v>-0.0590170467628029</v>
      </c>
      <c r="F195" s="40" cm="1">
        <f t="array" ref="F195">SUMPRODUCT($A195:$B195,$E$23:$F$23)+$G$23</f>
        <v>-0.00564576230429783</v>
      </c>
      <c r="G195" s="40" cm="1">
        <f t="array" ref="G195">SUMPRODUCT($A195:$B195,$E$24:$F$24)+$G$24</f>
        <v>-0.0176798624684059</v>
      </c>
      <c r="H195" s="10">
        <f t="shared" si="599"/>
        <v>-0.0204030485336632</v>
      </c>
      <c r="I195" s="10">
        <f t="shared" si="600"/>
        <v>-0.0589486230658453</v>
      </c>
      <c r="J195" s="10">
        <f t="shared" si="601"/>
        <v>-0.0056457023195307</v>
      </c>
      <c r="K195" s="10">
        <f t="shared" si="602"/>
        <v>-0.0176780205894098</v>
      </c>
      <c r="L195" s="10" cm="1">
        <f t="array" ref="L195">SUMPRODUCT(H195:K195,$E$28:$H$28)+$I$28</f>
        <v>0.000208046866494445</v>
      </c>
      <c r="M195" s="10">
        <f t="shared" si="603"/>
        <v>0.500052011716436</v>
      </c>
      <c r="N195">
        <f t="shared" si="604"/>
        <v>1</v>
      </c>
      <c r="O195" s="4">
        <f t="shared" si="605"/>
        <v>-0.69325120940363</v>
      </c>
      <c r="P195" s="61">
        <f t="shared" si="606"/>
        <v>0.500052011716436</v>
      </c>
      <c r="Q195" s="4">
        <f t="shared" si="607"/>
        <v>0.999583715610533</v>
      </c>
      <c r="R195" s="4">
        <f t="shared" si="608"/>
        <v>0.996525059838641</v>
      </c>
      <c r="S195" s="4">
        <f t="shared" si="609"/>
        <v>0.999968126045319</v>
      </c>
      <c r="T195" s="4">
        <f t="shared" si="610"/>
        <v>0.99968748758804</v>
      </c>
      <c r="U195" s="61">
        <f t="shared" si="611"/>
        <v>-0.000219022421875473</v>
      </c>
      <c r="V195" s="61">
        <f t="shared" si="612"/>
        <v>-0.00237804597807672</v>
      </c>
      <c r="W195" s="61">
        <f t="shared" si="613"/>
        <v>-0.00656979771831374</v>
      </c>
      <c r="X195" s="61">
        <f t="shared" si="614"/>
        <v>0.00442218958862375</v>
      </c>
      <c r="Y195" s="40" cm="1">
        <f t="array" ref="Y195">SUMPRODUCT($A195:$B195,$Z$21:$AA$21)+$AB$21</f>
        <v>-0.0200652507900864</v>
      </c>
      <c r="Z195" s="40" cm="1">
        <f t="array" ref="Z195">SUMPRODUCT($A195:$B195,$Z$22:$AA$22)+$AB$22</f>
        <v>-0.0553319617144628</v>
      </c>
      <c r="AA195" s="40" cm="1">
        <f t="array" ref="AA195">SUMPRODUCT($A195:$B195,$Z$23:$AA$23)+$AB$23</f>
        <v>0.00455878710377162</v>
      </c>
      <c r="AB195" s="40" cm="1">
        <f t="array" ref="AB195">SUMPRODUCT($A195:$B195,$Z$24:$AA$24)+$AB$24</f>
        <v>-0.0245472981064648</v>
      </c>
      <c r="AC195" s="10">
        <f t="shared" ref="AC195:AF195" si="755">TANH(Y195)</f>
        <v>-0.0200625583714594</v>
      </c>
      <c r="AD195" s="10">
        <f t="shared" si="755"/>
        <v>-0.0552755621925174</v>
      </c>
      <c r="AE195" s="10">
        <f t="shared" si="755"/>
        <v>0.00455875552297592</v>
      </c>
      <c r="AF195" s="10">
        <f t="shared" si="755"/>
        <v>-0.0245423688073607</v>
      </c>
      <c r="AG195" s="61" cm="1">
        <f t="array" ref="AG195">SUMPRODUCT(AC195:AF195,$Z$28:$AC$28)+$AD$28</f>
        <v>-0.000271590193026674</v>
      </c>
      <c r="AH195" s="10">
        <f t="shared" si="588"/>
        <v>0.499932102452161</v>
      </c>
      <c r="AI195">
        <f t="shared" si="589"/>
        <v>0</v>
      </c>
      <c r="AJ195" s="4">
        <f t="shared" si="590"/>
        <v>-0.693011394683586</v>
      </c>
      <c r="AK195" s="61">
        <f t="shared" si="591"/>
        <v>0.499932102452161</v>
      </c>
      <c r="AL195" s="4">
        <f t="shared" ref="AL195:AO195" si="756">1-AC195^2</f>
        <v>0.999597493751592</v>
      </c>
      <c r="AM195" s="4">
        <f t="shared" si="756"/>
        <v>0.996944612224301</v>
      </c>
      <c r="AN195" s="4">
        <f t="shared" si="756"/>
        <v>0.999979217748082</v>
      </c>
      <c r="AO195" s="4">
        <f t="shared" si="756"/>
        <v>0.999397672133324</v>
      </c>
      <c r="AP195" s="61">
        <f t="shared" si="617"/>
        <v>-0.000494317375921675</v>
      </c>
      <c r="AQ195" s="61">
        <f t="shared" si="618"/>
        <v>-0.000174065521939774</v>
      </c>
      <c r="AR195" s="61">
        <f t="shared" si="619"/>
        <v>-0.00618644514819933</v>
      </c>
      <c r="AS195" s="61">
        <f t="shared" si="620"/>
        <v>0.00514925906186079</v>
      </c>
      <c r="AT195" s="40" cm="1">
        <f t="array" ref="AT195">SUMPRODUCT($A195:$B195,$AO$21:$AP$21)+$AQ$21</f>
        <v>-0.0192968930053749</v>
      </c>
      <c r="AU195" s="40" cm="1">
        <f t="array" ref="AU195">SUMPRODUCT($A195:$B195,$AO$22:$AP$22)+$AQ$22</f>
        <v>-0.0550622862486909</v>
      </c>
      <c r="AV195" s="40" cm="1">
        <f t="array" ref="AV195">SUMPRODUCT($A195:$B195,$AO$23:$AP$23)+$AQ$23</f>
        <v>0.0141657888448251</v>
      </c>
      <c r="AW195" s="40" cm="1">
        <f t="array" ref="AW195">SUMPRODUCT($A195:$B195,$AO$24:$AP$24)+$AQ$24</f>
        <v>-0.0325378069838011</v>
      </c>
      <c r="AX195" s="10">
        <f t="shared" ref="AX195:BA195" si="757">TANH(AT195)</f>
        <v>-0.0192944981668856</v>
      </c>
      <c r="AY195" s="10">
        <f t="shared" si="757"/>
        <v>-0.0550067066886999</v>
      </c>
      <c r="AZ195" s="10">
        <f t="shared" si="757"/>
        <v>0.0141648413732741</v>
      </c>
      <c r="BA195" s="10">
        <f t="shared" si="757"/>
        <v>-0.0325263291560155</v>
      </c>
      <c r="BB195" s="10" cm="1">
        <f t="array" ref="BB195">SUMPRODUCT(AX195:BA195,$AU$28:$AX$28)+$AY$28</f>
        <v>-0.000752128031989616</v>
      </c>
      <c r="BC195" s="10">
        <f t="shared" si="594"/>
        <v>0.499811968000867</v>
      </c>
      <c r="BD195">
        <f t="shared" si="595"/>
        <v>0</v>
      </c>
      <c r="BE195" s="4">
        <f t="shared" si="596"/>
        <v>-0.692771187256021</v>
      </c>
      <c r="BF195" s="61">
        <f t="shared" si="597"/>
        <v>0.499811968000867</v>
      </c>
      <c r="BG195" s="4">
        <f t="shared" ref="BG195:BJ195" si="758">1-AX195^2</f>
        <v>0.999627722340488</v>
      </c>
      <c r="BH195" s="4">
        <f t="shared" si="758"/>
        <v>0.996974262219263</v>
      </c>
      <c r="BI195" s="4">
        <f t="shared" si="758"/>
        <v>0.99979935726887</v>
      </c>
      <c r="BJ195" s="4">
        <f t="shared" si="758"/>
        <v>0.998942037911634</v>
      </c>
      <c r="BK195" s="61">
        <f t="shared" si="623"/>
        <v>-0.000781464009899303</v>
      </c>
      <c r="BL195" s="61">
        <f t="shared" si="624"/>
        <v>0.00189525698401363</v>
      </c>
      <c r="BM195" s="61">
        <f t="shared" si="625"/>
        <v>-0.00617404143255029</v>
      </c>
      <c r="BN195" s="61">
        <f t="shared" si="626"/>
        <v>0.00612354854368633</v>
      </c>
    </row>
    <row r="196" spans="1:66">
      <c r="A196" s="4">
        <f>Planar_dataset!A165</f>
        <v>-1.23602220160375</v>
      </c>
      <c r="B196" s="4">
        <f>Planar_dataset!B165</f>
        <v>1.64172116597831</v>
      </c>
      <c r="C196">
        <f>Planar_dataset!C165</f>
        <v>0</v>
      </c>
      <c r="D196" s="40" cm="1">
        <f t="array" ref="D196">SUMPRODUCT($A196:$B196,$E$21:$F$21)+$G$21</f>
        <v>-0.0149415704283693</v>
      </c>
      <c r="E196" s="40" cm="1">
        <f t="array" ref="E196">SUMPRODUCT($A196:$B196,$E$22:$F$22)+$G$22</f>
        <v>-0.0317860842669518</v>
      </c>
      <c r="F196" s="40" cm="1">
        <f t="array" ref="F196">SUMPRODUCT($A196:$B196,$E$23:$F$23)+$G$23</f>
        <v>-0.00239557348316002</v>
      </c>
      <c r="G196" s="40" cm="1">
        <f t="array" ref="G196">SUMPRODUCT($A196:$B196,$E$24:$F$24)+$G$24</f>
        <v>-0.0092708997411853</v>
      </c>
      <c r="H196" s="10">
        <f t="shared" si="599"/>
        <v>-0.0149404586231635</v>
      </c>
      <c r="I196" s="10">
        <f t="shared" si="600"/>
        <v>-0.0317753835135443</v>
      </c>
      <c r="J196" s="10">
        <f t="shared" si="601"/>
        <v>-0.00239556890062028</v>
      </c>
      <c r="K196" s="10">
        <f t="shared" si="602"/>
        <v>-0.00927063414033073</v>
      </c>
      <c r="L196" s="10" cm="1">
        <f t="array" ref="L196">SUMPRODUCT(H196:K196,$E$28:$H$28)+$I$28</f>
        <v>0.000107648925755957</v>
      </c>
      <c r="M196" s="10">
        <f t="shared" si="603"/>
        <v>0.500026912231413</v>
      </c>
      <c r="N196">
        <f t="shared" si="604"/>
        <v>1</v>
      </c>
      <c r="O196" s="4">
        <f t="shared" si="605"/>
        <v>-0.69320100647136</v>
      </c>
      <c r="P196" s="61">
        <f t="shared" si="606"/>
        <v>0.500026912231413</v>
      </c>
      <c r="Q196" s="4">
        <f t="shared" si="607"/>
        <v>0.99977678269613</v>
      </c>
      <c r="R196" s="4">
        <f t="shared" si="608"/>
        <v>0.998990325002567</v>
      </c>
      <c r="S196" s="4">
        <f t="shared" si="609"/>
        <v>0.999994261249642</v>
      </c>
      <c r="T196" s="4">
        <f t="shared" si="610"/>
        <v>0.999914055342636</v>
      </c>
      <c r="U196" s="61">
        <f t="shared" si="611"/>
        <v>-0.000219053729826701</v>
      </c>
      <c r="V196" s="61">
        <f t="shared" si="612"/>
        <v>-0.00238380927657772</v>
      </c>
      <c r="W196" s="61">
        <f t="shared" si="613"/>
        <v>-0.006569639655398</v>
      </c>
      <c r="X196" s="61">
        <f t="shared" si="614"/>
        <v>0.00442296981082217</v>
      </c>
      <c r="Y196" s="40" cm="1">
        <f t="array" ref="Y196">SUMPRODUCT($A196:$B196,$Z$21:$AA$21)+$AB$21</f>
        <v>-0.0147567281974982</v>
      </c>
      <c r="Z196" s="40" cm="1">
        <f t="array" ref="Z196">SUMPRODUCT($A196:$B196,$Z$22:$AA$22)+$AB$22</f>
        <v>-0.029785705107699</v>
      </c>
      <c r="AA196" s="40" cm="1">
        <f t="array" ref="AA196">SUMPRODUCT($A196:$B196,$Z$23:$AA$23)+$AB$23</f>
        <v>0.00314287524183521</v>
      </c>
      <c r="AB196" s="40" cm="1">
        <f t="array" ref="AB196">SUMPRODUCT($A196:$B196,$Z$24:$AA$24)+$AB$24</f>
        <v>-0.0129982212734798</v>
      </c>
      <c r="AC196" s="10">
        <f t="shared" ref="AC196:AF196" si="759">TANH(Y196)</f>
        <v>-0.0147556571440286</v>
      </c>
      <c r="AD196" s="10">
        <f t="shared" si="759"/>
        <v>-0.0297768997235135</v>
      </c>
      <c r="AE196" s="10">
        <f t="shared" si="759"/>
        <v>0.00314286489378673</v>
      </c>
      <c r="AF196" s="10">
        <f t="shared" si="759"/>
        <v>-0.0129974892901787</v>
      </c>
      <c r="AG196" s="61" cm="1">
        <f t="array" ref="AG196">SUMPRODUCT(AC196:AF196,$Z$28:$AC$28)+$AD$28</f>
        <v>-0.000149240528080042</v>
      </c>
      <c r="AH196" s="10">
        <f t="shared" si="588"/>
        <v>0.499962689868049</v>
      </c>
      <c r="AI196">
        <f t="shared" si="589"/>
        <v>0</v>
      </c>
      <c r="AJ196" s="4">
        <f t="shared" si="590"/>
        <v>-0.693072563079997</v>
      </c>
      <c r="AK196" s="61">
        <f t="shared" si="591"/>
        <v>0.499962689868049</v>
      </c>
      <c r="AL196" s="4">
        <f t="shared" ref="AL196:AO196" si="760">1-AC196^2</f>
        <v>0.999782270582248</v>
      </c>
      <c r="AM196" s="4">
        <f t="shared" si="760"/>
        <v>0.999113336242856</v>
      </c>
      <c r="AN196" s="4">
        <f t="shared" si="760"/>
        <v>0.999990122400259</v>
      </c>
      <c r="AO196" s="4">
        <f t="shared" si="760"/>
        <v>0.999831065272152</v>
      </c>
      <c r="AP196" s="61">
        <f t="shared" si="617"/>
        <v>-0.000494439000578724</v>
      </c>
      <c r="AQ196" s="61">
        <f t="shared" si="618"/>
        <v>-0.000174454852004693</v>
      </c>
      <c r="AR196" s="61">
        <f t="shared" si="619"/>
        <v>-0.00618689112090199</v>
      </c>
      <c r="AS196" s="61">
        <f t="shared" si="620"/>
        <v>0.0051518072448662</v>
      </c>
      <c r="AT196" s="40" cm="1">
        <f t="array" ref="AT196">SUMPRODUCT($A196:$B196,$AO$21:$AP$21)+$AQ$21</f>
        <v>-0.0143397769563419</v>
      </c>
      <c r="AU196" s="40" cm="1">
        <f t="array" ref="AU196">SUMPRODUCT($A196:$B196,$AO$22:$AP$22)+$AQ$22</f>
        <v>-0.029639318263187</v>
      </c>
      <c r="AV196" s="40" cm="1">
        <f t="array" ref="AV196">SUMPRODUCT($A196:$B196,$AO$23:$AP$23)+$AQ$23</f>
        <v>0.00835711033679167</v>
      </c>
      <c r="AW196" s="40" cm="1">
        <f t="array" ref="AW196">SUMPRODUCT($A196:$B196,$AO$24:$AP$24)+$AQ$24</f>
        <v>-0.017335183486841</v>
      </c>
      <c r="AX196" s="10">
        <f t="shared" ref="AX196:BA196" si="761">TANH(AT196)</f>
        <v>-0.0143387941448767</v>
      </c>
      <c r="AY196" s="10">
        <f t="shared" si="761"/>
        <v>-0.0296306420384263</v>
      </c>
      <c r="AZ196" s="10">
        <f t="shared" si="761"/>
        <v>0.0083569157850957</v>
      </c>
      <c r="BA196" s="10">
        <f t="shared" si="761"/>
        <v>-0.0173334472383815</v>
      </c>
      <c r="BB196" s="10" cm="1">
        <f t="array" ref="BB196">SUMPRODUCT(AX196:BA196,$AU$28:$AX$28)+$AY$28</f>
        <v>-0.000405268731666682</v>
      </c>
      <c r="BC196" s="10">
        <f t="shared" si="594"/>
        <v>0.49989868281847</v>
      </c>
      <c r="BD196">
        <f t="shared" si="595"/>
        <v>0</v>
      </c>
      <c r="BE196" s="4">
        <f t="shared" si="596"/>
        <v>-0.692944566724455</v>
      </c>
      <c r="BF196" s="61">
        <f t="shared" si="597"/>
        <v>0.49989868281847</v>
      </c>
      <c r="BG196" s="4">
        <f t="shared" ref="BG196:BJ196" si="762">1-AX196^2</f>
        <v>0.999794398982471</v>
      </c>
      <c r="BH196" s="4">
        <f t="shared" si="762"/>
        <v>0.999122025052391</v>
      </c>
      <c r="BI196" s="4">
        <f t="shared" si="762"/>
        <v>0.999930161958561</v>
      </c>
      <c r="BJ196" s="4">
        <f t="shared" si="762"/>
        <v>0.999699551606834</v>
      </c>
      <c r="BK196" s="61">
        <f t="shared" si="623"/>
        <v>-0.000781729912815554</v>
      </c>
      <c r="BL196" s="61">
        <f t="shared" si="624"/>
        <v>0.00189966942610618</v>
      </c>
      <c r="BM196" s="61">
        <f t="shared" si="625"/>
        <v>-0.00617592049291562</v>
      </c>
      <c r="BN196" s="61">
        <f t="shared" si="626"/>
        <v>0.00612925533826816</v>
      </c>
    </row>
    <row r="197" spans="1:66">
      <c r="A197" s="4">
        <f>Planar_dataset!A166</f>
        <v>-1.74861599764983</v>
      </c>
      <c r="B197" s="4">
        <f>Planar_dataset!B166</f>
        <v>3.43138378143643</v>
      </c>
      <c r="C197">
        <f>Planar_dataset!C166</f>
        <v>0</v>
      </c>
      <c r="D197" s="40" cm="1">
        <f t="array" ref="D197">SUMPRODUCT($A197:$B197,$E$21:$F$21)+$G$21</f>
        <v>-0.0162979154100815</v>
      </c>
      <c r="E197" s="40" cm="1">
        <f t="array" ref="E197">SUMPRODUCT($A197:$B197,$E$22:$F$22)+$G$22</f>
        <v>-0.0656309565555346</v>
      </c>
      <c r="F197" s="40" cm="1">
        <f t="array" ref="F197">SUMPRODUCT($A197:$B197,$E$23:$F$23)+$G$23</f>
        <v>-0.00732268759306536</v>
      </c>
      <c r="G197" s="40" cm="1">
        <f t="array" ref="G197">SUMPRODUCT($A197:$B197,$E$24:$F$24)+$G$24</f>
        <v>-0.0200679687521354</v>
      </c>
      <c r="H197" s="10">
        <f t="shared" si="599"/>
        <v>-0.0162964725348357</v>
      </c>
      <c r="I197" s="10">
        <f t="shared" si="600"/>
        <v>-0.0655368852154674</v>
      </c>
      <c r="J197" s="10">
        <f t="shared" si="601"/>
        <v>-0.00732255671075605</v>
      </c>
      <c r="K197" s="10">
        <f t="shared" si="602"/>
        <v>-0.0200652752393635</v>
      </c>
      <c r="L197" s="10" cm="1">
        <f t="array" ref="L197">SUMPRODUCT(H197:K197,$E$28:$H$28)+$I$28</f>
        <v>0.000238601224848018</v>
      </c>
      <c r="M197" s="10">
        <f t="shared" si="603"/>
        <v>0.500059650305929</v>
      </c>
      <c r="N197">
        <f t="shared" si="604"/>
        <v>1</v>
      </c>
      <c r="O197" s="4">
        <f t="shared" si="605"/>
        <v>-0.693266488288687</v>
      </c>
      <c r="P197" s="61">
        <f t="shared" si="606"/>
        <v>0.500059650305929</v>
      </c>
      <c r="Q197" s="4">
        <f t="shared" si="607"/>
        <v>0.999734424982921</v>
      </c>
      <c r="R197" s="4">
        <f t="shared" si="608"/>
        <v>0.995704916676255</v>
      </c>
      <c r="S197" s="4">
        <f t="shared" si="609"/>
        <v>0.999946380163218</v>
      </c>
      <c r="T197" s="4">
        <f t="shared" si="610"/>
        <v>0.999597384729569</v>
      </c>
      <c r="U197" s="61">
        <f t="shared" si="611"/>
        <v>-0.000219058790555103</v>
      </c>
      <c r="V197" s="61">
        <f t="shared" si="612"/>
        <v>-0.00237612513514556</v>
      </c>
      <c r="W197" s="61">
        <f t="shared" si="613"/>
        <v>-0.00656975520306696</v>
      </c>
      <c r="X197" s="61">
        <f t="shared" si="614"/>
        <v>0.00442185855760743</v>
      </c>
      <c r="Y197" s="40" cm="1">
        <f t="array" ref="Y197">SUMPRODUCT($A197:$B197,$Z$21:$AA$21)+$AB$21</f>
        <v>-0.0159213456708838</v>
      </c>
      <c r="Z197" s="40" cm="1">
        <f t="array" ref="Z197">SUMPRODUCT($A197:$B197,$Z$22:$AA$22)+$AB$22</f>
        <v>-0.0615580790721964</v>
      </c>
      <c r="AA197" s="40" cm="1">
        <f t="array" ref="AA197">SUMPRODUCT($A197:$B197,$Z$23:$AA$23)+$AB$23</f>
        <v>0.00395690340095449</v>
      </c>
      <c r="AB197" s="40" cm="1">
        <f t="array" ref="AB197">SUMPRODUCT($A197:$B197,$Z$24:$AA$24)+$AB$24</f>
        <v>-0.0276587875899742</v>
      </c>
      <c r="AC197" s="10">
        <f t="shared" ref="AC197:AF197" si="763">TANH(Y197)</f>
        <v>-0.0159200005106301</v>
      </c>
      <c r="AD197" s="10">
        <f t="shared" si="763"/>
        <v>-0.0614804407489614</v>
      </c>
      <c r="AE197" s="10">
        <f t="shared" si="763"/>
        <v>0.00395688274989349</v>
      </c>
      <c r="AF197" s="10">
        <f t="shared" si="763"/>
        <v>-0.0276517366780821</v>
      </c>
      <c r="AG197" s="61" cm="1">
        <f t="array" ref="AG197">SUMPRODUCT(AC197:AF197,$Z$28:$AC$28)+$AD$28</f>
        <v>-0.000298118310249295</v>
      </c>
      <c r="AH197" s="10">
        <f t="shared" si="588"/>
        <v>0.49992547042299</v>
      </c>
      <c r="AI197">
        <f t="shared" si="589"/>
        <v>0</v>
      </c>
      <c r="AJ197" s="4">
        <f t="shared" si="590"/>
        <v>-0.692998132514136</v>
      </c>
      <c r="AK197" s="61">
        <f t="shared" si="591"/>
        <v>0.49992547042299</v>
      </c>
      <c r="AL197" s="4">
        <f t="shared" ref="AL197:AO197" si="764">1-AC197^2</f>
        <v>0.999746553583742</v>
      </c>
      <c r="AM197" s="4">
        <f t="shared" si="764"/>
        <v>0.996220155405314</v>
      </c>
      <c r="AN197" s="4">
        <f t="shared" si="764"/>
        <v>0.999984343078904</v>
      </c>
      <c r="AO197" s="4">
        <f t="shared" si="764"/>
        <v>0.999235381458686</v>
      </c>
      <c r="AP197" s="61">
        <f t="shared" si="617"/>
        <v>-0.000494384529933657</v>
      </c>
      <c r="AQ197" s="61">
        <f t="shared" si="618"/>
        <v>-0.000173936725060385</v>
      </c>
      <c r="AR197" s="61">
        <f t="shared" si="619"/>
        <v>-0.00618639478750178</v>
      </c>
      <c r="AS197" s="61">
        <f t="shared" si="620"/>
        <v>0.00514835458322297</v>
      </c>
      <c r="AT197" s="40" cm="1">
        <f t="array" ref="AT197">SUMPRODUCT($A197:$B197,$AO$21:$AP$21)+$AQ$21</f>
        <v>-0.0150719248931095</v>
      </c>
      <c r="AU197" s="40" cm="1">
        <f t="array" ref="AU197">SUMPRODUCT($A197:$B197,$AO$22:$AP$22)+$AQ$22</f>
        <v>-0.061260024246406</v>
      </c>
      <c r="AV197" s="40" cm="1">
        <f t="array" ref="AV197">SUMPRODUCT($A197:$B197,$AO$23:$AP$23)+$AQ$23</f>
        <v>0.0145758126670963</v>
      </c>
      <c r="AW197" s="40" cm="1">
        <f t="array" ref="AW197">SUMPRODUCT($A197:$B197,$AO$24:$AP$24)+$AQ$24</f>
        <v>-0.0364908265841656</v>
      </c>
      <c r="AX197" s="10">
        <f t="shared" ref="AX197:BA197" si="765">TANH(AT197)</f>
        <v>-0.015070783735978</v>
      </c>
      <c r="AY197" s="10">
        <f t="shared" si="765"/>
        <v>-0.0611835070917128</v>
      </c>
      <c r="AZ197" s="10">
        <f t="shared" si="765"/>
        <v>0.0145747805233781</v>
      </c>
      <c r="BA197" s="10">
        <f t="shared" si="765"/>
        <v>-0.036474638383013</v>
      </c>
      <c r="BB197" s="10" cm="1">
        <f t="array" ref="BB197">SUMPRODUCT(AX197:BA197,$AU$28:$AX$28)+$AY$28</f>
        <v>-0.000835717109636412</v>
      </c>
      <c r="BC197" s="10">
        <f t="shared" si="594"/>
        <v>0.499791070734751</v>
      </c>
      <c r="BD197">
        <f t="shared" si="595"/>
        <v>0</v>
      </c>
      <c r="BE197" s="4">
        <f t="shared" si="596"/>
        <v>-0.692729409308011</v>
      </c>
      <c r="BF197" s="61">
        <f t="shared" si="597"/>
        <v>0.499791070734751</v>
      </c>
      <c r="BG197" s="4">
        <f t="shared" ref="BG197:BJ197" si="766">1-AX197^2</f>
        <v>0.999772871477583</v>
      </c>
      <c r="BH197" s="4">
        <f t="shared" si="766"/>
        <v>0.996256578459958</v>
      </c>
      <c r="BI197" s="4">
        <f t="shared" si="766"/>
        <v>0.999787575772695</v>
      </c>
      <c r="BJ197" s="4">
        <f t="shared" si="766"/>
        <v>0.998669600754828</v>
      </c>
      <c r="BK197" s="61">
        <f t="shared" si="623"/>
        <v>-0.000781544803014533</v>
      </c>
      <c r="BL197" s="61">
        <f t="shared" si="624"/>
        <v>0.00189381347663596</v>
      </c>
      <c r="BM197" s="61">
        <f t="shared" si="625"/>
        <v>-0.00617371054329892</v>
      </c>
      <c r="BN197" s="61">
        <f t="shared" si="626"/>
        <v>0.0061216225373786</v>
      </c>
    </row>
    <row r="198" spans="1:66">
      <c r="A198" s="4">
        <f>Planar_dataset!A167</f>
        <v>-1.48828262056844</v>
      </c>
      <c r="B198" s="4">
        <f>Planar_dataset!B167</f>
        <v>2.22472259773876</v>
      </c>
      <c r="C198">
        <f>Planar_dataset!C167</f>
        <v>0</v>
      </c>
      <c r="D198" s="40" cm="1">
        <f t="array" ref="D198">SUMPRODUCT($A198:$B198,$E$21:$F$21)+$G$21</f>
        <v>-0.016908713430906</v>
      </c>
      <c r="E198" s="40" cm="1">
        <f t="array" ref="E198">SUMPRODUCT($A198:$B198,$E$22:$F$22)+$G$22</f>
        <v>-0.042893698325567</v>
      </c>
      <c r="F198" s="40" cm="1">
        <f t="array" ref="F198">SUMPRODUCT($A198:$B198,$E$23:$F$23)+$G$23</f>
        <v>-0.00376408276977553</v>
      </c>
      <c r="G198" s="40" cm="1">
        <f t="array" ref="G198">SUMPRODUCT($A198:$B198,$E$24:$F$24)+$G$24</f>
        <v>-0.0127175986563708</v>
      </c>
      <c r="H198" s="10">
        <f t="shared" si="599"/>
        <v>-0.0169071021889107</v>
      </c>
      <c r="I198" s="10">
        <f t="shared" si="600"/>
        <v>-0.0428674114041591</v>
      </c>
      <c r="J198" s="10">
        <f t="shared" si="601"/>
        <v>-0.00376406499296768</v>
      </c>
      <c r="K198" s="10">
        <f t="shared" si="602"/>
        <v>-0.0127169130639693</v>
      </c>
      <c r="L198" s="10" cm="1">
        <f t="array" ref="L198">SUMPRODUCT(H198:K198,$E$28:$H$28)+$I$28</f>
        <v>0.000148937463138821</v>
      </c>
      <c r="M198" s="10">
        <f t="shared" si="603"/>
        <v>0.500037234365716</v>
      </c>
      <c r="N198">
        <f t="shared" si="604"/>
        <v>1</v>
      </c>
      <c r="O198" s="4">
        <f t="shared" si="605"/>
        <v>-0.693221652064311</v>
      </c>
      <c r="P198" s="61">
        <f t="shared" si="606"/>
        <v>0.500037234365716</v>
      </c>
      <c r="Q198" s="4">
        <f t="shared" si="607"/>
        <v>0.999714149895574</v>
      </c>
      <c r="R198" s="4">
        <f t="shared" si="608"/>
        <v>0.998162385039507</v>
      </c>
      <c r="S198" s="4">
        <f t="shared" si="609"/>
        <v>0.999985831814729</v>
      </c>
      <c r="T198" s="4">
        <f t="shared" si="610"/>
        <v>0.999838280122124</v>
      </c>
      <c r="U198" s="61">
        <f t="shared" si="611"/>
        <v>-0.000219044528492275</v>
      </c>
      <c r="V198" s="61">
        <f t="shared" si="612"/>
        <v>-0.00238188279942001</v>
      </c>
      <c r="W198" s="61">
        <f t="shared" si="613"/>
        <v>-0.00656971989369324</v>
      </c>
      <c r="X198" s="61">
        <f t="shared" si="614"/>
        <v>0.00442272592764571</v>
      </c>
      <c r="Y198" s="40" cm="1">
        <f t="array" ref="Y198">SUMPRODUCT($A198:$B198,$Z$21:$AA$21)+$AB$21</f>
        <v>-0.0166604163347359</v>
      </c>
      <c r="Z198" s="40" cm="1">
        <f t="array" ref="Z198">SUMPRODUCT($A198:$B198,$Z$22:$AA$22)+$AB$22</f>
        <v>-0.0402071514747532</v>
      </c>
      <c r="AA198" s="40" cm="1">
        <f t="array" ref="AA198">SUMPRODUCT($A198:$B198,$Z$23:$AA$23)+$AB$23</f>
        <v>0.00367487989043576</v>
      </c>
      <c r="AB198" s="40" cm="1">
        <f t="array" ref="AB198">SUMPRODUCT($A198:$B198,$Z$24:$AA$24)+$AB$24</f>
        <v>-0.0177238922874729</v>
      </c>
      <c r="AC198" s="10">
        <f t="shared" ref="AC198:AF198" si="767">TANH(Y198)</f>
        <v>-0.0166588750315389</v>
      </c>
      <c r="AD198" s="10">
        <f t="shared" si="767"/>
        <v>-0.0401854989810188</v>
      </c>
      <c r="AE198" s="10">
        <f t="shared" si="767"/>
        <v>0.0036748633477566</v>
      </c>
      <c r="AF198" s="10">
        <f t="shared" si="767"/>
        <v>-0.0177220366143231</v>
      </c>
      <c r="AG198" s="61" cm="1">
        <f t="array" ref="AG198">SUMPRODUCT(AC198:AF198,$Z$28:$AC$28)+$AD$28</f>
        <v>-0.000198997934046995</v>
      </c>
      <c r="AH198" s="10">
        <f t="shared" si="588"/>
        <v>0.499950250516652</v>
      </c>
      <c r="AI198">
        <f t="shared" si="589"/>
        <v>0</v>
      </c>
      <c r="AJ198" s="4">
        <f t="shared" si="590"/>
        <v>-0.693047686542944</v>
      </c>
      <c r="AK198" s="61">
        <f t="shared" si="591"/>
        <v>0.499950250516652</v>
      </c>
      <c r="AL198" s="4">
        <f t="shared" ref="AL198:AO198" si="768">1-AC198^2</f>
        <v>0.999722481882684</v>
      </c>
      <c r="AM198" s="4">
        <f t="shared" si="768"/>
        <v>0.998385125671647</v>
      </c>
      <c r="AN198" s="4">
        <f t="shared" si="768"/>
        <v>0.999986495379375</v>
      </c>
      <c r="AO198" s="4">
        <f t="shared" si="768"/>
        <v>0.999685929418241</v>
      </c>
      <c r="AP198" s="61">
        <f t="shared" si="617"/>
        <v>-0.000494397131092734</v>
      </c>
      <c r="AQ198" s="61">
        <f t="shared" si="618"/>
        <v>-0.000174323362024977</v>
      </c>
      <c r="AR198" s="61">
        <f t="shared" si="619"/>
        <v>-0.0061867147479434</v>
      </c>
      <c r="AS198" s="61">
        <f t="shared" si="620"/>
        <v>0.0051509312453472</v>
      </c>
      <c r="AT198" s="40" cm="1">
        <f t="array" ref="AT198">SUMPRODUCT($A198:$B198,$AO$21:$AP$21)+$AQ$21</f>
        <v>-0.0161003315043172</v>
      </c>
      <c r="AU198" s="40" cm="1">
        <f t="array" ref="AU198">SUMPRODUCT($A198:$B198,$AO$22:$AP$22)+$AQ$22</f>
        <v>-0.0400105501136741</v>
      </c>
      <c r="AV198" s="40" cm="1">
        <f t="array" ref="AV198">SUMPRODUCT($A198:$B198,$AO$23:$AP$23)+$AQ$23</f>
        <v>0.0106782916317242</v>
      </c>
      <c r="AW198" s="40" cm="1">
        <f t="array" ref="AW198">SUMPRODUCT($A198:$B198,$AO$24:$AP$24)+$AQ$24</f>
        <v>-0.0235489419280423</v>
      </c>
      <c r="AX198" s="10">
        <f t="shared" ref="AX198:BA198" si="769">TANH(AT198)</f>
        <v>-0.0160989404689534</v>
      </c>
      <c r="AY198" s="10">
        <f t="shared" si="769"/>
        <v>-0.0399892135582019</v>
      </c>
      <c r="AZ198" s="10">
        <f t="shared" si="769"/>
        <v>0.0106778857829205</v>
      </c>
      <c r="BA198" s="10">
        <f t="shared" si="769"/>
        <v>-0.0235445898505802</v>
      </c>
      <c r="BB198" s="10" cm="1">
        <f t="array" ref="BB198">SUMPRODUCT(AX198:BA198,$AU$28:$AX$28)+$AY$28</f>
        <v>-0.000546767722645785</v>
      </c>
      <c r="BC198" s="10">
        <f t="shared" si="594"/>
        <v>0.499863308072744</v>
      </c>
      <c r="BD198">
        <f t="shared" si="595"/>
        <v>0</v>
      </c>
      <c r="BE198" s="4">
        <f t="shared" si="596"/>
        <v>-0.69287383406799</v>
      </c>
      <c r="BF198" s="61">
        <f t="shared" si="597"/>
        <v>0.499863308072744</v>
      </c>
      <c r="BG198" s="4">
        <f t="shared" ref="BG198:BJ198" si="770">1-AX198^2</f>
        <v>0.999740824115777</v>
      </c>
      <c r="BH198" s="4">
        <f t="shared" si="770"/>
        <v>0.998400862798997</v>
      </c>
      <c r="BI198" s="4">
        <f t="shared" si="770"/>
        <v>0.999885982755207</v>
      </c>
      <c r="BJ198" s="4">
        <f t="shared" si="770"/>
        <v>0.999445652288768</v>
      </c>
      <c r="BK198" s="61">
        <f t="shared" si="623"/>
        <v>-0.000781632707888243</v>
      </c>
      <c r="BL198" s="61">
        <f t="shared" si="624"/>
        <v>0.00189816392150992</v>
      </c>
      <c r="BM198" s="61">
        <f t="shared" si="625"/>
        <v>-0.0061752106141291</v>
      </c>
      <c r="BN198" s="61">
        <f t="shared" si="626"/>
        <v>0.00612726503738513</v>
      </c>
    </row>
    <row r="199" spans="1:66">
      <c r="A199" s="4">
        <f>Planar_dataset!A168</f>
        <v>-1.27810420551338</v>
      </c>
      <c r="B199" s="4">
        <f>Planar_dataset!B168</f>
        <v>3.59356304929377</v>
      </c>
      <c r="C199">
        <f>Planar_dataset!C168</f>
        <v>0</v>
      </c>
      <c r="D199" s="40" cm="1">
        <f t="array" ref="D199">SUMPRODUCT($A199:$B199,$E$21:$F$21)+$G$21</f>
        <v>-0.00717427904539625</v>
      </c>
      <c r="E199" s="40" cm="1">
        <f t="array" ref="E199">SUMPRODUCT($A199:$B199,$E$22:$F$22)+$G$22</f>
        <v>-0.0681991234120341</v>
      </c>
      <c r="F199" s="40" cm="1">
        <f t="array" ref="F199">SUMPRODUCT($A199:$B199,$E$23:$F$23)+$G$23</f>
        <v>-0.00920317731112756</v>
      </c>
      <c r="G199" s="40" cm="1">
        <f t="array" ref="G199">SUMPRODUCT($A199:$B199,$E$24:$F$24)+$G$24</f>
        <v>-0.0214741422866322</v>
      </c>
      <c r="H199" s="10">
        <f t="shared" si="599"/>
        <v>-0.00717415596054701</v>
      </c>
      <c r="I199" s="10">
        <f t="shared" si="600"/>
        <v>-0.0680935856430711</v>
      </c>
      <c r="J199" s="10">
        <f t="shared" si="601"/>
        <v>-0.00920291748824303</v>
      </c>
      <c r="K199" s="10">
        <f t="shared" si="602"/>
        <v>-0.0214708420420709</v>
      </c>
      <c r="L199" s="10" cm="1">
        <f t="array" ref="L199">SUMPRODUCT(H199:K199,$E$28:$H$28)+$I$28</f>
        <v>0.000259076467161616</v>
      </c>
      <c r="M199" s="10">
        <f t="shared" si="603"/>
        <v>0.500064769116428</v>
      </c>
      <c r="N199">
        <f t="shared" si="604"/>
        <v>1</v>
      </c>
      <c r="O199" s="4">
        <f t="shared" si="605"/>
        <v>-0.693276727183603</v>
      </c>
      <c r="P199" s="61">
        <f t="shared" si="606"/>
        <v>0.500064769116428</v>
      </c>
      <c r="Q199" s="4">
        <f t="shared" si="607"/>
        <v>0.999948531486254</v>
      </c>
      <c r="R199" s="4">
        <f t="shared" si="608"/>
        <v>0.99536326359427</v>
      </c>
      <c r="S199" s="4">
        <f t="shared" si="609"/>
        <v>0.999915306309705</v>
      </c>
      <c r="T199" s="4">
        <f t="shared" si="610"/>
        <v>0.999539002942004</v>
      </c>
      <c r="U199" s="61">
        <f t="shared" si="611"/>
        <v>-0.00021910794777965</v>
      </c>
      <c r="V199" s="61">
        <f t="shared" si="612"/>
        <v>-0.00237533413745662</v>
      </c>
      <c r="W199" s="61">
        <f t="shared" si="613"/>
        <v>-0.00656961829306014</v>
      </c>
      <c r="X199" s="61">
        <f t="shared" si="614"/>
        <v>0.00442164555888942</v>
      </c>
      <c r="Y199" s="40" cm="1">
        <f t="array" ref="Y199">SUMPRODUCT($A199:$B199,$Z$21:$AA$21)+$AB$21</f>
        <v>-0.00678638259710863</v>
      </c>
      <c r="Z199" s="40" cm="1">
        <f t="array" ref="Z199">SUMPRODUCT($A199:$B199,$Z$22:$AA$22)+$AB$22</f>
        <v>-0.0640052985495474</v>
      </c>
      <c r="AA199" s="40" cm="1">
        <f t="array" ref="AA199">SUMPRODUCT($A199:$B199,$Z$23:$AA$23)+$AB$23</f>
        <v>0.00241313682340371</v>
      </c>
      <c r="AB199" s="40" cm="1">
        <f t="array" ref="AB199">SUMPRODUCT($A199:$B199,$Z$24:$AA$24)+$AB$24</f>
        <v>-0.0292914211098204</v>
      </c>
      <c r="AC199" s="10">
        <f t="shared" ref="AC199:AF199" si="771">TANH(Y199)</f>
        <v>-0.00678627841676977</v>
      </c>
      <c r="AD199" s="10">
        <f t="shared" si="771"/>
        <v>-0.063918038499309</v>
      </c>
      <c r="AE199" s="10">
        <f t="shared" si="771"/>
        <v>0.00241313213933158</v>
      </c>
      <c r="AF199" s="10">
        <f t="shared" si="771"/>
        <v>-0.0292830467609114</v>
      </c>
      <c r="AG199" s="61" cm="1">
        <f t="array" ref="AG199">SUMPRODUCT(AC199:AF199,$Z$28:$AC$28)+$AD$28</f>
        <v>-0.000304010605116132</v>
      </c>
      <c r="AH199" s="10">
        <f t="shared" si="588"/>
        <v>0.499923997349306</v>
      </c>
      <c r="AI199">
        <f t="shared" si="589"/>
        <v>0</v>
      </c>
      <c r="AJ199" s="4">
        <f t="shared" si="590"/>
        <v>-0.692995186810193</v>
      </c>
      <c r="AK199" s="61">
        <f t="shared" si="591"/>
        <v>0.499923997349306</v>
      </c>
      <c r="AL199" s="4">
        <f t="shared" ref="AL199:AO199" si="772">1-AC199^2</f>
        <v>0.99995394642525</v>
      </c>
      <c r="AM199" s="4">
        <f t="shared" si="772"/>
        <v>0.995914484354401</v>
      </c>
      <c r="AN199" s="4">
        <f t="shared" si="772"/>
        <v>0.999994176793278</v>
      </c>
      <c r="AO199" s="4">
        <f t="shared" si="772"/>
        <v>0.999142503172398</v>
      </c>
      <c r="AP199" s="61">
        <f t="shared" si="617"/>
        <v>-0.000494485630690009</v>
      </c>
      <c r="AQ199" s="61">
        <f t="shared" si="618"/>
        <v>-0.000173882843549392</v>
      </c>
      <c r="AR199" s="61">
        <f t="shared" si="619"/>
        <v>-0.0061864373947665</v>
      </c>
      <c r="AS199" s="61">
        <f t="shared" si="620"/>
        <v>0.00514786087831191</v>
      </c>
      <c r="AT199" s="40" cm="1">
        <f t="array" ref="AT199">SUMPRODUCT($A199:$B199,$AO$21:$AP$21)+$AQ$21</f>
        <v>-0.00591142383833789</v>
      </c>
      <c r="AU199" s="40" cm="1">
        <f t="array" ref="AU199">SUMPRODUCT($A199:$B199,$AO$22:$AP$22)+$AQ$22</f>
        <v>-0.063698392156539</v>
      </c>
      <c r="AV199" s="40" cm="1">
        <f t="array" ref="AV199">SUMPRODUCT($A199:$B199,$AO$23:$AP$23)+$AQ$23</f>
        <v>0.0133487614956358</v>
      </c>
      <c r="AW199" s="40" cm="1">
        <f t="array" ref="AW199">SUMPRODUCT($A199:$B199,$AO$24:$AP$24)+$AQ$24</f>
        <v>-0.0383867143818913</v>
      </c>
      <c r="AX199" s="10">
        <f t="shared" ref="AX199:BA199" si="773">TANH(AT199)</f>
        <v>-0.00591135498119943</v>
      </c>
      <c r="AY199" s="10">
        <f t="shared" si="773"/>
        <v>-0.0636123799907092</v>
      </c>
      <c r="AZ199" s="10">
        <f t="shared" si="773"/>
        <v>0.013347968682728</v>
      </c>
      <c r="BA199" s="10">
        <f t="shared" si="773"/>
        <v>-0.0383678707042412</v>
      </c>
      <c r="BB199" s="10" cm="1">
        <f t="array" ref="BB199">SUMPRODUCT(AX199:BA199,$AU$28:$AX$28)+$AY$28</f>
        <v>-0.000867343822871174</v>
      </c>
      <c r="BC199" s="10">
        <f t="shared" si="594"/>
        <v>0.499783164057876</v>
      </c>
      <c r="BD199">
        <f t="shared" si="595"/>
        <v>0</v>
      </c>
      <c r="BE199" s="4">
        <f t="shared" si="596"/>
        <v>-0.69271360268417</v>
      </c>
      <c r="BF199" s="61">
        <f t="shared" si="597"/>
        <v>0.499783164057876</v>
      </c>
      <c r="BG199" s="4">
        <f t="shared" ref="BG199:BJ199" si="774">1-AX199^2</f>
        <v>0.999965055882286</v>
      </c>
      <c r="BH199" s="4">
        <f t="shared" si="774"/>
        <v>0.995953465111918</v>
      </c>
      <c r="BI199" s="4">
        <f t="shared" si="774"/>
        <v>0.999821831732045</v>
      </c>
      <c r="BJ199" s="4">
        <f t="shared" si="774"/>
        <v>0.998527906497623</v>
      </c>
      <c r="BK199" s="61">
        <f t="shared" si="623"/>
        <v>-0.000781682671472308</v>
      </c>
      <c r="BL199" s="61">
        <f t="shared" si="624"/>
        <v>0.00189320732859779</v>
      </c>
      <c r="BM199" s="61">
        <f t="shared" si="625"/>
        <v>-0.00617382440338415</v>
      </c>
      <c r="BN199" s="61">
        <f t="shared" si="626"/>
        <v>0.00612065715298707</v>
      </c>
    </row>
    <row r="200" spans="1:66">
      <c r="A200" s="4">
        <f>Planar_dataset!A169</f>
        <v>-1.9933836091919</v>
      </c>
      <c r="B200" s="4">
        <f>Planar_dataset!B169</f>
        <v>3.82338186037744</v>
      </c>
      <c r="C200">
        <f>Planar_dataset!C169</f>
        <v>0</v>
      </c>
      <c r="D200" s="40" cm="1">
        <f t="array" ref="D200">SUMPRODUCT($A200:$B200,$E$21:$F$21)+$G$21</f>
        <v>-0.018964788375463</v>
      </c>
      <c r="E200" s="40" cm="1">
        <f t="array" ref="E200">SUMPRODUCT($A200:$B200,$E$22:$F$22)+$G$22</f>
        <v>-0.0731720067017277</v>
      </c>
      <c r="F200" s="40" cm="1">
        <f t="array" ref="F200">SUMPRODUCT($A200:$B200,$E$23:$F$23)+$G$23</f>
        <v>-0.00803437949867655</v>
      </c>
      <c r="G200" s="40" cm="1">
        <f t="array" ref="G200">SUMPRODUCT($A200:$B200,$E$24:$F$24)+$G$24</f>
        <v>-0.0223232750122528</v>
      </c>
      <c r="H200" s="10">
        <f t="shared" si="599"/>
        <v>-0.0189625150570344</v>
      </c>
      <c r="I200" s="10">
        <f t="shared" si="600"/>
        <v>-0.0730416946597706</v>
      </c>
      <c r="J200" s="10">
        <f t="shared" si="601"/>
        <v>-0.00803420662671646</v>
      </c>
      <c r="K200" s="10">
        <f t="shared" si="602"/>
        <v>-0.0223195676423976</v>
      </c>
      <c r="L200" s="10" cm="1">
        <f t="array" ref="L200">SUMPRODUCT(H200:K200,$E$28:$H$28)+$I$28</f>
        <v>0.0002649918819717</v>
      </c>
      <c r="M200" s="10">
        <f t="shared" si="603"/>
        <v>0.500066247970105</v>
      </c>
      <c r="N200">
        <f t="shared" si="604"/>
        <v>1</v>
      </c>
      <c r="O200" s="4">
        <f t="shared" si="605"/>
        <v>-0.693279685278518</v>
      </c>
      <c r="P200" s="61">
        <f t="shared" si="606"/>
        <v>0.500066247970105</v>
      </c>
      <c r="Q200" s="4">
        <f t="shared" si="607"/>
        <v>0.999640423022712</v>
      </c>
      <c r="R200" s="4">
        <f t="shared" si="608"/>
        <v>0.994664910841229</v>
      </c>
      <c r="S200" s="4">
        <f t="shared" si="609"/>
        <v>0.999935451523879</v>
      </c>
      <c r="T200" s="4">
        <f t="shared" si="610"/>
        <v>0.999501836900256</v>
      </c>
      <c r="U200" s="61">
        <f t="shared" si="611"/>
        <v>-0.000219041083065337</v>
      </c>
      <c r="V200" s="61">
        <f t="shared" si="612"/>
        <v>-0.00237367460868109</v>
      </c>
      <c r="W200" s="61">
        <f t="shared" si="613"/>
        <v>-0.00656977007952058</v>
      </c>
      <c r="X200" s="61">
        <f t="shared" si="614"/>
        <v>0.00442149422378656</v>
      </c>
      <c r="Y200" s="40" cm="1">
        <f t="array" ref="Y200">SUMPRODUCT($A200:$B200,$Z$21:$AA$21)+$AB$21</f>
        <v>-0.0185446737307384</v>
      </c>
      <c r="Z200" s="40" cm="1">
        <f t="array" ref="Z200">SUMPRODUCT($A200:$B200,$Z$22:$AA$22)+$AB$22</f>
        <v>-0.0686280442271645</v>
      </c>
      <c r="AA200" s="40" cm="1">
        <f t="array" ref="AA200">SUMPRODUCT($A200:$B200,$Z$23:$AA$23)+$AB$23</f>
        <v>0.00454975949806558</v>
      </c>
      <c r="AB200" s="40" cm="1">
        <f t="array" ref="AB200">SUMPRODUCT($A200:$B200,$Z$24:$AA$24)+$AB$24</f>
        <v>-0.0307920236962955</v>
      </c>
      <c r="AC200" s="10">
        <f t="shared" ref="AC200:AF200" si="775">TANH(Y200)</f>
        <v>-0.0185425481549343</v>
      </c>
      <c r="AD200" s="10">
        <f t="shared" si="775"/>
        <v>-0.0685205051703276</v>
      </c>
      <c r="AE200" s="10">
        <f t="shared" si="775"/>
        <v>0.00454972810451258</v>
      </c>
      <c r="AF200" s="10">
        <f t="shared" si="775"/>
        <v>-0.030782295579774</v>
      </c>
      <c r="AG200" s="61" cm="1">
        <f t="array" ref="AG200">SUMPRODUCT(AC200:AF200,$Z$28:$AC$28)+$AD$28</f>
        <v>-0.000332665750991249</v>
      </c>
      <c r="AH200" s="10">
        <f t="shared" si="588"/>
        <v>0.499916833563019</v>
      </c>
      <c r="AI200">
        <f t="shared" si="589"/>
        <v>0</v>
      </c>
      <c r="AJ200" s="4">
        <f t="shared" si="590"/>
        <v>-0.692980861517762</v>
      </c>
      <c r="AK200" s="61">
        <f t="shared" si="591"/>
        <v>0.499916833563019</v>
      </c>
      <c r="AL200" s="4">
        <f t="shared" ref="AL200:AO200" si="776">1-AC200^2</f>
        <v>0.999656173907922</v>
      </c>
      <c r="AM200" s="4">
        <f t="shared" si="776"/>
        <v>0.995304940371203</v>
      </c>
      <c r="AN200" s="4">
        <f t="shared" si="776"/>
        <v>0.999979299974175</v>
      </c>
      <c r="AO200" s="4">
        <f t="shared" si="776"/>
        <v>0.999052450278839</v>
      </c>
      <c r="AP200" s="61">
        <f t="shared" si="617"/>
        <v>-0.000494331295931762</v>
      </c>
      <c r="AQ200" s="61">
        <f t="shared" si="618"/>
        <v>-0.00017377392933847</v>
      </c>
      <c r="AR200" s="61">
        <f t="shared" si="619"/>
        <v>-0.00618625671093335</v>
      </c>
      <c r="AS200" s="61">
        <f t="shared" si="620"/>
        <v>0.00514732313977012</v>
      </c>
      <c r="AT200" s="40" cm="1">
        <f t="array" ref="AT200">SUMPRODUCT($A200:$B200,$AO$21:$AP$21)+$AQ$21</f>
        <v>-0.0175970281889562</v>
      </c>
      <c r="AU200" s="40" cm="1">
        <f t="array" ref="AU200">SUMPRODUCT($A200:$B200,$AO$22:$AP$22)+$AQ$22</f>
        <v>-0.0682955149465196</v>
      </c>
      <c r="AV200" s="40" cm="1">
        <f t="array" ref="AV200">SUMPRODUCT($A200:$B200,$AO$23:$AP$23)+$AQ$23</f>
        <v>0.0163968319251707</v>
      </c>
      <c r="AW200" s="40" cm="1">
        <f t="array" ref="AW200">SUMPRODUCT($A200:$B200,$AO$24:$AP$24)+$AQ$24</f>
        <v>-0.0406455687123458</v>
      </c>
      <c r="AX200" s="10">
        <f t="shared" ref="AX200:BA200" si="777">TANH(AT200)</f>
        <v>-0.0175952120756297</v>
      </c>
      <c r="AY200" s="10">
        <f t="shared" si="777"/>
        <v>-0.0681895296053801</v>
      </c>
      <c r="AZ200" s="10">
        <f t="shared" si="777"/>
        <v>0.0163953626204372</v>
      </c>
      <c r="BA200" s="10">
        <f t="shared" si="777"/>
        <v>-0.0406232004903939</v>
      </c>
      <c r="BB200" s="10" cm="1">
        <f t="array" ref="BB200">SUMPRODUCT(AX200:BA200,$AU$28:$AX$28)+$AY$28</f>
        <v>-0.000931790155633981</v>
      </c>
      <c r="BC200" s="10">
        <f t="shared" si="594"/>
        <v>0.499767052477946</v>
      </c>
      <c r="BD200">
        <f t="shared" si="595"/>
        <v>0</v>
      </c>
      <c r="BE200" s="4">
        <f t="shared" si="596"/>
        <v>-0.692681394011236</v>
      </c>
      <c r="BF200" s="61">
        <f t="shared" si="597"/>
        <v>0.499767052477946</v>
      </c>
      <c r="BG200" s="4">
        <f t="shared" ref="BG200:BJ200" si="778">1-AX200^2</f>
        <v>0.999690408512014</v>
      </c>
      <c r="BH200" s="4">
        <f t="shared" si="778"/>
        <v>0.995350188052197</v>
      </c>
      <c r="BI200" s="4">
        <f t="shared" si="778"/>
        <v>0.999731192084544</v>
      </c>
      <c r="BJ200" s="4">
        <f t="shared" si="778"/>
        <v>0.998349755581917</v>
      </c>
      <c r="BK200" s="61">
        <f t="shared" si="623"/>
        <v>-0.000781442784587154</v>
      </c>
      <c r="BL200" s="61">
        <f t="shared" si="624"/>
        <v>0.00189199956498489</v>
      </c>
      <c r="BM200" s="61">
        <f t="shared" si="625"/>
        <v>-0.006173065701997</v>
      </c>
      <c r="BN200" s="61">
        <f t="shared" si="626"/>
        <v>0.00611936786749281</v>
      </c>
    </row>
    <row r="201" spans="1:66">
      <c r="A201" s="4">
        <f>Planar_dataset!A170</f>
        <v>-0.0680758370742393</v>
      </c>
      <c r="B201" s="4">
        <f>Planar_dataset!B170</f>
        <v>0.978172883296824</v>
      </c>
      <c r="C201">
        <f>Planar_dataset!C170</f>
        <v>0</v>
      </c>
      <c r="D201" s="40" cm="1">
        <f t="array" ref="D201">SUMPRODUCT($A201:$B201,$E$21:$F$21)+$G$21</f>
        <v>0.00305219718519191</v>
      </c>
      <c r="E201" s="40" cm="1">
        <f t="array" ref="E201">SUMPRODUCT($A201:$B201,$E$22:$F$22)+$G$22</f>
        <v>-0.0182938717656718</v>
      </c>
      <c r="F201" s="40" cm="1">
        <f t="array" ref="F201">SUMPRODUCT($A201:$B201,$E$23:$F$23)+$G$23</f>
        <v>-0.00328132179546297</v>
      </c>
      <c r="G201" s="40" cm="1">
        <f t="array" ref="G201">SUMPRODUCT($A201:$B201,$E$24:$F$24)+$G$24</f>
        <v>-0.00607682364265161</v>
      </c>
      <c r="H201" s="10">
        <f t="shared" si="599"/>
        <v>0.00305218770723152</v>
      </c>
      <c r="I201" s="10">
        <f t="shared" si="600"/>
        <v>-0.0182918312614233</v>
      </c>
      <c r="J201" s="10">
        <f t="shared" si="601"/>
        <v>-0.00328131001877022</v>
      </c>
      <c r="K201" s="10">
        <f t="shared" si="602"/>
        <v>-0.00607674884254299</v>
      </c>
      <c r="L201" s="10" cm="1">
        <f t="array" ref="L201">SUMPRODUCT(H201:K201,$E$28:$H$28)+$I$28</f>
        <v>7.53101996127266e-5</v>
      </c>
      <c r="M201" s="10">
        <f t="shared" si="603"/>
        <v>0.500018827549894</v>
      </c>
      <c r="N201">
        <f t="shared" si="604"/>
        <v>1</v>
      </c>
      <c r="O201" s="4">
        <f t="shared" si="605"/>
        <v>-0.693184836368705</v>
      </c>
      <c r="P201" s="61">
        <f t="shared" si="606"/>
        <v>0.500018827549894</v>
      </c>
      <c r="Q201" s="4">
        <f t="shared" si="607"/>
        <v>0.9999906841502</v>
      </c>
      <c r="R201" s="4">
        <f t="shared" si="608"/>
        <v>0.999665408909104</v>
      </c>
      <c r="S201" s="4">
        <f t="shared" si="609"/>
        <v>0.999989233004561</v>
      </c>
      <c r="T201" s="4">
        <f t="shared" si="610"/>
        <v>0.999963073123505</v>
      </c>
      <c r="U201" s="61">
        <f t="shared" si="611"/>
        <v>-0.000219097053673008</v>
      </c>
      <c r="V201" s="61">
        <f t="shared" si="612"/>
        <v>-0.00238538160569092</v>
      </c>
      <c r="W201" s="61">
        <f t="shared" si="613"/>
        <v>-0.00656950040081293</v>
      </c>
      <c r="X201" s="61">
        <f t="shared" si="614"/>
        <v>0.00442311511736077</v>
      </c>
      <c r="Y201" s="40" cm="1">
        <f t="array" ref="Y201">SUMPRODUCT($A201:$B201,$Z$21:$AA$21)+$AB$21</f>
        <v>0.00315451334460382</v>
      </c>
      <c r="Z201" s="40" cm="1">
        <f t="array" ref="Z201">SUMPRODUCT($A201:$B201,$Z$22:$AA$22)+$AB$22</f>
        <v>-0.0171883849332576</v>
      </c>
      <c r="AA201" s="40" cm="1">
        <f t="array" ref="AA201">SUMPRODUCT($A201:$B201,$Z$23:$AA$23)+$AB$23</f>
        <v>-0.000218685691672086</v>
      </c>
      <c r="AB201" s="40" cm="1">
        <f t="array" ref="AB201">SUMPRODUCT($A201:$B201,$Z$24:$AA$24)+$AB$24</f>
        <v>-0.00813778868609225</v>
      </c>
      <c r="AC201" s="10">
        <f t="shared" ref="AC201:AF201" si="779">TANH(Y201)</f>
        <v>0.00315450288117261</v>
      </c>
      <c r="AD201" s="10">
        <f t="shared" si="779"/>
        <v>-0.0171866924178205</v>
      </c>
      <c r="AE201" s="10">
        <f t="shared" si="779"/>
        <v>-0.000218685688185986</v>
      </c>
      <c r="AF201" s="10">
        <f t="shared" si="779"/>
        <v>-0.00813760905295027</v>
      </c>
      <c r="AG201" s="61" cm="1">
        <f t="array" ref="AG201">SUMPRODUCT(AC201:AF201,$Z$28:$AC$28)+$AD$28</f>
        <v>-7.96686019125345e-5</v>
      </c>
      <c r="AH201" s="10">
        <f t="shared" si="588"/>
        <v>0.499980082849532</v>
      </c>
      <c r="AI201">
        <f t="shared" si="589"/>
        <v>0</v>
      </c>
      <c r="AJ201" s="4">
        <f t="shared" si="590"/>
        <v>-0.693107347052375</v>
      </c>
      <c r="AK201" s="61">
        <f t="shared" si="591"/>
        <v>0.499980082849532</v>
      </c>
      <c r="AL201" s="4">
        <f t="shared" ref="AL201:AO201" si="780">1-AC201^2</f>
        <v>0.999990049111573</v>
      </c>
      <c r="AM201" s="4">
        <f t="shared" si="780"/>
        <v>0.999704617603735</v>
      </c>
      <c r="AN201" s="4">
        <f t="shared" si="780"/>
        <v>0.99999995217657</v>
      </c>
      <c r="AO201" s="4">
        <f t="shared" si="780"/>
        <v>0.999933779318901</v>
      </c>
      <c r="AP201" s="61">
        <f t="shared" si="617"/>
        <v>-0.000494558961155181</v>
      </c>
      <c r="AQ201" s="61">
        <f t="shared" si="618"/>
        <v>-0.000174564168073804</v>
      </c>
      <c r="AR201" s="61">
        <f t="shared" si="619"/>
        <v>-0.00618716717240035</v>
      </c>
      <c r="AS201" s="61">
        <f t="shared" si="620"/>
        <v>0.0051525157396072</v>
      </c>
      <c r="AT201" s="40" cm="1">
        <f t="array" ref="AT201">SUMPRODUCT($A201:$B201,$AO$21:$AP$21)+$AQ$21</f>
        <v>0.00338529397100291</v>
      </c>
      <c r="AU201" s="40" cm="1">
        <f t="array" ref="AU201">SUMPRODUCT($A201:$B201,$AO$22:$AP$22)+$AQ$22</f>
        <v>-0.0171074864870512</v>
      </c>
      <c r="AV201" s="40" cm="1">
        <f t="array" ref="AV201">SUMPRODUCT($A201:$B201,$AO$23:$AP$23)+$AQ$23</f>
        <v>0.00266431792195872</v>
      </c>
      <c r="AW201" s="40" cm="1">
        <f t="array" ref="AW201">SUMPRODUCT($A201:$B201,$AO$24:$AP$24)+$AQ$24</f>
        <v>-0.0105355619154653</v>
      </c>
      <c r="AX201" s="10">
        <f t="shared" ref="AX201:BA201" si="781">TANH(AT201)</f>
        <v>0.00338528103899631</v>
      </c>
      <c r="AY201" s="10">
        <f t="shared" si="781"/>
        <v>-0.0171058177553212</v>
      </c>
      <c r="AZ201" s="10">
        <f t="shared" si="781"/>
        <v>0.00266431161767644</v>
      </c>
      <c r="BA201" s="10">
        <f t="shared" si="781"/>
        <v>-0.0105351721237767</v>
      </c>
      <c r="BB201" s="10" cm="1">
        <f t="array" ref="BB201">SUMPRODUCT(AX201:BA201,$AU$28:$AX$28)+$AY$28</f>
        <v>-0.000231641432870597</v>
      </c>
      <c r="BC201" s="10">
        <f t="shared" si="594"/>
        <v>0.499942089642041</v>
      </c>
      <c r="BD201">
        <f t="shared" si="595"/>
        <v>0</v>
      </c>
      <c r="BE201" s="4">
        <f t="shared" si="596"/>
        <v>-0.693031366550729</v>
      </c>
      <c r="BF201" s="61">
        <f t="shared" si="597"/>
        <v>0.499942089642041</v>
      </c>
      <c r="BG201" s="4">
        <f t="shared" ref="BG201:BJ201" si="782">1-AX201^2</f>
        <v>0.999988539872287</v>
      </c>
      <c r="BH201" s="4">
        <f t="shared" si="782"/>
        <v>0.999707390998922</v>
      </c>
      <c r="BI201" s="4">
        <f t="shared" si="782"/>
        <v>0.999992901443604</v>
      </c>
      <c r="BJ201" s="4">
        <f t="shared" si="782"/>
        <v>0.999889010148322</v>
      </c>
      <c r="BK201" s="61">
        <f t="shared" si="623"/>
        <v>-0.000781949601526094</v>
      </c>
      <c r="BL201" s="61">
        <f t="shared" si="624"/>
        <v>0.00190094745236279</v>
      </c>
      <c r="BM201" s="61">
        <f t="shared" si="625"/>
        <v>-0.00617684429054427</v>
      </c>
      <c r="BN201" s="61">
        <f t="shared" si="626"/>
        <v>0.00613094923875902</v>
      </c>
    </row>
    <row r="202" spans="1:66">
      <c r="A202" s="4">
        <f>Planar_dataset!A171</f>
        <v>1.07968240916261</v>
      </c>
      <c r="B202" s="4">
        <f>Planar_dataset!B171</f>
        <v>-0.908628545258025</v>
      </c>
      <c r="C202">
        <f>Planar_dataset!C171</f>
        <v>0</v>
      </c>
      <c r="D202" s="40" cm="1">
        <f t="array" ref="D202">SUMPRODUCT($A202:$B202,$E$21:$F$21)+$G$21</f>
        <v>0.0153452538882857</v>
      </c>
      <c r="E202" s="40" cm="1">
        <f t="array" ref="E202">SUMPRODUCT($A202:$B202,$E$22:$F$22)+$G$22</f>
        <v>0.017974092829631</v>
      </c>
      <c r="F202" s="40" cm="1">
        <f t="array" ref="F202">SUMPRODUCT($A202:$B202,$E$23:$F$23)+$G$23</f>
        <v>0.000228529724863693</v>
      </c>
      <c r="G202" s="40" cm="1">
        <f t="array" ref="G202">SUMPRODUCT($A202:$B202,$E$24:$F$24)+$G$24</f>
        <v>0.00480376190793583</v>
      </c>
      <c r="H202" s="10">
        <f t="shared" si="599"/>
        <v>0.0153440495178794</v>
      </c>
      <c r="I202" s="10">
        <f t="shared" si="600"/>
        <v>0.0179721574615805</v>
      </c>
      <c r="J202" s="10">
        <f t="shared" si="601"/>
        <v>0.000228529720885308</v>
      </c>
      <c r="K202" s="10">
        <f t="shared" si="602"/>
        <v>0.0048037249575346</v>
      </c>
      <c r="L202" s="10" cm="1">
        <f t="array" ref="L202">SUMPRODUCT(H202:K202,$E$28:$H$28)+$I$28</f>
        <v>-5.29976027784326e-5</v>
      </c>
      <c r="M202" s="10">
        <f t="shared" si="603"/>
        <v>0.499986750599308</v>
      </c>
      <c r="N202">
        <f t="shared" si="604"/>
        <v>0</v>
      </c>
      <c r="O202" s="4">
        <f t="shared" si="605"/>
        <v>-0.693120682109649</v>
      </c>
      <c r="P202" s="61">
        <f t="shared" si="606"/>
        <v>0.499986750599308</v>
      </c>
      <c r="Q202" s="4">
        <f t="shared" si="607"/>
        <v>0.999764560144393</v>
      </c>
      <c r="R202" s="4">
        <f t="shared" si="608"/>
        <v>0.999677001556176</v>
      </c>
      <c r="S202" s="4">
        <f t="shared" si="609"/>
        <v>0.999999947774167</v>
      </c>
      <c r="T202" s="4">
        <f t="shared" si="610"/>
        <v>0.999976924226532</v>
      </c>
      <c r="U202" s="61">
        <f t="shared" si="611"/>
        <v>-0.000219033457884854</v>
      </c>
      <c r="V202" s="61">
        <f t="shared" si="612"/>
        <v>-0.00238525624028536</v>
      </c>
      <c r="W202" s="61">
        <f t="shared" si="613"/>
        <v>-0.00656914934452837</v>
      </c>
      <c r="X202" s="61">
        <f t="shared" si="614"/>
        <v>0.00442289263131049</v>
      </c>
      <c r="Y202" s="40" cm="1">
        <f t="array" ref="Y202">SUMPRODUCT($A202:$B202,$Z$21:$AA$21)+$AB$21</f>
        <v>0.0152383310748155</v>
      </c>
      <c r="Z202" s="40" cm="1">
        <f t="array" ref="Z202">SUMPRODUCT($A202:$B202,$Z$22:$AA$22)+$AB$22</f>
        <v>0.0168160390311856</v>
      </c>
      <c r="AA202" s="40" cm="1">
        <f t="array" ref="AA202">SUMPRODUCT($A202:$B202,$Z$23:$AA$23)+$AB$23</f>
        <v>-0.00297721946084894</v>
      </c>
      <c r="AB202" s="40" cm="1">
        <f t="array" ref="AB202">SUMPRODUCT($A202:$B202,$Z$24:$AA$24)+$AB$24</f>
        <v>0.00696126360820597</v>
      </c>
      <c r="AC202" s="10">
        <f t="shared" ref="AC202:AF202" si="783">TANH(Y202)</f>
        <v>0.0152371517033287</v>
      </c>
      <c r="AD202" s="10">
        <f t="shared" si="783"/>
        <v>0.0168144541352763</v>
      </c>
      <c r="AE202" s="10">
        <f t="shared" si="783"/>
        <v>-0.00297721066435206</v>
      </c>
      <c r="AF202" s="10">
        <f t="shared" si="783"/>
        <v>0.00696115116465123</v>
      </c>
      <c r="AG202" s="61" cm="1">
        <f t="array" ref="AG202">SUMPRODUCT(AC202:AF202,$Z$28:$AC$28)+$AD$28</f>
        <v>8.62508682703282e-5</v>
      </c>
      <c r="AH202" s="10">
        <f t="shared" si="588"/>
        <v>0.500021562717054</v>
      </c>
      <c r="AI202">
        <f t="shared" si="589"/>
        <v>1</v>
      </c>
      <c r="AJ202" s="4">
        <f t="shared" si="590"/>
        <v>-0.693190306923982</v>
      </c>
      <c r="AK202" s="61">
        <f t="shared" si="591"/>
        <v>0.500021562717054</v>
      </c>
      <c r="AL202" s="4">
        <f t="shared" ref="AL202:AO202" si="784">1-AC202^2</f>
        <v>0.99976782920797</v>
      </c>
      <c r="AM202" s="4">
        <f t="shared" si="784"/>
        <v>0.999717274132133</v>
      </c>
      <c r="AN202" s="4">
        <f t="shared" si="784"/>
        <v>0.99999113621666</v>
      </c>
      <c r="AO202" s="4">
        <f t="shared" si="784"/>
        <v>0.999951542374463</v>
      </c>
      <c r="AP202" s="61">
        <f t="shared" si="617"/>
        <v>-0.000494490080213873</v>
      </c>
      <c r="AQ202" s="61">
        <f t="shared" si="618"/>
        <v>-0.000174580860660335</v>
      </c>
      <c r="AR202" s="61">
        <f t="shared" si="619"/>
        <v>-0.0061876259282512</v>
      </c>
      <c r="AS202" s="61">
        <f t="shared" si="620"/>
        <v>0.00515303474605389</v>
      </c>
      <c r="AT202" s="40" cm="1">
        <f t="array" ref="AT202">SUMPRODUCT($A202:$B202,$AO$21:$AP$21)+$AQ$21</f>
        <v>0.0149971294760853</v>
      </c>
      <c r="AU202" s="40" cm="1">
        <f t="array" ref="AU202">SUMPRODUCT($A202:$B202,$AO$22:$AP$22)+$AQ$22</f>
        <v>0.0167312893591386</v>
      </c>
      <c r="AV202" s="40" cm="1">
        <f t="array" ref="AV202">SUMPRODUCT($A202:$B202,$AO$23:$AP$23)+$AQ$23</f>
        <v>-0.00599555459295327</v>
      </c>
      <c r="AW202" s="40" cm="1">
        <f t="array" ref="AW202">SUMPRODUCT($A202:$B202,$AO$24:$AP$24)+$AQ$24</f>
        <v>0.0094718301117527</v>
      </c>
      <c r="AX202" s="10">
        <f t="shared" ref="AX202:BA202" si="785">TANH(AT202)</f>
        <v>0.0149960052229736</v>
      </c>
      <c r="AY202" s="10">
        <f t="shared" si="785"/>
        <v>0.0167297283036207</v>
      </c>
      <c r="AZ202" s="10">
        <f t="shared" si="785"/>
        <v>-0.00599548275390233</v>
      </c>
      <c r="BA202" s="10">
        <f t="shared" si="785"/>
        <v>0.0094715468650519</v>
      </c>
      <c r="BB202" s="10" cm="1">
        <f t="array" ref="BB202">SUMPRODUCT(AX202:BA202,$AU$28:$AX$28)+$AY$28</f>
        <v>0.000231259562879119</v>
      </c>
      <c r="BC202" s="10">
        <f t="shared" si="594"/>
        <v>0.500057814890462</v>
      </c>
      <c r="BD202">
        <f t="shared" si="595"/>
        <v>1</v>
      </c>
      <c r="BE202" s="4">
        <f t="shared" si="596"/>
        <v>-0.693262817026508</v>
      </c>
      <c r="BF202" s="61">
        <f t="shared" si="597"/>
        <v>0.500057814890462</v>
      </c>
      <c r="BG202" s="4">
        <f t="shared" ref="BG202:BJ202" si="786">1-AX202^2</f>
        <v>0.999775119827353</v>
      </c>
      <c r="BH202" s="4">
        <f t="shared" si="786"/>
        <v>0.999720116190887</v>
      </c>
      <c r="BI202" s="4">
        <f t="shared" si="786"/>
        <v>0.999964054186548</v>
      </c>
      <c r="BJ202" s="4">
        <f t="shared" si="786"/>
        <v>0.999910289799983</v>
      </c>
      <c r="BK202" s="61">
        <f t="shared" si="623"/>
        <v>-0.000781963680851976</v>
      </c>
      <c r="BL202" s="61">
        <f t="shared" si="624"/>
        <v>0.00190141168116182</v>
      </c>
      <c r="BM202" s="61">
        <f t="shared" si="625"/>
        <v>-0.00617809586229861</v>
      </c>
      <c r="BN202" s="61">
        <f t="shared" si="626"/>
        <v>0.00613249892352528</v>
      </c>
    </row>
    <row r="203" spans="1:66">
      <c r="A203" s="4">
        <f>Planar_dataset!A172</f>
        <v>-1.49733014480147</v>
      </c>
      <c r="B203" s="4">
        <f>Planar_dataset!B172</f>
        <v>2.16232644840574</v>
      </c>
      <c r="C203">
        <f>Planar_dataset!C172</f>
        <v>0</v>
      </c>
      <c r="D203" s="40" cm="1">
        <f t="array" ref="D203">SUMPRODUCT($A203:$B203,$E$21:$F$21)+$G$21</f>
        <v>-0.0173429053636573</v>
      </c>
      <c r="E203" s="40" cm="1">
        <f t="array" ref="E203">SUMPRODUCT($A203:$B203,$E$22:$F$22)+$G$22</f>
        <v>-0.0417396812673739</v>
      </c>
      <c r="F203" s="40" cm="1">
        <f t="array" ref="F203">SUMPRODUCT($A203:$B203,$E$23:$F$23)+$G$23</f>
        <v>-0.0035176300624565</v>
      </c>
      <c r="G203" s="40" cm="1">
        <f t="array" ref="G203">SUMPRODUCT($A203:$B203,$E$24:$F$24)+$G$24</f>
        <v>-0.0123188883221528</v>
      </c>
      <c r="H203" s="10">
        <f t="shared" si="599"/>
        <v>-0.0173411667941389</v>
      </c>
      <c r="I203" s="10">
        <f t="shared" si="600"/>
        <v>-0.0417154585095581</v>
      </c>
      <c r="J203" s="10">
        <f t="shared" si="601"/>
        <v>-0.00351761555380368</v>
      </c>
      <c r="K203" s="10">
        <f t="shared" si="602"/>
        <v>-0.0123182652089723</v>
      </c>
      <c r="L203" s="10" cm="1">
        <f t="array" ref="L203">SUMPRODUCT(H203:K203,$E$28:$H$28)+$I$28</f>
        <v>0.00014391885121537</v>
      </c>
      <c r="M203" s="10">
        <f t="shared" si="603"/>
        <v>0.500035979712742</v>
      </c>
      <c r="N203">
        <f t="shared" si="604"/>
        <v>1</v>
      </c>
      <c r="O203" s="4">
        <f t="shared" si="605"/>
        <v>-0.693219142574633</v>
      </c>
      <c r="P203" s="61">
        <f t="shared" si="606"/>
        <v>0.500035979712742</v>
      </c>
      <c r="Q203" s="4">
        <f t="shared" si="607"/>
        <v>0.999699283934218</v>
      </c>
      <c r="R203" s="4">
        <f t="shared" si="608"/>
        <v>0.998259820521337</v>
      </c>
      <c r="S203" s="4">
        <f t="shared" si="609"/>
        <v>0.999987626380816</v>
      </c>
      <c r="T203" s="4">
        <f t="shared" si="610"/>
        <v>0.999848260342241</v>
      </c>
      <c r="U203" s="61">
        <f t="shared" si="611"/>
        <v>-0.000219040721653061</v>
      </c>
      <c r="V203" s="61">
        <f t="shared" si="612"/>
        <v>-0.00238210932956586</v>
      </c>
      <c r="W203" s="61">
        <f t="shared" si="613"/>
        <v>-0.00656971519941757</v>
      </c>
      <c r="X203" s="61">
        <f t="shared" si="614"/>
        <v>0.00442275897730657</v>
      </c>
      <c r="Y203" s="40" cm="1">
        <f t="array" ref="Y203">SUMPRODUCT($A203:$B203,$Z$21:$AA$21)+$AB$21</f>
        <v>-0.0171009778910717</v>
      </c>
      <c r="Z203" s="40" cm="1">
        <f t="array" ref="Z203">SUMPRODUCT($A203:$B203,$Z$22:$AA$22)+$AB$22</f>
        <v>-0.0391219099425053</v>
      </c>
      <c r="AA203" s="40" cm="1">
        <f t="array" ref="AA203">SUMPRODUCT($A203:$B203,$Z$23:$AA$23)+$AB$23</f>
        <v>0.0037307262224456</v>
      </c>
      <c r="AB203" s="40" cm="1">
        <f t="array" ref="AB203">SUMPRODUCT($A203:$B203,$Z$24:$AA$24)+$AB$24</f>
        <v>-0.0171969207033102</v>
      </c>
      <c r="AC203" s="10">
        <f t="shared" ref="AC203:AF203" si="787">TANH(Y203)</f>
        <v>-0.0170993110630911</v>
      </c>
      <c r="AD203" s="10">
        <f t="shared" si="787"/>
        <v>-0.0391019631487878</v>
      </c>
      <c r="AE203" s="10">
        <f t="shared" si="787"/>
        <v>0.0037307089140638</v>
      </c>
      <c r="AF203" s="10">
        <f t="shared" si="787"/>
        <v>-0.0171952256653049</v>
      </c>
      <c r="AG203" s="61" cm="1">
        <f t="array" ref="AG203">SUMPRODUCT(AC203:AF203,$Z$28:$AC$28)+$AD$28</f>
        <v>-0.000194202389154801</v>
      </c>
      <c r="AH203" s="10">
        <f t="shared" si="588"/>
        <v>0.499951449402864</v>
      </c>
      <c r="AI203">
        <f t="shared" si="589"/>
        <v>0</v>
      </c>
      <c r="AJ203" s="4">
        <f t="shared" si="590"/>
        <v>-0.693050084079689</v>
      </c>
      <c r="AK203" s="61">
        <f t="shared" si="591"/>
        <v>0.499951449402864</v>
      </c>
      <c r="AL203" s="4">
        <f t="shared" ref="AL203:AO203" si="788">1-AC203^2</f>
        <v>0.999707613561168</v>
      </c>
      <c r="AM203" s="4">
        <f t="shared" si="788"/>
        <v>0.998471036477911</v>
      </c>
      <c r="AN203" s="4">
        <f t="shared" si="788"/>
        <v>0.999986081810999</v>
      </c>
      <c r="AO203" s="4">
        <f t="shared" si="788"/>
        <v>0.999704324214319</v>
      </c>
      <c r="AP203" s="61">
        <f t="shared" si="617"/>
        <v>-0.000494390963748808</v>
      </c>
      <c r="AQ203" s="61">
        <f t="shared" si="618"/>
        <v>-0.000174338780574772</v>
      </c>
      <c r="AR203" s="61">
        <f t="shared" si="619"/>
        <v>-0.00618672702508329</v>
      </c>
      <c r="AS203" s="61">
        <f t="shared" si="620"/>
        <v>0.0051510383776619</v>
      </c>
      <c r="AT203" s="40" cm="1">
        <f t="array" ref="AT203">SUMPRODUCT($A203:$B203,$AO$21:$AP$21)+$AQ$21</f>
        <v>-0.016555260104943</v>
      </c>
      <c r="AU203" s="40" cm="1">
        <f t="array" ref="AU203">SUMPRODUCT($A203:$B203,$AO$22:$AP$22)+$AQ$22</f>
        <v>-0.0389303416846277</v>
      </c>
      <c r="AV203" s="40" cm="1">
        <f t="array" ref="AV203">SUMPRODUCT($A203:$B203,$AO$23:$AP$23)+$AQ$23</f>
        <v>0.0105547166013922</v>
      </c>
      <c r="AW203" s="40" cm="1">
        <f t="array" ref="AW203">SUMPRODUCT($A203:$B203,$AO$24:$AP$24)+$AQ$24</f>
        <v>-0.0228727535406783</v>
      </c>
      <c r="AX203" s="10">
        <f t="shared" ref="AX203:BA203" si="789">TANH(AT203)</f>
        <v>-0.0165537478007322</v>
      </c>
      <c r="AY203" s="10">
        <f t="shared" si="789"/>
        <v>-0.0389106863613322</v>
      </c>
      <c r="AZ203" s="10">
        <f t="shared" si="789"/>
        <v>0.0105543246798606</v>
      </c>
      <c r="BA203" s="10">
        <f t="shared" si="789"/>
        <v>-0.0228687656501915</v>
      </c>
      <c r="BB203" s="10" cm="1">
        <f t="array" ref="BB203">SUMPRODUCT(AX203:BA203,$AU$28:$AX$28)+$AY$28</f>
        <v>-0.000532138846290631</v>
      </c>
      <c r="BC203" s="10">
        <f t="shared" si="594"/>
        <v>0.499866965291567</v>
      </c>
      <c r="BD203">
        <f t="shared" si="595"/>
        <v>0</v>
      </c>
      <c r="BE203" s="4">
        <f t="shared" si="596"/>
        <v>-0.692881146533268</v>
      </c>
      <c r="BF203" s="61">
        <f t="shared" si="597"/>
        <v>0.499866965291567</v>
      </c>
      <c r="BG203" s="4">
        <f t="shared" ref="BG203:BJ203" si="790">1-AX203^2</f>
        <v>0.99972597343375</v>
      </c>
      <c r="BH203" s="4">
        <f t="shared" si="790"/>
        <v>0.99848595848689</v>
      </c>
      <c r="BI203" s="4">
        <f t="shared" si="790"/>
        <v>0.999888606230552</v>
      </c>
      <c r="BJ203" s="4">
        <f t="shared" si="790"/>
        <v>0.999477019557637</v>
      </c>
      <c r="BK203" s="61">
        <f t="shared" si="623"/>
        <v>-0.000781626815782373</v>
      </c>
      <c r="BL203" s="61">
        <f t="shared" si="624"/>
        <v>0.00189833959477185</v>
      </c>
      <c r="BM203" s="61">
        <f t="shared" si="625"/>
        <v>-0.0061752719971524</v>
      </c>
      <c r="BN203" s="61">
        <f t="shared" si="626"/>
        <v>0.00612750217071801</v>
      </c>
    </row>
    <row r="204" spans="1:66">
      <c r="A204" s="4">
        <f>Planar_dataset!A173</f>
        <v>-1.02248496669438</v>
      </c>
      <c r="B204" s="4">
        <f>Planar_dataset!B173</f>
        <v>3.55191555794588</v>
      </c>
      <c r="C204">
        <f>Planar_dataset!C173</f>
        <v>0</v>
      </c>
      <c r="D204" s="40" cm="1">
        <f t="array" ref="D204">SUMPRODUCT($A204:$B204,$E$21:$F$21)+$G$21</f>
        <v>-0.00278399595853846</v>
      </c>
      <c r="E204" s="40" cm="1">
        <f t="array" ref="E204">SUMPRODUCT($A204:$B204,$E$22:$F$22)+$G$22</f>
        <v>-0.0671763593562666</v>
      </c>
      <c r="F204" s="40" cm="1">
        <f t="array" ref="F204">SUMPRODUCT($A204:$B204,$E$23:$F$23)+$G$23</f>
        <v>-0.00976448670777166</v>
      </c>
      <c r="G204" s="40" cm="1">
        <f t="array" ref="G204">SUMPRODUCT($A204:$B204,$E$24:$F$24)+$G$24</f>
        <v>-0.0214245153791538</v>
      </c>
      <c r="H204" s="10">
        <f t="shared" si="599"/>
        <v>-0.00278398876598332</v>
      </c>
      <c r="I204" s="10">
        <f t="shared" si="600"/>
        <v>-0.0670754933259387</v>
      </c>
      <c r="J204" s="10">
        <f t="shared" si="601"/>
        <v>-0.00976417638729183</v>
      </c>
      <c r="K204" s="10">
        <f t="shared" si="602"/>
        <v>-0.0214212379596369</v>
      </c>
      <c r="L204" s="10" cm="1">
        <f t="array" ref="L204">SUMPRODUCT(H204:K204,$E$28:$H$28)+$I$28</f>
        <v>0.000260107247843482</v>
      </c>
      <c r="M204" s="10">
        <f t="shared" si="603"/>
        <v>0.500065026811594</v>
      </c>
      <c r="N204">
        <f t="shared" si="604"/>
        <v>1</v>
      </c>
      <c r="O204" s="4">
        <f t="shared" si="605"/>
        <v>-0.69327724264084</v>
      </c>
      <c r="P204" s="61">
        <f t="shared" si="606"/>
        <v>0.500065026811594</v>
      </c>
      <c r="Q204" s="4">
        <f t="shared" si="607"/>
        <v>0.999992249406551</v>
      </c>
      <c r="R204" s="4">
        <f t="shared" si="608"/>
        <v>0.995500878195082</v>
      </c>
      <c r="S204" s="4">
        <f t="shared" si="609"/>
        <v>0.999904660859478</v>
      </c>
      <c r="T204" s="4">
        <f t="shared" si="610"/>
        <v>0.999541130564277</v>
      </c>
      <c r="U204" s="61">
        <f t="shared" si="611"/>
        <v>-0.000219117640132915</v>
      </c>
      <c r="V204" s="61">
        <f t="shared" si="612"/>
        <v>-0.00237566376507057</v>
      </c>
      <c r="W204" s="61">
        <f t="shared" si="613"/>
        <v>-0.00656955173603507</v>
      </c>
      <c r="X204" s="61">
        <f t="shared" si="614"/>
        <v>0.00442165724940293</v>
      </c>
      <c r="Y204" s="40" cm="1">
        <f t="array" ref="Y204">SUMPRODUCT($A204:$B204,$Z$21:$AA$21)+$AB$21</f>
        <v>-0.00240341201897981</v>
      </c>
      <c r="Z204" s="40" cm="1">
        <f t="array" ref="Z204">SUMPRODUCT($A204:$B204,$Z$22:$AA$22)+$AB$22</f>
        <v>-0.063062282113349</v>
      </c>
      <c r="AA204" s="40" cm="1">
        <f t="array" ref="AA204">SUMPRODUCT($A204:$B204,$Z$23:$AA$23)+$AB$23</f>
        <v>0.00163170612070729</v>
      </c>
      <c r="AB204" s="40" cm="1">
        <f t="array" ref="AB204">SUMPRODUCT($A204:$B204,$Z$24:$AA$24)+$AB$24</f>
        <v>-0.0290935988768365</v>
      </c>
      <c r="AC204" s="10">
        <f t="shared" ref="AC204:AF204" si="791">TANH(Y204)</f>
        <v>-0.00240340739130932</v>
      </c>
      <c r="AD204" s="10">
        <f t="shared" si="791"/>
        <v>-0.0629788184377208</v>
      </c>
      <c r="AE204" s="10">
        <f t="shared" si="791"/>
        <v>0.00163170467258876</v>
      </c>
      <c r="AF204" s="10">
        <f t="shared" si="791"/>
        <v>-0.029085393017467</v>
      </c>
      <c r="AG204" s="61" cm="1">
        <f t="array" ref="AG204">SUMPRODUCT(AC204:AF204,$Z$28:$AC$28)+$AD$28</f>
        <v>-0.000296966941043414</v>
      </c>
      <c r="AH204" s="10">
        <f t="shared" si="588"/>
        <v>0.499925758265285</v>
      </c>
      <c r="AI204">
        <f t="shared" si="589"/>
        <v>0</v>
      </c>
      <c r="AJ204" s="4">
        <f t="shared" si="590"/>
        <v>-0.692998708113094</v>
      </c>
      <c r="AK204" s="61">
        <f t="shared" si="591"/>
        <v>0.499925758265285</v>
      </c>
      <c r="AL204" s="4">
        <f t="shared" ref="AL204:AO204" si="792">1-AC204^2</f>
        <v>0.999994223632911</v>
      </c>
      <c r="AM204" s="4">
        <f t="shared" si="792"/>
        <v>0.996033668428189</v>
      </c>
      <c r="AN204" s="4">
        <f t="shared" si="792"/>
        <v>0.999997337539861</v>
      </c>
      <c r="AO204" s="4">
        <f t="shared" si="792"/>
        <v>0.999154039913019</v>
      </c>
      <c r="AP204" s="61">
        <f t="shared" si="617"/>
        <v>-0.00049450728993792</v>
      </c>
      <c r="AQ204" s="61">
        <f t="shared" si="618"/>
        <v>-0.000173904265183428</v>
      </c>
      <c r="AR204" s="61">
        <f t="shared" si="619"/>
        <v>-0.00618647873961535</v>
      </c>
      <c r="AS204" s="61">
        <f t="shared" si="620"/>
        <v>0.00514793845168424</v>
      </c>
      <c r="AT204" s="40" cm="1">
        <f t="array" ref="AT204">SUMPRODUCT($A204:$B204,$AO$21:$AP$21)+$AQ$21</f>
        <v>-0.00154495291707344</v>
      </c>
      <c r="AU204" s="40" cm="1">
        <f t="array" ref="AU204">SUMPRODUCT($A204:$B204,$AO$22:$AP$22)+$AQ$22</f>
        <v>-0.0627612115189181</v>
      </c>
      <c r="AV204" s="40" cm="1">
        <f t="array" ref="AV204">SUMPRODUCT($A204:$B204,$AO$23:$AP$23)+$AQ$23</f>
        <v>0.012359981058192</v>
      </c>
      <c r="AW204" s="40" cm="1">
        <f t="array" ref="AW204">SUMPRODUCT($A204:$B204,$AO$24:$AP$24)+$AQ$24</f>
        <v>-0.0380163643183808</v>
      </c>
      <c r="AX204" s="10">
        <f t="shared" ref="AX204:BA204" si="793">TANH(AT204)</f>
        <v>-0.00154495168786912</v>
      </c>
      <c r="AY204" s="10">
        <f t="shared" si="793"/>
        <v>-0.0626789363120687</v>
      </c>
      <c r="AZ204" s="10">
        <f t="shared" si="793"/>
        <v>0.012359351688793</v>
      </c>
      <c r="BA204" s="10">
        <f t="shared" si="793"/>
        <v>-0.0379980605927276</v>
      </c>
      <c r="BB204" s="10" cm="1">
        <f t="array" ref="BB204">SUMPRODUCT(AX204:BA204,$AU$28:$AX$28)+$AY$28</f>
        <v>-0.000853872831487474</v>
      </c>
      <c r="BC204" s="10">
        <f t="shared" si="594"/>
        <v>0.499786531805098</v>
      </c>
      <c r="BD204">
        <f t="shared" si="595"/>
        <v>0</v>
      </c>
      <c r="BE204" s="4">
        <f t="shared" si="596"/>
        <v>-0.69272033528155</v>
      </c>
      <c r="BF204" s="61">
        <f t="shared" si="597"/>
        <v>0.499786531805098</v>
      </c>
      <c r="BG204" s="4">
        <f t="shared" ref="BG204:BJ204" si="794">1-AX204^2</f>
        <v>0.999997613124282</v>
      </c>
      <c r="BH204" s="4">
        <f t="shared" si="794"/>
        <v>0.996071350942788</v>
      </c>
      <c r="BI204" s="4">
        <f t="shared" si="794"/>
        <v>0.999847246425833</v>
      </c>
      <c r="BJ204" s="4">
        <f t="shared" si="794"/>
        <v>0.998556147391191</v>
      </c>
      <c r="BK204" s="61">
        <f t="shared" si="623"/>
        <v>-0.000781713389268614</v>
      </c>
      <c r="BL204" s="61">
        <f t="shared" si="624"/>
        <v>0.001893444176431</v>
      </c>
      <c r="BM204" s="61">
        <f t="shared" si="625"/>
        <v>-0.00617402294006047</v>
      </c>
      <c r="BN204" s="61">
        <f t="shared" si="626"/>
        <v>0.00612087150534985</v>
      </c>
    </row>
    <row r="205" spans="1:66">
      <c r="A205" s="4">
        <f>Planar_dataset!A174</f>
        <v>-0.0688068626510152</v>
      </c>
      <c r="B205" s="4">
        <f>Planar_dataset!B174</f>
        <v>-1.1311193566029</v>
      </c>
      <c r="C205">
        <f>Planar_dataset!C174</f>
        <v>0</v>
      </c>
      <c r="D205" s="40" cm="1">
        <f t="array" ref="D205">SUMPRODUCT($A205:$B205,$E$21:$F$21)+$G$21</f>
        <v>-0.00616814654966963</v>
      </c>
      <c r="E205" s="40" cm="1">
        <f t="array" ref="E205">SUMPRODUCT($A205:$B205,$E$22:$F$22)+$G$22</f>
        <v>0.0210119297963204</v>
      </c>
      <c r="F205" s="40" cm="1">
        <f t="array" ref="F205">SUMPRODUCT($A205:$B205,$E$23:$F$23)+$G$23</f>
        <v>0.00420360960331258</v>
      </c>
      <c r="G205" s="40" cm="1">
        <f t="array" ref="G205">SUMPRODUCT($A205:$B205,$E$24:$F$24)+$G$24</f>
        <v>0.00714905783910478</v>
      </c>
      <c r="H205" s="10">
        <f t="shared" si="599"/>
        <v>-0.00616806832636002</v>
      </c>
      <c r="I205" s="10">
        <f t="shared" si="600"/>
        <v>0.0210088380782887</v>
      </c>
      <c r="J205" s="10">
        <f t="shared" si="601"/>
        <v>0.00420358484375945</v>
      </c>
      <c r="K205" s="10">
        <f t="shared" si="602"/>
        <v>0.00714893604779557</v>
      </c>
      <c r="L205" s="10" cm="1">
        <f t="array" ref="L205">SUMPRODUCT(H205:K205,$E$28:$H$28)+$I$28</f>
        <v>-8.95435600702802e-5</v>
      </c>
      <c r="M205" s="10">
        <f t="shared" si="603"/>
        <v>0.499977614109997</v>
      </c>
      <c r="N205">
        <f t="shared" si="604"/>
        <v>0</v>
      </c>
      <c r="O205" s="4">
        <f t="shared" si="605"/>
        <v>-0.693102409782166</v>
      </c>
      <c r="P205" s="61">
        <f t="shared" si="606"/>
        <v>0.499977614109997</v>
      </c>
      <c r="Q205" s="4">
        <f t="shared" si="607"/>
        <v>0.999961954933121</v>
      </c>
      <c r="R205" s="4">
        <f t="shared" si="608"/>
        <v>0.9995586287226</v>
      </c>
      <c r="S205" s="4">
        <f t="shared" si="609"/>
        <v>0.999982329874461</v>
      </c>
      <c r="T205" s="4">
        <f t="shared" si="610"/>
        <v>0.999948892713384</v>
      </c>
      <c r="U205" s="61">
        <f t="shared" si="611"/>
        <v>-0.000219072700839873</v>
      </c>
      <c r="V205" s="61">
        <f t="shared" si="612"/>
        <v>-0.00238493021778735</v>
      </c>
      <c r="W205" s="61">
        <f t="shared" si="613"/>
        <v>-0.00656891357091641</v>
      </c>
      <c r="X205" s="61">
        <f t="shared" si="614"/>
        <v>0.00442268782877796</v>
      </c>
      <c r="Y205" s="40" cm="1">
        <f t="array" ref="Y205">SUMPRODUCT($A205:$B205,$Z$21:$AA$21)+$AB$21</f>
        <v>-0.00628472394341632</v>
      </c>
      <c r="Z205" s="40" cm="1">
        <f t="array" ref="Z205">SUMPRODUCT($A205:$B205,$Z$22:$AA$22)+$AB$22</f>
        <v>0.0197530073385888</v>
      </c>
      <c r="AA205" s="40" cm="1">
        <f t="array" ref="AA205">SUMPRODUCT($A205:$B205,$Z$23:$AA$23)+$AB$23</f>
        <v>0.000714498902573659</v>
      </c>
      <c r="AB205" s="40" cm="1">
        <f t="array" ref="AB205">SUMPRODUCT($A205:$B205,$Z$24:$AA$24)+$AB$24</f>
        <v>0.00949692481133815</v>
      </c>
      <c r="AC205" s="10">
        <f t="shared" ref="AC205:AF205" si="795">TANH(Y205)</f>
        <v>-0.0062846412005613</v>
      </c>
      <c r="AD205" s="10">
        <f t="shared" si="795"/>
        <v>0.019750438654802</v>
      </c>
      <c r="AE205" s="10">
        <f t="shared" si="795"/>
        <v>0.00071449878098772</v>
      </c>
      <c r="AF205" s="10">
        <f t="shared" si="795"/>
        <v>0.00949663930741745</v>
      </c>
      <c r="AG205" s="61" cm="1">
        <f t="array" ref="AG205">SUMPRODUCT(AC205:AF205,$Z$28:$AC$28)+$AD$28</f>
        <v>8.69609275205726e-5</v>
      </c>
      <c r="AH205" s="10">
        <f t="shared" si="588"/>
        <v>0.500021740231866</v>
      </c>
      <c r="AI205">
        <f t="shared" si="589"/>
        <v>1</v>
      </c>
      <c r="AJ205" s="4">
        <f t="shared" si="590"/>
        <v>-0.693190661968981</v>
      </c>
      <c r="AK205" s="61">
        <f t="shared" si="591"/>
        <v>0.500021740231866</v>
      </c>
      <c r="AL205" s="4">
        <f t="shared" ref="AL205:AO205" si="796">1-AC205^2</f>
        <v>0.99996050328498</v>
      </c>
      <c r="AM205" s="4">
        <f t="shared" si="796"/>
        <v>0.999609920172943</v>
      </c>
      <c r="AN205" s="4">
        <f t="shared" si="796"/>
        <v>0.999999489491492</v>
      </c>
      <c r="AO205" s="4">
        <f t="shared" si="796"/>
        <v>0.999909813841865</v>
      </c>
      <c r="AP205" s="61">
        <f t="shared" si="617"/>
        <v>-0.000494585553343864</v>
      </c>
      <c r="AQ205" s="61">
        <f t="shared" si="618"/>
        <v>-0.000174562175385462</v>
      </c>
      <c r="AR205" s="61">
        <f t="shared" si="619"/>
        <v>-0.0061876798123634</v>
      </c>
      <c r="AS205" s="61">
        <f t="shared" si="620"/>
        <v>0.00515282153637998</v>
      </c>
      <c r="AT205" s="40" cm="1">
        <f t="array" ref="AT205">SUMPRODUCT($A205:$B205,$AO$21:$AP$21)+$AQ$21</f>
        <v>-0.00654767689816178</v>
      </c>
      <c r="AU205" s="40" cm="1">
        <f t="array" ref="AU205">SUMPRODUCT($A205:$B205,$AO$22:$AP$22)+$AQ$22</f>
        <v>0.0196608748271821</v>
      </c>
      <c r="AV205" s="40" cm="1">
        <f t="array" ref="AV205">SUMPRODUCT($A205:$B205,$AO$23:$AP$23)+$AQ$23</f>
        <v>-0.00256994941678021</v>
      </c>
      <c r="AW205" s="40" cm="1">
        <f t="array" ref="AW205">SUMPRODUCT($A205:$B205,$AO$24:$AP$24)+$AQ$24</f>
        <v>0.0122284465195215</v>
      </c>
      <c r="AX205" s="10">
        <f t="shared" ref="AX205:BA205" si="797">TANH(AT205)</f>
        <v>-0.00654758332893958</v>
      </c>
      <c r="AY205" s="10">
        <f t="shared" si="797"/>
        <v>0.0196583419151055</v>
      </c>
      <c r="AZ205" s="10">
        <f t="shared" si="797"/>
        <v>-0.00256994375893158</v>
      </c>
      <c r="BA205" s="10">
        <f t="shared" si="797"/>
        <v>0.0122278370294509</v>
      </c>
      <c r="BB205" s="10" cm="1">
        <f t="array" ref="BB205">SUMPRODUCT(AX205:BA205,$AU$28:$AX$28)+$AY$28</f>
        <v>0.000267576455710155</v>
      </c>
      <c r="BC205" s="10">
        <f t="shared" si="594"/>
        <v>0.500066894113528</v>
      </c>
      <c r="BD205">
        <f t="shared" si="595"/>
        <v>1</v>
      </c>
      <c r="BE205" s="4">
        <f t="shared" si="596"/>
        <v>-0.693280977737445</v>
      </c>
      <c r="BF205" s="61">
        <f t="shared" si="597"/>
        <v>0.500066894113528</v>
      </c>
      <c r="BG205" s="4">
        <f t="shared" ref="BG205:BJ205" si="798">1-AX205^2</f>
        <v>0.999957129152551</v>
      </c>
      <c r="BH205" s="4">
        <f t="shared" si="798"/>
        <v>0.999613549593149</v>
      </c>
      <c r="BI205" s="4">
        <f t="shared" si="798"/>
        <v>0.999993395389076</v>
      </c>
      <c r="BJ205" s="4">
        <f t="shared" si="798"/>
        <v>0.999850480001581</v>
      </c>
      <c r="BK205" s="61">
        <f t="shared" si="623"/>
        <v>-0.000782120237735444</v>
      </c>
      <c r="BL205" s="61">
        <f t="shared" si="624"/>
        <v>0.00190124351646992</v>
      </c>
      <c r="BM205" s="61">
        <f t="shared" si="625"/>
        <v>-0.00617838931651868</v>
      </c>
      <c r="BN205" s="61">
        <f t="shared" si="626"/>
        <v>0.00613224344421045</v>
      </c>
    </row>
    <row r="206" spans="1:66">
      <c r="A206" s="4">
        <f>Planar_dataset!A175</f>
        <v>-1.77284296507726</v>
      </c>
      <c r="B206" s="4">
        <f>Planar_dataset!B175</f>
        <v>3.4139952370163</v>
      </c>
      <c r="C206">
        <f>Planar_dataset!C175</f>
        <v>0</v>
      </c>
      <c r="D206" s="40" cm="1">
        <f t="array" ref="D206">SUMPRODUCT($A206:$B206,$E$21:$F$21)+$G$21</f>
        <v>-0.0168071485569918</v>
      </c>
      <c r="E206" s="40" cm="1">
        <f t="array" ref="E206">SUMPRODUCT($A206:$B206,$E$22:$F$22)+$G$22</f>
        <v>-0.0653303007092023</v>
      </c>
      <c r="F206" s="40" cm="1">
        <f t="array" ref="F206">SUMPRODUCT($A206:$B206,$E$23:$F$23)+$G$23</f>
        <v>-0.00719379742090007</v>
      </c>
      <c r="G206" s="40" cm="1">
        <f t="array" ref="G206">SUMPRODUCT($A206:$B206,$E$24:$F$24)+$G$24</f>
        <v>-0.0199388967091636</v>
      </c>
      <c r="H206" s="10">
        <f t="shared" si="599"/>
        <v>-0.016805566173321</v>
      </c>
      <c r="I206" s="10">
        <f t="shared" si="600"/>
        <v>-0.0652375148212588</v>
      </c>
      <c r="J206" s="10">
        <f t="shared" si="601"/>
        <v>-0.0071936733287336</v>
      </c>
      <c r="K206" s="10">
        <f t="shared" si="602"/>
        <v>-0.0199362548293382</v>
      </c>
      <c r="L206" s="10" cm="1">
        <f t="array" ref="L206">SUMPRODUCT(H206:K206,$E$28:$H$28)+$I$28</f>
        <v>0.000236843640953215</v>
      </c>
      <c r="M206" s="10">
        <f t="shared" si="603"/>
        <v>0.500059210909962</v>
      </c>
      <c r="N206">
        <f t="shared" si="604"/>
        <v>1</v>
      </c>
      <c r="O206" s="4">
        <f t="shared" si="605"/>
        <v>-0.693265609392286</v>
      </c>
      <c r="P206" s="61">
        <f t="shared" si="606"/>
        <v>0.500059210909962</v>
      </c>
      <c r="Q206" s="4">
        <f t="shared" si="607"/>
        <v>0.999717572945594</v>
      </c>
      <c r="R206" s="4">
        <f t="shared" si="608"/>
        <v>0.995744066659946</v>
      </c>
      <c r="S206" s="4">
        <f t="shared" si="609"/>
        <v>0.99994825106404</v>
      </c>
      <c r="T206" s="4">
        <f t="shared" si="610"/>
        <v>0.99960254574338</v>
      </c>
      <c r="U206" s="61">
        <f t="shared" si="611"/>
        <v>-0.000219054905506644</v>
      </c>
      <c r="V206" s="61">
        <f t="shared" si="612"/>
        <v>-0.00237621647372799</v>
      </c>
      <c r="W206" s="61">
        <f t="shared" si="613"/>
        <v>-0.00656976172231647</v>
      </c>
      <c r="X206" s="61">
        <f t="shared" si="614"/>
        <v>0.00442187750262224</v>
      </c>
      <c r="Y206" s="40" cm="1">
        <f t="array" ref="Y206">SUMPRODUCT($A206:$B206,$Z$21:$AA$21)+$AB$21</f>
        <v>-0.0164320999820951</v>
      </c>
      <c r="Z206" s="40" cm="1">
        <f t="array" ref="Z206">SUMPRODUCT($A206:$B206,$Z$22:$AA$22)+$AB$22</f>
        <v>-0.0612737822348819</v>
      </c>
      <c r="AA206" s="40" cm="1">
        <f t="array" ref="AA206">SUMPRODUCT($A206:$B206,$Z$23:$AA$23)+$AB$23</f>
        <v>0.00404038165407991</v>
      </c>
      <c r="AB206" s="40" cm="1">
        <f t="array" ref="AB206">SUMPRODUCT($A206:$B206,$Z$24:$AA$24)+$AB$24</f>
        <v>-0.0274991634046025</v>
      </c>
      <c r="AC206" s="10">
        <f t="shared" ref="AC206:AF206" si="799">TANH(Y206)</f>
        <v>-0.0164306211766265</v>
      </c>
      <c r="AD206" s="10">
        <f t="shared" si="799"/>
        <v>-0.0611972135666998</v>
      </c>
      <c r="AE206" s="10">
        <f t="shared" si="799"/>
        <v>0.00404035966823902</v>
      </c>
      <c r="AF206" s="10">
        <f t="shared" si="799"/>
        <v>-0.0274922338416496</v>
      </c>
      <c r="AG206" s="61" cm="1">
        <f t="array" ref="AG206">SUMPRODUCT(AC206:AF206,$Z$28:$AC$28)+$AD$28</f>
        <v>-0.000297101293254411</v>
      </c>
      <c r="AH206" s="10">
        <f t="shared" si="588"/>
        <v>0.499925724677233</v>
      </c>
      <c r="AI206">
        <f t="shared" si="589"/>
        <v>0</v>
      </c>
      <c r="AJ206" s="4">
        <f t="shared" si="590"/>
        <v>-0.692998640946966</v>
      </c>
      <c r="AK206" s="61">
        <f t="shared" si="591"/>
        <v>0.499925724677233</v>
      </c>
      <c r="AL206" s="4">
        <f t="shared" ref="AL206:AO206" si="800">1-AC206^2</f>
        <v>0.99973003468775</v>
      </c>
      <c r="AM206" s="4">
        <f t="shared" si="800"/>
        <v>0.996254901051672</v>
      </c>
      <c r="AN206" s="4">
        <f t="shared" si="800"/>
        <v>0.999983675493751</v>
      </c>
      <c r="AO206" s="4">
        <f t="shared" si="800"/>
        <v>0.999244177078396</v>
      </c>
      <c r="AP206" s="61">
        <f t="shared" si="617"/>
        <v>-0.000494376612608739</v>
      </c>
      <c r="AQ206" s="61">
        <f t="shared" si="618"/>
        <v>-0.000173942879999224</v>
      </c>
      <c r="AR206" s="61">
        <f t="shared" si="619"/>
        <v>-0.00618639380379295</v>
      </c>
      <c r="AS206" s="61">
        <f t="shared" si="620"/>
        <v>0.00514840251923805</v>
      </c>
      <c r="AT206" s="40" cm="1">
        <f t="array" ref="AT206">SUMPRODUCT($A206:$B206,$AO$21:$AP$21)+$AQ$21</f>
        <v>-0.0155861097880249</v>
      </c>
      <c r="AU206" s="40" cm="1">
        <f t="array" ref="AU206">SUMPRODUCT($A206:$B206,$AO$22:$AP$22)+$AQ$22</f>
        <v>-0.0609769246091563</v>
      </c>
      <c r="AV206" s="40" cm="1">
        <f t="array" ref="AV206">SUMPRODUCT($A206:$B206,$AO$23:$AP$23)+$AQ$23</f>
        <v>0.0146165558902369</v>
      </c>
      <c r="AW206" s="40" cm="1">
        <f t="array" ref="AW206">SUMPRODUCT($A206:$B206,$AO$24:$AP$24)+$AQ$24</f>
        <v>-0.0362956685542042</v>
      </c>
      <c r="AX206" s="10">
        <f t="shared" ref="AX206:BA206" si="801">TANH(AT206)</f>
        <v>-0.0155848478159645</v>
      </c>
      <c r="AY206" s="10">
        <f t="shared" si="801"/>
        <v>-0.0609014623379727</v>
      </c>
      <c r="AZ206" s="10">
        <f t="shared" si="801"/>
        <v>0.0146155150674594</v>
      </c>
      <c r="BA206" s="10">
        <f t="shared" si="801"/>
        <v>-0.036279738606263</v>
      </c>
      <c r="BB206" s="10" cm="1">
        <f t="array" ref="BB206">SUMPRODUCT(AX206:BA206,$AU$28:$AX$28)+$AY$28</f>
        <v>-0.000831953220602607</v>
      </c>
      <c r="BC206" s="10">
        <f t="shared" si="594"/>
        <v>0.499792011706846</v>
      </c>
      <c r="BD206">
        <f t="shared" si="595"/>
        <v>0</v>
      </c>
      <c r="BE206" s="4">
        <f t="shared" si="596"/>
        <v>-0.692731290467911</v>
      </c>
      <c r="BF206" s="61">
        <f t="shared" si="597"/>
        <v>0.499792011706846</v>
      </c>
      <c r="BG206" s="4">
        <f t="shared" ref="BG206:BJ206" si="802">1-AX206^2</f>
        <v>0.999757112518553</v>
      </c>
      <c r="BH206" s="4">
        <f t="shared" si="802"/>
        <v>0.996291011885096</v>
      </c>
      <c r="BI206" s="4">
        <f t="shared" si="802"/>
        <v>0.999786386719313</v>
      </c>
      <c r="BJ206" s="4">
        <f t="shared" si="802"/>
        <v>0.998683780566661</v>
      </c>
      <c r="BK206" s="61">
        <f t="shared" si="623"/>
        <v>-0.000781533955299337</v>
      </c>
      <c r="BL206" s="61">
        <f t="shared" si="624"/>
        <v>0.0018938824978125</v>
      </c>
      <c r="BM206" s="61">
        <f t="shared" si="625"/>
        <v>-0.00617371482428961</v>
      </c>
      <c r="BN206" s="61">
        <f t="shared" si="626"/>
        <v>0.00612172098200297</v>
      </c>
    </row>
    <row r="207" spans="1:66">
      <c r="A207" s="4">
        <f>Planar_dataset!A176</f>
        <v>-1.4290359870691</v>
      </c>
      <c r="B207" s="4">
        <f>Planar_dataset!B176</f>
        <v>3.33509091887825</v>
      </c>
      <c r="C207">
        <f>Planar_dataset!C176</f>
        <v>0</v>
      </c>
      <c r="D207" s="40" cm="1">
        <f t="array" ref="D207">SUMPRODUCT($A207:$B207,$E$21:$F$21)+$G$21</f>
        <v>-0.0110021441758494</v>
      </c>
      <c r="E207" s="40" cm="1">
        <f t="array" ref="E207">SUMPRODUCT($A207:$B207,$E$22:$F$22)+$G$22</f>
        <v>-0.0635281594692274</v>
      </c>
      <c r="F207" s="40" cm="1">
        <f t="array" ref="F207">SUMPRODUCT($A207:$B207,$E$23:$F$23)+$G$23</f>
        <v>-0.00786755726369028</v>
      </c>
      <c r="G207" s="40" cm="1">
        <f t="array" ref="G207">SUMPRODUCT($A207:$B207,$E$24:$F$24)+$G$24</f>
        <v>-0.0197286370874388</v>
      </c>
      <c r="H207" s="10">
        <f t="shared" si="599"/>
        <v>-0.0110017002711803</v>
      </c>
      <c r="I207" s="10">
        <f t="shared" si="600"/>
        <v>-0.0634428343215496</v>
      </c>
      <c r="J207" s="10">
        <f t="shared" si="601"/>
        <v>-0.0078673949378236</v>
      </c>
      <c r="K207" s="10">
        <f t="shared" si="602"/>
        <v>-0.0197260778982748</v>
      </c>
      <c r="L207" s="10" cm="1">
        <f t="array" ref="L207">SUMPRODUCT(H207:K207,$E$28:$H$28)+$I$28</f>
        <v>0.000236447017181575</v>
      </c>
      <c r="M207" s="10">
        <f t="shared" si="603"/>
        <v>0.50005911175402</v>
      </c>
      <c r="N207">
        <f t="shared" si="604"/>
        <v>1</v>
      </c>
      <c r="O207" s="4">
        <f t="shared" si="605"/>
        <v>-0.693265411056935</v>
      </c>
      <c r="P207" s="61">
        <f t="shared" si="606"/>
        <v>0.50005911175402</v>
      </c>
      <c r="Q207" s="4">
        <f t="shared" si="607"/>
        <v>0.999878962591143</v>
      </c>
      <c r="R207" s="4">
        <f t="shared" si="608"/>
        <v>0.995975006773248</v>
      </c>
      <c r="S207" s="4">
        <f t="shared" si="609"/>
        <v>0.999938104096892</v>
      </c>
      <c r="T207" s="4">
        <f t="shared" si="610"/>
        <v>0.999610881850751</v>
      </c>
      <c r="U207" s="61">
        <f t="shared" si="611"/>
        <v>-0.000219090225244659</v>
      </c>
      <c r="V207" s="61">
        <f t="shared" si="612"/>
        <v>-0.00237676711162818</v>
      </c>
      <c r="W207" s="61">
        <f t="shared" si="613"/>
        <v>-0.00656969375301585</v>
      </c>
      <c r="X207" s="61">
        <f t="shared" si="614"/>
        <v>0.00442191350171004</v>
      </c>
      <c r="Y207" s="40" cm="1">
        <f t="array" ref="Y207">SUMPRODUCT($A207:$B207,$Z$21:$AA$21)+$AB$21</f>
        <v>-0.0106393062745809</v>
      </c>
      <c r="Z207" s="40" cm="1">
        <f t="array" ref="Z207">SUMPRODUCT($A207:$B207,$Z$22:$AA$22)+$AB$22</f>
        <v>-0.0596045592323623</v>
      </c>
      <c r="AA207" s="40" cm="1">
        <f t="array" ref="AA207">SUMPRODUCT($A207:$B207,$Z$23:$AA$23)+$AB$23</f>
        <v>0.00299946156174797</v>
      </c>
      <c r="AB207" s="40" cm="1">
        <f t="array" ref="AB207">SUMPRODUCT($A207:$B207,$Z$24:$AA$24)+$AB$24</f>
        <v>-0.0270417380808022</v>
      </c>
      <c r="AC207" s="10">
        <f t="shared" ref="AC207:AF207" si="803">TANH(Y207)</f>
        <v>-0.0106389048545729</v>
      </c>
      <c r="AD207" s="10">
        <f t="shared" si="803"/>
        <v>-0.0595340736214298</v>
      </c>
      <c r="AE207" s="10">
        <f t="shared" si="803"/>
        <v>0.00299945256662541</v>
      </c>
      <c r="AF207" s="10">
        <f t="shared" si="803"/>
        <v>-0.0270351485341317</v>
      </c>
      <c r="AG207" s="61" cm="1">
        <f t="array" ref="AG207">SUMPRODUCT(AC207:AF207,$Z$28:$AC$28)+$AD$28</f>
        <v>-0.000285819288576575</v>
      </c>
      <c r="AH207" s="10">
        <f t="shared" si="588"/>
        <v>0.499928545178342</v>
      </c>
      <c r="AI207">
        <f t="shared" si="589"/>
        <v>0</v>
      </c>
      <c r="AJ207" s="4">
        <f t="shared" si="590"/>
        <v>-0.69300428112724</v>
      </c>
      <c r="AK207" s="61">
        <f t="shared" si="591"/>
        <v>0.499928545178342</v>
      </c>
      <c r="AL207" s="4">
        <f t="shared" ref="AL207:AO207" si="804">1-AC207^2</f>
        <v>0.999886813703495</v>
      </c>
      <c r="AM207" s="4">
        <f t="shared" si="804"/>
        <v>0.996455694078038</v>
      </c>
      <c r="AN207" s="4">
        <f t="shared" si="804"/>
        <v>0.999991003284301</v>
      </c>
      <c r="AO207" s="4">
        <f t="shared" si="804"/>
        <v>0.999269100743737</v>
      </c>
      <c r="AP207" s="61">
        <f t="shared" si="617"/>
        <v>-0.000494456931048871</v>
      </c>
      <c r="AQ207" s="61">
        <f t="shared" si="618"/>
        <v>-0.000173978919367234</v>
      </c>
      <c r="AR207" s="61">
        <f t="shared" si="619"/>
        <v>-0.00618647404003279</v>
      </c>
      <c r="AS207" s="61">
        <f t="shared" si="620"/>
        <v>0.00514855998054721</v>
      </c>
      <c r="AT207" s="40" cm="1">
        <f t="array" ref="AT207">SUMPRODUCT($A207:$B207,$AO$21:$AP$21)+$AQ$21</f>
        <v>-0.00982086592773992</v>
      </c>
      <c r="AU207" s="40" cm="1">
        <f t="array" ref="AU207">SUMPRODUCT($A207:$B207,$AO$22:$AP$22)+$AQ$22</f>
        <v>-0.0593174284232338</v>
      </c>
      <c r="AV207" s="40" cm="1">
        <f t="array" ref="AV207">SUMPRODUCT($A207:$B207,$AO$23:$AP$23)+$AQ$23</f>
        <v>0.013229823531377</v>
      </c>
      <c r="AW207" s="40" cm="1">
        <f t="array" ref="AW207">SUMPRODUCT($A207:$B207,$AO$24:$AP$24)+$AQ$24</f>
        <v>-0.0355505321128458</v>
      </c>
      <c r="AX207" s="10">
        <f t="shared" ref="AX207:BA207" si="805">TANH(AT207)</f>
        <v>-0.00982055020102039</v>
      </c>
      <c r="AY207" s="10">
        <f t="shared" si="805"/>
        <v>-0.0592479556086709</v>
      </c>
      <c r="AZ207" s="10">
        <f t="shared" si="805"/>
        <v>0.0132290517212108</v>
      </c>
      <c r="BA207" s="10">
        <f t="shared" si="805"/>
        <v>-0.0355355629481333</v>
      </c>
      <c r="BB207" s="10" cm="1">
        <f t="array" ref="BB207">SUMPRODUCT(AX207:BA207,$AU$28:$AX$28)+$AY$28</f>
        <v>-0.00080842300299386</v>
      </c>
      <c r="BC207" s="10">
        <f t="shared" si="594"/>
        <v>0.499797894260259</v>
      </c>
      <c r="BD207">
        <f t="shared" si="595"/>
        <v>0</v>
      </c>
      <c r="BE207" s="4">
        <f t="shared" si="596"/>
        <v>-0.692743050751915</v>
      </c>
      <c r="BF207" s="61">
        <f t="shared" si="597"/>
        <v>0.499797894260259</v>
      </c>
      <c r="BG207" s="4">
        <f t="shared" ref="BG207:BJ207" si="806">1-AX207^2</f>
        <v>0.999903556793749</v>
      </c>
      <c r="BH207" s="4">
        <f t="shared" si="806"/>
        <v>0.996489679756193</v>
      </c>
      <c r="BI207" s="4">
        <f t="shared" si="806"/>
        <v>0.999824992190558</v>
      </c>
      <c r="BJ207" s="4">
        <f t="shared" si="806"/>
        <v>0.998737223765959</v>
      </c>
      <c r="BK207" s="61">
        <f t="shared" si="623"/>
        <v>-0.000781657634282788</v>
      </c>
      <c r="BL207" s="61">
        <f t="shared" si="624"/>
        <v>0.00189428244757926</v>
      </c>
      <c r="BM207" s="61">
        <f t="shared" si="625"/>
        <v>-0.00617402588183009</v>
      </c>
      <c r="BN207" s="61">
        <f t="shared" si="626"/>
        <v>0.00612212063407442</v>
      </c>
    </row>
    <row r="208" spans="1:66">
      <c r="A208" s="4">
        <f>Planar_dataset!A177</f>
        <v>-1.63191608029572</v>
      </c>
      <c r="B208" s="4">
        <f>Planar_dataset!B177</f>
        <v>3.43837534796744</v>
      </c>
      <c r="C208">
        <f>Planar_dataset!C177</f>
        <v>0</v>
      </c>
      <c r="D208" s="40" cm="1">
        <f t="array" ref="D208">SUMPRODUCT($A208:$B208,$E$21:$F$21)+$G$21</f>
        <v>-0.0141800685832033</v>
      </c>
      <c r="E208" s="40" cm="1">
        <f t="array" ref="E208">SUMPRODUCT($A208:$B208,$E$22:$F$22)+$G$22</f>
        <v>-0.065648631422202</v>
      </c>
      <c r="F208" s="40" cm="1">
        <f t="array" ref="F208">SUMPRODUCT($A208:$B208,$E$23:$F$23)+$G$23</f>
        <v>-0.00767120260621004</v>
      </c>
      <c r="G208" s="40" cm="1">
        <f t="array" ref="G208">SUMPRODUCT($A208:$B208,$E$24:$F$24)+$G$24</f>
        <v>-0.020208365162113</v>
      </c>
      <c r="H208" s="10">
        <f t="shared" si="599"/>
        <v>-0.0141791182436379</v>
      </c>
      <c r="I208" s="10">
        <f t="shared" si="600"/>
        <v>-0.0655544841467221</v>
      </c>
      <c r="J208" s="10">
        <f t="shared" si="601"/>
        <v>-0.00767105213310525</v>
      </c>
      <c r="K208" s="10">
        <f t="shared" si="602"/>
        <v>-0.0202056147273312</v>
      </c>
      <c r="L208" s="10" cm="1">
        <f t="array" ref="L208">SUMPRODUCT(H208:K208,$E$28:$H$28)+$I$28</f>
        <v>0.000241094708242068</v>
      </c>
      <c r="M208" s="10">
        <f t="shared" si="603"/>
        <v>0.500060273676769</v>
      </c>
      <c r="N208">
        <f t="shared" si="604"/>
        <v>1</v>
      </c>
      <c r="O208" s="4">
        <f t="shared" si="605"/>
        <v>-0.693267735179899</v>
      </c>
      <c r="P208" s="61">
        <f t="shared" si="606"/>
        <v>0.500060273676769</v>
      </c>
      <c r="Q208" s="4">
        <f t="shared" si="607"/>
        <v>0.999798952605833</v>
      </c>
      <c r="R208" s="4">
        <f t="shared" si="608"/>
        <v>0.995702609608257</v>
      </c>
      <c r="S208" s="4">
        <f t="shared" si="609"/>
        <v>0.999941154959171</v>
      </c>
      <c r="T208" s="4">
        <f t="shared" si="610"/>
        <v>0.999591733133491</v>
      </c>
      <c r="U208" s="61">
        <f t="shared" si="611"/>
        <v>-0.000219073202747899</v>
      </c>
      <c r="V208" s="61">
        <f t="shared" si="612"/>
        <v>-0.0023761225916706</v>
      </c>
      <c r="W208" s="61">
        <f t="shared" si="613"/>
        <v>-0.00656972906268249</v>
      </c>
      <c r="X208" s="61">
        <f t="shared" si="614"/>
        <v>0.0044218390692099</v>
      </c>
      <c r="Y208" s="40" cm="1">
        <f t="array" ref="Y208">SUMPRODUCT($A208:$B208,$Z$21:$AA$21)+$AB$21</f>
        <v>-0.01380413846271</v>
      </c>
      <c r="Z208" s="40" cm="1">
        <f t="array" ref="Z208">SUMPRODUCT($A208:$B208,$Z$22:$AA$22)+$AB$22</f>
        <v>-0.0615830100560671</v>
      </c>
      <c r="AA208" s="40" cm="1">
        <f t="array" ref="AA208">SUMPRODUCT($A208:$B208,$Z$23:$AA$23)+$AB$23</f>
        <v>0.00358867359538077</v>
      </c>
      <c r="AB208" s="40" cm="1">
        <f t="array" ref="AB208">SUMPRODUCT($A208:$B208,$Z$24:$AA$24)+$AB$24</f>
        <v>-0.0277858853515968</v>
      </c>
      <c r="AC208" s="10">
        <f t="shared" ref="AC208:AF208" si="807">TANH(Y208)</f>
        <v>-0.0138032617171718</v>
      </c>
      <c r="AD208" s="10">
        <f t="shared" si="807"/>
        <v>-0.0615052774595134</v>
      </c>
      <c r="AE208" s="10">
        <f t="shared" si="807"/>
        <v>0.00358865818978898</v>
      </c>
      <c r="AF208" s="10">
        <f t="shared" si="807"/>
        <v>-0.0277787368113771</v>
      </c>
      <c r="AG208" s="61" cm="1">
        <f t="array" ref="AG208">SUMPRODUCT(AC208:AF208,$Z$28:$AC$28)+$AD$28</f>
        <v>-0.000296955608288531</v>
      </c>
      <c r="AH208" s="10">
        <f t="shared" si="588"/>
        <v>0.499925761098473</v>
      </c>
      <c r="AI208">
        <f t="shared" si="589"/>
        <v>0</v>
      </c>
      <c r="AJ208" s="4">
        <f t="shared" si="590"/>
        <v>-0.69299871377863</v>
      </c>
      <c r="AK208" s="61">
        <f t="shared" si="591"/>
        <v>0.499925761098473</v>
      </c>
      <c r="AL208" s="4">
        <f t="shared" ref="AL208:AO208" si="808">1-AC208^2</f>
        <v>0.999809469965967</v>
      </c>
      <c r="AM208" s="4">
        <f t="shared" si="808"/>
        <v>0.996217100844628</v>
      </c>
      <c r="AN208" s="4">
        <f t="shared" si="808"/>
        <v>0.999987121532397</v>
      </c>
      <c r="AO208" s="4">
        <f t="shared" si="808"/>
        <v>0.999228341781164</v>
      </c>
      <c r="AP208" s="61">
        <f t="shared" si="617"/>
        <v>-0.000494415930176992</v>
      </c>
      <c r="AQ208" s="61">
        <f t="shared" si="618"/>
        <v>-0.000173936292877298</v>
      </c>
      <c r="AR208" s="61">
        <f t="shared" si="619"/>
        <v>-0.00618641557339387</v>
      </c>
      <c r="AS208" s="61">
        <f t="shared" si="620"/>
        <v>0.00514832130615988</v>
      </c>
      <c r="AT208" s="40" cm="1">
        <f t="array" ref="AT208">SUMPRODUCT($A208:$B208,$AO$21:$AP$21)+$AQ$21</f>
        <v>-0.0129561629815345</v>
      </c>
      <c r="AU208" s="40" cm="1">
        <f t="array" ref="AU208">SUMPRODUCT($A208:$B208,$AO$22:$AP$22)+$AQ$22</f>
        <v>-0.0612854861296006</v>
      </c>
      <c r="AV208" s="40" cm="1">
        <f t="array" ref="AV208">SUMPRODUCT($A208:$B208,$AO$23:$AP$23)+$AQ$23</f>
        <v>0.0141889606657451</v>
      </c>
      <c r="AW208" s="40" cm="1">
        <f t="array" ref="AW208">SUMPRODUCT($A208:$B208,$AO$24:$AP$24)+$AQ$24</f>
        <v>-0.0366023998468201</v>
      </c>
      <c r="AX208" s="10">
        <f t="shared" ref="AX208:BA208" si="809">TANH(AT208)</f>
        <v>-0.0129554380803768</v>
      </c>
      <c r="AY208" s="10">
        <f t="shared" si="809"/>
        <v>-0.0612088736208227</v>
      </c>
      <c r="AZ208" s="10">
        <f t="shared" si="809"/>
        <v>0.0141880085373285</v>
      </c>
      <c r="BA208" s="10">
        <f t="shared" si="809"/>
        <v>-0.0365860627547687</v>
      </c>
      <c r="BB208" s="10" cm="1">
        <f t="array" ref="BB208">SUMPRODUCT(AX208:BA208,$AU$28:$AX$28)+$AY$28</f>
        <v>-0.000835710134640414</v>
      </c>
      <c r="BC208" s="10">
        <f t="shared" si="594"/>
        <v>0.4997910724785</v>
      </c>
      <c r="BD208">
        <f t="shared" si="595"/>
        <v>0</v>
      </c>
      <c r="BE208" s="4">
        <f t="shared" si="596"/>
        <v>-0.692729412794051</v>
      </c>
      <c r="BF208" s="61">
        <f t="shared" si="597"/>
        <v>0.4997910724785</v>
      </c>
      <c r="BG208" s="4">
        <f t="shared" ref="BG208:BJ208" si="810">1-AX208^2</f>
        <v>0.999832156624145</v>
      </c>
      <c r="BH208" s="4">
        <f t="shared" si="810"/>
        <v>0.99625347379007</v>
      </c>
      <c r="BI208" s="4">
        <f t="shared" si="810"/>
        <v>0.999798700413745</v>
      </c>
      <c r="BJ208" s="4">
        <f t="shared" si="810"/>
        <v>0.998661460012104</v>
      </c>
      <c r="BK208" s="61">
        <f t="shared" si="623"/>
        <v>-0.000781591150265825</v>
      </c>
      <c r="BL208" s="61">
        <f t="shared" si="624"/>
        <v>0.00189380758148492</v>
      </c>
      <c r="BM208" s="61">
        <f t="shared" si="625"/>
        <v>-0.00617377925974515</v>
      </c>
      <c r="BN208" s="61">
        <f t="shared" si="626"/>
        <v>0.00612157265779419</v>
      </c>
    </row>
    <row r="209" spans="1:66">
      <c r="A209" s="4">
        <f>Planar_dataset!A178</f>
        <v>-0.157413452849008</v>
      </c>
      <c r="B209" s="4">
        <f>Planar_dataset!B178</f>
        <v>1.35204653250209</v>
      </c>
      <c r="C209">
        <f>Planar_dataset!C178</f>
        <v>0</v>
      </c>
      <c r="D209" s="40" cm="1">
        <f t="array" ref="D209">SUMPRODUCT($A209:$B209,$E$21:$F$21)+$G$21</f>
        <v>0.00308627445921025</v>
      </c>
      <c r="E209" s="40" cm="1">
        <f t="array" ref="E209">SUMPRODUCT($A209:$B209,$E$22:$F$22)+$G$22</f>
        <v>-0.0253471884756731</v>
      </c>
      <c r="F209" s="40" cm="1">
        <f t="array" ref="F209">SUMPRODUCT($A209:$B209,$E$23:$F$23)+$G$23</f>
        <v>-0.00435986013057243</v>
      </c>
      <c r="G209" s="40" cm="1">
        <f t="array" ref="G209">SUMPRODUCT($A209:$B209,$E$24:$F$24)+$G$24</f>
        <v>-0.0083470946868215</v>
      </c>
      <c r="H209" s="10">
        <f t="shared" si="599"/>
        <v>0.00308626466023355</v>
      </c>
      <c r="I209" s="10">
        <f t="shared" si="600"/>
        <v>-0.0253417615167772</v>
      </c>
      <c r="J209" s="10">
        <f t="shared" si="601"/>
        <v>-0.00435983250615591</v>
      </c>
      <c r="K209" s="10">
        <f t="shared" si="602"/>
        <v>-0.00834690083376099</v>
      </c>
      <c r="L209" s="10" cm="1">
        <f t="array" ref="L209">SUMPRODUCT(H209:K209,$E$28:$H$28)+$I$28</f>
        <v>0.000103026860255376</v>
      </c>
      <c r="M209" s="10">
        <f t="shared" si="603"/>
        <v>0.500025756715041</v>
      </c>
      <c r="N209">
        <f t="shared" si="604"/>
        <v>1</v>
      </c>
      <c r="O209" s="4">
        <f t="shared" si="605"/>
        <v>-0.69319869531689</v>
      </c>
      <c r="P209" s="61">
        <f t="shared" si="606"/>
        <v>0.500025756715041</v>
      </c>
      <c r="Q209" s="4">
        <f t="shared" si="607"/>
        <v>0.999990474970447</v>
      </c>
      <c r="R209" s="4">
        <f t="shared" si="608"/>
        <v>0.999357795123227</v>
      </c>
      <c r="S209" s="4">
        <f t="shared" si="609"/>
        <v>0.999980991860518</v>
      </c>
      <c r="T209" s="4">
        <f t="shared" si="610"/>
        <v>0.999930329246471</v>
      </c>
      <c r="U209" s="61">
        <f t="shared" si="611"/>
        <v>-0.000219100044046286</v>
      </c>
      <c r="V209" s="61">
        <f t="shared" si="612"/>
        <v>-0.00238468062981676</v>
      </c>
      <c r="W209" s="61">
        <f t="shared" si="613"/>
        <v>-0.00656953729815897</v>
      </c>
      <c r="X209" s="61">
        <f t="shared" si="614"/>
        <v>0.00442303157475001</v>
      </c>
      <c r="Y209" s="40" cm="1">
        <f t="array" ref="Y209">SUMPRODUCT($A209:$B209,$Z$21:$AA$21)+$AB$21</f>
        <v>0.00322843629018524</v>
      </c>
      <c r="Z209" s="40" cm="1">
        <f t="array" ref="Z209">SUMPRODUCT($A209:$B209,$Z$22:$AA$22)+$AB$22</f>
        <v>-0.0238110368824932</v>
      </c>
      <c r="AA209" s="40" cm="1">
        <f t="array" ref="AA209">SUMPRODUCT($A209:$B209,$Z$23:$AA$23)+$AB$23</f>
        <v>-0.000104158069182651</v>
      </c>
      <c r="AB209" s="40" cm="1">
        <f t="array" ref="AB209">SUMPRODUCT($A209:$B209,$Z$24:$AA$24)+$AB$24</f>
        <v>-0.0112109278317684</v>
      </c>
      <c r="AC209" s="10">
        <f t="shared" ref="AC209:AF209" si="811">TANH(Y209)</f>
        <v>0.00322842507378247</v>
      </c>
      <c r="AD209" s="10">
        <f t="shared" si="811"/>
        <v>-0.023806537890835</v>
      </c>
      <c r="AE209" s="10">
        <f t="shared" si="811"/>
        <v>-0.000104158068805984</v>
      </c>
      <c r="AF209" s="10">
        <f t="shared" si="811"/>
        <v>-0.0112104581739215</v>
      </c>
      <c r="AG209" s="61" cm="1">
        <f t="array" ref="AG209">SUMPRODUCT(AC209:AF209,$Z$28:$AC$28)+$AD$28</f>
        <v>-0.00011051619779461</v>
      </c>
      <c r="AH209" s="10">
        <f t="shared" si="588"/>
        <v>0.499972370950579</v>
      </c>
      <c r="AI209">
        <f t="shared" si="589"/>
        <v>0</v>
      </c>
      <c r="AJ209" s="4">
        <f t="shared" si="590"/>
        <v>-0.693091923987777</v>
      </c>
      <c r="AK209" s="61">
        <f t="shared" si="591"/>
        <v>0.499972370950579</v>
      </c>
      <c r="AL209" s="4">
        <f t="shared" ref="AL209:AO209" si="812">1-AC209^2</f>
        <v>0.999989577271543</v>
      </c>
      <c r="AM209" s="4">
        <f t="shared" si="812"/>
        <v>0.999433248753652</v>
      </c>
      <c r="AN209" s="4">
        <f t="shared" si="812"/>
        <v>0.999999989151097</v>
      </c>
      <c r="AO209" s="4">
        <f t="shared" si="812"/>
        <v>0.999874325627531</v>
      </c>
      <c r="AP209" s="61">
        <f t="shared" si="617"/>
        <v>-0.000494551099522406</v>
      </c>
      <c r="AQ209" s="61">
        <f t="shared" si="618"/>
        <v>-0.000174514090980656</v>
      </c>
      <c r="AR209" s="61">
        <f t="shared" si="619"/>
        <v>-0.00618707196774681</v>
      </c>
      <c r="AS209" s="61">
        <f t="shared" si="620"/>
        <v>0.00515212991343758</v>
      </c>
      <c r="AT209" s="40" cm="1">
        <f t="array" ref="AT209">SUMPRODUCT($A209:$B209,$AO$21:$AP$21)+$AQ$21</f>
        <v>0.00354909429714709</v>
      </c>
      <c r="AU209" s="40" cm="1">
        <f t="array" ref="AU209">SUMPRODUCT($A209:$B209,$AO$22:$AP$22)+$AQ$22</f>
        <v>-0.0236986218416036</v>
      </c>
      <c r="AV209" s="40" cm="1">
        <f t="array" ref="AV209">SUMPRODUCT($A209:$B209,$AO$23:$AP$23)+$AQ$23</f>
        <v>0.00390198072276002</v>
      </c>
      <c r="AW209" s="40" cm="1">
        <f t="array" ref="AW209">SUMPRODUCT($A209:$B209,$AO$24:$AP$24)+$AQ$24</f>
        <v>-0.0145428090757527</v>
      </c>
      <c r="AX209" s="10">
        <f t="shared" ref="AX209:BA209" si="813">TANH(AT209)</f>
        <v>0.00354907939567505</v>
      </c>
      <c r="AY209" s="10">
        <f t="shared" si="813"/>
        <v>-0.0236941862611063</v>
      </c>
      <c r="AZ209" s="10">
        <f t="shared" si="813"/>
        <v>0.00390196091973853</v>
      </c>
      <c r="BA209" s="10">
        <f t="shared" si="813"/>
        <v>-0.0145417839269368</v>
      </c>
      <c r="BB209" s="10" cm="1">
        <f t="array" ref="BB209">SUMPRODUCT(AX209:BA209,$AU$28:$AX$28)+$AY$28</f>
        <v>-0.000321387373658895</v>
      </c>
      <c r="BC209" s="10">
        <f t="shared" si="594"/>
        <v>0.499919653157277</v>
      </c>
      <c r="BD209">
        <f t="shared" si="595"/>
        <v>0</v>
      </c>
      <c r="BE209" s="4">
        <f t="shared" si="596"/>
        <v>-0.692986499784346</v>
      </c>
      <c r="BF209" s="61">
        <f t="shared" si="597"/>
        <v>0.499919653157277</v>
      </c>
      <c r="BG209" s="4">
        <f t="shared" ref="BG209:BJ209" si="814">1-AX209^2</f>
        <v>0.999987404035443</v>
      </c>
      <c r="BH209" s="4">
        <f t="shared" si="814"/>
        <v>0.999438585537424</v>
      </c>
      <c r="BI209" s="4">
        <f t="shared" si="814"/>
        <v>0.999984774700981</v>
      </c>
      <c r="BJ209" s="4">
        <f t="shared" si="814"/>
        <v>0.999788536520222</v>
      </c>
      <c r="BK209" s="61">
        <f t="shared" si="623"/>
        <v>-0.000781913620923531</v>
      </c>
      <c r="BL209" s="61">
        <f t="shared" si="624"/>
        <v>0.00190035102964388</v>
      </c>
      <c r="BM209" s="61">
        <f t="shared" si="625"/>
        <v>-0.00617651688936519</v>
      </c>
      <c r="BN209" s="61">
        <f t="shared" si="626"/>
        <v>0.00613005805355012</v>
      </c>
    </row>
    <row r="210" spans="1:66">
      <c r="A210" s="4">
        <f>Planar_dataset!A179</f>
        <v>-1.69732958872154</v>
      </c>
      <c r="B210" s="4">
        <f>Planar_dataset!B179</f>
        <v>3.7605334677375</v>
      </c>
      <c r="C210">
        <f>Planar_dataset!C179</f>
        <v>0</v>
      </c>
      <c r="D210" s="40" cm="1">
        <f t="array" ref="D210">SUMPRODUCT($A210:$B210,$E$21:$F$21)+$G$21</f>
        <v>-0.0139438212933568</v>
      </c>
      <c r="E210" s="40" cm="1">
        <f t="array" ref="E210">SUMPRODUCT($A210:$B210,$E$22:$F$22)+$G$22</f>
        <v>-0.0717151468568213</v>
      </c>
      <c r="F210" s="40" cm="1">
        <f t="array" ref="F210">SUMPRODUCT($A210:$B210,$E$23:$F$23)+$G$23</f>
        <v>-0.00863263810831448</v>
      </c>
      <c r="G210" s="40" cm="1">
        <f t="array" ref="G210">SUMPRODUCT($A210:$B210,$E$24:$F$24)+$G$24</f>
        <v>-0.0221741746475531</v>
      </c>
      <c r="H210" s="10">
        <f t="shared" si="599"/>
        <v>-0.0139429176638681</v>
      </c>
      <c r="I210" s="10">
        <f t="shared" si="600"/>
        <v>-0.0715924541014585</v>
      </c>
      <c r="J210" s="10">
        <f t="shared" si="601"/>
        <v>-0.00863242367295271</v>
      </c>
      <c r="K210" s="10">
        <f t="shared" si="602"/>
        <v>-0.022170541059163</v>
      </c>
      <c r="L210" s="10" cm="1">
        <f t="array" ref="L210">SUMPRODUCT(H210:K210,$E$28:$H$28)+$I$28</f>
        <v>0.000265054434483795</v>
      </c>
      <c r="M210" s="10">
        <f t="shared" si="603"/>
        <v>0.500066263608233</v>
      </c>
      <c r="N210">
        <f t="shared" si="604"/>
        <v>1</v>
      </c>
      <c r="O210" s="4">
        <f t="shared" si="605"/>
        <v>-0.693279716558919</v>
      </c>
      <c r="P210" s="61">
        <f t="shared" si="606"/>
        <v>0.500066263608233</v>
      </c>
      <c r="Q210" s="4">
        <f t="shared" si="607"/>
        <v>0.999805595047019</v>
      </c>
      <c r="R210" s="4">
        <f t="shared" si="608"/>
        <v>0.994874520515731</v>
      </c>
      <c r="S210" s="4">
        <f t="shared" si="609"/>
        <v>0.999925481261531</v>
      </c>
      <c r="T210" s="4">
        <f t="shared" si="610"/>
        <v>0.999508467109144</v>
      </c>
      <c r="U210" s="61">
        <f t="shared" si="611"/>
        <v>-0.000219077282389423</v>
      </c>
      <c r="V210" s="61">
        <f t="shared" si="612"/>
        <v>-0.00237417489677413</v>
      </c>
      <c r="W210" s="61">
        <f t="shared" si="613"/>
        <v>-0.00656970477840951</v>
      </c>
      <c r="X210" s="61">
        <f t="shared" si="614"/>
        <v>0.00442152369209838</v>
      </c>
      <c r="Y210" s="40" cm="1">
        <f t="array" ref="Y210">SUMPRODUCT($A210:$B210,$Z$21:$AA$21)+$AB$21</f>
        <v>-0.0135336924068218</v>
      </c>
      <c r="Z210" s="40" cm="1">
        <f t="array" ref="Z210">SUMPRODUCT($A210:$B210,$Z$22:$AA$22)+$AB$22</f>
        <v>-0.0672799277985625</v>
      </c>
      <c r="AA210" s="40" cm="1">
        <f t="array" ref="AA210">SUMPRODUCT($A210:$B210,$Z$23:$AA$23)+$AB$23</f>
        <v>0.00365116839850266</v>
      </c>
      <c r="AB210" s="40" cm="1">
        <f t="array" ref="AB210">SUMPRODUCT($A210:$B210,$Z$24:$AA$24)+$AB$24</f>
        <v>-0.0304407408052514</v>
      </c>
      <c r="AC210" s="10">
        <f t="shared" ref="AC210:AF210" si="815">TANH(Y210)</f>
        <v>-0.0135328661865754</v>
      </c>
      <c r="AD210" s="10">
        <f t="shared" si="815"/>
        <v>-0.0671785950845909</v>
      </c>
      <c r="AE210" s="10">
        <f t="shared" si="815"/>
        <v>0.00365115217397654</v>
      </c>
      <c r="AF210" s="10">
        <f t="shared" si="815"/>
        <v>-0.0304313417662046</v>
      </c>
      <c r="AG210" s="61" cm="1">
        <f t="array" ref="AG210">SUMPRODUCT(AC210:AF210,$Z$28:$AC$28)+$AD$28</f>
        <v>-0.000323353123684808</v>
      </c>
      <c r="AH210" s="10">
        <f t="shared" si="588"/>
        <v>0.499919161719783</v>
      </c>
      <c r="AI210">
        <f t="shared" si="589"/>
        <v>0</v>
      </c>
      <c r="AJ210" s="4">
        <f t="shared" si="590"/>
        <v>-0.692985517067758</v>
      </c>
      <c r="AK210" s="61">
        <f t="shared" si="591"/>
        <v>0.499919161719783</v>
      </c>
      <c r="AL210" s="4">
        <f t="shared" ref="AL210:AO210" si="816">1-AC210^2</f>
        <v>0.999816861532776</v>
      </c>
      <c r="AM210" s="4">
        <f t="shared" si="816"/>
        <v>0.995487036362461</v>
      </c>
      <c r="AN210" s="4">
        <f t="shared" si="816"/>
        <v>0.999986669087802</v>
      </c>
      <c r="AO210" s="4">
        <f t="shared" si="816"/>
        <v>0.999073933438308</v>
      </c>
      <c r="AP210" s="61">
        <f t="shared" si="617"/>
        <v>-0.000494413058688577</v>
      </c>
      <c r="AQ210" s="61">
        <f t="shared" si="618"/>
        <v>-0.000173806531572073</v>
      </c>
      <c r="AR210" s="61">
        <f t="shared" si="619"/>
        <v>-0.00618633110926082</v>
      </c>
      <c r="AS210" s="61">
        <f t="shared" si="620"/>
        <v>0.00514745779746722</v>
      </c>
      <c r="AT210" s="40" cm="1">
        <f t="array" ref="AT210">SUMPRODUCT($A210:$B210,$AO$21:$AP$21)+$AQ$21</f>
        <v>-0.0126085771645185</v>
      </c>
      <c r="AU210" s="40" cm="1">
        <f t="array" ref="AU210">SUMPRODUCT($A210:$B210,$AO$22:$AP$22)+$AQ$22</f>
        <v>-0.0669553562321299</v>
      </c>
      <c r="AV210" s="40" cm="1">
        <f t="array" ref="AV210">SUMPRODUCT($A210:$B210,$AO$23:$AP$23)+$AQ$23</f>
        <v>0.0152153626168128</v>
      </c>
      <c r="AW210" s="40" cm="1">
        <f t="array" ref="AW210">SUMPRODUCT($A210:$B210,$AO$24:$AP$24)+$AQ$24</f>
        <v>-0.0400589302959403</v>
      </c>
      <c r="AX210" s="10">
        <f t="shared" ref="AX210:BA210" si="817">TANH(AT210)</f>
        <v>-0.0126079090523662</v>
      </c>
      <c r="AY210" s="10">
        <f t="shared" si="817"/>
        <v>-0.0668554812639234</v>
      </c>
      <c r="AZ210" s="10">
        <f t="shared" si="817"/>
        <v>0.0152141885698986</v>
      </c>
      <c r="BA210" s="10">
        <f t="shared" si="817"/>
        <v>-0.0400375162804305</v>
      </c>
      <c r="BB210" s="10" cm="1">
        <f t="array" ref="BB210">SUMPRODUCT(AX210:BA210,$AU$28:$AX$28)+$AY$28</f>
        <v>-0.000912739924260526</v>
      </c>
      <c r="BC210" s="10">
        <f t="shared" si="594"/>
        <v>0.499771815034777</v>
      </c>
      <c r="BD210">
        <f t="shared" si="595"/>
        <v>0</v>
      </c>
      <c r="BE210" s="4">
        <f t="shared" si="596"/>
        <v>-0.692690914734583</v>
      </c>
      <c r="BF210" s="61">
        <f t="shared" si="597"/>
        <v>0.499771815034777</v>
      </c>
      <c r="BG210" s="4">
        <f t="shared" ref="BG210:BJ210" si="818">1-AX210^2</f>
        <v>0.999841040629327</v>
      </c>
      <c r="BH210" s="4">
        <f t="shared" si="818"/>
        <v>0.995530344624969</v>
      </c>
      <c r="BI210" s="4">
        <f t="shared" si="818"/>
        <v>0.99976852846616</v>
      </c>
      <c r="BJ210" s="4">
        <f t="shared" si="818"/>
        <v>0.998396997290094</v>
      </c>
      <c r="BK210" s="61">
        <f t="shared" si="623"/>
        <v>-0.000781567979344619</v>
      </c>
      <c r="BL210" s="61">
        <f t="shared" si="624"/>
        <v>0.00189236004663756</v>
      </c>
      <c r="BM210" s="61">
        <f t="shared" si="625"/>
        <v>-0.00617335507266169</v>
      </c>
      <c r="BN210" s="61">
        <f t="shared" si="626"/>
        <v>0.00611971575234308</v>
      </c>
    </row>
    <row r="211" spans="1:66">
      <c r="A211" s="4">
        <f>Planar_dataset!A180</f>
        <v>-0.720691107223537</v>
      </c>
      <c r="B211" s="4">
        <f>Planar_dataset!B180</f>
        <v>3.30301664976584</v>
      </c>
      <c r="C211">
        <f>Planar_dataset!C180</f>
        <v>0</v>
      </c>
      <c r="D211" s="40" cm="1">
        <f t="array" ref="D211">SUMPRODUCT($A211:$B211,$E$21:$F$21)+$G$21</f>
        <v>0.00152750669099863</v>
      </c>
      <c r="E211" s="40" cm="1">
        <f t="array" ref="E211">SUMPRODUCT($A211:$B211,$E$22:$F$22)+$G$22</f>
        <v>-0.0622469229303915</v>
      </c>
      <c r="F211" s="40" cm="1">
        <f t="array" ref="F211">SUMPRODUCT($A211:$B211,$E$23:$F$23)+$G$23</f>
        <v>-0.0097186360437855</v>
      </c>
      <c r="G211" s="40" cm="1">
        <f t="array" ref="G211">SUMPRODUCT($A211:$B211,$E$24:$F$24)+$G$24</f>
        <v>-0.0201136262506071</v>
      </c>
      <c r="H211" s="10">
        <f t="shared" si="599"/>
        <v>0.00152750550296782</v>
      </c>
      <c r="I211" s="10">
        <f t="shared" si="600"/>
        <v>-0.0621666517145601</v>
      </c>
      <c r="J211" s="10">
        <f t="shared" si="601"/>
        <v>-0.00971833007417557</v>
      </c>
      <c r="K211" s="10">
        <f t="shared" si="602"/>
        <v>-0.0201109143135861</v>
      </c>
      <c r="L211" s="10" cm="1">
        <f t="array" ref="L211">SUMPRODUCT(H211:K211,$E$28:$H$28)+$I$28</f>
        <v>0.00024578121042923</v>
      </c>
      <c r="M211" s="10">
        <f t="shared" si="603"/>
        <v>0.500061445302298</v>
      </c>
      <c r="N211">
        <f t="shared" si="604"/>
        <v>1</v>
      </c>
      <c r="O211" s="4">
        <f t="shared" si="605"/>
        <v>-0.69327007871621</v>
      </c>
      <c r="P211" s="61">
        <f t="shared" si="606"/>
        <v>0.500061445302298</v>
      </c>
      <c r="Q211" s="4">
        <f t="shared" si="607"/>
        <v>0.999997666726938</v>
      </c>
      <c r="R211" s="4">
        <f t="shared" si="608"/>
        <v>0.996135307414601</v>
      </c>
      <c r="S211" s="4">
        <f t="shared" si="609"/>
        <v>0.999905554060569</v>
      </c>
      <c r="T211" s="4">
        <f t="shared" si="610"/>
        <v>0.999595551125472</v>
      </c>
      <c r="U211" s="61">
        <f t="shared" si="611"/>
        <v>-0.000219117257824441</v>
      </c>
      <c r="V211" s="61">
        <f t="shared" si="612"/>
        <v>-0.00237716074170483</v>
      </c>
      <c r="W211" s="61">
        <f t="shared" si="613"/>
        <v>-0.00656951055278133</v>
      </c>
      <c r="X211" s="61">
        <f t="shared" si="614"/>
        <v>0.00442186631892116</v>
      </c>
      <c r="Y211" s="40" cm="1">
        <f t="array" ref="Y211">SUMPRODUCT($A211:$B211,$Z$21:$AA$21)+$AB$21</f>
        <v>0.00187872942440727</v>
      </c>
      <c r="Z211" s="40" cm="1">
        <f t="array" ref="Z211">SUMPRODUCT($A211:$B211,$Z$22:$AA$22)+$AB$22</f>
        <v>-0.0584508929797574</v>
      </c>
      <c r="AA211" s="40" cm="1">
        <f t="array" ref="AA211">SUMPRODUCT($A211:$B211,$Z$23:$AA$23)+$AB$23</f>
        <v>0.000797265516613926</v>
      </c>
      <c r="AB211" s="40" cm="1">
        <f t="array" ref="AB211">SUMPRODUCT($A211:$B211,$Z$24:$AA$24)+$AB$24</f>
        <v>-0.0271902570606287</v>
      </c>
      <c r="AC211" s="10">
        <f t="shared" ref="AC211:AF211" si="819">TANH(Y211)</f>
        <v>0.00187872721400741</v>
      </c>
      <c r="AD211" s="10">
        <f t="shared" si="819"/>
        <v>-0.0583844178638231</v>
      </c>
      <c r="AE211" s="10">
        <f t="shared" si="819"/>
        <v>0.000797265347691397</v>
      </c>
      <c r="AF211" s="10">
        <f t="shared" si="819"/>
        <v>-0.0271835583645551</v>
      </c>
      <c r="AG211" s="61" cm="1">
        <f t="array" ref="AG211">SUMPRODUCT(AC211:AF211,$Z$28:$AC$28)+$AD$28</f>
        <v>-0.000272880673620436</v>
      </c>
      <c r="AH211" s="10">
        <f t="shared" si="588"/>
        <v>0.499931779832018</v>
      </c>
      <c r="AI211">
        <f t="shared" si="589"/>
        <v>0</v>
      </c>
      <c r="AJ211" s="4">
        <f t="shared" si="590"/>
        <v>-0.693010749531118</v>
      </c>
      <c r="AK211" s="61">
        <f t="shared" si="591"/>
        <v>0.499931779832018</v>
      </c>
      <c r="AL211" s="4">
        <f t="shared" ref="AL211:AO211" si="820">1-AC211^2</f>
        <v>0.999996470384055</v>
      </c>
      <c r="AM211" s="4">
        <f t="shared" si="820"/>
        <v>0.996591259750703</v>
      </c>
      <c r="AN211" s="4">
        <f t="shared" si="820"/>
        <v>0.999999364367965</v>
      </c>
      <c r="AO211" s="4">
        <f t="shared" si="820"/>
        <v>0.999261054154641</v>
      </c>
      <c r="AP211" s="61">
        <f t="shared" si="617"/>
        <v>-0.000494514357294244</v>
      </c>
      <c r="AQ211" s="61">
        <f t="shared" si="618"/>
        <v>-0.000174003714665399</v>
      </c>
      <c r="AR211" s="61">
        <f t="shared" si="619"/>
        <v>-0.00618656579438224</v>
      </c>
      <c r="AS211" s="61">
        <f t="shared" si="620"/>
        <v>0.00514855183400786</v>
      </c>
      <c r="AT211" s="40" cm="1">
        <f t="array" ref="AT211">SUMPRODUCT($A211:$B211,$AO$21:$AP$21)+$AQ$21</f>
        <v>0.00267095507858999</v>
      </c>
      <c r="AU211" s="40" cm="1">
        <f t="array" ref="AU211">SUMPRODUCT($A211:$B211,$AO$22:$AP$22)+$AQ$22</f>
        <v>-0.0581730972600803</v>
      </c>
      <c r="AV211" s="40" cm="1">
        <f t="array" ref="AV211">SUMPRODUCT($A211:$B211,$AO$23:$AP$23)+$AQ$23</f>
        <v>0.0106967179683755</v>
      </c>
      <c r="AW211" s="40" cm="1">
        <f t="array" ref="AW211">SUMPRODUCT($A211:$B211,$AO$24:$AP$24)+$AQ$24</f>
        <v>-0.0354236187604763</v>
      </c>
      <c r="AX211" s="10">
        <f t="shared" ref="AX211:BA211" si="821">TANH(AT211)</f>
        <v>0.00267094872707602</v>
      </c>
      <c r="AY211" s="10">
        <f t="shared" si="821"/>
        <v>-0.0581075645944514</v>
      </c>
      <c r="AZ211" s="10">
        <f t="shared" si="821"/>
        <v>0.0106963100150245</v>
      </c>
      <c r="BA211" s="10">
        <f t="shared" si="821"/>
        <v>-0.0354088092879584</v>
      </c>
      <c r="BB211" s="10" cm="1">
        <f t="array" ref="BB211">SUMPRODUCT(AX211:BA211,$AU$28:$AX$28)+$AY$28</f>
        <v>-0.000790776375004109</v>
      </c>
      <c r="BC211" s="10">
        <f t="shared" si="594"/>
        <v>0.499802305916551</v>
      </c>
      <c r="BD211">
        <f t="shared" si="595"/>
        <v>0</v>
      </c>
      <c r="BE211" s="4">
        <f t="shared" si="596"/>
        <v>-0.692751870538351</v>
      </c>
      <c r="BF211" s="61">
        <f t="shared" si="597"/>
        <v>0.499802305916551</v>
      </c>
      <c r="BG211" s="4">
        <f t="shared" ref="BG211:BJ211" si="822">1-AX211^2</f>
        <v>0.999992866032897</v>
      </c>
      <c r="BH211" s="4">
        <f t="shared" si="822"/>
        <v>0.996623510936902</v>
      </c>
      <c r="BI211" s="4">
        <f t="shared" si="822"/>
        <v>0.999885588952062</v>
      </c>
      <c r="BJ211" s="4">
        <f t="shared" si="822"/>
        <v>0.998746216224809</v>
      </c>
      <c r="BK211" s="61">
        <f t="shared" si="623"/>
        <v>-0.000781734350479453</v>
      </c>
      <c r="BL211" s="61">
        <f t="shared" si="624"/>
        <v>0.00189455357753667</v>
      </c>
      <c r="BM211" s="61">
        <f t="shared" si="625"/>
        <v>-0.00617445457398207</v>
      </c>
      <c r="BN211" s="61">
        <f t="shared" si="626"/>
        <v>0.00612222979631358</v>
      </c>
    </row>
    <row r="212" spans="1:66">
      <c r="A212" s="4">
        <f>Planar_dataset!A181</f>
        <v>-1.49836618383467</v>
      </c>
      <c r="B212" s="4">
        <f>Planar_dataset!B181</f>
        <v>3.55267433170277</v>
      </c>
      <c r="C212">
        <f>Planar_dataset!C181</f>
        <v>0</v>
      </c>
      <c r="D212" s="40" cm="1">
        <f t="array" ref="D212">SUMPRODUCT($A212:$B212,$E$21:$F$21)+$G$21</f>
        <v>-0.0112924307858245</v>
      </c>
      <c r="E212" s="40" cm="1">
        <f t="array" ref="E212">SUMPRODUCT($A212:$B212,$E$22:$F$22)+$G$22</f>
        <v>-0.0676497123754319</v>
      </c>
      <c r="F212" s="40" cm="1">
        <f t="array" ref="F212">SUMPRODUCT($A212:$B212,$E$23:$F$23)+$G$23</f>
        <v>-0.00844714017147747</v>
      </c>
      <c r="G212" s="40" cm="1">
        <f t="array" ref="G212">SUMPRODUCT($A212:$B212,$E$24:$F$24)+$G$24</f>
        <v>-0.0210355217265864</v>
      </c>
      <c r="H212" s="10">
        <f t="shared" si="599"/>
        <v>-0.0112919508105059</v>
      </c>
      <c r="I212" s="10">
        <f t="shared" si="600"/>
        <v>-0.067546701675973</v>
      </c>
      <c r="J212" s="10">
        <f t="shared" si="601"/>
        <v>-0.00844693926429983</v>
      </c>
      <c r="K212" s="10">
        <f t="shared" si="602"/>
        <v>-0.021032419584062</v>
      </c>
      <c r="L212" s="10" cm="1">
        <f t="array" ref="L212">SUMPRODUCT(H212:K212,$E$28:$H$28)+$I$28</f>
        <v>0.000252216832328112</v>
      </c>
      <c r="M212" s="10">
        <f t="shared" si="603"/>
        <v>0.500063054207748</v>
      </c>
      <c r="N212">
        <f t="shared" si="604"/>
        <v>1</v>
      </c>
      <c r="O212" s="4">
        <f t="shared" si="605"/>
        <v>-0.693273296927776</v>
      </c>
      <c r="P212" s="61">
        <f t="shared" si="606"/>
        <v>0.500063054207748</v>
      </c>
      <c r="Q212" s="4">
        <f t="shared" si="607"/>
        <v>0.999872491846893</v>
      </c>
      <c r="R212" s="4">
        <f t="shared" si="608"/>
        <v>0.995437443092697</v>
      </c>
      <c r="S212" s="4">
        <f t="shared" si="609"/>
        <v>0.999928649217065</v>
      </c>
      <c r="T212" s="4">
        <f t="shared" si="610"/>
        <v>0.99955763732644</v>
      </c>
      <c r="U212" s="61">
        <f t="shared" si="611"/>
        <v>-0.000219090534686996</v>
      </c>
      <c r="V212" s="61">
        <f t="shared" si="612"/>
        <v>-0.00237550301284129</v>
      </c>
      <c r="W212" s="61">
        <f t="shared" si="613"/>
        <v>-0.00656968342832005</v>
      </c>
      <c r="X212" s="61">
        <f t="shared" si="614"/>
        <v>0.00442171282777867</v>
      </c>
      <c r="Y212" s="40" cm="1">
        <f t="array" ref="Y212">SUMPRODUCT($A212:$B212,$Z$21:$AA$21)+$AB$21</f>
        <v>-0.0109062010505217</v>
      </c>
      <c r="Z212" s="40" cm="1">
        <f t="array" ref="Z212">SUMPRODUCT($A212:$B212,$Z$22:$AA$22)+$AB$22</f>
        <v>-0.0634732354873616</v>
      </c>
      <c r="AA212" s="40" cm="1">
        <f t="array" ref="AA212">SUMPRODUCT($A212:$B212,$Z$23:$AA$23)+$AB$23</f>
        <v>0.0031203634732442</v>
      </c>
      <c r="AB212" s="40" cm="1">
        <f t="array" ref="AB212">SUMPRODUCT($A212:$B212,$Z$24:$AA$24)+$AB$24</f>
        <v>-0.0288200153099548</v>
      </c>
      <c r="AC212" s="10">
        <f t="shared" ref="AC212:AF212" si="823">TANH(Y212)</f>
        <v>-0.0109057686575947</v>
      </c>
      <c r="AD212" s="10">
        <f t="shared" si="823"/>
        <v>-0.063388131217779</v>
      </c>
      <c r="AE212" s="10">
        <f t="shared" si="823"/>
        <v>0.00312035334596903</v>
      </c>
      <c r="AF212" s="10">
        <f t="shared" si="823"/>
        <v>-0.0288120387230251</v>
      </c>
      <c r="AG212" s="61" cm="1">
        <f t="array" ref="AG212">SUMPRODUCT(AC212:AF212,$Z$28:$AC$28)+$AD$28</f>
        <v>-0.000304018281545812</v>
      </c>
      <c r="AH212" s="10">
        <f t="shared" si="588"/>
        <v>0.499923995430199</v>
      </c>
      <c r="AI212">
        <f t="shared" si="589"/>
        <v>0</v>
      </c>
      <c r="AJ212" s="4">
        <f t="shared" si="590"/>
        <v>-0.692995182972562</v>
      </c>
      <c r="AK212" s="61">
        <f t="shared" si="591"/>
        <v>0.499923995430199</v>
      </c>
      <c r="AL212" s="4">
        <f t="shared" ref="AL212:AO212" si="824">1-AC212^2</f>
        <v>0.999881064209987</v>
      </c>
      <c r="AM212" s="4">
        <f t="shared" si="824"/>
        <v>0.995981944820718</v>
      </c>
      <c r="AN212" s="4">
        <f t="shared" si="824"/>
        <v>0.999990263394996</v>
      </c>
      <c r="AO212" s="4">
        <f t="shared" si="824"/>
        <v>0.999169866424623</v>
      </c>
      <c r="AP212" s="61">
        <f t="shared" si="617"/>
        <v>-0.000494449587923925</v>
      </c>
      <c r="AQ212" s="61">
        <f t="shared" si="618"/>
        <v>-0.000173894621220141</v>
      </c>
      <c r="AR212" s="61">
        <f t="shared" si="619"/>
        <v>-0.00618641316088366</v>
      </c>
      <c r="AS212" s="61">
        <f t="shared" si="620"/>
        <v>0.00514800184165796</v>
      </c>
      <c r="AT212" s="40" cm="1">
        <f t="array" ref="AT212">SUMPRODUCT($A212:$B212,$AO$21:$AP$21)+$AQ$21</f>
        <v>-0.0100349968384206</v>
      </c>
      <c r="AU212" s="40" cm="1">
        <f t="array" ref="AU212">SUMPRODUCT($A212:$B212,$AO$22:$AP$22)+$AQ$22</f>
        <v>-0.0631675988599107</v>
      </c>
      <c r="AV212" s="40" cm="1">
        <f t="array" ref="AV212">SUMPRODUCT($A212:$B212,$AO$23:$AP$23)+$AQ$23</f>
        <v>0.0140101610274803</v>
      </c>
      <c r="AW212" s="40" cm="1">
        <f t="array" ref="AW212">SUMPRODUCT($A212:$B212,$AO$24:$AP$24)+$AQ$24</f>
        <v>-0.03787726519796</v>
      </c>
      <c r="AX212" s="10">
        <f t="shared" ref="AX212:BA212" si="825">TANH(AT212)</f>
        <v>-0.0100346600067091</v>
      </c>
      <c r="AY212" s="10">
        <f t="shared" si="825"/>
        <v>-0.063083716766996</v>
      </c>
      <c r="AZ212" s="10">
        <f t="shared" si="825"/>
        <v>0.0140092444397712</v>
      </c>
      <c r="BA212" s="10">
        <f t="shared" si="825"/>
        <v>-0.0378591615776803</v>
      </c>
      <c r="BB212" s="10" cm="1">
        <f t="array" ref="BB212">SUMPRODUCT(AX212:BA212,$AU$28:$AX$28)+$AY$28</f>
        <v>-0.000860814869720638</v>
      </c>
      <c r="BC212" s="10">
        <f t="shared" si="594"/>
        <v>0.499784796295859</v>
      </c>
      <c r="BD212">
        <f t="shared" si="595"/>
        <v>0</v>
      </c>
      <c r="BE212" s="4">
        <f t="shared" si="596"/>
        <v>-0.692716865750362</v>
      </c>
      <c r="BF212" s="61">
        <f t="shared" si="597"/>
        <v>0.499784796295859</v>
      </c>
      <c r="BG212" s="4">
        <f t="shared" ref="BG212:BJ212" si="826">1-AX212^2</f>
        <v>0.99989930559855</v>
      </c>
      <c r="BH212" s="4">
        <f t="shared" si="826"/>
        <v>0.996020444678861</v>
      </c>
      <c r="BI212" s="4">
        <f t="shared" si="826"/>
        <v>0.999803741070227</v>
      </c>
      <c r="BJ212" s="4">
        <f t="shared" si="826"/>
        <v>0.998566683884635</v>
      </c>
      <c r="BK212" s="61">
        <f t="shared" si="623"/>
        <v>-0.000781633826542373</v>
      </c>
      <c r="BL212" s="61">
        <f t="shared" si="624"/>
        <v>0.00189334083344239</v>
      </c>
      <c r="BM212" s="61">
        <f t="shared" si="625"/>
        <v>-0.00617373285759254</v>
      </c>
      <c r="BN212" s="61">
        <f t="shared" si="626"/>
        <v>0.00612091483616788</v>
      </c>
    </row>
    <row r="213" spans="1:66">
      <c r="A213" s="4">
        <f>Planar_dataset!A182</f>
        <v>-1.53285135456219</v>
      </c>
      <c r="B213" s="4">
        <f>Planar_dataset!B182</f>
        <v>2.3705680786932</v>
      </c>
      <c r="C213">
        <f>Planar_dataset!C182</f>
        <v>0</v>
      </c>
      <c r="D213" s="40" cm="1">
        <f t="array" ref="D213">SUMPRODUCT($A213:$B213,$E$21:$F$21)+$G$21</f>
        <v>-0.0170692526064729</v>
      </c>
      <c r="E213" s="40" cm="1">
        <f t="array" ref="E213">SUMPRODUCT($A213:$B213,$E$22:$F$22)+$G$22</f>
        <v>-0.0456545259211956</v>
      </c>
      <c r="F213" s="40" cm="1">
        <f t="array" ref="F213">SUMPRODUCT($A213:$B213,$E$23:$F$23)+$G$23</f>
        <v>-0.00415785429921076</v>
      </c>
      <c r="G213" s="40" cm="1">
        <f t="array" ref="G213">SUMPRODUCT($A213:$B213,$E$24:$F$24)+$G$24</f>
        <v>-0.0135951739782877</v>
      </c>
      <c r="H213" s="10">
        <f t="shared" si="599"/>
        <v>-0.0170675950373406</v>
      </c>
      <c r="I213" s="10">
        <f t="shared" si="600"/>
        <v>-0.0456228325581312</v>
      </c>
      <c r="J213" s="10">
        <f t="shared" si="601"/>
        <v>-0.00415783033939127</v>
      </c>
      <c r="K213" s="10">
        <f t="shared" si="602"/>
        <v>-0.0135943364471785</v>
      </c>
      <c r="L213" s="10" cm="1">
        <f t="array" ref="L213">SUMPRODUCT(H213:K213,$E$28:$H$28)+$I$28</f>
        <v>0.000159568815203445</v>
      </c>
      <c r="M213" s="10">
        <f t="shared" si="603"/>
        <v>0.500039892203716</v>
      </c>
      <c r="N213">
        <f t="shared" si="604"/>
        <v>1</v>
      </c>
      <c r="O213" s="4">
        <f t="shared" si="605"/>
        <v>-0.693226968150323</v>
      </c>
      <c r="P213" s="61">
        <f t="shared" si="606"/>
        <v>0.500039892203716</v>
      </c>
      <c r="Q213" s="4">
        <f t="shared" si="607"/>
        <v>0.999708697199641</v>
      </c>
      <c r="R213" s="4">
        <f t="shared" si="608"/>
        <v>0.997918557149373</v>
      </c>
      <c r="S213" s="4">
        <f t="shared" si="609"/>
        <v>0.999982712446869</v>
      </c>
      <c r="T213" s="4">
        <f t="shared" si="610"/>
        <v>0.999815194016561</v>
      </c>
      <c r="U213" s="61">
        <f t="shared" si="611"/>
        <v>-0.000219044498044244</v>
      </c>
      <c r="V213" s="61">
        <f t="shared" si="612"/>
        <v>-0.00238131361804887</v>
      </c>
      <c r="W213" s="61">
        <f t="shared" si="613"/>
        <v>-0.00656973431982279</v>
      </c>
      <c r="X213" s="61">
        <f t="shared" si="614"/>
        <v>0.0044226473150979</v>
      </c>
      <c r="Y213" s="40" cm="1">
        <f t="array" ref="Y213">SUMPRODUCT($A213:$B213,$Z$21:$AA$21)+$AB$21</f>
        <v>-0.0168052983001229</v>
      </c>
      <c r="Z213" s="40" cm="1">
        <f t="array" ref="Z213">SUMPRODUCT($A213:$B213,$Z$22:$AA$22)+$AB$22</f>
        <v>-0.0427987227808692</v>
      </c>
      <c r="AA213" s="40" cm="1">
        <f t="array" ref="AA213">SUMPRODUCT($A213:$B213,$Z$23:$AA$23)+$AB$23</f>
        <v>0.00374996548651583</v>
      </c>
      <c r="AB213" s="40" cm="1">
        <f t="array" ref="AB213">SUMPRODUCT($A213:$B213,$Z$24:$AA$24)+$AB$24</f>
        <v>-0.0189169853980742</v>
      </c>
      <c r="AC213" s="10">
        <f t="shared" ref="AC213:AF213" si="827">TANH(Y213)</f>
        <v>-0.0168037164389573</v>
      </c>
      <c r="AD213" s="10">
        <f t="shared" si="827"/>
        <v>-0.0427726100022579</v>
      </c>
      <c r="AE213" s="10">
        <f t="shared" si="827"/>
        <v>0.00374994790897504</v>
      </c>
      <c r="AF213" s="10">
        <f t="shared" si="827"/>
        <v>-0.018914729225216</v>
      </c>
      <c r="AG213" s="61" cm="1">
        <f t="array" ref="AG213">SUMPRODUCT(AC213:AF213,$Z$28:$AC$28)+$AD$28</f>
        <v>-0.000211172322067268</v>
      </c>
      <c r="AH213" s="10">
        <f t="shared" si="588"/>
        <v>0.499947206919679</v>
      </c>
      <c r="AI213">
        <f t="shared" si="589"/>
        <v>0</v>
      </c>
      <c r="AJ213" s="4">
        <f t="shared" si="590"/>
        <v>-0.69304159997313</v>
      </c>
      <c r="AK213" s="61">
        <f t="shared" si="591"/>
        <v>0.499947206919679</v>
      </c>
      <c r="AL213" s="4">
        <f t="shared" ref="AL213:AO213" si="828">1-AC213^2</f>
        <v>0.999717635113839</v>
      </c>
      <c r="AM213" s="4">
        <f t="shared" si="828"/>
        <v>0.998170503833595</v>
      </c>
      <c r="AN213" s="4">
        <f t="shared" si="828"/>
        <v>0.99998593789068</v>
      </c>
      <c r="AO213" s="4">
        <f t="shared" si="828"/>
        <v>0.999642233018337</v>
      </c>
      <c r="AP213" s="61">
        <f t="shared" si="617"/>
        <v>-0.000494391724422839</v>
      </c>
      <c r="AQ213" s="61">
        <f t="shared" si="618"/>
        <v>-0.000174284826891043</v>
      </c>
      <c r="AR213" s="61">
        <f t="shared" si="619"/>
        <v>-0.00618667363541425</v>
      </c>
      <c r="AS213" s="61">
        <f t="shared" si="620"/>
        <v>0.00515067474101639</v>
      </c>
      <c r="AT213" s="40" cm="1">
        <f t="array" ref="AT213">SUMPRODUCT($A213:$B213,$AO$21:$AP$21)+$AQ$21</f>
        <v>-0.0162098962741041</v>
      </c>
      <c r="AU213" s="40" cm="1">
        <f t="array" ref="AU213">SUMPRODUCT($A213:$B213,$AO$22:$AP$22)+$AQ$22</f>
        <v>-0.0425897350385948</v>
      </c>
      <c r="AV213" s="40" cm="1">
        <f t="array" ref="AV213">SUMPRODUCT($A213:$B213,$AO$23:$AP$23)+$AQ$23</f>
        <v>0.0111947577705172</v>
      </c>
      <c r="AW213" s="40" cm="1">
        <f t="array" ref="AW213">SUMPRODUCT($A213:$B213,$AO$24:$AP$24)+$AQ$24</f>
        <v>-0.0251091328502961</v>
      </c>
      <c r="AX213" s="10">
        <f t="shared" ref="AX213:BA213" si="829">TANH(AT213)</f>
        <v>-0.0162084766485476</v>
      </c>
      <c r="AY213" s="10">
        <f t="shared" si="829"/>
        <v>-0.0425640027405638</v>
      </c>
      <c r="AZ213" s="10">
        <f t="shared" si="829"/>
        <v>0.0111942901419032</v>
      </c>
      <c r="BA213" s="10">
        <f t="shared" si="829"/>
        <v>-0.0251038573411617</v>
      </c>
      <c r="BB213" s="10" cm="1">
        <f t="array" ref="BB213">SUMPRODUCT(AX213:BA213,$AU$28:$AX$28)+$AY$28</f>
        <v>-0.000581893674437374</v>
      </c>
      <c r="BC213" s="10">
        <f t="shared" si="594"/>
        <v>0.499854526585496</v>
      </c>
      <c r="BD213">
        <f t="shared" si="595"/>
        <v>0</v>
      </c>
      <c r="BE213" s="4">
        <f t="shared" si="596"/>
        <v>-0.692856276047757</v>
      </c>
      <c r="BF213" s="61">
        <f t="shared" si="597"/>
        <v>0.499854526585496</v>
      </c>
      <c r="BG213" s="4">
        <f t="shared" ref="BG213:BJ213" si="830">1-AX213^2</f>
        <v>0.999737285284733</v>
      </c>
      <c r="BH213" s="4">
        <f t="shared" si="830"/>
        <v>0.998188305670701</v>
      </c>
      <c r="BI213" s="4">
        <f t="shared" si="830"/>
        <v>0.999874687868219</v>
      </c>
      <c r="BJ213" s="4">
        <f t="shared" si="830"/>
        <v>0.999369796346595</v>
      </c>
      <c r="BK213" s="61">
        <f t="shared" si="623"/>
        <v>-0.000781616209604376</v>
      </c>
      <c r="BL213" s="61">
        <f t="shared" si="624"/>
        <v>0.00189772646758164</v>
      </c>
      <c r="BM213" s="61">
        <f t="shared" si="625"/>
        <v>-0.00617503237437063</v>
      </c>
      <c r="BN213" s="61">
        <f t="shared" si="626"/>
        <v>0.00612669235586745</v>
      </c>
    </row>
    <row r="214" spans="1:66">
      <c r="A214" s="4">
        <f>Planar_dataset!A183</f>
        <v>-0.78307928873756</v>
      </c>
      <c r="B214" s="4">
        <f>Planar_dataset!B183</f>
        <v>3.18484539615188</v>
      </c>
      <c r="C214">
        <f>Planar_dataset!C183</f>
        <v>0</v>
      </c>
      <c r="D214" s="40" cm="1">
        <f t="array" ref="D214">SUMPRODUCT($A214:$B214,$E$21:$F$21)+$G$21</f>
        <v>-0.000104215250115015</v>
      </c>
      <c r="E214" s="40" cm="1">
        <f t="array" ref="E214">SUMPRODUCT($A214:$B214,$E$22:$F$22)+$G$22</f>
        <v>-0.0601050132573582</v>
      </c>
      <c r="F214" s="40" cm="1">
        <f t="array" ref="F214">SUMPRODUCT($A214:$B214,$E$23:$F$23)+$G$23</f>
        <v>-0.00912635545539208</v>
      </c>
      <c r="G214" s="40" cm="1">
        <f t="array" ref="G214">SUMPRODUCT($A214:$B214,$E$24:$F$24)+$G$24</f>
        <v>-0.0193210707849817</v>
      </c>
      <c r="H214" s="10">
        <f t="shared" si="599"/>
        <v>-0.000104215249737727</v>
      </c>
      <c r="I214" s="10">
        <f t="shared" si="600"/>
        <v>-0.0600327389853611</v>
      </c>
      <c r="J214" s="10">
        <f t="shared" si="601"/>
        <v>-0.00912610208467776</v>
      </c>
      <c r="K214" s="10">
        <f t="shared" si="602"/>
        <v>-0.0193186669343657</v>
      </c>
      <c r="L214" s="10" cm="1">
        <f t="array" ref="L214">SUMPRODUCT(H214:K214,$E$28:$H$28)+$I$28</f>
        <v>0.000235540107101936</v>
      </c>
      <c r="M214" s="10">
        <f t="shared" si="603"/>
        <v>0.500058885026503</v>
      </c>
      <c r="N214">
        <f t="shared" si="604"/>
        <v>1</v>
      </c>
      <c r="O214" s="4">
        <f t="shared" si="605"/>
        <v>-0.693264957548389</v>
      </c>
      <c r="P214" s="61">
        <f t="shared" si="606"/>
        <v>0.500058885026503</v>
      </c>
      <c r="Q214" s="4">
        <f t="shared" si="607"/>
        <v>0.999999989139182</v>
      </c>
      <c r="R214" s="4">
        <f t="shared" si="608"/>
        <v>0.996396070249915</v>
      </c>
      <c r="S214" s="4">
        <f t="shared" si="609"/>
        <v>0.99991671426074</v>
      </c>
      <c r="T214" s="4">
        <f t="shared" si="610"/>
        <v>0.999626789107879</v>
      </c>
      <c r="U214" s="61">
        <f t="shared" si="611"/>
        <v>-0.000219116644840269</v>
      </c>
      <c r="V214" s="61">
        <f t="shared" si="612"/>
        <v>-0.00237777084773656</v>
      </c>
      <c r="W214" s="61">
        <f t="shared" si="613"/>
        <v>-0.00656955024099963</v>
      </c>
      <c r="X214" s="61">
        <f t="shared" si="614"/>
        <v>0.00442198186467272</v>
      </c>
      <c r="Y214" s="40" cm="1">
        <f t="array" ref="Y214">SUMPRODUCT($A214:$B214,$Z$21:$AA$21)+$AB$21</f>
        <v>0.000235473526338885</v>
      </c>
      <c r="Z214" s="40" cm="1">
        <f t="array" ref="Z214">SUMPRODUCT($A214:$B214,$Z$22:$AA$22)+$AB$22</f>
        <v>-0.0564333834647908</v>
      </c>
      <c r="AA214" s="40" cm="1">
        <f t="array" ref="AA214">SUMPRODUCT($A214:$B214,$Z$23:$AA$23)+$AB$23</f>
        <v>0.00104462558484592</v>
      </c>
      <c r="AB214" s="40" cm="1">
        <f t="array" ref="AB214">SUMPRODUCT($A214:$B214,$Z$24:$AA$24)+$AB$24</f>
        <v>-0.026165613208202</v>
      </c>
      <c r="AC214" s="10">
        <f t="shared" ref="AC214:AF214" si="831">TANH(Y214)</f>
        <v>0.000235473521986724</v>
      </c>
      <c r="AD214" s="10">
        <f t="shared" si="831"/>
        <v>-0.056373551380837</v>
      </c>
      <c r="AE214" s="10">
        <f t="shared" si="831"/>
        <v>0.00104462520486611</v>
      </c>
      <c r="AF214" s="10">
        <f t="shared" si="831"/>
        <v>-0.0261596435072028</v>
      </c>
      <c r="AG214" s="61" cm="1">
        <f t="array" ref="AG214">SUMPRODUCT(AC214:AF214,$Z$28:$AC$28)+$AD$28</f>
        <v>-0.000264465948591427</v>
      </c>
      <c r="AH214" s="10">
        <f t="shared" si="588"/>
        <v>0.499933883513237</v>
      </c>
      <c r="AI214">
        <f t="shared" si="589"/>
        <v>0</v>
      </c>
      <c r="AJ214" s="4">
        <f t="shared" si="590"/>
        <v>-0.693014956328429</v>
      </c>
      <c r="AK214" s="61">
        <f t="shared" si="591"/>
        <v>0.499933883513237</v>
      </c>
      <c r="AL214" s="4">
        <f t="shared" ref="AL214:AO214" si="832">1-AC214^2</f>
        <v>0.99999994455222</v>
      </c>
      <c r="AM214" s="4">
        <f t="shared" si="832"/>
        <v>0.996822022704712</v>
      </c>
      <c r="AN214" s="4">
        <f t="shared" si="832"/>
        <v>0.999998908758181</v>
      </c>
      <c r="AO214" s="4">
        <f t="shared" si="832"/>
        <v>0.999315673051576</v>
      </c>
      <c r="AP214" s="61">
        <f t="shared" si="617"/>
        <v>-0.000494518156218624</v>
      </c>
      <c r="AQ214" s="61">
        <f t="shared" si="618"/>
        <v>-0.000174044737984131</v>
      </c>
      <c r="AR214" s="61">
        <f t="shared" si="619"/>
        <v>-0.00618658900838513</v>
      </c>
      <c r="AS214" s="61">
        <f t="shared" si="620"/>
        <v>0.00514885491614489</v>
      </c>
      <c r="AT214" s="40" cm="1">
        <f t="array" ref="AT214">SUMPRODUCT($A214:$B214,$AO$21:$AP$21)+$AQ$21</f>
        <v>0.00100168470911277</v>
      </c>
      <c r="AU214" s="40" cm="1">
        <f t="array" ref="AU214">SUMPRODUCT($A214:$B214,$AO$22:$AP$22)+$AQ$22</f>
        <v>-0.0561646915930018</v>
      </c>
      <c r="AV214" s="40" cm="1">
        <f t="array" ref="AV214">SUMPRODUCT($A214:$B214,$AO$23:$AP$23)+$AQ$23</f>
        <v>0.0106194230192857</v>
      </c>
      <c r="AW214" s="40" cm="1">
        <f t="array" ref="AW214">SUMPRODUCT($A214:$B214,$AO$24:$AP$24)+$AQ$24</f>
        <v>-0.0341289882727201</v>
      </c>
      <c r="AX214" s="10">
        <f t="shared" ref="AX214:BA214" si="833">TANH(AT214)</f>
        <v>0.00100168437409203</v>
      </c>
      <c r="AY214" s="10">
        <f t="shared" si="833"/>
        <v>-0.0561057093551276</v>
      </c>
      <c r="AZ214" s="10">
        <f t="shared" si="833"/>
        <v>0.0106190238455868</v>
      </c>
      <c r="BA214" s="10">
        <f t="shared" si="833"/>
        <v>-0.0341157434334738</v>
      </c>
      <c r="BB214" s="10" cm="1">
        <f t="array" ref="BB214">SUMPRODUCT(AX214:BA214,$AU$28:$AX$28)+$AY$28</f>
        <v>-0.000763737603090367</v>
      </c>
      <c r="BC214" s="10">
        <f t="shared" si="594"/>
        <v>0.499809065608508</v>
      </c>
      <c r="BD214">
        <f t="shared" si="595"/>
        <v>0</v>
      </c>
      <c r="BE214" s="4">
        <f t="shared" si="596"/>
        <v>-0.692765384670289</v>
      </c>
      <c r="BF214" s="61">
        <f t="shared" si="597"/>
        <v>0.499809065608508</v>
      </c>
      <c r="BG214" s="4">
        <f t="shared" ref="BG214:BJ214" si="834">1-AX214^2</f>
        <v>0.999998996628415</v>
      </c>
      <c r="BH214" s="4">
        <f t="shared" si="834"/>
        <v>0.996852149377758</v>
      </c>
      <c r="BI214" s="4">
        <f t="shared" si="834"/>
        <v>0.999887236332567</v>
      </c>
      <c r="BJ214" s="4">
        <f t="shared" si="834"/>
        <v>0.998836116049981</v>
      </c>
      <c r="BK214" s="61">
        <f t="shared" si="623"/>
        <v>-0.000781749715822708</v>
      </c>
      <c r="BL214" s="61">
        <f t="shared" si="624"/>
        <v>0.0018950138420608</v>
      </c>
      <c r="BM214" s="61">
        <f t="shared" si="625"/>
        <v>-0.0061745482547995</v>
      </c>
      <c r="BN214" s="61">
        <f t="shared" si="626"/>
        <v>0.00612286368360195</v>
      </c>
    </row>
    <row r="215" spans="1:66">
      <c r="A215" s="4">
        <f>Planar_dataset!A184</f>
        <v>-0.565545944701126</v>
      </c>
      <c r="B215" s="4">
        <f>Planar_dataset!B184</f>
        <v>2.98100485891162</v>
      </c>
      <c r="C215">
        <f>Planar_dataset!C184</f>
        <v>0</v>
      </c>
      <c r="D215" s="40" cm="1">
        <f t="array" ref="D215">SUMPRODUCT($A215:$B215,$E$21:$F$21)+$G$21</f>
        <v>0.00289686405613547</v>
      </c>
      <c r="E215" s="40" cm="1">
        <f t="array" ref="E215">SUMPRODUCT($A215:$B215,$E$22:$F$22)+$G$22</f>
        <v>-0.0560965455501795</v>
      </c>
      <c r="F215" s="40" cm="1">
        <f t="array" ref="F215">SUMPRODUCT($A215:$B215,$E$23:$F$23)+$G$23</f>
        <v>-0.00900662467903424</v>
      </c>
      <c r="G215" s="40" cm="1">
        <f t="array" ref="G215">SUMPRODUCT($A215:$B215,$E$24:$F$24)+$G$24</f>
        <v>-0.0182229795484179</v>
      </c>
      <c r="H215" s="10">
        <f t="shared" si="599"/>
        <v>0.00289685595284078</v>
      </c>
      <c r="I215" s="10">
        <f t="shared" si="600"/>
        <v>-0.0560377775662445</v>
      </c>
      <c r="J215" s="10">
        <f t="shared" si="601"/>
        <v>-0.00900638114994212</v>
      </c>
      <c r="K215" s="10">
        <f t="shared" si="602"/>
        <v>-0.0182209626722938</v>
      </c>
      <c r="L215" s="10" cm="1">
        <f t="array" ref="L215">SUMPRODUCT(H215:K215,$E$28:$H$28)+$I$28</f>
        <v>0.000223297982863471</v>
      </c>
      <c r="M215" s="10">
        <f t="shared" si="603"/>
        <v>0.500055824495484</v>
      </c>
      <c r="N215">
        <f t="shared" si="604"/>
        <v>1</v>
      </c>
      <c r="O215" s="4">
        <f t="shared" si="605"/>
        <v>-0.693258835784126</v>
      </c>
      <c r="P215" s="61">
        <f t="shared" si="606"/>
        <v>0.500055824495484</v>
      </c>
      <c r="Q215" s="4">
        <f t="shared" si="607"/>
        <v>0.999991608225589</v>
      </c>
      <c r="R215" s="4">
        <f t="shared" si="608"/>
        <v>0.996859767485436</v>
      </c>
      <c r="S215" s="4">
        <f t="shared" si="609"/>
        <v>0.999918885098582</v>
      </c>
      <c r="T215" s="4">
        <f t="shared" si="610"/>
        <v>0.999667996519295</v>
      </c>
      <c r="U215" s="61">
        <f t="shared" si="611"/>
        <v>-0.000219113467385182</v>
      </c>
      <c r="V215" s="61">
        <f t="shared" si="612"/>
        <v>-0.00237886284190571</v>
      </c>
      <c r="W215" s="61">
        <f t="shared" si="613"/>
        <v>-0.00656952429563917</v>
      </c>
      <c r="X215" s="61">
        <f t="shared" si="614"/>
        <v>0.00442213708597634</v>
      </c>
      <c r="Y215" s="40" cm="1">
        <f t="array" ref="Y215">SUMPRODUCT($A215:$B215,$Z$21:$AA$21)+$AB$21</f>
        <v>0.00321285349244272</v>
      </c>
      <c r="Z215" s="40" cm="1">
        <f t="array" ref="Z215">SUMPRODUCT($A215:$B215,$Z$22:$AA$22)+$AB$22</f>
        <v>-0.0526815548836861</v>
      </c>
      <c r="AA215" s="40" cm="1">
        <f t="array" ref="AA215">SUMPRODUCT($A215:$B215,$Z$23:$AA$23)+$AB$23</f>
        <v>0.000453943350422126</v>
      </c>
      <c r="AB215" s="40" cm="1">
        <f t="array" ref="AB215">SUMPRODUCT($A215:$B215,$Z$24:$AA$24)+$AB$24</f>
        <v>-0.0245894077193249</v>
      </c>
      <c r="AC215" s="10">
        <f t="shared" ref="AC215:AF215" si="835">TANH(Y215)</f>
        <v>0.00321284243767255</v>
      </c>
      <c r="AD215" s="10">
        <f t="shared" si="835"/>
        <v>-0.0526328724091036</v>
      </c>
      <c r="AE215" s="10">
        <f t="shared" si="835"/>
        <v>0.000453943319241582</v>
      </c>
      <c r="AF215" s="10">
        <f t="shared" si="835"/>
        <v>-0.0245844530129098</v>
      </c>
      <c r="AG215" s="61" cm="1">
        <f t="array" ref="AG215">SUMPRODUCT(AC215:AF215,$Z$28:$AC$28)+$AD$28</f>
        <v>-0.000245173783150664</v>
      </c>
      <c r="AH215" s="10">
        <f t="shared" si="588"/>
        <v>0.499938706554519</v>
      </c>
      <c r="AI215">
        <f t="shared" si="589"/>
        <v>0</v>
      </c>
      <c r="AJ215" s="4">
        <f t="shared" si="590"/>
        <v>-0.693024601182143</v>
      </c>
      <c r="AK215" s="61">
        <f t="shared" si="591"/>
        <v>0.499938706554519</v>
      </c>
      <c r="AL215" s="4">
        <f t="shared" ref="AL215:AO215" si="836">1-AC215^2</f>
        <v>0.999989677643471</v>
      </c>
      <c r="AM215" s="4">
        <f t="shared" si="836"/>
        <v>0.997229780741967</v>
      </c>
      <c r="AN215" s="4">
        <f t="shared" si="836"/>
        <v>0.999999793935463</v>
      </c>
      <c r="AO215" s="4">
        <f t="shared" si="836"/>
        <v>0.999395604670056</v>
      </c>
      <c r="AP215" s="61">
        <f t="shared" si="617"/>
        <v>-0.000494517849790396</v>
      </c>
      <c r="AQ215" s="61">
        <f t="shared" si="618"/>
        <v>-0.000174117612137836</v>
      </c>
      <c r="AR215" s="61">
        <f t="shared" si="619"/>
        <v>-0.00618665416891257</v>
      </c>
      <c r="AS215" s="61">
        <f t="shared" si="620"/>
        <v>0.00514931643110476</v>
      </c>
      <c r="AT215" s="40" cm="1">
        <f t="array" ref="AT215">SUMPRODUCT($A215:$B215,$AO$21:$AP$21)+$AQ$21</f>
        <v>0.00392560392580294</v>
      </c>
      <c r="AU215" s="40" cm="1">
        <f t="array" ref="AU215">SUMPRODUCT($A215:$B215,$AO$22:$AP$22)+$AQ$22</f>
        <v>-0.0524316440288658</v>
      </c>
      <c r="AV215" s="40" cm="1">
        <f t="array" ref="AV215">SUMPRODUCT($A215:$B215,$AO$23:$AP$23)+$AQ$23</f>
        <v>0.00935987835229105</v>
      </c>
      <c r="AW215" s="40" cm="1">
        <f t="array" ref="AW215">SUMPRODUCT($A215:$B215,$AO$24:$AP$24)+$AQ$24</f>
        <v>-0.0319964399657799</v>
      </c>
      <c r="AX215" s="10">
        <f t="shared" ref="AX215:BA215" si="837">TANH(AT215)</f>
        <v>0.00392558376092924</v>
      </c>
      <c r="AY215" s="10">
        <f t="shared" si="837"/>
        <v>-0.0523836505891888</v>
      </c>
      <c r="AZ215" s="10">
        <f t="shared" si="837"/>
        <v>0.00935960503057441</v>
      </c>
      <c r="BA215" s="10">
        <f t="shared" si="837"/>
        <v>-0.0319855254137668</v>
      </c>
      <c r="BB215" s="10" cm="1">
        <f t="array" ref="BB215">SUMPRODUCT(AX215:BA215,$AU$28:$AX$28)+$AY$28</f>
        <v>-0.000712467388315352</v>
      </c>
      <c r="BC215" s="10">
        <f t="shared" si="594"/>
        <v>0.499821883160456</v>
      </c>
      <c r="BD215">
        <f t="shared" si="595"/>
        <v>0</v>
      </c>
      <c r="BE215" s="4">
        <f t="shared" si="596"/>
        <v>-0.692791010317009</v>
      </c>
      <c r="BF215" s="61">
        <f t="shared" si="597"/>
        <v>0.499821883160456</v>
      </c>
      <c r="BG215" s="4">
        <f t="shared" ref="BG215:BJ215" si="838">1-AX215^2</f>
        <v>0.999984589792136</v>
      </c>
      <c r="BH215" s="4">
        <f t="shared" si="838"/>
        <v>0.99725595315095</v>
      </c>
      <c r="BI215" s="4">
        <f t="shared" si="838"/>
        <v>0.999912397793672</v>
      </c>
      <c r="BJ215" s="4">
        <f t="shared" si="838"/>
        <v>0.998976926164005</v>
      </c>
      <c r="BK215" s="61">
        <f t="shared" si="623"/>
        <v>-0.000781758500873262</v>
      </c>
      <c r="BL215" s="61">
        <f t="shared" si="624"/>
        <v>0.00189583008930581</v>
      </c>
      <c r="BM215" s="61">
        <f t="shared" si="625"/>
        <v>-0.0061748619826142</v>
      </c>
      <c r="BN215" s="61">
        <f t="shared" si="626"/>
        <v>0.00612388389170373</v>
      </c>
    </row>
    <row r="216" spans="1:66">
      <c r="A216" s="4">
        <f>Planar_dataset!A185</f>
        <v>-0.00428247557298128</v>
      </c>
      <c r="B216" s="4">
        <f>Planar_dataset!B185</f>
        <v>0.310265302085841</v>
      </c>
      <c r="C216">
        <f>Planar_dataset!C185</f>
        <v>0</v>
      </c>
      <c r="D216" s="40" cm="1">
        <f t="array" ref="D216">SUMPRODUCT($A216:$B216,$E$21:$F$21)+$G$21</f>
        <v>0.00127774102885943</v>
      </c>
      <c r="E216" s="40" cm="1">
        <f t="array" ref="E216">SUMPRODUCT($A216:$B216,$E$22:$F$22)+$G$22</f>
        <v>-0.00578590374594017</v>
      </c>
      <c r="F216" s="40" cm="1">
        <f t="array" ref="F216">SUMPRODUCT($A216:$B216,$E$23:$F$23)+$G$23</f>
        <v>-0.00108881493669056</v>
      </c>
      <c r="G216" s="40" cm="1">
        <f t="array" ref="G216">SUMPRODUCT($A216:$B216,$E$24:$F$24)+$G$24</f>
        <v>-0.00194182216029457</v>
      </c>
      <c r="H216" s="10">
        <f t="shared" si="599"/>
        <v>0.00127774033350379</v>
      </c>
      <c r="I216" s="10">
        <f t="shared" si="600"/>
        <v>-0.00578583918251782</v>
      </c>
      <c r="J216" s="10">
        <f t="shared" si="601"/>
        <v>-0.00108881450642087</v>
      </c>
      <c r="K216" s="10">
        <f t="shared" si="602"/>
        <v>-0.00194181971963926</v>
      </c>
      <c r="L216" s="10" cm="1">
        <f t="array" ref="L216">SUMPRODUCT(H216:K216,$E$28:$H$28)+$I$28</f>
        <v>2.41789635686521e-5</v>
      </c>
      <c r="M216" s="10">
        <f t="shared" si="603"/>
        <v>0.500006044740892</v>
      </c>
      <c r="N216">
        <f t="shared" si="604"/>
        <v>1</v>
      </c>
      <c r="O216" s="4">
        <f t="shared" si="605"/>
        <v>-0.693159270114807</v>
      </c>
      <c r="P216" s="61">
        <f t="shared" si="606"/>
        <v>0.500006044740892</v>
      </c>
      <c r="Q216" s="4">
        <f t="shared" si="607"/>
        <v>0.99999836737964</v>
      </c>
      <c r="R216" s="4">
        <f t="shared" si="608"/>
        <v>0.999966524064954</v>
      </c>
      <c r="S216" s="4">
        <f t="shared" si="609"/>
        <v>0.999998814482971</v>
      </c>
      <c r="T216" s="4">
        <f t="shared" si="610"/>
        <v>0.999996229336176</v>
      </c>
      <c r="U216" s="61">
        <f t="shared" si="611"/>
        <v>-0.00021909313587792</v>
      </c>
      <c r="V216" s="61">
        <f t="shared" si="612"/>
        <v>-0.00238603912082634</v>
      </c>
      <c r="W216" s="61">
        <f t="shared" si="613"/>
        <v>-0.00656939539839406</v>
      </c>
      <c r="X216" s="61">
        <f t="shared" si="614"/>
        <v>0.00442314869735903</v>
      </c>
      <c r="Y216" s="40" cm="1">
        <f t="array" ref="Y216">SUMPRODUCT($A216:$B216,$Z$21:$AA$21)+$AB$21</f>
        <v>0.00130999553619424</v>
      </c>
      <c r="Z216" s="40" cm="1">
        <f t="array" ref="Z216">SUMPRODUCT($A216:$B216,$Z$22:$AA$22)+$AB$22</f>
        <v>-0.00543738811500066</v>
      </c>
      <c r="AA216" s="40" cm="1">
        <f t="array" ref="AA216">SUMPRODUCT($A216:$B216,$Z$23:$AA$23)+$AB$23</f>
        <v>-0.000123521035518938</v>
      </c>
      <c r="AB216" s="40" cm="1">
        <f t="array" ref="AB216">SUMPRODUCT($A216:$B216,$Z$24:$AA$24)+$AB$24</f>
        <v>-0.00259141630777347</v>
      </c>
      <c r="AC216" s="10">
        <f t="shared" ref="AC216:AF216" si="839">TANH(Y216)</f>
        <v>0.00130999478683875</v>
      </c>
      <c r="AD216" s="10">
        <f t="shared" si="839"/>
        <v>-0.005437334529831</v>
      </c>
      <c r="AE216" s="10">
        <f t="shared" si="839"/>
        <v>-0.000123521034890733</v>
      </c>
      <c r="AF216" s="10">
        <f t="shared" si="839"/>
        <v>-0.00259141050695679</v>
      </c>
      <c r="AG216" s="61" cm="1">
        <f t="array" ref="AG216">SUMPRODUCT(AC216:AF216,$Z$28:$AC$28)+$AD$28</f>
        <v>-2.59653179843067e-5</v>
      </c>
      <c r="AH216" s="10">
        <f t="shared" si="588"/>
        <v>0.499993508670504</v>
      </c>
      <c r="AI216">
        <f t="shared" si="589"/>
        <v>0</v>
      </c>
      <c r="AJ216" s="4">
        <f t="shared" si="590"/>
        <v>-0.693134197985228</v>
      </c>
      <c r="AK216" s="61">
        <f t="shared" si="591"/>
        <v>0.499993508670504</v>
      </c>
      <c r="AL216" s="4">
        <f t="shared" ref="AL216:AO216" si="840">1-AC216^2</f>
        <v>0.999998283913658</v>
      </c>
      <c r="AM216" s="4">
        <f t="shared" si="840"/>
        <v>0.999970435393211</v>
      </c>
      <c r="AN216" s="4">
        <f t="shared" si="840"/>
        <v>0.999999984742554</v>
      </c>
      <c r="AO216" s="4">
        <f t="shared" si="840"/>
        <v>0.999993284591584</v>
      </c>
      <c r="AP216" s="61">
        <f t="shared" si="617"/>
        <v>-0.000494576314149388</v>
      </c>
      <c r="AQ216" s="61">
        <f t="shared" si="618"/>
        <v>-0.0001746152728132</v>
      </c>
      <c r="AR216" s="61">
        <f t="shared" si="619"/>
        <v>-0.00618733351611268</v>
      </c>
      <c r="AS216" s="61">
        <f t="shared" si="620"/>
        <v>0.00515296072901883</v>
      </c>
      <c r="AT216" s="40" cm="1">
        <f t="array" ref="AT216">SUMPRODUCT($A216:$B216,$AO$21:$AP$21)+$AQ$21</f>
        <v>0.00138274455410566</v>
      </c>
      <c r="AU216" s="40" cm="1">
        <f t="array" ref="AU216">SUMPRODUCT($A216:$B216,$AO$22:$AP$22)+$AQ$22</f>
        <v>-0.00541188587473095</v>
      </c>
      <c r="AV216" s="40" cm="1">
        <f t="array" ref="AV216">SUMPRODUCT($A216:$B216,$AO$23:$AP$23)+$AQ$23</f>
        <v>0.00078512568194629</v>
      </c>
      <c r="AW216" s="40" cm="1">
        <f t="array" ref="AW216">SUMPRODUCT($A216:$B216,$AO$24:$AP$24)+$AQ$24</f>
        <v>-0.00334715260534938</v>
      </c>
      <c r="AX216" s="10">
        <f t="shared" ref="AX216:BA216" si="841">TANH(AT216)</f>
        <v>0.00138274367284521</v>
      </c>
      <c r="AY216" s="10">
        <f t="shared" si="841"/>
        <v>-0.00541183303999438</v>
      </c>
      <c r="AZ216" s="10">
        <f t="shared" si="841"/>
        <v>0.000785125520623327</v>
      </c>
      <c r="BA216" s="10">
        <f t="shared" si="841"/>
        <v>-0.00334714010554147</v>
      </c>
      <c r="BB216" s="10" cm="1">
        <f t="array" ref="BB216">SUMPRODUCT(AX216:BA216,$AU$28:$AX$28)+$AY$28</f>
        <v>-7.26551554854079e-5</v>
      </c>
      <c r="BC216" s="10">
        <f t="shared" si="594"/>
        <v>0.499981836211137</v>
      </c>
      <c r="BD216">
        <f t="shared" si="595"/>
        <v>0</v>
      </c>
      <c r="BE216" s="4">
        <f t="shared" si="596"/>
        <v>-0.693110853642049</v>
      </c>
      <c r="BF216" s="61">
        <f t="shared" si="597"/>
        <v>0.499981836211137</v>
      </c>
      <c r="BG216" s="4">
        <f t="shared" ref="BG216:BJ216" si="842">1-AX216^2</f>
        <v>0.999998088019935</v>
      </c>
      <c r="BH216" s="4">
        <f t="shared" si="842"/>
        <v>0.999970712063147</v>
      </c>
      <c r="BI216" s="4">
        <f t="shared" si="842"/>
        <v>0.999999383577917</v>
      </c>
      <c r="BJ216" s="4">
        <f t="shared" si="842"/>
        <v>0.999988796653114</v>
      </c>
      <c r="BK216" s="61">
        <f t="shared" si="623"/>
        <v>-0.000782019235203431</v>
      </c>
      <c r="BL216" s="61">
        <f t="shared" si="624"/>
        <v>0.00190159932796986</v>
      </c>
      <c r="BM216" s="61">
        <f t="shared" si="625"/>
        <v>-0.0061773754067593</v>
      </c>
      <c r="BN216" s="61">
        <f t="shared" si="626"/>
        <v>0.00613204856615698</v>
      </c>
    </row>
    <row r="217" spans="1:66">
      <c r="A217" s="4">
        <f>Planar_dataset!A186</f>
        <v>-0.954816172255219</v>
      </c>
      <c r="B217" s="4">
        <f>Planar_dataset!B186</f>
        <v>3.33480740968483</v>
      </c>
      <c r="C217">
        <f>Planar_dataset!C186</f>
        <v>0</v>
      </c>
      <c r="D217" s="40" cm="1">
        <f t="array" ref="D217">SUMPRODUCT($A217:$B217,$E$21:$F$21)+$G$21</f>
        <v>-0.00252135108699626</v>
      </c>
      <c r="E217" s="40" cm="1">
        <f t="array" ref="E217">SUMPRODUCT($A217:$B217,$E$22:$F$22)+$G$22</f>
        <v>-0.0630652661817035</v>
      </c>
      <c r="F217" s="40" cm="1">
        <f t="array" ref="F217">SUMPRODUCT($A217:$B217,$E$23:$F$23)+$G$23</f>
        <v>-0.00918198130964891</v>
      </c>
      <c r="G217" s="40" cm="1">
        <f t="array" ref="G217">SUMPRODUCT($A217:$B217,$E$24:$F$24)+$G$24</f>
        <v>-0.0201192359831376</v>
      </c>
      <c r="H217" s="10">
        <f t="shared" si="599"/>
        <v>-0.0025213457440893</v>
      </c>
      <c r="I217" s="10">
        <f t="shared" si="600"/>
        <v>-0.0629817906697122</v>
      </c>
      <c r="J217" s="10">
        <f t="shared" si="601"/>
        <v>-0.00918172327780089</v>
      </c>
      <c r="K217" s="10">
        <f t="shared" si="602"/>
        <v>-0.0201165217766339</v>
      </c>
      <c r="L217" s="10" cm="1">
        <f t="array" ref="L217">SUMPRODUCT(H217:K217,$E$28:$H$28)+$I$28</f>
        <v>0.000244345440541904</v>
      </c>
      <c r="M217" s="10">
        <f t="shared" si="603"/>
        <v>0.500061086359831</v>
      </c>
      <c r="N217">
        <f t="shared" si="604"/>
        <v>1</v>
      </c>
      <c r="O217" s="4">
        <f t="shared" si="605"/>
        <v>-0.693269360743303</v>
      </c>
      <c r="P217" s="61">
        <f t="shared" si="606"/>
        <v>0.500061086359831</v>
      </c>
      <c r="Q217" s="4">
        <f t="shared" si="607"/>
        <v>0.999993642815639</v>
      </c>
      <c r="R217" s="4">
        <f t="shared" si="608"/>
        <v>0.996033294044037</v>
      </c>
      <c r="S217" s="4">
        <f t="shared" si="609"/>
        <v>0.99991569595765</v>
      </c>
      <c r="T217" s="4">
        <f t="shared" si="610"/>
        <v>0.99959532555161</v>
      </c>
      <c r="U217" s="61">
        <f t="shared" si="611"/>
        <v>-0.000219116218832957</v>
      </c>
      <c r="V217" s="61">
        <f t="shared" si="612"/>
        <v>-0.00237691559254934</v>
      </c>
      <c r="W217" s="61">
        <f t="shared" si="613"/>
        <v>-0.00656957247075353</v>
      </c>
      <c r="X217" s="61">
        <f t="shared" si="614"/>
        <v>0.00442186214705968</v>
      </c>
      <c r="Y217" s="40" cm="1">
        <f t="array" ref="Y217">SUMPRODUCT($A217:$B217,$Z$21:$AA$21)+$AB$21</f>
        <v>-0.00216409022281629</v>
      </c>
      <c r="Z217" s="40" cm="1">
        <f t="array" ref="Z217">SUMPRODUCT($A217:$B217,$Z$22:$AA$22)+$AB$22</f>
        <v>-0.0592033179404446</v>
      </c>
      <c r="AA217" s="40" cm="1">
        <f t="array" ref="AA217">SUMPRODUCT($A217:$B217,$Z$23:$AA$23)+$AB$23</f>
        <v>0.00151579284781438</v>
      </c>
      <c r="AB217" s="40" cm="1">
        <f t="array" ref="AB217">SUMPRODUCT($A217:$B217,$Z$24:$AA$24)+$AB$24</f>
        <v>-0.0273183177096822</v>
      </c>
      <c r="AC217" s="10">
        <f t="shared" ref="AC217:AF217" si="843">TANH(Y217)</f>
        <v>-0.00216408684447112</v>
      </c>
      <c r="AD217" s="10">
        <f t="shared" si="843"/>
        <v>-0.0591342449219364</v>
      </c>
      <c r="AE217" s="10">
        <f t="shared" si="843"/>
        <v>0.0015157916869061</v>
      </c>
      <c r="AF217" s="10">
        <f t="shared" si="843"/>
        <v>-0.0273115239375579</v>
      </c>
      <c r="AG217" s="61" cm="1">
        <f t="array" ref="AG217">SUMPRODUCT(AC217:AF217,$Z$28:$AC$28)+$AD$28</f>
        <v>-0.000278830249931183</v>
      </c>
      <c r="AH217" s="10">
        <f t="shared" si="588"/>
        <v>0.499930292437969</v>
      </c>
      <c r="AI217">
        <f t="shared" si="589"/>
        <v>0</v>
      </c>
      <c r="AJ217" s="4">
        <f t="shared" si="590"/>
        <v>-0.693007775153268</v>
      </c>
      <c r="AK217" s="61">
        <f t="shared" si="591"/>
        <v>0.499930292437969</v>
      </c>
      <c r="AL217" s="4">
        <f t="shared" ref="AL217:AO217" si="844">1-AC217^2</f>
        <v>0.99999531672813</v>
      </c>
      <c r="AM217" s="4">
        <f t="shared" si="844"/>
        <v>0.996503141077512</v>
      </c>
      <c r="AN217" s="4">
        <f t="shared" si="844"/>
        <v>0.999997702375562</v>
      </c>
      <c r="AO217" s="4">
        <f t="shared" si="844"/>
        <v>0.999254080660208</v>
      </c>
      <c r="AP217" s="61">
        <f t="shared" si="617"/>
        <v>-0.000494512315518343</v>
      </c>
      <c r="AQ217" s="61">
        <f t="shared" si="618"/>
        <v>-0.000173987811594988</v>
      </c>
      <c r="AR217" s="61">
        <f t="shared" si="619"/>
        <v>-0.00618653710614729</v>
      </c>
      <c r="AS217" s="61">
        <f t="shared" si="620"/>
        <v>0.00514850058622622</v>
      </c>
      <c r="AT217" s="40" cm="1">
        <f t="array" ref="AT217">SUMPRODUCT($A217:$B217,$AO$21:$AP$21)+$AQ$21</f>
        <v>-0.00135823985825705</v>
      </c>
      <c r="AU217" s="40" cm="1">
        <f t="array" ref="AU217">SUMPRODUCT($A217:$B217,$AO$22:$AP$22)+$AQ$22</f>
        <v>-0.0589206984518637</v>
      </c>
      <c r="AV217" s="40" cm="1">
        <f t="array" ref="AV217">SUMPRODUCT($A217:$B217,$AO$23:$AP$23)+$AQ$23</f>
        <v>0.0115865780664804</v>
      </c>
      <c r="AW217" s="40" cm="1">
        <f t="array" ref="AW217">SUMPRODUCT($A217:$B217,$AO$24:$AP$24)+$AQ$24</f>
        <v>-0.0356942461427348</v>
      </c>
      <c r="AX217" s="10">
        <f t="shared" ref="AX217:BA217" si="845">TANH(AT217)</f>
        <v>-0.00135823902302368</v>
      </c>
      <c r="AY217" s="10">
        <f t="shared" si="845"/>
        <v>-0.0588526090144969</v>
      </c>
      <c r="AZ217" s="10">
        <f t="shared" si="845"/>
        <v>0.0115860595996216</v>
      </c>
      <c r="BA217" s="10">
        <f t="shared" si="845"/>
        <v>-0.0356790947653616</v>
      </c>
      <c r="BB217" s="10" cm="1">
        <f t="array" ref="BB217">SUMPRODUCT(AX217:BA217,$AU$28:$AX$28)+$AY$28</f>
        <v>-0.000801616072683641</v>
      </c>
      <c r="BC217" s="10">
        <f t="shared" si="594"/>
        <v>0.499799595992561</v>
      </c>
      <c r="BD217">
        <f t="shared" si="595"/>
        <v>0</v>
      </c>
      <c r="BE217" s="4">
        <f t="shared" si="596"/>
        <v>-0.692746452847142</v>
      </c>
      <c r="BF217" s="61">
        <f t="shared" si="597"/>
        <v>0.499799595992561</v>
      </c>
      <c r="BG217" s="4">
        <f t="shared" ref="BG217:BJ217" si="846">1-AX217^2</f>
        <v>0.999998155186756</v>
      </c>
      <c r="BH217" s="4">
        <f t="shared" si="846"/>
        <v>0.996536370412187</v>
      </c>
      <c r="BI217" s="4">
        <f t="shared" si="846"/>
        <v>0.999865763222954</v>
      </c>
      <c r="BJ217" s="4">
        <f t="shared" si="846"/>
        <v>0.998727002196724</v>
      </c>
      <c r="BK217" s="61">
        <f t="shared" si="623"/>
        <v>-0.000781734246642572</v>
      </c>
      <c r="BL217" s="61">
        <f t="shared" si="624"/>
        <v>0.00189437765446688</v>
      </c>
      <c r="BM217" s="61">
        <f t="shared" si="625"/>
        <v>-0.00617429866973319</v>
      </c>
      <c r="BN217" s="61">
        <f t="shared" si="626"/>
        <v>0.00612207882190624</v>
      </c>
    </row>
    <row r="218" spans="1:66">
      <c r="A218" s="4">
        <f>Planar_dataset!A187</f>
        <v>-1.4302729898765</v>
      </c>
      <c r="B218" s="4">
        <f>Planar_dataset!B187</f>
        <v>3.74789034063284</v>
      </c>
      <c r="C218">
        <f>Planar_dataset!C187</f>
        <v>0</v>
      </c>
      <c r="D218" s="40" cm="1">
        <f t="array" ref="D218">SUMPRODUCT($A218:$B218,$E$21:$F$21)+$G$21</f>
        <v>-0.00922235942146441</v>
      </c>
      <c r="E218" s="40" cm="1">
        <f t="array" ref="E218">SUMPRODUCT($A218:$B218,$E$22:$F$22)+$G$22</f>
        <v>-0.0712218402495441</v>
      </c>
      <c r="F218" s="40" cm="1">
        <f t="array" ref="F218">SUMPRODUCT($A218:$B218,$E$23:$F$23)+$G$23</f>
        <v>-0.00932856897888265</v>
      </c>
      <c r="G218" s="40" cm="1">
        <f t="array" ref="G218">SUMPRODUCT($A218:$B218,$E$24:$F$24)+$G$24</f>
        <v>-0.0223158687413162</v>
      </c>
      <c r="H218" s="10">
        <f t="shared" si="599"/>
        <v>-0.00922209797058786</v>
      </c>
      <c r="I218" s="10">
        <f t="shared" si="600"/>
        <v>-0.0711016586334497</v>
      </c>
      <c r="J218" s="10">
        <f t="shared" si="601"/>
        <v>-0.00932829839077222</v>
      </c>
      <c r="K218" s="10">
        <f t="shared" si="602"/>
        <v>-0.0223121650597683</v>
      </c>
      <c r="L218" s="10" cm="1">
        <f t="array" ref="L218">SUMPRODUCT(H218:K218,$E$28:$H$28)+$I$28</f>
        <v>0.0002685337083075</v>
      </c>
      <c r="M218" s="10">
        <f t="shared" si="603"/>
        <v>0.500067133426674</v>
      </c>
      <c r="N218">
        <f t="shared" si="604"/>
        <v>1</v>
      </c>
      <c r="O218" s="4">
        <f t="shared" si="605"/>
        <v>-0.693281456427893</v>
      </c>
      <c r="P218" s="61">
        <f t="shared" si="606"/>
        <v>0.500067133426674</v>
      </c>
      <c r="Q218" s="4">
        <f t="shared" si="607"/>
        <v>0.999914952909021</v>
      </c>
      <c r="R218" s="4">
        <f t="shared" si="608"/>
        <v>0.994944554139572</v>
      </c>
      <c r="S218" s="4">
        <f t="shared" si="609"/>
        <v>0.999912982849133</v>
      </c>
      <c r="T218" s="4">
        <f t="shared" si="610"/>
        <v>0.999502167290346</v>
      </c>
      <c r="U218" s="61">
        <f t="shared" si="611"/>
        <v>-0.000219101625977162</v>
      </c>
      <c r="V218" s="61">
        <f t="shared" si="612"/>
        <v>-0.00237434615540606</v>
      </c>
      <c r="W218" s="61">
        <f t="shared" si="613"/>
        <v>-0.00656963408865406</v>
      </c>
      <c r="X218" s="61">
        <f t="shared" si="614"/>
        <v>0.00442150351438</v>
      </c>
      <c r="Y218" s="40" cm="1">
        <f t="array" ref="Y218">SUMPRODUCT($A218:$B218,$Z$21:$AA$21)+$AB$21</f>
        <v>-0.00881666677293549</v>
      </c>
      <c r="Z218" s="40" cm="1">
        <f t="array" ref="Z218">SUMPRODUCT($A218:$B218,$Z$22:$AA$22)+$AB$22</f>
        <v>-0.0668353343682298</v>
      </c>
      <c r="AA218" s="40" cm="1">
        <f t="array" ref="AA218">SUMPRODUCT($A218:$B218,$Z$23:$AA$23)+$AB$23</f>
        <v>0.00282115061827563</v>
      </c>
      <c r="AB218" s="40" cm="1">
        <f t="array" ref="AB218">SUMPRODUCT($A218:$B218,$Z$24:$AA$24)+$AB$24</f>
        <v>-0.0304921310995911</v>
      </c>
      <c r="AC218" s="10">
        <f t="shared" ref="AC218:AF218" si="847">TANH(Y218)</f>
        <v>-0.00881643832958433</v>
      </c>
      <c r="AD218" s="10">
        <f t="shared" si="847"/>
        <v>-0.0667359948981932</v>
      </c>
      <c r="AE218" s="10">
        <f t="shared" si="847"/>
        <v>0.00282114313388955</v>
      </c>
      <c r="AF218" s="10">
        <f t="shared" si="847"/>
        <v>-0.0304826843893724</v>
      </c>
      <c r="AG218" s="61" cm="1">
        <f t="array" ref="AG218">SUMPRODUCT(AC218:AF218,$Z$28:$AC$28)+$AD$28</f>
        <v>-0.000318430959807145</v>
      </c>
      <c r="AH218" s="10">
        <f t="shared" si="588"/>
        <v>0.499920392260721</v>
      </c>
      <c r="AI218">
        <f t="shared" si="589"/>
        <v>0</v>
      </c>
      <c r="AJ218" s="4">
        <f t="shared" si="590"/>
        <v>-0.692987977754826</v>
      </c>
      <c r="AK218" s="61">
        <f t="shared" si="591"/>
        <v>0.499920392260721</v>
      </c>
      <c r="AL218" s="4">
        <f t="shared" ref="AL218:AO218" si="848">1-AC218^2</f>
        <v>0.999922270415181</v>
      </c>
      <c r="AM218" s="4">
        <f t="shared" si="848"/>
        <v>0.995546306984948</v>
      </c>
      <c r="AN218" s="4">
        <f t="shared" si="848"/>
        <v>0.999992041151418</v>
      </c>
      <c r="AO218" s="4">
        <f t="shared" si="848"/>
        <v>0.999070805952418</v>
      </c>
      <c r="AP218" s="61">
        <f t="shared" si="617"/>
        <v>-0.000494466400878727</v>
      </c>
      <c r="AQ218" s="61">
        <f t="shared" si="618"/>
        <v>-0.000173817307741742</v>
      </c>
      <c r="AR218" s="61">
        <f t="shared" si="619"/>
        <v>-0.00618637957067923</v>
      </c>
      <c r="AS218" s="61">
        <f t="shared" si="620"/>
        <v>0.00514745435426731</v>
      </c>
      <c r="AT218" s="40" cm="1">
        <f t="array" ref="AT218">SUMPRODUCT($A218:$B218,$AO$21:$AP$21)+$AQ$21</f>
        <v>-0.00790156375965777</v>
      </c>
      <c r="AU218" s="40" cm="1">
        <f t="array" ref="AU218">SUMPRODUCT($A218:$B218,$AO$22:$AP$22)+$AQ$22</f>
        <v>-0.0665143274429445</v>
      </c>
      <c r="AV218" s="40" cm="1">
        <f t="array" ref="AV218">SUMPRODUCT($A218:$B218,$AO$23:$AP$23)+$AQ$23</f>
        <v>0.0142589768767173</v>
      </c>
      <c r="AW218" s="40" cm="1">
        <f t="array" ref="AW218">SUMPRODUCT($A218:$B218,$AO$24:$AP$24)+$AQ$24</f>
        <v>-0.0400051393883396</v>
      </c>
      <c r="AX218" s="10">
        <f t="shared" ref="AX218:BA218" si="849">TANH(AT218)</f>
        <v>-0.00790139931981758</v>
      </c>
      <c r="AY218" s="10">
        <f t="shared" si="849"/>
        <v>-0.0664164108038266</v>
      </c>
      <c r="AZ218" s="10">
        <f t="shared" si="849"/>
        <v>0.0142580105844127</v>
      </c>
      <c r="BA218" s="10">
        <f t="shared" si="849"/>
        <v>-0.0399838114841907</v>
      </c>
      <c r="BB218" s="10" cm="1">
        <f t="array" ref="BB218">SUMPRODUCT(AX218:BA218,$AU$28:$AX$28)+$AY$28</f>
        <v>-0.000905958936946227</v>
      </c>
      <c r="BC218" s="10">
        <f t="shared" si="594"/>
        <v>0.499773510281255</v>
      </c>
      <c r="BD218">
        <f t="shared" si="595"/>
        <v>0</v>
      </c>
      <c r="BE218" s="4">
        <f t="shared" si="596"/>
        <v>-0.692694303686668</v>
      </c>
      <c r="BF218" s="61">
        <f t="shared" si="597"/>
        <v>0.499773510281255</v>
      </c>
      <c r="BG218" s="4">
        <f t="shared" ref="BG218:BJ218" si="850">1-AX218^2</f>
        <v>0.999937567888789</v>
      </c>
      <c r="BH218" s="4">
        <f t="shared" si="850"/>
        <v>0.995588860375937</v>
      </c>
      <c r="BI218" s="4">
        <f t="shared" si="850"/>
        <v>0.999796709134175</v>
      </c>
      <c r="BJ218" s="4">
        <f t="shared" si="850"/>
        <v>0.998401294819197</v>
      </c>
      <c r="BK218" s="61">
        <f t="shared" si="623"/>
        <v>-0.000781646085320526</v>
      </c>
      <c r="BL218" s="61">
        <f t="shared" si="624"/>
        <v>0.00189247769600682</v>
      </c>
      <c r="BM218" s="61">
        <f t="shared" si="625"/>
        <v>-0.00617355002307344</v>
      </c>
      <c r="BN218" s="61">
        <f t="shared" si="626"/>
        <v>0.00611976285264172</v>
      </c>
    </row>
    <row r="219" spans="1:66">
      <c r="A219" s="4">
        <f>Planar_dataset!A188</f>
        <v>-0.199139038679724</v>
      </c>
      <c r="B219" s="4">
        <f>Planar_dataset!B188</f>
        <v>1.75698786069614</v>
      </c>
      <c r="C219">
        <f>Planar_dataset!C188</f>
        <v>0</v>
      </c>
      <c r="D219" s="40" cm="1">
        <f t="array" ref="D219">SUMPRODUCT($A219:$B219,$E$21:$F$21)+$G$21</f>
        <v>0.00410756753669757</v>
      </c>
      <c r="E219" s="40" cm="1">
        <f t="array" ref="E219">SUMPRODUCT($A219:$B219,$E$22:$F$22)+$G$22</f>
        <v>-0.0329335047133413</v>
      </c>
      <c r="F219" s="40" cm="1">
        <f t="array" ref="F219">SUMPRODUCT($A219:$B219,$E$23:$F$23)+$G$23</f>
        <v>-0.0056806840005875</v>
      </c>
      <c r="G219" s="40" cm="1">
        <f t="array" ref="G219">SUMPRODUCT($A219:$B219,$E$24:$F$24)+$G$24</f>
        <v>-0.0108515551874641</v>
      </c>
      <c r="H219" s="10">
        <f t="shared" si="599"/>
        <v>0.00410754443574158</v>
      </c>
      <c r="I219" s="10">
        <f t="shared" si="600"/>
        <v>-0.0329216031443178</v>
      </c>
      <c r="J219" s="10">
        <f t="shared" si="601"/>
        <v>-0.00568062289582875</v>
      </c>
      <c r="K219" s="10">
        <f t="shared" si="602"/>
        <v>-0.0108511292613778</v>
      </c>
      <c r="L219" s="10" cm="1">
        <f t="array" ref="L219">SUMPRODUCT(H219:K219,$E$28:$H$28)+$I$28</f>
        <v>0.000133952159343128</v>
      </c>
      <c r="M219" s="10">
        <f t="shared" si="603"/>
        <v>0.500033488039786</v>
      </c>
      <c r="N219">
        <f t="shared" si="604"/>
        <v>1</v>
      </c>
      <c r="O219" s="4">
        <f t="shared" si="605"/>
        <v>-0.693214158882515</v>
      </c>
      <c r="P219" s="61">
        <f t="shared" si="606"/>
        <v>0.500033488039786</v>
      </c>
      <c r="Q219" s="4">
        <f t="shared" si="607"/>
        <v>0.999983128078708</v>
      </c>
      <c r="R219" s="4">
        <f t="shared" si="608"/>
        <v>0.998916168046408</v>
      </c>
      <c r="S219" s="4">
        <f t="shared" si="609"/>
        <v>0.999967730523515</v>
      </c>
      <c r="T219" s="4">
        <f t="shared" si="610"/>
        <v>0.999882252993753</v>
      </c>
      <c r="U219" s="61">
        <f t="shared" si="611"/>
        <v>-0.000219101821994434</v>
      </c>
      <c r="V219" s="61">
        <f t="shared" si="612"/>
        <v>-0.00238366366880249</v>
      </c>
      <c r="W219" s="61">
        <f t="shared" si="613"/>
        <v>-0.00656955175152776</v>
      </c>
      <c r="X219" s="61">
        <f t="shared" si="614"/>
        <v>0.00442288730212615</v>
      </c>
      <c r="Y219" s="40" cm="1">
        <f t="array" ref="Y219">SUMPRODUCT($A219:$B219,$Z$21:$AA$21)+$AB$21</f>
        <v>0.0042922422546549</v>
      </c>
      <c r="Z219" s="40" cm="1">
        <f t="array" ref="Z219">SUMPRODUCT($A219:$B219,$Z$22:$AA$22)+$AB$22</f>
        <v>-0.0309380196778777</v>
      </c>
      <c r="AA219" s="40" cm="1">
        <f t="array" ref="AA219">SUMPRODUCT($A219:$B219,$Z$23:$AA$23)+$AB$23</f>
        <v>-0.000152315623719551</v>
      </c>
      <c r="AB219" s="40" cm="1">
        <f t="array" ref="AB219">SUMPRODUCT($A219:$B219,$Z$24:$AA$24)+$AB$24</f>
        <v>-0.0145718083931495</v>
      </c>
      <c r="AC219" s="10">
        <f t="shared" ref="AC219:AF219" si="851">TANH(Y219)</f>
        <v>0.0042922158956979</v>
      </c>
      <c r="AD219" s="10">
        <f t="shared" si="851"/>
        <v>-0.0309281525663737</v>
      </c>
      <c r="AE219" s="10">
        <f t="shared" si="851"/>
        <v>-0.000152315622541641</v>
      </c>
      <c r="AF219" s="10">
        <f t="shared" si="851"/>
        <v>-0.0145707770998024</v>
      </c>
      <c r="AG219" s="61" cm="1">
        <f t="array" ref="AG219">SUMPRODUCT(AC219:AF219,$Z$28:$AC$28)+$AD$28</f>
        <v>-0.000143117197211257</v>
      </c>
      <c r="AH219" s="10">
        <f t="shared" si="588"/>
        <v>0.499964220700758</v>
      </c>
      <c r="AI219">
        <f t="shared" si="589"/>
        <v>0</v>
      </c>
      <c r="AJ219" s="4">
        <f t="shared" si="590"/>
        <v>-0.693075624521656</v>
      </c>
      <c r="AK219" s="61">
        <f t="shared" si="591"/>
        <v>0.499964220700758</v>
      </c>
      <c r="AL219" s="4">
        <f t="shared" ref="AL219:AO219" si="852">1-AC219^2</f>
        <v>0.999981576882705</v>
      </c>
      <c r="AM219" s="4">
        <f t="shared" si="852"/>
        <v>0.999043449378831</v>
      </c>
      <c r="AN219" s="4">
        <f t="shared" si="852"/>
        <v>0.999999976799951</v>
      </c>
      <c r="AO219" s="4">
        <f t="shared" si="852"/>
        <v>0.999787692454708</v>
      </c>
      <c r="AP219" s="61">
        <f t="shared" si="617"/>
        <v>-0.000494539081069065</v>
      </c>
      <c r="AQ219" s="61">
        <f t="shared" si="618"/>
        <v>-0.000174443183207167</v>
      </c>
      <c r="AR219" s="61">
        <f t="shared" si="619"/>
        <v>-0.00618697103339302</v>
      </c>
      <c r="AS219" s="61">
        <f t="shared" si="620"/>
        <v>0.00515159953231936</v>
      </c>
      <c r="AT219" s="40" cm="1">
        <f t="array" ref="AT219">SUMPRODUCT($A219:$B219,$AO$21:$AP$21)+$AQ$21</f>
        <v>0.00470879272753803</v>
      </c>
      <c r="AU219" s="40" cm="1">
        <f t="array" ref="AU219">SUMPRODUCT($A219:$B219,$AO$22:$AP$22)+$AQ$22</f>
        <v>-0.0307919899794127</v>
      </c>
      <c r="AV219" s="40" cm="1">
        <f t="array" ref="AV219">SUMPRODUCT($A219:$B219,$AO$23:$AP$23)+$AQ$23</f>
        <v>0.00505186370268052</v>
      </c>
      <c r="AW219" s="40" cm="1">
        <f t="array" ref="AW219">SUMPRODUCT($A219:$B219,$AO$24:$AP$24)+$AQ$24</f>
        <v>-0.0189000792423842</v>
      </c>
      <c r="AX219" s="10">
        <f t="shared" ref="AX219:BA219" si="853">TANH(AT219)</f>
        <v>0.00470875792558509</v>
      </c>
      <c r="AY219" s="10">
        <f t="shared" si="853"/>
        <v>-0.0307822618948397</v>
      </c>
      <c r="AZ219" s="10">
        <f t="shared" si="853"/>
        <v>0.00505182072636429</v>
      </c>
      <c r="BA219" s="10">
        <f t="shared" si="853"/>
        <v>-0.0188978291125876</v>
      </c>
      <c r="BB219" s="10" cm="1">
        <f t="array" ref="BB219">SUMPRODUCT(AX219:BA219,$AU$28:$AX$28)+$AY$28</f>
        <v>-0.00041779261033224</v>
      </c>
      <c r="BC219" s="10">
        <f t="shared" si="594"/>
        <v>0.499895551848936</v>
      </c>
      <c r="BD219">
        <f t="shared" si="595"/>
        <v>0</v>
      </c>
      <c r="BE219" s="4">
        <f t="shared" si="596"/>
        <v>-0.692938306073612</v>
      </c>
      <c r="BF219" s="61">
        <f t="shared" si="597"/>
        <v>0.499895551848936</v>
      </c>
      <c r="BG219" s="4">
        <f t="shared" ref="BG219:BJ219" si="854">1-AX219^2</f>
        <v>0.999977827598798</v>
      </c>
      <c r="BH219" s="4">
        <f t="shared" si="854"/>
        <v>0.999052452352638</v>
      </c>
      <c r="BI219" s="4">
        <f t="shared" si="854"/>
        <v>0.999974479107349</v>
      </c>
      <c r="BJ219" s="4">
        <f t="shared" si="854"/>
        <v>0.999642872054831</v>
      </c>
      <c r="BK219" s="61">
        <f t="shared" si="623"/>
        <v>-0.000781868436903849</v>
      </c>
      <c r="BL219" s="61">
        <f t="shared" si="624"/>
        <v>0.00189952524763928</v>
      </c>
      <c r="BM219" s="61">
        <f t="shared" si="625"/>
        <v>-0.00617615552842867</v>
      </c>
      <c r="BN219" s="61">
        <f t="shared" si="626"/>
        <v>0.00612886944378746</v>
      </c>
    </row>
    <row r="220" spans="1:66">
      <c r="A220" s="4">
        <f>Planar_dataset!A189</f>
        <v>-0.393228458297178</v>
      </c>
      <c r="B220" s="4">
        <f>Planar_dataset!B189</f>
        <v>2.41233914922214</v>
      </c>
      <c r="C220">
        <f>Planar_dataset!C189</f>
        <v>0</v>
      </c>
      <c r="D220" s="40" cm="1">
        <f t="array" ref="D220">SUMPRODUCT($A220:$B220,$E$21:$F$21)+$G$21</f>
        <v>0.00349670184337739</v>
      </c>
      <c r="E220" s="40" cm="1">
        <f t="array" ref="E220">SUMPRODUCT($A220:$B220,$E$22:$F$22)+$G$22</f>
        <v>-0.045333219532155</v>
      </c>
      <c r="F220" s="40" cm="1">
        <f t="array" ref="F220">SUMPRODUCT($A220:$B220,$E$23:$F$23)+$G$23</f>
        <v>-0.007467220390041</v>
      </c>
      <c r="G220" s="40" cm="1">
        <f t="array" ref="G220">SUMPRODUCT($A220:$B220,$E$24:$F$24)+$G$24</f>
        <v>-0.0148000197409037</v>
      </c>
      <c r="H220" s="10">
        <f t="shared" si="599"/>
        <v>0.00349668759214478</v>
      </c>
      <c r="I220" s="10">
        <f t="shared" si="600"/>
        <v>-0.0453021902607453</v>
      </c>
      <c r="J220" s="10">
        <f t="shared" si="601"/>
        <v>-0.00746708160394248</v>
      </c>
      <c r="K220" s="10">
        <f t="shared" si="602"/>
        <v>-0.0147989392339162</v>
      </c>
      <c r="L220" s="10" cm="1">
        <f t="array" ref="L220">SUMPRODUCT(H220:K220,$E$28:$H$28)+$I$28</f>
        <v>0.000181850660353629</v>
      </c>
      <c r="M220" s="10">
        <f t="shared" si="603"/>
        <v>0.500045462664963</v>
      </c>
      <c r="N220">
        <f t="shared" si="604"/>
        <v>1</v>
      </c>
      <c r="O220" s="4">
        <f t="shared" si="605"/>
        <v>-0.69323811002383</v>
      </c>
      <c r="P220" s="61">
        <f t="shared" si="606"/>
        <v>0.500045462664963</v>
      </c>
      <c r="Q220" s="4">
        <f t="shared" si="607"/>
        <v>0.999987773175883</v>
      </c>
      <c r="R220" s="4">
        <f t="shared" si="608"/>
        <v>0.997947711557579</v>
      </c>
      <c r="S220" s="4">
        <f t="shared" si="609"/>
        <v>0.99994424269232</v>
      </c>
      <c r="T220" s="4">
        <f t="shared" si="610"/>
        <v>0.999780991397551</v>
      </c>
      <c r="U220" s="61">
        <f t="shared" si="611"/>
        <v>-0.000219108086758199</v>
      </c>
      <c r="V220" s="61">
        <f t="shared" si="612"/>
        <v>-0.00238140971733433</v>
      </c>
      <c r="W220" s="61">
        <f t="shared" si="613"/>
        <v>-0.00656955476363293</v>
      </c>
      <c r="X220" s="61">
        <f t="shared" si="614"/>
        <v>0.00442254528777139</v>
      </c>
      <c r="Y220" s="40" cm="1">
        <f t="array" ref="Y220">SUMPRODUCT($A220:$B220,$Z$21:$AA$21)+$AB$21</f>
        <v>0.0037516593786137</v>
      </c>
      <c r="Z220" s="40" cm="1">
        <f t="array" ref="Z220">SUMPRODUCT($A220:$B220,$Z$22:$AA$22)+$AB$22</f>
        <v>-0.0425779867178658</v>
      </c>
      <c r="AA220" s="40" cm="1">
        <f t="array" ref="AA220">SUMPRODUCT($A220:$B220,$Z$23:$AA$23)+$AB$23</f>
        <v>0.000165746593711108</v>
      </c>
      <c r="AB220" s="40" cm="1">
        <f t="array" ref="AB220">SUMPRODUCT($A220:$B220,$Z$24:$AA$24)+$AB$24</f>
        <v>-0.0199365626710722</v>
      </c>
      <c r="AC220" s="10">
        <f t="shared" ref="AC220:AF220" si="855">TANH(Y220)</f>
        <v>0.00375164177724246</v>
      </c>
      <c r="AD220" s="10">
        <f t="shared" si="855"/>
        <v>-0.0425522756983372</v>
      </c>
      <c r="AE220" s="10">
        <f t="shared" si="855"/>
        <v>0.000165746592193315</v>
      </c>
      <c r="AF220" s="10">
        <f t="shared" si="855"/>
        <v>-0.0199339217188116</v>
      </c>
      <c r="AG220" s="61" cm="1">
        <f t="array" ref="AG220">SUMPRODUCT(AC220:AF220,$Z$28:$AC$28)+$AD$28</f>
        <v>-0.000197732008596287</v>
      </c>
      <c r="AH220" s="10">
        <f t="shared" si="588"/>
        <v>0.499950566998012</v>
      </c>
      <c r="AI220">
        <f t="shared" si="589"/>
        <v>0</v>
      </c>
      <c r="AJ220" s="4">
        <f t="shared" si="590"/>
        <v>-0.69304831944289</v>
      </c>
      <c r="AK220" s="61">
        <f t="shared" si="591"/>
        <v>0.499950566998012</v>
      </c>
      <c r="AL220" s="4">
        <f t="shared" ref="AL220:AO220" si="856">1-AC220^2</f>
        <v>0.999985925183975</v>
      </c>
      <c r="AM220" s="4">
        <f t="shared" si="856"/>
        <v>0.998189303832893</v>
      </c>
      <c r="AN220" s="4">
        <f t="shared" si="856"/>
        <v>0.999999972528067</v>
      </c>
      <c r="AO220" s="4">
        <f t="shared" si="856"/>
        <v>0.999602638764908</v>
      </c>
      <c r="AP220" s="61">
        <f t="shared" si="617"/>
        <v>-0.000494527725909214</v>
      </c>
      <c r="AQ220" s="61">
        <f t="shared" si="618"/>
        <v>-0.000174289280818178</v>
      </c>
      <c r="AR220" s="61">
        <f t="shared" si="619"/>
        <v>-0.00618680204474624</v>
      </c>
      <c r="AS220" s="61">
        <f t="shared" si="620"/>
        <v>0.00515050534653243</v>
      </c>
      <c r="AT220" s="40" cm="1">
        <f t="array" ref="AT220">SUMPRODUCT($A220:$B220,$AO$21:$AP$21)+$AQ$21</f>
        <v>0.00432674319867295</v>
      </c>
      <c r="AU220" s="40" cm="1">
        <f t="array" ref="AU220">SUMPRODUCT($A220:$B220,$AO$22:$AP$22)+$AQ$22</f>
        <v>-0.0423763577467543</v>
      </c>
      <c r="AV220" s="40" cm="1">
        <f t="array" ref="AV220">SUMPRODUCT($A220:$B220,$AO$23:$AP$23)+$AQ$23</f>
        <v>0.00735118480467591</v>
      </c>
      <c r="AW220" s="40" cm="1">
        <f t="array" ref="AW220">SUMPRODUCT($A220:$B220,$AO$24:$AP$24)+$AQ$24</f>
        <v>-0.0259126518907931</v>
      </c>
      <c r="AX220" s="10">
        <f t="shared" ref="AX220:BA220" si="857">TANH(AT220)</f>
        <v>0.00432671619897833</v>
      </c>
      <c r="AY220" s="10">
        <f t="shared" si="857"/>
        <v>-0.0423510100919453</v>
      </c>
      <c r="AZ220" s="10">
        <f t="shared" si="857"/>
        <v>0.00735105238839678</v>
      </c>
      <c r="BA220" s="10">
        <f t="shared" si="857"/>
        <v>-0.0259068536306262</v>
      </c>
      <c r="BB220" s="10" cm="1">
        <f t="array" ref="BB220">SUMPRODUCT(AX220:BA220,$AU$28:$AX$28)+$AY$28</f>
        <v>-0.000575567121340263</v>
      </c>
      <c r="BC220" s="10">
        <f t="shared" si="594"/>
        <v>0.499856108223637</v>
      </c>
      <c r="BD220">
        <f t="shared" si="595"/>
        <v>0</v>
      </c>
      <c r="BE220" s="4">
        <f t="shared" si="596"/>
        <v>-0.692859438408963</v>
      </c>
      <c r="BF220" s="61">
        <f t="shared" si="597"/>
        <v>0.499856108223637</v>
      </c>
      <c r="BG220" s="4">
        <f t="shared" ref="BG220:BJ220" si="858">1-AX220^2</f>
        <v>0.999981279526933</v>
      </c>
      <c r="BH220" s="4">
        <f t="shared" si="858"/>
        <v>0.998206391944192</v>
      </c>
      <c r="BI220" s="4">
        <f t="shared" si="858"/>
        <v>0.999945962028783</v>
      </c>
      <c r="BJ220" s="4">
        <f t="shared" si="858"/>
        <v>0.999328834934961</v>
      </c>
      <c r="BK220" s="61">
        <f t="shared" si="623"/>
        <v>-0.000781809443365768</v>
      </c>
      <c r="BL220" s="61">
        <f t="shared" si="624"/>
        <v>0.00189776685756583</v>
      </c>
      <c r="BM220" s="61">
        <f t="shared" si="625"/>
        <v>-0.00617549209018996</v>
      </c>
      <c r="BN220" s="61">
        <f t="shared" si="626"/>
        <v>0.00612646062491191</v>
      </c>
    </row>
    <row r="221" spans="1:66">
      <c r="A221" s="4">
        <f>Planar_dataset!A190</f>
        <v>-0.313917578970431</v>
      </c>
      <c r="B221" s="4">
        <f>Planar_dataset!B190</f>
        <v>2.26160198166927</v>
      </c>
      <c r="C221">
        <f>Planar_dataset!C190</f>
        <v>0</v>
      </c>
      <c r="D221" s="40" cm="1">
        <f t="array" ref="D221">SUMPRODUCT($A221:$B221,$E$21:$F$21)+$G$21</f>
        <v>0.0042572962287925</v>
      </c>
      <c r="E221" s="40" cm="1">
        <f t="array" ref="E221">SUMPRODUCT($A221:$B221,$E$22:$F$22)+$G$22</f>
        <v>-0.042447710423093</v>
      </c>
      <c r="F221" s="40" cm="1">
        <f t="array" ref="F221">SUMPRODUCT($A221:$B221,$E$23:$F$23)+$G$23</f>
        <v>-0.00715246577561429</v>
      </c>
      <c r="G221" s="40" cm="1">
        <f t="array" ref="G221">SUMPRODUCT($A221:$B221,$E$24:$F$24)+$G$24</f>
        <v>-0.0139205196766539</v>
      </c>
      <c r="H221" s="10">
        <f t="shared" si="599"/>
        <v>0.00425727050842279</v>
      </c>
      <c r="I221" s="10">
        <f t="shared" si="600"/>
        <v>-0.0424222345741978</v>
      </c>
      <c r="J221" s="10">
        <f t="shared" si="601"/>
        <v>-0.00715234381005166</v>
      </c>
      <c r="K221" s="10">
        <f t="shared" si="602"/>
        <v>-0.0139196205695501</v>
      </c>
      <c r="L221" s="10" cm="1">
        <f t="array" ref="L221">SUMPRODUCT(H221:K221,$E$28:$H$28)+$I$28</f>
        <v>0.000171417139805054</v>
      </c>
      <c r="M221" s="10">
        <f t="shared" si="603"/>
        <v>0.500042854284846</v>
      </c>
      <c r="N221">
        <f t="shared" si="604"/>
        <v>1</v>
      </c>
      <c r="O221" s="4">
        <f t="shared" si="605"/>
        <v>-0.693232892802828</v>
      </c>
      <c r="P221" s="61">
        <f t="shared" si="606"/>
        <v>0.500042854284846</v>
      </c>
      <c r="Q221" s="4">
        <f t="shared" si="607"/>
        <v>0.999981875647818</v>
      </c>
      <c r="R221" s="4">
        <f t="shared" si="608"/>
        <v>0.998200354013732</v>
      </c>
      <c r="S221" s="4">
        <f t="shared" si="609"/>
        <v>0.999948843978023</v>
      </c>
      <c r="T221" s="4">
        <f t="shared" si="610"/>
        <v>0.9998062441632</v>
      </c>
      <c r="U221" s="61">
        <f t="shared" si="611"/>
        <v>-0.000219105651622617</v>
      </c>
      <c r="V221" s="61">
        <f t="shared" si="612"/>
        <v>-0.00238200017456435</v>
      </c>
      <c r="W221" s="61">
        <f t="shared" si="613"/>
        <v>-0.00656955072488305</v>
      </c>
      <c r="X221" s="61">
        <f t="shared" si="614"/>
        <v>0.00442263392389218</v>
      </c>
      <c r="Y221" s="40" cm="1">
        <f t="array" ref="Y221">SUMPRODUCT($A221:$B221,$Z$21:$AA$21)+$AB$21</f>
        <v>0.00449568246755924</v>
      </c>
      <c r="Z221" s="40" cm="1">
        <f t="array" ref="Z221">SUMPRODUCT($A221:$B221,$Z$22:$AA$22)+$AB$22</f>
        <v>-0.0398717108953704</v>
      </c>
      <c r="AA221" s="40" cm="1">
        <f t="array" ref="AA221">SUMPRODUCT($A221:$B221,$Z$23:$AA$23)+$AB$23</f>
        <v>-1.58853914330025e-5</v>
      </c>
      <c r="AB221" s="40" cm="1">
        <f t="array" ref="AB221">SUMPRODUCT($A221:$B221,$Z$24:$AA$24)+$AB$24</f>
        <v>-0.0187230100055347</v>
      </c>
      <c r="AC221" s="10">
        <f t="shared" ref="AC221:AF221" si="859">TANH(Y221)</f>
        <v>0.00449565218015027</v>
      </c>
      <c r="AD221" s="10">
        <f t="shared" si="859"/>
        <v>-0.039850595594131</v>
      </c>
      <c r="AE221" s="10">
        <f t="shared" si="859"/>
        <v>-1.58853914316663e-5</v>
      </c>
      <c r="AF221" s="10">
        <f t="shared" si="859"/>
        <v>-0.018720822521657</v>
      </c>
      <c r="AG221" s="61" cm="1">
        <f t="array" ref="AG221">SUMPRODUCT(AC221:AF221,$Z$28:$AC$28)+$AD$28</f>
        <v>-0.000184661492768854</v>
      </c>
      <c r="AH221" s="10">
        <f t="shared" si="588"/>
        <v>0.499953834626939</v>
      </c>
      <c r="AI221">
        <f t="shared" si="589"/>
        <v>0</v>
      </c>
      <c r="AJ221" s="4">
        <f t="shared" si="590"/>
        <v>-0.693054854076044</v>
      </c>
      <c r="AK221" s="61">
        <f t="shared" si="591"/>
        <v>0.499953834626939</v>
      </c>
      <c r="AL221" s="4">
        <f t="shared" ref="AL221:AO221" si="860">1-AC221^2</f>
        <v>0.999979789111475</v>
      </c>
      <c r="AM221" s="4">
        <f t="shared" si="860"/>
        <v>0.998411930030793</v>
      </c>
      <c r="AN221" s="4">
        <f t="shared" si="860"/>
        <v>0.999999999747654</v>
      </c>
      <c r="AO221" s="4">
        <f t="shared" si="860"/>
        <v>0.999649530804113</v>
      </c>
      <c r="AP221" s="61">
        <f t="shared" si="617"/>
        <v>-0.000494527923574449</v>
      </c>
      <c r="AQ221" s="61">
        <f t="shared" si="618"/>
        <v>-0.000174329291955096</v>
      </c>
      <c r="AR221" s="61">
        <f t="shared" si="619"/>
        <v>-0.00618684264949397</v>
      </c>
      <c r="AS221" s="61">
        <f t="shared" si="620"/>
        <v>0.00515078062502681</v>
      </c>
      <c r="AT221" s="40" cm="1">
        <f t="array" ref="AT221">SUMPRODUCT($A221:$B221,$AO$21:$AP$21)+$AQ$21</f>
        <v>0.00503338652202318</v>
      </c>
      <c r="AU221" s="40" cm="1">
        <f t="array" ref="AU221">SUMPRODUCT($A221:$B221,$AO$22:$AP$22)+$AQ$22</f>
        <v>-0.0396831984028573</v>
      </c>
      <c r="AV221" s="40" cm="1">
        <f t="array" ref="AV221">SUMPRODUCT($A221:$B221,$AO$23:$AP$23)+$AQ$23</f>
        <v>0.00670223856390817</v>
      </c>
      <c r="AW221" s="40" cm="1">
        <f t="array" ref="AW221">SUMPRODUCT($A221:$B221,$AO$24:$AP$24)+$AQ$24</f>
        <v>-0.0243104220797807</v>
      </c>
      <c r="AX221" s="10">
        <f t="shared" ref="AX221:BA221" si="861">TANH(AT221)</f>
        <v>0.00503334401553852</v>
      </c>
      <c r="AY221" s="10">
        <f t="shared" si="861"/>
        <v>-0.039662381060945</v>
      </c>
      <c r="AZ221" s="10">
        <f t="shared" si="861"/>
        <v>0.00670213821085526</v>
      </c>
      <c r="BA221" s="10">
        <f t="shared" si="861"/>
        <v>-0.0243056340858791</v>
      </c>
      <c r="BB221" s="10" cm="1">
        <f t="array" ref="BB221">SUMPRODUCT(AX221:BA221,$AU$28:$AX$28)+$AY$28</f>
        <v>-0.000538790380786343</v>
      </c>
      <c r="BC221" s="10">
        <f t="shared" si="594"/>
        <v>0.499865302408062</v>
      </c>
      <c r="BD221">
        <f t="shared" si="595"/>
        <v>0</v>
      </c>
      <c r="BE221" s="4">
        <f t="shared" si="596"/>
        <v>-0.692877821656436</v>
      </c>
      <c r="BF221" s="61">
        <f t="shared" si="597"/>
        <v>0.499865302408062</v>
      </c>
      <c r="BG221" s="4">
        <f t="shared" ref="BG221:BJ221" si="862">1-AX221^2</f>
        <v>0.999974665448021</v>
      </c>
      <c r="BH221" s="4">
        <f t="shared" si="862"/>
        <v>0.998426895528576</v>
      </c>
      <c r="BI221" s="4">
        <f t="shared" si="862"/>
        <v>0.999955081343403</v>
      </c>
      <c r="BJ221" s="4">
        <f t="shared" si="862"/>
        <v>0.999409236151683</v>
      </c>
      <c r="BK221" s="61">
        <f t="shared" si="623"/>
        <v>-0.000781818652563336</v>
      </c>
      <c r="BL221" s="61">
        <f t="shared" si="624"/>
        <v>0.0018982209884635</v>
      </c>
      <c r="BM221" s="61">
        <f t="shared" si="625"/>
        <v>-0.00617566200044025</v>
      </c>
      <c r="BN221" s="61">
        <f t="shared" si="626"/>
        <v>0.00612706622773526</v>
      </c>
    </row>
    <row r="222" spans="1:66">
      <c r="A222" s="4">
        <f>Planar_dataset!A191</f>
        <v>-0.555629382735978</v>
      </c>
      <c r="B222" s="4">
        <f>Planar_dataset!B191</f>
        <v>2.84308752935436</v>
      </c>
      <c r="C222">
        <f>Planar_dataset!C191</f>
        <v>0</v>
      </c>
      <c r="D222" s="40" cm="1">
        <f t="array" ref="D222">SUMPRODUCT($A222:$B222,$E$21:$F$21)+$G$21</f>
        <v>0.00247221177794894</v>
      </c>
      <c r="E222" s="40" cm="1">
        <f t="array" ref="E222">SUMPRODUCT($A222:$B222,$E$22:$F$22)+$G$22</f>
        <v>-0.0535168969459886</v>
      </c>
      <c r="F222" s="40" cm="1">
        <f t="array" ref="F222">SUMPRODUCT($A222:$B222,$E$23:$F$23)+$G$23</f>
        <v>-0.00854485794144821</v>
      </c>
      <c r="G222" s="40" cm="1">
        <f t="array" ref="G222">SUMPRODUCT($A222:$B222,$E$24:$F$24)+$G$24</f>
        <v>-0.0173664420689186</v>
      </c>
      <c r="H222" s="10">
        <f t="shared" si="599"/>
        <v>0.002472206741381</v>
      </c>
      <c r="I222" s="10">
        <f t="shared" si="600"/>
        <v>-0.0534658635733191</v>
      </c>
      <c r="J222" s="10">
        <f t="shared" si="601"/>
        <v>-0.00854464998106818</v>
      </c>
      <c r="K222" s="10">
        <f t="shared" si="602"/>
        <v>-0.0173646964119268</v>
      </c>
      <c r="L222" s="10" cm="1">
        <f t="array" ref="L222">SUMPRODUCT(H222:K222,$E$28:$H$28)+$I$28</f>
        <v>0.000212718618965673</v>
      </c>
      <c r="M222" s="10">
        <f t="shared" si="603"/>
        <v>0.500053179654541</v>
      </c>
      <c r="N222">
        <f t="shared" si="604"/>
        <v>1</v>
      </c>
      <c r="O222" s="4">
        <f t="shared" si="605"/>
        <v>-0.693253545525579</v>
      </c>
      <c r="P222" s="61">
        <f t="shared" si="606"/>
        <v>0.500053179654541</v>
      </c>
      <c r="Q222" s="4">
        <f t="shared" si="607"/>
        <v>0.999993888193828</v>
      </c>
      <c r="R222" s="4">
        <f t="shared" si="608"/>
        <v>0.997141401432359</v>
      </c>
      <c r="S222" s="4">
        <f t="shared" si="609"/>
        <v>0.999926988956701</v>
      </c>
      <c r="T222" s="4">
        <f t="shared" si="610"/>
        <v>0.999698467318522</v>
      </c>
      <c r="U222" s="61">
        <f t="shared" si="611"/>
        <v>-0.00021911280804733</v>
      </c>
      <c r="V222" s="61">
        <f t="shared" si="612"/>
        <v>-0.00237952233534384</v>
      </c>
      <c r="W222" s="61">
        <f t="shared" si="613"/>
        <v>-0.00656954279135493</v>
      </c>
      <c r="X222" s="61">
        <f t="shared" si="614"/>
        <v>0.00442224848697866</v>
      </c>
      <c r="Y222" s="40" cm="1">
        <f t="array" ref="Y222">SUMPRODUCT($A222:$B222,$Z$21:$AA$21)+$AB$21</f>
        <v>0.00277377216178808</v>
      </c>
      <c r="Z222" s="40" cm="1">
        <f t="array" ref="Z222">SUMPRODUCT($A222:$B222,$Z$22:$AA$22)+$AB$22</f>
        <v>-0.0502577933501666</v>
      </c>
      <c r="AA222" s="40" cm="1">
        <f t="array" ref="AA222">SUMPRODUCT($A222:$B222,$Z$23:$AA$23)+$AB$23</f>
        <v>0.000483782536712074</v>
      </c>
      <c r="AB222" s="40" cm="1">
        <f t="array" ref="AB222">SUMPRODUCT($A222:$B222,$Z$24:$AA$24)+$AB$24</f>
        <v>-0.0234422127985436</v>
      </c>
      <c r="AC222" s="10">
        <f t="shared" ref="AC222:AF222" si="863">TANH(Y222)</f>
        <v>0.00277376504818279</v>
      </c>
      <c r="AD222" s="10">
        <f t="shared" si="863"/>
        <v>-0.0502155215798189</v>
      </c>
      <c r="AE222" s="10">
        <f t="shared" si="863"/>
        <v>0.000483782498969696</v>
      </c>
      <c r="AF222" s="10">
        <f t="shared" si="863"/>
        <v>-0.0234379196184843</v>
      </c>
      <c r="AG222" s="61" cm="1">
        <f t="array" ref="AG222">SUMPRODUCT(AC222:AF222,$Z$28:$AC$28)+$AD$28</f>
        <v>-0.000234136649725759</v>
      </c>
      <c r="AH222" s="10">
        <f t="shared" si="588"/>
        <v>0.499941465837836</v>
      </c>
      <c r="AI222">
        <f t="shared" si="589"/>
        <v>0</v>
      </c>
      <c r="AJ222" s="4">
        <f t="shared" si="590"/>
        <v>-0.693030119087579</v>
      </c>
      <c r="AK222" s="61">
        <f t="shared" si="591"/>
        <v>0.499941465837836</v>
      </c>
      <c r="AL222" s="4">
        <f t="shared" ref="AL222:AO222" si="864">1-AC222^2</f>
        <v>0.999992306227457</v>
      </c>
      <c r="AM222" s="4">
        <f t="shared" si="864"/>
        <v>0.997478401392467</v>
      </c>
      <c r="AN222" s="4">
        <f t="shared" si="864"/>
        <v>0.999999765954494</v>
      </c>
      <c r="AO222" s="4">
        <f t="shared" si="864"/>
        <v>0.999450663923957</v>
      </c>
      <c r="AP222" s="61">
        <f t="shared" si="617"/>
        <v>-0.00049452187905698</v>
      </c>
      <c r="AQ222" s="61">
        <f t="shared" si="618"/>
        <v>-0.000174161982862666</v>
      </c>
      <c r="AR222" s="61">
        <f t="shared" si="619"/>
        <v>-0.00618668814145207</v>
      </c>
      <c r="AS222" s="61">
        <f t="shared" si="620"/>
        <v>0.00514962854198141</v>
      </c>
      <c r="AT222" s="40" cm="1">
        <f t="array" ref="AT222">SUMPRODUCT($A222:$B222,$AO$21:$AP$21)+$AQ$21</f>
        <v>0.00345397638317768</v>
      </c>
      <c r="AU222" s="40" cm="1">
        <f t="array" ref="AU222">SUMPRODUCT($A222:$B222,$AO$22:$AP$22)+$AQ$22</f>
        <v>-0.0500192905312599</v>
      </c>
      <c r="AV222" s="40" cm="1">
        <f t="array" ref="AV222">SUMPRODUCT($A222:$B222,$AO$23:$AP$23)+$AQ$23</f>
        <v>0.00898311939436463</v>
      </c>
      <c r="AW222" s="40" cm="1">
        <f t="array" ref="AW222">SUMPRODUCT($A222:$B222,$AO$24:$AP$24)+$AQ$24</f>
        <v>-0.030511085739975</v>
      </c>
      <c r="AX222" s="10">
        <f t="shared" ref="AX222:BA222" si="865">TANH(AT222)</f>
        <v>0.00345396264798475</v>
      </c>
      <c r="AY222" s="10">
        <f t="shared" si="865"/>
        <v>-0.0499776173245285</v>
      </c>
      <c r="AZ222" s="10">
        <f t="shared" si="865"/>
        <v>0.00898287776693008</v>
      </c>
      <c r="BA222" s="10">
        <f t="shared" si="865"/>
        <v>-0.0305016214062734</v>
      </c>
      <c r="BB222" s="10" cm="1">
        <f t="array" ref="BB222">SUMPRODUCT(AX222:BA222,$AU$28:$AX$28)+$AY$28</f>
        <v>-0.00067972435226863</v>
      </c>
      <c r="BC222" s="10">
        <f t="shared" si="594"/>
        <v>0.499830068918476</v>
      </c>
      <c r="BD222">
        <f t="shared" si="595"/>
        <v>0</v>
      </c>
      <c r="BE222" s="4">
        <f t="shared" si="596"/>
        <v>-0.692807376136959</v>
      </c>
      <c r="BF222" s="61">
        <f t="shared" si="597"/>
        <v>0.499830068918476</v>
      </c>
      <c r="BG222" s="4">
        <f t="shared" ref="BG222:BJ222" si="866">1-AX222^2</f>
        <v>0.999988070142026</v>
      </c>
      <c r="BH222" s="4">
        <f t="shared" si="866"/>
        <v>0.997502237766563</v>
      </c>
      <c r="BI222" s="4">
        <f t="shared" si="866"/>
        <v>0.999919307907024</v>
      </c>
      <c r="BJ222" s="4">
        <f t="shared" si="866"/>
        <v>0.999069651091588</v>
      </c>
      <c r="BK222" s="61">
        <f t="shared" si="623"/>
        <v>-0.000781774024885607</v>
      </c>
      <c r="BL222" s="61">
        <f t="shared" si="624"/>
        <v>0.00189632934419051</v>
      </c>
      <c r="BM222" s="61">
        <f t="shared" si="625"/>
        <v>-0.00617500578392467</v>
      </c>
      <c r="BN222" s="61">
        <f t="shared" si="626"/>
        <v>0.00612455261222822</v>
      </c>
    </row>
    <row r="223" spans="1:66">
      <c r="A223" s="4">
        <f>Planar_dataset!A192</f>
        <v>-0.0561729204316233</v>
      </c>
      <c r="B223" s="4">
        <f>Planar_dataset!B192</f>
        <v>-0.808464255628898</v>
      </c>
      <c r="C223">
        <f>Planar_dataset!C192</f>
        <v>0</v>
      </c>
      <c r="D223" s="40" cm="1">
        <f t="array" ref="D223">SUMPRODUCT($A223:$B223,$E$21:$F$21)+$G$21</f>
        <v>-0.00453375096288593</v>
      </c>
      <c r="E223" s="40" cm="1">
        <f t="array" ref="E223">SUMPRODUCT($A223:$B223,$E$22:$F$22)+$G$22</f>
        <v>0.0150114669669959</v>
      </c>
      <c r="F223" s="40" cm="1">
        <f t="array" ref="F223">SUMPRODUCT($A223:$B223,$E$23:$F$23)+$G$23</f>
        <v>0.00302391659530882</v>
      </c>
      <c r="G223" s="40" cm="1">
        <f t="array" ref="G223">SUMPRODUCT($A223:$B223,$E$24:$F$24)+$G$24</f>
        <v>0.00511555466122916</v>
      </c>
      <c r="H223" s="10">
        <f t="shared" si="599"/>
        <v>-0.00453371989954545</v>
      </c>
      <c r="I223" s="10">
        <f t="shared" si="600"/>
        <v>0.0150103394865838</v>
      </c>
      <c r="J223" s="10">
        <f t="shared" si="601"/>
        <v>0.0030239073783726</v>
      </c>
      <c r="K223" s="10">
        <f t="shared" si="602"/>
        <v>0.00511551003888432</v>
      </c>
      <c r="L223" s="10" cm="1">
        <f t="array" ref="L223">SUMPRODUCT(H223:K223,$E$28:$H$28)+$I$28</f>
        <v>-6.41225599397693e-5</v>
      </c>
      <c r="M223" s="10">
        <f t="shared" si="603"/>
        <v>0.499983969360021</v>
      </c>
      <c r="N223">
        <f t="shared" si="604"/>
        <v>0</v>
      </c>
      <c r="O223" s="4">
        <f t="shared" si="605"/>
        <v>-0.693115119793938</v>
      </c>
      <c r="P223" s="61">
        <f t="shared" si="606"/>
        <v>0.499983969360021</v>
      </c>
      <c r="Q223" s="4">
        <f t="shared" si="607"/>
        <v>0.999979445383873</v>
      </c>
      <c r="R223" s="4">
        <f t="shared" si="608"/>
        <v>0.999774689708497</v>
      </c>
      <c r="S223" s="4">
        <f t="shared" si="609"/>
        <v>0.999990855984167</v>
      </c>
      <c r="T223" s="4">
        <f t="shared" si="610"/>
        <v>0.999973831557042</v>
      </c>
      <c r="U223" s="61">
        <f t="shared" si="611"/>
        <v>-0.000219079317362895</v>
      </c>
      <c r="V223" s="61">
        <f t="shared" si="612"/>
        <v>-0.00238547605726198</v>
      </c>
      <c r="W223" s="61">
        <f t="shared" si="613"/>
        <v>-0.00656905307781036</v>
      </c>
      <c r="X223" s="61">
        <f t="shared" si="614"/>
        <v>0.00442285434962838</v>
      </c>
      <c r="Y223" s="40" cm="1">
        <f t="array" ref="Y223">SUMPRODUCT($A223:$B223,$Z$21:$AA$21)+$AB$21</f>
        <v>-0.00461699104447523</v>
      </c>
      <c r="Z223" s="40" cm="1">
        <f t="array" ref="Z223">SUMPRODUCT($A223:$B223,$Z$22:$AA$22)+$AB$22</f>
        <v>0.0141126048886643</v>
      </c>
      <c r="AA223" s="40" cm="1">
        <f t="array" ref="AA223">SUMPRODUCT($A223:$B223,$Z$23:$AA$23)+$AB$23</f>
        <v>0.000532570476605903</v>
      </c>
      <c r="AB223" s="40" cm="1">
        <f t="array" ref="AB223">SUMPRODUCT($A223:$B223,$Z$24:$AA$24)+$AB$24</f>
        <v>0.00679200467968609</v>
      </c>
      <c r="AC223" s="10">
        <f t="shared" ref="AC223:AF223" si="867">TANH(Y223)</f>
        <v>-0.00461695823856149</v>
      </c>
      <c r="AD223" s="10">
        <f t="shared" si="867"/>
        <v>0.0141116680480799</v>
      </c>
      <c r="AE223" s="10">
        <f t="shared" si="867"/>
        <v>0.000532570426254688</v>
      </c>
      <c r="AF223" s="10">
        <f t="shared" si="867"/>
        <v>0.00679190024021568</v>
      </c>
      <c r="AG223" s="61" cm="1">
        <f t="array" ref="AG223">SUMPRODUCT(AC223:AF223,$Z$28:$AC$28)+$AD$28</f>
        <v>6.16565796085892e-5</v>
      </c>
      <c r="AH223" s="10">
        <f t="shared" si="588"/>
        <v>0.500015414144897</v>
      </c>
      <c r="AI223">
        <f t="shared" si="589"/>
        <v>1</v>
      </c>
      <c r="AJ223" s="4">
        <f t="shared" si="590"/>
        <v>-0.693178009324941</v>
      </c>
      <c r="AK223" s="61">
        <f t="shared" si="591"/>
        <v>0.500015414144897</v>
      </c>
      <c r="AL223" s="4">
        <f t="shared" ref="AL223:AO223" si="868">1-AC223^2</f>
        <v>0.999978683696623</v>
      </c>
      <c r="AM223" s="4">
        <f t="shared" si="868"/>
        <v>0.999800860824901</v>
      </c>
      <c r="AN223" s="4">
        <f t="shared" si="868"/>
        <v>0.999999716368741</v>
      </c>
      <c r="AO223" s="4">
        <f t="shared" si="868"/>
        <v>0.999953870091127</v>
      </c>
      <c r="AP223" s="61">
        <f t="shared" si="617"/>
        <v>-0.000494588288043834</v>
      </c>
      <c r="AQ223" s="61">
        <f t="shared" si="618"/>
        <v>-0.000174593310491032</v>
      </c>
      <c r="AR223" s="61">
        <f t="shared" si="619"/>
        <v>-0.00618760293199271</v>
      </c>
      <c r="AS223" s="61">
        <f t="shared" si="620"/>
        <v>0.00515298337641321</v>
      </c>
      <c r="AT223" s="40" cm="1">
        <f t="array" ref="AT223">SUMPRODUCT($A223:$B223,$AO$21:$AP$21)+$AQ$21</f>
        <v>-0.004804749048678</v>
      </c>
      <c r="AU223" s="40" cm="1">
        <f t="array" ref="AU223">SUMPRODUCT($A223:$B223,$AO$22:$AP$22)+$AQ$22</f>
        <v>0.0140468221388815</v>
      </c>
      <c r="AV223" s="40" cm="1">
        <f t="array" ref="AV223">SUMPRODUCT($A223:$B223,$AO$23:$AP$23)+$AQ$23</f>
        <v>-0.00181264431559523</v>
      </c>
      <c r="AW223" s="40" cm="1">
        <f t="array" ref="AW223">SUMPRODUCT($A223:$B223,$AO$24:$AP$24)+$AQ$24</f>
        <v>0.00874239645328169</v>
      </c>
      <c r="AX223" s="10">
        <f t="shared" ref="AX223:BA223" si="869">TANH(AT223)</f>
        <v>-0.00480471207549305</v>
      </c>
      <c r="AY223" s="10">
        <f t="shared" si="869"/>
        <v>0.0140458983372603</v>
      </c>
      <c r="AZ223" s="10">
        <f t="shared" si="869"/>
        <v>-0.0018126423303418</v>
      </c>
      <c r="BA223" s="10">
        <f t="shared" si="869"/>
        <v>0.00874217373443976</v>
      </c>
      <c r="BB223" s="10" cm="1">
        <f t="array" ref="BB223">SUMPRODUCT(AX223:BA223,$AU$28:$AX$28)+$AY$28</f>
        <v>0.000191396633971696</v>
      </c>
      <c r="BC223" s="10">
        <f t="shared" si="594"/>
        <v>0.500047849158347</v>
      </c>
      <c r="BD223">
        <f t="shared" si="595"/>
        <v>1</v>
      </c>
      <c r="BE223" s="4">
        <f t="shared" si="596"/>
        <v>-0.693242883456015</v>
      </c>
      <c r="BF223" s="61">
        <f t="shared" si="597"/>
        <v>0.500047849158347</v>
      </c>
      <c r="BG223" s="4">
        <f t="shared" ref="BG223:BJ223" si="870">1-AX223^2</f>
        <v>0.999976914741872</v>
      </c>
      <c r="BH223" s="4">
        <f t="shared" si="870"/>
        <v>0.999802712739899</v>
      </c>
      <c r="BI223" s="4">
        <f t="shared" si="870"/>
        <v>0.999996714327782</v>
      </c>
      <c r="BJ223" s="4">
        <f t="shared" si="870"/>
        <v>0.999923574398397</v>
      </c>
      <c r="BK223" s="61">
        <f t="shared" si="623"/>
        <v>-0.000782105925614721</v>
      </c>
      <c r="BL223" s="61">
        <f t="shared" si="624"/>
        <v>0.00190153087850497</v>
      </c>
      <c r="BM223" s="61">
        <f t="shared" si="625"/>
        <v>-0.00617817451875409</v>
      </c>
      <c r="BN223" s="61">
        <f t="shared" si="626"/>
        <v>0.00613245818144499</v>
      </c>
    </row>
    <row r="224" spans="1:66">
      <c r="A224" s="4">
        <f>Planar_dataset!A193</f>
        <v>-0.0584257606322271</v>
      </c>
      <c r="B224" s="4">
        <f>Planar_dataset!B193</f>
        <v>0.797601217582119</v>
      </c>
      <c r="C224">
        <f>Planar_dataset!C193</f>
        <v>0</v>
      </c>
      <c r="D224" s="40" cm="1">
        <f t="array" ref="D224">SUMPRODUCT($A224:$B224,$E$21:$F$21)+$G$21</f>
        <v>0.00243658809206326</v>
      </c>
      <c r="E224" s="40" cm="1">
        <f t="array" ref="E224">SUMPRODUCT($A224:$B224,$E$22:$F$22)+$G$22</f>
        <v>-0.014919619871301</v>
      </c>
      <c r="F224" s="40" cm="1">
        <f t="array" ref="F224">SUMPRODUCT($A224:$B224,$E$23:$F$23)+$G$23</f>
        <v>-0.00266749577090824</v>
      </c>
      <c r="G224" s="40" cm="1">
        <f t="array" ref="G224">SUMPRODUCT($A224:$B224,$E$24:$F$24)+$G$24</f>
        <v>-0.00495262269268063</v>
      </c>
      <c r="H224" s="10">
        <f t="shared" si="599"/>
        <v>0.00243658327009812</v>
      </c>
      <c r="I224" s="10">
        <f t="shared" si="600"/>
        <v>-0.0149185129586458</v>
      </c>
      <c r="J224" s="10">
        <f t="shared" si="601"/>
        <v>-0.00266748944404091</v>
      </c>
      <c r="K224" s="10">
        <f t="shared" si="602"/>
        <v>-0.00495258219965634</v>
      </c>
      <c r="L224" s="10" cm="1">
        <f t="array" ref="L224">SUMPRODUCT(H224:K224,$E$28:$H$28)+$I$28</f>
        <v>6.1361720579771e-5</v>
      </c>
      <c r="M224" s="10">
        <f t="shared" si="603"/>
        <v>0.50001534043014</v>
      </c>
      <c r="N224">
        <f t="shared" si="604"/>
        <v>1</v>
      </c>
      <c r="O224" s="4">
        <f t="shared" si="605"/>
        <v>-0.693177861890893</v>
      </c>
      <c r="P224" s="61">
        <f t="shared" si="606"/>
        <v>0.50001534043014</v>
      </c>
      <c r="Q224" s="4">
        <f t="shared" si="607"/>
        <v>0.999994063061968</v>
      </c>
      <c r="R224" s="4">
        <f t="shared" si="608"/>
        <v>0.999777437971103</v>
      </c>
      <c r="S224" s="4">
        <f t="shared" si="609"/>
        <v>0.999992884500066</v>
      </c>
      <c r="T224" s="4">
        <f t="shared" si="610"/>
        <v>0.999975471929556</v>
      </c>
      <c r="U224" s="61">
        <f t="shared" si="611"/>
        <v>-0.000219096266006564</v>
      </c>
      <c r="V224" s="61">
        <f t="shared" si="612"/>
        <v>-0.0023856322897376</v>
      </c>
      <c r="W224" s="61">
        <f t="shared" si="613"/>
        <v>-0.00656947857386105</v>
      </c>
      <c r="X224" s="61">
        <f t="shared" si="614"/>
        <v>0.0044231391136473</v>
      </c>
      <c r="Y224" s="40" cm="1">
        <f t="array" ref="Y224">SUMPRODUCT($A224:$B224,$Z$21:$AA$21)+$AB$21</f>
        <v>0.00252005165438314</v>
      </c>
      <c r="Z224" s="40" cm="1">
        <f t="array" ref="Z224">SUMPRODUCT($A224:$B224,$Z$22:$AA$22)+$AB$22</f>
        <v>-0.0140178008958673</v>
      </c>
      <c r="AA224" s="40" cm="1">
        <f t="array" ref="AA224">SUMPRODUCT($A224:$B224,$Z$23:$AA$23)+$AB$23</f>
        <v>-0.000169187989070085</v>
      </c>
      <c r="AB224" s="40" cm="1">
        <f t="array" ref="AB224">SUMPRODUCT($A224:$B224,$Z$24:$AA$24)+$AB$24</f>
        <v>-0.00663383461994876</v>
      </c>
      <c r="AC224" s="10">
        <f t="shared" ref="AC224:AF224" si="871">TANH(Y224)</f>
        <v>0.00252004631973266</v>
      </c>
      <c r="AD224" s="10">
        <f t="shared" si="871"/>
        <v>-0.0140168828079481</v>
      </c>
      <c r="AE224" s="10">
        <f t="shared" si="871"/>
        <v>-0.000169187987455773</v>
      </c>
      <c r="AF224" s="10">
        <f t="shared" si="871"/>
        <v>-0.00663373730825723</v>
      </c>
      <c r="AG224" s="61" cm="1">
        <f t="array" ref="AG224">SUMPRODUCT(AC224:AF224,$Z$28:$AC$28)+$AD$28</f>
        <v>-6.52614958957442e-5</v>
      </c>
      <c r="AH224" s="10">
        <f t="shared" si="588"/>
        <v>0.499983684626032</v>
      </c>
      <c r="AI224">
        <f t="shared" si="589"/>
        <v>0</v>
      </c>
      <c r="AJ224" s="4">
        <f t="shared" si="590"/>
        <v>-0.69311455034438</v>
      </c>
      <c r="AK224" s="61">
        <f t="shared" si="591"/>
        <v>0.499983684626032</v>
      </c>
      <c r="AL224" s="4">
        <f t="shared" ref="AL224:AO224" si="872">1-AC224^2</f>
        <v>0.999993649366546</v>
      </c>
      <c r="AM224" s="4">
        <f t="shared" si="872"/>
        <v>0.999803526996348</v>
      </c>
      <c r="AN224" s="4">
        <f t="shared" si="872"/>
        <v>0.999999971375425</v>
      </c>
      <c r="AO224" s="4">
        <f t="shared" si="872"/>
        <v>0.999955993529325</v>
      </c>
      <c r="AP224" s="61">
        <f t="shared" si="617"/>
        <v>-0.000494564304447692</v>
      </c>
      <c r="AQ224" s="61">
        <f t="shared" si="618"/>
        <v>-0.000174582696867978</v>
      </c>
      <c r="AR224" s="61">
        <f t="shared" si="619"/>
        <v>-0.00618721186254985</v>
      </c>
      <c r="AS224" s="61">
        <f t="shared" si="620"/>
        <v>0.00515266732497948</v>
      </c>
      <c r="AT224" s="40" cm="1">
        <f t="array" ref="AT224">SUMPRODUCT($A224:$B224,$AO$21:$AP$21)+$AQ$21</f>
        <v>0.00270830838203815</v>
      </c>
      <c r="AU224" s="40" cm="1">
        <f t="array" ref="AU224">SUMPRODUCT($A224:$B224,$AO$22:$AP$22)+$AQ$22</f>
        <v>-0.013951807154204</v>
      </c>
      <c r="AV224" s="40" cm="1">
        <f t="array" ref="AV224">SUMPRODUCT($A224:$B224,$AO$23:$AP$23)+$AQ$23</f>
        <v>0.002182582858164</v>
      </c>
      <c r="AW224" s="40" cm="1">
        <f t="array" ref="AW224">SUMPRODUCT($A224:$B224,$AO$24:$AP$24)+$AQ$24</f>
        <v>-0.00858979354186614</v>
      </c>
      <c r="AX224" s="10">
        <f t="shared" ref="AX224:BA224" si="873">TANH(AT224)</f>
        <v>0.0027083017603029</v>
      </c>
      <c r="AY224" s="10">
        <f t="shared" si="873"/>
        <v>-0.0139509019713352</v>
      </c>
      <c r="AZ224" s="10">
        <f t="shared" si="873"/>
        <v>0.00218257939247061</v>
      </c>
      <c r="BA224" s="10">
        <f t="shared" si="873"/>
        <v>-0.00858958228340863</v>
      </c>
      <c r="BB224" s="10" cm="1">
        <f t="array" ref="BB224">SUMPRODUCT(AX224:BA224,$AU$28:$AX$28)+$AY$28</f>
        <v>-0.000188769073485929</v>
      </c>
      <c r="BC224" s="10">
        <f t="shared" si="594"/>
        <v>0.499952807731769</v>
      </c>
      <c r="BD224">
        <f t="shared" si="595"/>
        <v>0</v>
      </c>
      <c r="BE224" s="4">
        <f t="shared" si="596"/>
        <v>-0.693052800477423</v>
      </c>
      <c r="BF224" s="61">
        <f t="shared" si="597"/>
        <v>0.499952807731769</v>
      </c>
      <c r="BG224" s="4">
        <f t="shared" ref="BG224:BJ224" si="874">1-AX224^2</f>
        <v>0.999992665101575</v>
      </c>
      <c r="BH224" s="4">
        <f t="shared" si="874"/>
        <v>0.999805372334186</v>
      </c>
      <c r="BI224" s="4">
        <f t="shared" si="874"/>
        <v>0.999995236347196</v>
      </c>
      <c r="BJ224" s="4">
        <f t="shared" si="874"/>
        <v>0.999926219076196</v>
      </c>
      <c r="BK224" s="61">
        <f t="shared" si="623"/>
        <v>-0.000781969591307212</v>
      </c>
      <c r="BL224" s="61">
        <f t="shared" si="624"/>
        <v>0.00190117452201411</v>
      </c>
      <c r="BM224" s="61">
        <f t="shared" si="625"/>
        <v>-0.0061769911365718</v>
      </c>
      <c r="BN224" s="61">
        <f t="shared" si="626"/>
        <v>0.0061313088343723</v>
      </c>
    </row>
    <row r="225" spans="1:66">
      <c r="A225" s="4">
        <f>Planar_dataset!A194</f>
        <v>-0.807036999743523</v>
      </c>
      <c r="B225" s="4">
        <f>Planar_dataset!B194</f>
        <v>-3.1660230056578</v>
      </c>
      <c r="C225">
        <f>Planar_dataset!C194</f>
        <v>0</v>
      </c>
      <c r="D225" s="40" cm="1">
        <f t="array" ref="D225">SUMPRODUCT($A225:$B225,$E$21:$F$21)+$G$21</f>
        <v>-0.0282548958577024</v>
      </c>
      <c r="E225" s="40" cm="1">
        <f t="array" ref="E225">SUMPRODUCT($A225:$B225,$E$22:$F$22)+$G$22</f>
        <v>0.0582198374261174</v>
      </c>
      <c r="F225" s="40" cm="1">
        <f t="array" ref="F225">SUMPRODUCT($A225:$B225,$E$23:$F$23)+$G$23</f>
        <v>0.0134703763255076</v>
      </c>
      <c r="G225" s="40" cm="1">
        <f t="array" ref="G225">SUMPRODUCT($A225:$B225,$E$24:$F$24)+$G$24</f>
        <v>0.0205187400435725</v>
      </c>
      <c r="H225" s="10">
        <f t="shared" si="599"/>
        <v>-0.0282473792615911</v>
      </c>
      <c r="I225" s="10">
        <f t="shared" si="600"/>
        <v>0.0581541468162799</v>
      </c>
      <c r="J225" s="10">
        <f t="shared" si="601"/>
        <v>0.0134695616467135</v>
      </c>
      <c r="K225" s="10">
        <f t="shared" si="602"/>
        <v>0.0205158609373963</v>
      </c>
      <c r="L225" s="10" cm="1">
        <f t="array" ref="L225">SUMPRODUCT(H225:K225,$E$28:$H$28)+$I$28</f>
        <v>-0.000260628515137156</v>
      </c>
      <c r="M225" s="10">
        <f t="shared" si="603"/>
        <v>0.499934842871584</v>
      </c>
      <c r="N225">
        <f t="shared" si="604"/>
        <v>0</v>
      </c>
      <c r="O225" s="4">
        <f t="shared" si="605"/>
        <v>-0.693016874793279</v>
      </c>
      <c r="P225" s="61">
        <f t="shared" si="606"/>
        <v>0.499934842871584</v>
      </c>
      <c r="Q225" s="4">
        <f t="shared" si="607"/>
        <v>0.999202085564852</v>
      </c>
      <c r="R225" s="4">
        <f t="shared" si="608"/>
        <v>0.996618095208071</v>
      </c>
      <c r="S225" s="4">
        <f t="shared" si="609"/>
        <v>0.999818570909045</v>
      </c>
      <c r="T225" s="4">
        <f t="shared" si="610"/>
        <v>0.999579099449997</v>
      </c>
      <c r="U225" s="61">
        <f t="shared" si="611"/>
        <v>-0.000218887501252257</v>
      </c>
      <c r="V225" s="61">
        <f t="shared" si="612"/>
        <v>-0.00237771073208908</v>
      </c>
      <c r="W225" s="61">
        <f t="shared" si="613"/>
        <v>-0.00656727597914683</v>
      </c>
      <c r="X225" s="61">
        <f t="shared" si="614"/>
        <v>0.00442067406032976</v>
      </c>
      <c r="Y225" s="40" cm="1">
        <f t="array" ref="Y225">SUMPRODUCT($A225:$B225,$Z$21:$AA$21)+$AB$21</f>
        <v>-0.0285740192033733</v>
      </c>
      <c r="Z225" s="40" cm="1">
        <f t="array" ref="Z225">SUMPRODUCT($A225:$B225,$Z$22:$AA$22)+$AB$22</f>
        <v>0.0547752807849175</v>
      </c>
      <c r="AA225" s="40" cm="1">
        <f t="array" ref="AA225">SUMPRODUCT($A225:$B225,$Z$23:$AA$23)+$AB$23</f>
        <v>0.0039224260294003</v>
      </c>
      <c r="AB225" s="40" cm="1">
        <f t="array" ref="AB225">SUMPRODUCT($A225:$B225,$Z$24:$AA$24)+$AB$24</f>
        <v>0.0269435468795942</v>
      </c>
      <c r="AC225" s="10">
        <f t="shared" ref="AC225:AF225" si="875">TANH(Y225)</f>
        <v>-0.02856624508893</v>
      </c>
      <c r="AD225" s="10">
        <f t="shared" si="875"/>
        <v>0.0547205651186767</v>
      </c>
      <c r="AE225" s="10">
        <f t="shared" si="875"/>
        <v>0.00392240591345902</v>
      </c>
      <c r="AF225" s="10">
        <f t="shared" si="875"/>
        <v>0.026937028840645</v>
      </c>
      <c r="AG225" s="61" cm="1">
        <f t="array" ref="AG225">SUMPRODUCT(AC225:AF225,$Z$28:$AC$28)+$AD$28</f>
        <v>0.000236833529236256</v>
      </c>
      <c r="AH225" s="10">
        <f t="shared" ref="AH225:AH288" si="876">1/(1+EXP(-AG225))</f>
        <v>0.500059208382032</v>
      </c>
      <c r="AI225">
        <f t="shared" ref="AI225:AI288" si="877">IF(AH225&gt;0.5,1,0)</f>
        <v>1</v>
      </c>
      <c r="AJ225" s="4">
        <f t="shared" ref="AJ225:AJ288" si="878">$C225*LN(AH225)+(1-$C225)*LN(1-AH225)</f>
        <v>-0.693265604335829</v>
      </c>
      <c r="AK225" s="61">
        <f t="shared" ref="AK225:AK288" si="879">AH225-$C225</f>
        <v>0.500059208382032</v>
      </c>
      <c r="AL225" s="4">
        <f t="shared" ref="AL225:AO225" si="880">1-AC225^2</f>
        <v>0.999183969641519</v>
      </c>
      <c r="AM225" s="4">
        <f t="shared" si="880"/>
        <v>0.997005659753093</v>
      </c>
      <c r="AN225" s="4">
        <f t="shared" si="880"/>
        <v>0.99998461473185</v>
      </c>
      <c r="AO225" s="4">
        <f t="shared" si="880"/>
        <v>0.999274396477238</v>
      </c>
      <c r="AP225" s="61">
        <f t="shared" si="617"/>
        <v>-0.000494238507872373</v>
      </c>
      <c r="AQ225" s="61">
        <f t="shared" si="618"/>
        <v>-0.00017412043901632</v>
      </c>
      <c r="AR225" s="61">
        <f t="shared" si="619"/>
        <v>-0.00618805142684216</v>
      </c>
      <c r="AS225" s="61">
        <f t="shared" si="620"/>
        <v>0.00514993292001185</v>
      </c>
      <c r="AT225" s="40" cm="1">
        <f t="array" ref="AT225">SUMPRODUCT($A225:$B225,$AO$21:$AP$21)+$AQ$21</f>
        <v>-0.0292938159836082</v>
      </c>
      <c r="AU225" s="40" cm="1">
        <f t="array" ref="AU225">SUMPRODUCT($A225:$B225,$AO$22:$AP$22)+$AQ$22</f>
        <v>0.0545231996210963</v>
      </c>
      <c r="AV225" s="40" cm="1">
        <f t="array" ref="AV225">SUMPRODUCT($A225:$B225,$AO$23:$AP$23)+$AQ$23</f>
        <v>-0.00506507555466724</v>
      </c>
      <c r="AW225" s="40" cm="1">
        <f t="array" ref="AW225">SUMPRODUCT($A225:$B225,$AO$24:$AP$24)+$AQ$24</f>
        <v>0.0344179028159748</v>
      </c>
      <c r="AX225" s="10">
        <f t="shared" ref="AX225:BA225" si="881">TANH(AT225)</f>
        <v>-0.0292854395809347</v>
      </c>
      <c r="AY225" s="10">
        <f t="shared" si="881"/>
        <v>0.0544692353101041</v>
      </c>
      <c r="AZ225" s="10">
        <f t="shared" si="881"/>
        <v>-0.0050650322402902</v>
      </c>
      <c r="BA225" s="10">
        <f t="shared" si="881"/>
        <v>0.0344043188613458</v>
      </c>
      <c r="BB225" s="10" cm="1">
        <f t="array" ref="BB225">SUMPRODUCT(AX225:BA225,$AU$28:$AX$28)+$AY$28</f>
        <v>0.000738356918273429</v>
      </c>
      <c r="BC225" s="10">
        <f t="shared" ref="BC225:BC288" si="882">1/(1+EXP(-BB225))</f>
        <v>0.500184589221182</v>
      </c>
      <c r="BD225">
        <f t="shared" ref="BD225:BD288" si="883">IF(BC225&gt;0.5,1,0)</f>
        <v>1</v>
      </c>
      <c r="BE225" s="4">
        <f t="shared" ref="BE225:BE288" si="884">$C225*LN(BC225)+(1-$C225)*LN(1-BC225)</f>
        <v>-0.693516427165448</v>
      </c>
      <c r="BF225" s="61">
        <f t="shared" ref="BF225:BF288" si="885">BC225-$C225</f>
        <v>0.500184589221182</v>
      </c>
      <c r="BG225" s="4">
        <f t="shared" ref="BG225:BJ225" si="886">1-AX225^2</f>
        <v>0.999142363028551</v>
      </c>
      <c r="BH225" s="4">
        <f t="shared" si="886"/>
        <v>0.997033102404733</v>
      </c>
      <c r="BI225" s="4">
        <f t="shared" si="886"/>
        <v>0.999974345448405</v>
      </c>
      <c r="BJ225" s="4">
        <f t="shared" si="886"/>
        <v>0.998816342843687</v>
      </c>
      <c r="BK225" s="61">
        <f t="shared" si="623"/>
        <v>-0.000781666894176393</v>
      </c>
      <c r="BL225" s="61">
        <f t="shared" si="624"/>
        <v>0.0018967818804259</v>
      </c>
      <c r="BM225" s="61">
        <f t="shared" si="625"/>
        <v>-0.00617972572793493</v>
      </c>
      <c r="BN225" s="61">
        <f t="shared" si="626"/>
        <v>0.00612734269931018</v>
      </c>
    </row>
    <row r="226" spans="1:66">
      <c r="A226" s="4">
        <f>Planar_dataset!A195</f>
        <v>-0.186016878522522</v>
      </c>
      <c r="B226" s="4">
        <f>Planar_dataset!B195</f>
        <v>-1.73923341438668</v>
      </c>
      <c r="C226">
        <f>Planar_dataset!C195</f>
        <v>0</v>
      </c>
      <c r="D226" s="40" cm="1">
        <f t="array" ref="D226">SUMPRODUCT($A226:$B226,$E$21:$F$21)+$G$21</f>
        <v>-0.010919076031834</v>
      </c>
      <c r="E226" s="40" cm="1">
        <f t="array" ref="E226">SUMPRODUCT($A226:$B226,$E$22:$F$22)+$G$22</f>
        <v>0.032230986193612</v>
      </c>
      <c r="F226" s="40" cm="1">
        <f t="array" ref="F226">SUMPRODUCT($A226:$B226,$E$23:$F$23)+$G$23</f>
        <v>0.00668607558369035</v>
      </c>
      <c r="G226" s="40" cm="1">
        <f t="array" ref="G226">SUMPRODUCT($A226:$B226,$E$24:$F$24)+$G$24</f>
        <v>0.011058918400848</v>
      </c>
      <c r="H226" s="10">
        <f t="shared" ref="H226:H289" si="887">TANH(D226)</f>
        <v>-0.0109186421058026</v>
      </c>
      <c r="I226" s="10">
        <f t="shared" ref="I226:I289" si="888">TANH(E226)</f>
        <v>0.0322198299214212</v>
      </c>
      <c r="J226" s="10">
        <f t="shared" ref="J226:J289" si="889">TANH(F226)</f>
        <v>0.00668597595490742</v>
      </c>
      <c r="K226" s="10">
        <f t="shared" ref="K226:K289" si="890">TANH(G226)</f>
        <v>0.0110584675888551</v>
      </c>
      <c r="L226" s="10" cm="1">
        <f t="array" ref="L226">SUMPRODUCT(H226:K226,$E$28:$H$28)+$I$28</f>
        <v>-0.000138993490946918</v>
      </c>
      <c r="M226" s="10">
        <f t="shared" ref="M226:M289" si="891">1/(1+EXP(-L226))</f>
        <v>0.499965251627319</v>
      </c>
      <c r="N226">
        <f t="shared" ref="N226:N289" si="892">IF(M226&gt;0.5,1,0)</f>
        <v>0</v>
      </c>
      <c r="O226" s="4">
        <f t="shared" ref="O226:O289" si="893">$C226*LN(M226)+(1-$C226)*LN(1-M226)</f>
        <v>-0.693077686229371</v>
      </c>
      <c r="P226" s="61">
        <f t="shared" ref="P226:P289" si="894">M226-$C226</f>
        <v>0.499965251627319</v>
      </c>
      <c r="Q226" s="4">
        <f t="shared" ref="Q226:Q289" si="895">1-H226^2</f>
        <v>0.999880783254565</v>
      </c>
      <c r="R226" s="4">
        <f t="shared" ref="R226:R289" si="896">1-I226^2</f>
        <v>0.998961882559835</v>
      </c>
      <c r="S226" s="4">
        <f t="shared" ref="S226:S289" si="897">1-J226^2</f>
        <v>0.99995529772553</v>
      </c>
      <c r="T226" s="4">
        <f t="shared" ref="T226:T289" si="898">1-K226^2</f>
        <v>0.999877710294586</v>
      </c>
      <c r="U226" s="61">
        <f t="shared" ref="U226:U289" si="899">$E$28*P226*Q226</f>
        <v>-0.000219049501296707</v>
      </c>
      <c r="V226" s="61">
        <f t="shared" ref="V226:V289" si="900">$F$28*P226*R226</f>
        <v>-0.00238344745664378</v>
      </c>
      <c r="W226" s="61">
        <f t="shared" ref="W226:W289" si="901">$G$28*P226*S226</f>
        <v>-0.00656857357688695</v>
      </c>
      <c r="X226" s="61">
        <f t="shared" ref="X226:X289" si="902">$H$28*P226*T226</f>
        <v>0.00442226364715563</v>
      </c>
      <c r="Y226" s="40" cm="1">
        <f t="array" ref="Y226">SUMPRODUCT($A226:$B226,$Z$21:$AA$21)+$AB$21</f>
        <v>-0.0110973922622384</v>
      </c>
      <c r="Z226" s="40" cm="1">
        <f t="array" ref="Z226">SUMPRODUCT($A226:$B226,$Z$22:$AA$22)+$AB$22</f>
        <v>0.0303055311520611</v>
      </c>
      <c r="AA226" s="40" cm="1">
        <f t="array" ref="AA226">SUMPRODUCT($A226:$B226,$Z$23:$AA$23)+$AB$23</f>
        <v>0.00134961910223112</v>
      </c>
      <c r="AB226" s="40" cm="1">
        <f t="array" ref="AB226">SUMPRODUCT($A226:$B226,$Z$24:$AA$24)+$AB$24</f>
        <v>0.0146498777502375</v>
      </c>
      <c r="AC226" s="10">
        <f t="shared" ref="AC226:AF226" si="903">TANH(Y226)</f>
        <v>-0.0110969367289022</v>
      </c>
      <c r="AD226" s="10">
        <f t="shared" si="903"/>
        <v>0.0302962567711539</v>
      </c>
      <c r="AE226" s="10">
        <f t="shared" si="903"/>
        <v>0.00134961828280071</v>
      </c>
      <c r="AF226" s="10">
        <f t="shared" si="903"/>
        <v>0.014648829793231</v>
      </c>
      <c r="AG226" s="61" cm="1">
        <f t="array" ref="AG226">SUMPRODUCT(AC226:AF226,$Z$28:$AC$28)+$AD$28</f>
        <v>0.000133277635651896</v>
      </c>
      <c r="AH226" s="10">
        <f t="shared" si="876"/>
        <v>0.500033319408864</v>
      </c>
      <c r="AI226">
        <f t="shared" si="877"/>
        <v>1</v>
      </c>
      <c r="AJ226" s="4">
        <f t="shared" si="878"/>
        <v>-0.693213821598137</v>
      </c>
      <c r="AK226" s="61">
        <f t="shared" si="879"/>
        <v>0.500033319408864</v>
      </c>
      <c r="AL226" s="4">
        <f t="shared" ref="AL226:AO226" si="904">1-AC226^2</f>
        <v>0.999876857995235</v>
      </c>
      <c r="AM226" s="4">
        <f t="shared" si="904"/>
        <v>0.999082136825656</v>
      </c>
      <c r="AN226" s="4">
        <f t="shared" si="904"/>
        <v>0.999998178530491</v>
      </c>
      <c r="AO226" s="4">
        <f t="shared" si="904"/>
        <v>0.999785411785689</v>
      </c>
      <c r="AP226" s="61">
        <f t="shared" ref="AP226:AP289" si="905">$Z$28*AK226*AL226</f>
        <v>-0.000494555634289196</v>
      </c>
      <c r="AQ226" s="61">
        <f t="shared" ref="AQ226:AQ289" si="906">$AA$28*AK226*AM226</f>
        <v>-0.000174474048686299</v>
      </c>
      <c r="AR226" s="61">
        <f t="shared" ref="AR226:AR289" si="907">$AB$28*AK226*AN226</f>
        <v>-0.00618781499061367</v>
      </c>
      <c r="AS226" s="61">
        <f t="shared" ref="AS226:AS289" si="908">$AC$28*AK226*AO226</f>
        <v>0.00515229976780044</v>
      </c>
      <c r="AT226" s="40" cm="1">
        <f t="array" ref="AT226">SUMPRODUCT($A226:$B226,$AO$21:$AP$21)+$AQ$21</f>
        <v>-0.0114995999832566</v>
      </c>
      <c r="AU226" s="40" cm="1">
        <f t="array" ref="AU226">SUMPRODUCT($A226:$B226,$AO$22:$AP$22)+$AQ$22</f>
        <v>0.0301646206892011</v>
      </c>
      <c r="AV226" s="40" cm="1">
        <f t="array" ref="AV226">SUMPRODUCT($A226:$B226,$AO$23:$AP$23)+$AQ$23</f>
        <v>-0.00367375437533191</v>
      </c>
      <c r="AW226" s="40" cm="1">
        <f t="array" ref="AW226">SUMPRODUCT($A226:$B226,$AO$24:$AP$24)+$AQ$24</f>
        <v>0.0188275771752205</v>
      </c>
      <c r="AX226" s="10">
        <f t="shared" ref="AX226:BA226" si="909">TANH(AT226)</f>
        <v>-0.0114990931046356</v>
      </c>
      <c r="AY226" s="10">
        <f t="shared" si="909"/>
        <v>0.0301554750447448</v>
      </c>
      <c r="AZ226" s="10">
        <f t="shared" si="909"/>
        <v>-0.00367373784784775</v>
      </c>
      <c r="BA226" s="10">
        <f t="shared" si="909"/>
        <v>0.0188253528387631</v>
      </c>
      <c r="BB226" s="10" cm="1">
        <f t="array" ref="BB226">SUMPRODUCT(AX226:BA226,$AU$28:$AX$28)+$AY$28</f>
        <v>0.000409800431386052</v>
      </c>
      <c r="BC226" s="10">
        <f t="shared" si="882"/>
        <v>0.500102450106413</v>
      </c>
      <c r="BD226">
        <f t="shared" si="883"/>
        <v>1</v>
      </c>
      <c r="BE226" s="4">
        <f t="shared" si="884"/>
        <v>-0.693352101767687</v>
      </c>
      <c r="BF226" s="61">
        <f t="shared" si="885"/>
        <v>0.500102450106413</v>
      </c>
      <c r="BG226" s="4">
        <f t="shared" ref="BG226:BJ226" si="910">1-AX226^2</f>
        <v>0.999867770857771</v>
      </c>
      <c r="BH226" s="4">
        <f t="shared" si="910"/>
        <v>0.999090647324826</v>
      </c>
      <c r="BI226" s="4">
        <f t="shared" si="910"/>
        <v>0.999986503650225</v>
      </c>
      <c r="BJ226" s="4">
        <f t="shared" si="910"/>
        <v>0.999645606090496</v>
      </c>
      <c r="BK226" s="61">
        <f t="shared" ref="BK226:BK289" si="911">$AU$28*BF226*BG226</f>
        <v>-0.000782105951522032</v>
      </c>
      <c r="BL226" s="61">
        <f t="shared" ref="BL226:BL289" si="912">$AV$28*BF226*BH226</f>
        <v>0.00190038407997979</v>
      </c>
      <c r="BM226" s="61">
        <f t="shared" ref="BM226:BM289" si="913">$AW$28*BF226*BI226</f>
        <v>-0.00617878603212436</v>
      </c>
      <c r="BN226" s="61">
        <f t="shared" ref="BN226:BN289" si="914">$AX$28*BF226*BJ226</f>
        <v>0.00613142284796925</v>
      </c>
    </row>
    <row r="227" spans="1:66">
      <c r="A227" s="4">
        <f>Planar_dataset!A196</f>
        <v>-0.00965590226474059</v>
      </c>
      <c r="B227" s="4">
        <f>Planar_dataset!B196</f>
        <v>-0.303300460386151</v>
      </c>
      <c r="C227">
        <f>Planar_dataset!C196</f>
        <v>0</v>
      </c>
      <c r="D227" s="40" cm="1">
        <f t="array" ref="D227">SUMPRODUCT($A227:$B227,$E$21:$F$21)+$G$21</f>
        <v>-0.00149664460350751</v>
      </c>
      <c r="E227" s="40" cm="1">
        <f t="array" ref="E227">SUMPRODUCT($A227:$B227,$E$22:$F$22)+$G$22</f>
        <v>0.00564266424736185</v>
      </c>
      <c r="F227" s="40" cm="1">
        <f t="array" ref="F227">SUMPRODUCT($A227:$B227,$E$23:$F$23)+$G$23</f>
        <v>0.00110276995111276</v>
      </c>
      <c r="G227" s="40" cm="1">
        <f t="array" ref="G227">SUMPRODUCT($A227:$B227,$E$24:$F$24)+$G$24</f>
        <v>0.00190968537601536</v>
      </c>
      <c r="H227" s="10">
        <f t="shared" si="887"/>
        <v>-0.00149664348604128</v>
      </c>
      <c r="I227" s="10">
        <f t="shared" si="888"/>
        <v>0.00564260436128786</v>
      </c>
      <c r="J227" s="10">
        <f t="shared" si="889"/>
        <v>0.00110276950408622</v>
      </c>
      <c r="K227" s="10">
        <f t="shared" si="890"/>
        <v>0.00190968305454267</v>
      </c>
      <c r="L227" s="10" cm="1">
        <f t="array" ref="L227">SUMPRODUCT(H227:K227,$E$28:$H$28)+$I$28</f>
        <v>-2.38671397501653e-5</v>
      </c>
      <c r="M227" s="10">
        <f t="shared" si="891"/>
        <v>0.499994033215063</v>
      </c>
      <c r="N227">
        <f t="shared" si="892"/>
        <v>0</v>
      </c>
      <c r="O227" s="4">
        <f t="shared" si="893"/>
        <v>-0.693135247061275</v>
      </c>
      <c r="P227" s="61">
        <f t="shared" si="894"/>
        <v>0.499994033215063</v>
      </c>
      <c r="Q227" s="4">
        <f t="shared" si="895"/>
        <v>0.999997760058276</v>
      </c>
      <c r="R227" s="4">
        <f t="shared" si="896"/>
        <v>0.999968161016022</v>
      </c>
      <c r="S227" s="4">
        <f t="shared" si="897"/>
        <v>0.999998783899421</v>
      </c>
      <c r="T227" s="4">
        <f t="shared" si="898"/>
        <v>0.999996353110631</v>
      </c>
      <c r="U227" s="61">
        <f t="shared" si="899"/>
        <v>-0.000219087739598865</v>
      </c>
      <c r="V227" s="61">
        <f t="shared" si="900"/>
        <v>-0.00238598570744445</v>
      </c>
      <c r="W227" s="61">
        <f t="shared" si="901"/>
        <v>-0.0065692373824661</v>
      </c>
      <c r="X227" s="61">
        <f t="shared" si="902"/>
        <v>0.00442304298857569</v>
      </c>
      <c r="Y227" s="40" cm="1">
        <f t="array" ref="Y227">SUMPRODUCT($A227:$B227,$Z$21:$AA$21)+$AB$21</f>
        <v>-0.00152800301961137</v>
      </c>
      <c r="Z227" s="40" cm="1">
        <f t="array" ref="Z227">SUMPRODUCT($A227:$B227,$Z$22:$AA$22)+$AB$22</f>
        <v>0.00530407135396227</v>
      </c>
      <c r="AA227" s="40" cm="1">
        <f t="array" ref="AA227">SUMPRODUCT($A227:$B227,$Z$23:$AA$23)+$AB$23</f>
        <v>0.000164077911110515</v>
      </c>
      <c r="AB227" s="40" cm="1">
        <f t="array" ref="AB227">SUMPRODUCT($A227:$B227,$Z$24:$AA$24)+$AB$24</f>
        <v>0.00254132890924465</v>
      </c>
      <c r="AC227" s="10">
        <f t="shared" ref="AC227:AF227" si="915">TANH(Y227)</f>
        <v>-0.00152800183042211</v>
      </c>
      <c r="AD227" s="10">
        <f t="shared" si="915"/>
        <v>0.00530402161440313</v>
      </c>
      <c r="AE227" s="10">
        <f t="shared" si="915"/>
        <v>0.000164077909638104</v>
      </c>
      <c r="AF227" s="10">
        <f t="shared" si="915"/>
        <v>0.00254132343832603</v>
      </c>
      <c r="AG227" s="61" cm="1">
        <f t="array" ref="AG227">SUMPRODUCT(AC227:AF227,$Z$28:$AC$28)+$AD$28</f>
        <v>2.24301732794916e-5</v>
      </c>
      <c r="AH227" s="10">
        <f t="shared" si="876"/>
        <v>0.50000560754332</v>
      </c>
      <c r="AI227">
        <f t="shared" si="877"/>
        <v>1</v>
      </c>
      <c r="AJ227" s="4">
        <f t="shared" si="878"/>
        <v>-0.693158395709474</v>
      </c>
      <c r="AK227" s="61">
        <f t="shared" si="879"/>
        <v>0.50000560754332</v>
      </c>
      <c r="AL227" s="4">
        <f t="shared" ref="AL227:AO227" si="916">1-AC227^2</f>
        <v>0.999997665210406</v>
      </c>
      <c r="AM227" s="4">
        <f t="shared" si="916"/>
        <v>0.999971867354714</v>
      </c>
      <c r="AN227" s="4">
        <f t="shared" si="916"/>
        <v>0.99999997307844</v>
      </c>
      <c r="AO227" s="4">
        <f t="shared" si="916"/>
        <v>0.999993541675182</v>
      </c>
      <c r="AP227" s="61">
        <f t="shared" si="905"/>
        <v>-0.000494587975932703</v>
      </c>
      <c r="AQ227" s="61">
        <f t="shared" si="906"/>
        <v>-0.000174619748219803</v>
      </c>
      <c r="AR227" s="61">
        <f t="shared" si="907"/>
        <v>-0.0061874831654075</v>
      </c>
      <c r="AS227" s="61">
        <f t="shared" si="908"/>
        <v>0.00515308674545326</v>
      </c>
      <c r="AT227" s="40" cm="1">
        <f t="array" ref="AT227">SUMPRODUCT($A227:$B227,$AO$21:$AP$21)+$AQ$21</f>
        <v>-0.00159873840798999</v>
      </c>
      <c r="AU227" s="40" cm="1">
        <f t="array" ref="AU227">SUMPRODUCT($A227:$B227,$AO$22:$AP$22)+$AQ$22</f>
        <v>0.0052792899743996</v>
      </c>
      <c r="AV227" s="40" cm="1">
        <f t="array" ref="AV227">SUMPRODUCT($A227:$B227,$AO$23:$AP$23)+$AQ$23</f>
        <v>-0.000719579568090254</v>
      </c>
      <c r="AW227" s="40" cm="1">
        <f t="array" ref="AW227">SUMPRODUCT($A227:$B227,$AO$24:$AP$24)+$AQ$24</f>
        <v>0.00327619956983153</v>
      </c>
      <c r="AX227" s="10">
        <f t="shared" ref="AX227:BA227" si="917">TANH(AT227)</f>
        <v>-0.00159873704588517</v>
      </c>
      <c r="AY227" s="10">
        <f t="shared" si="917"/>
        <v>0.00527924092875409</v>
      </c>
      <c r="AZ227" s="10">
        <f t="shared" si="917"/>
        <v>-0.000719579443892104</v>
      </c>
      <c r="BA227" s="10">
        <f t="shared" si="917"/>
        <v>0.00327618784820372</v>
      </c>
      <c r="BB227" s="10" cm="1">
        <f t="array" ref="BB227">SUMPRODUCT(AX227:BA227,$AU$28:$AX$28)+$AY$28</f>
        <v>7.24950597242927e-5</v>
      </c>
      <c r="BC227" s="10">
        <f t="shared" si="882"/>
        <v>0.500018123764923</v>
      </c>
      <c r="BD227">
        <f t="shared" si="883"/>
        <v>1</v>
      </c>
      <c r="BE227" s="4">
        <f t="shared" si="884"/>
        <v>-0.693183428746749</v>
      </c>
      <c r="BF227" s="61">
        <f t="shared" si="885"/>
        <v>0.500018123764923</v>
      </c>
      <c r="BG227" s="4">
        <f t="shared" ref="BG227:BJ227" si="918">1-AX227^2</f>
        <v>0.999997444039858</v>
      </c>
      <c r="BH227" s="4">
        <f t="shared" si="918"/>
        <v>0.999972129615216</v>
      </c>
      <c r="BI227" s="4">
        <f t="shared" si="918"/>
        <v>0.999999482205424</v>
      </c>
      <c r="BJ227" s="4">
        <f t="shared" si="918"/>
        <v>0.999989266593183</v>
      </c>
      <c r="BK227" s="61">
        <f t="shared" si="911"/>
        <v>-0.00078207548875308</v>
      </c>
      <c r="BL227" s="61">
        <f t="shared" si="912"/>
        <v>0.00190174003765001</v>
      </c>
      <c r="BM227" s="61">
        <f t="shared" si="913"/>
        <v>-0.0061778243560348</v>
      </c>
      <c r="BN227" s="61">
        <f t="shared" si="914"/>
        <v>0.00613249649834567</v>
      </c>
    </row>
    <row r="228" spans="1:66">
      <c r="A228" s="4">
        <f>Planar_dataset!A197</f>
        <v>-1.5266455794283</v>
      </c>
      <c r="B228" s="4">
        <f>Planar_dataset!B197</f>
        <v>3.5144892871204</v>
      </c>
      <c r="C228">
        <f>Planar_dataset!C197</f>
        <v>0</v>
      </c>
      <c r="D228" s="40" cm="1">
        <f t="array" ref="D228">SUMPRODUCT($A228:$B228,$E$21:$F$21)+$G$21</f>
        <v>-0.0119649255885506</v>
      </c>
      <c r="E228" s="40" cm="1">
        <f t="array" ref="E228">SUMPRODUCT($A228:$B228,$E$22:$F$22)+$G$22</f>
        <v>-0.0669654257565969</v>
      </c>
      <c r="F228" s="40" cm="1">
        <f t="array" ref="F228">SUMPRODUCT($A228:$B228,$E$23:$F$23)+$G$23</f>
        <v>-0.00823323158996454</v>
      </c>
      <c r="G228" s="40" cm="1">
        <f t="array" ref="G228">SUMPRODUCT($A228:$B228,$E$24:$F$24)+$G$24</f>
        <v>-0.020772702447741</v>
      </c>
      <c r="H228" s="10">
        <f t="shared" si="887"/>
        <v>-0.0119643546572113</v>
      </c>
      <c r="I228" s="10">
        <f t="shared" si="888"/>
        <v>-0.0668655057743373</v>
      </c>
      <c r="J228" s="10">
        <f t="shared" si="889"/>
        <v>-0.00823304556211532</v>
      </c>
      <c r="K228" s="10">
        <f t="shared" si="890"/>
        <v>-0.020769715120546</v>
      </c>
      <c r="L228" s="10" cm="1">
        <f t="array" ref="L228">SUMPRODUCT(H228:K228,$E$28:$H$28)+$I$28</f>
        <v>0.000248774346233355</v>
      </c>
      <c r="M228" s="10">
        <f t="shared" si="891"/>
        <v>0.500062193586238</v>
      </c>
      <c r="N228">
        <f t="shared" si="892"/>
        <v>1</v>
      </c>
      <c r="O228" s="4">
        <f t="shared" si="893"/>
        <v>-0.693271575469146</v>
      </c>
      <c r="P228" s="61">
        <f t="shared" si="894"/>
        <v>0.500062193586238</v>
      </c>
      <c r="Q228" s="4">
        <f t="shared" si="895"/>
        <v>0.999856854217636</v>
      </c>
      <c r="R228" s="4">
        <f t="shared" si="896"/>
        <v>0.995529004137542</v>
      </c>
      <c r="S228" s="4">
        <f t="shared" si="897"/>
        <v>0.999932216960772</v>
      </c>
      <c r="T228" s="4">
        <f t="shared" si="898"/>
        <v>0.999568618933811</v>
      </c>
      <c r="U228" s="61">
        <f t="shared" si="899"/>
        <v>-0.000219086731138929</v>
      </c>
      <c r="V228" s="61">
        <f t="shared" si="900"/>
        <v>-0.0023757174246215</v>
      </c>
      <c r="W228" s="61">
        <f t="shared" si="901"/>
        <v>-0.00656969556230304</v>
      </c>
      <c r="X228" s="61">
        <f t="shared" si="902"/>
        <v>0.00442175379681611</v>
      </c>
      <c r="Y228" s="40" cm="1">
        <f t="array" ref="Y228">SUMPRODUCT($A228:$B228,$Z$21:$AA$21)+$AB$21</f>
        <v>-0.0115823278689952</v>
      </c>
      <c r="Z228" s="40" cm="1">
        <f t="array" ref="Z228">SUMPRODUCT($A228:$B228,$Z$22:$AA$22)+$AB$22</f>
        <v>-0.062828096499366</v>
      </c>
      <c r="AA228" s="40" cm="1">
        <f t="array" ref="AA228">SUMPRODUCT($A228:$B228,$Z$23:$AA$23)+$AB$23</f>
        <v>0.00322569958485586</v>
      </c>
      <c r="AB228" s="40" cm="1">
        <f t="array" ref="AB228">SUMPRODUCT($A228:$B228,$Z$24:$AA$24)+$AB$24</f>
        <v>-0.0284841427082232</v>
      </c>
      <c r="AC228" s="10">
        <f t="shared" ref="AC228:AF228" si="919">TANH(Y228)</f>
        <v>-0.0115818099724599</v>
      </c>
      <c r="AD228" s="10">
        <f t="shared" si="919"/>
        <v>-0.062745558245504</v>
      </c>
      <c r="AE228" s="10">
        <f t="shared" si="919"/>
        <v>0.00322568839695285</v>
      </c>
      <c r="AF228" s="10">
        <f t="shared" si="919"/>
        <v>-0.028476441705406</v>
      </c>
      <c r="AG228" s="61" cm="1">
        <f t="array" ref="AG228">SUMPRODUCT(AC228:AF228,$Z$28:$AC$28)+$AD$28</f>
        <v>-0.000301418777821917</v>
      </c>
      <c r="AH228" s="10">
        <f t="shared" si="876"/>
        <v>0.499924645306115</v>
      </c>
      <c r="AI228">
        <f t="shared" si="877"/>
        <v>0</v>
      </c>
      <c r="AJ228" s="4">
        <f t="shared" si="878"/>
        <v>-0.692996482527694</v>
      </c>
      <c r="AK228" s="61">
        <f t="shared" si="879"/>
        <v>0.499924645306115</v>
      </c>
      <c r="AL228" s="4">
        <f t="shared" ref="AL228:AO228" si="920">1-AC228^2</f>
        <v>0.999865861677762</v>
      </c>
      <c r="AM228" s="4">
        <f t="shared" si="920"/>
        <v>0.99606299492046</v>
      </c>
      <c r="AN228" s="4">
        <f t="shared" si="920"/>
        <v>0.999989594934366</v>
      </c>
      <c r="AO228" s="4">
        <f t="shared" si="920"/>
        <v>0.999189092267799</v>
      </c>
      <c r="AP228" s="61">
        <f t="shared" si="905"/>
        <v>-0.000494442712893688</v>
      </c>
      <c r="AQ228" s="61">
        <f t="shared" si="906"/>
        <v>-0.00017390899832879</v>
      </c>
      <c r="AR228" s="61">
        <f t="shared" si="907"/>
        <v>-0.00618641706748868</v>
      </c>
      <c r="AS228" s="61">
        <f t="shared" si="908"/>
        <v>0.00514810759083536</v>
      </c>
      <c r="AT228" s="40" cm="1">
        <f t="array" ref="AT228">SUMPRODUCT($A228:$B228,$AO$21:$AP$21)+$AQ$21</f>
        <v>-0.0107193153614623</v>
      </c>
      <c r="AU228" s="40" cm="1">
        <f t="array" ref="AU228">SUMPRODUCT($A228:$B228,$AO$22:$AP$22)+$AQ$22</f>
        <v>-0.0625253247808739</v>
      </c>
      <c r="AV228" s="40" cm="1">
        <f t="array" ref="AV228">SUMPRODUCT($A228:$B228,$AO$23:$AP$23)+$AQ$23</f>
        <v>0.0140133084721208</v>
      </c>
      <c r="AW228" s="40" cm="1">
        <f t="array" ref="AW228">SUMPRODUCT($A228:$B228,$AO$24:$AP$24)+$AQ$24</f>
        <v>-0.0374564141278749</v>
      </c>
      <c r="AX228" s="10">
        <f t="shared" ref="AX228:BA228" si="921">TANH(AT228)</f>
        <v>-0.0107189048172547</v>
      </c>
      <c r="AY228" s="10">
        <f t="shared" si="921"/>
        <v>-0.0624439728206278</v>
      </c>
      <c r="AZ228" s="10">
        <f t="shared" si="921"/>
        <v>0.0140123912665588</v>
      </c>
      <c r="BA228" s="10">
        <f t="shared" si="921"/>
        <v>-0.037438907049083</v>
      </c>
      <c r="BB228" s="10" cm="1">
        <f t="array" ref="BB228">SUMPRODUCT(AX228:BA228,$AU$28:$AX$28)+$AY$28</f>
        <v>-0.000852196002968879</v>
      </c>
      <c r="BC228" s="10">
        <f t="shared" si="882"/>
        <v>0.499786951012151</v>
      </c>
      <c r="BD228">
        <f t="shared" si="883"/>
        <v>0</v>
      </c>
      <c r="BE228" s="4">
        <f t="shared" si="884"/>
        <v>-0.692721173338211</v>
      </c>
      <c r="BF228" s="61">
        <f t="shared" si="885"/>
        <v>0.499786951012151</v>
      </c>
      <c r="BG228" s="4">
        <f t="shared" ref="BG228:BJ228" si="922">1-AX228^2</f>
        <v>0.999885105079519</v>
      </c>
      <c r="BH228" s="4">
        <f t="shared" si="922"/>
        <v>0.996100750258377</v>
      </c>
      <c r="BI228" s="4">
        <f t="shared" si="922"/>
        <v>0.999803652890993</v>
      </c>
      <c r="BJ228" s="4">
        <f t="shared" si="922"/>
        <v>0.99859832823897</v>
      </c>
      <c r="BK228" s="61">
        <f t="shared" si="911"/>
        <v>-0.000781626095619395</v>
      </c>
      <c r="BL228" s="61">
        <f t="shared" si="912"/>
        <v>0.00189350165016371</v>
      </c>
      <c r="BM228" s="61">
        <f t="shared" si="913"/>
        <v>-0.00617375892982989</v>
      </c>
      <c r="BN228" s="61">
        <f t="shared" si="914"/>
        <v>0.00612113519645088</v>
      </c>
    </row>
    <row r="229" spans="1:66">
      <c r="A229" s="4">
        <f>Planar_dataset!A198</f>
        <v>-0.0232543322870442</v>
      </c>
      <c r="B229" s="4">
        <f>Planar_dataset!B198</f>
        <v>-0.448211449787429</v>
      </c>
      <c r="C229">
        <f>Planar_dataset!C198</f>
        <v>0</v>
      </c>
      <c r="D229" s="40" cm="1">
        <f t="array" ref="D229">SUMPRODUCT($A229:$B229,$E$21:$F$21)+$G$21</f>
        <v>-0.0023724207380369</v>
      </c>
      <c r="E229" s="40" cm="1">
        <f t="array" ref="E229">SUMPRODUCT($A229:$B229,$E$22:$F$22)+$G$22</f>
        <v>0.00832994782055889</v>
      </c>
      <c r="F229" s="40" cm="1">
        <f t="array" ref="F229">SUMPRODUCT($A229:$B229,$E$23:$F$23)+$G$23</f>
        <v>0.00165457513857037</v>
      </c>
      <c r="G229" s="40" cm="1">
        <f t="array" ref="G229">SUMPRODUCT($A229:$B229,$E$24:$F$24)+$G$24</f>
        <v>0.00282952980281231</v>
      </c>
      <c r="H229" s="10">
        <f t="shared" si="887"/>
        <v>-0.00237241628708498</v>
      </c>
      <c r="I229" s="10">
        <f t="shared" si="888"/>
        <v>0.00832975515968121</v>
      </c>
      <c r="J229" s="10">
        <f t="shared" si="889"/>
        <v>0.00165457362870664</v>
      </c>
      <c r="K229" s="10">
        <f t="shared" si="890"/>
        <v>0.0028295222515393</v>
      </c>
      <c r="L229" s="10" cm="1">
        <f t="array" ref="L229">SUMPRODUCT(H229:K229,$E$28:$H$28)+$I$28</f>
        <v>-3.54198167569904e-5</v>
      </c>
      <c r="M229" s="10">
        <f t="shared" si="891"/>
        <v>0.499991145045812</v>
      </c>
      <c r="N229">
        <f t="shared" si="892"/>
        <v>0</v>
      </c>
      <c r="O229" s="4">
        <f t="shared" si="893"/>
        <v>-0.693129470808387</v>
      </c>
      <c r="P229" s="61">
        <f t="shared" si="894"/>
        <v>0.499991145045812</v>
      </c>
      <c r="Q229" s="4">
        <f t="shared" si="895"/>
        <v>0.999994371640961</v>
      </c>
      <c r="R229" s="4">
        <f t="shared" si="896"/>
        <v>0.99993061517898</v>
      </c>
      <c r="S229" s="4">
        <f t="shared" si="897"/>
        <v>0.999997262386107</v>
      </c>
      <c r="T229" s="4">
        <f t="shared" si="898"/>
        <v>0.999991993803828</v>
      </c>
      <c r="U229" s="61">
        <f t="shared" si="899"/>
        <v>-0.000219085731700752</v>
      </c>
      <c r="V229" s="61">
        <f t="shared" si="900"/>
        <v>-0.00238588233885345</v>
      </c>
      <c r="W229" s="61">
        <f t="shared" si="901"/>
        <v>-0.00656918944073788</v>
      </c>
      <c r="X229" s="61">
        <f t="shared" si="902"/>
        <v>0.00442299815791696</v>
      </c>
      <c r="Y229" s="40" cm="1">
        <f t="array" ref="Y229">SUMPRODUCT($A229:$B229,$Z$21:$AA$21)+$AB$21</f>
        <v>-0.00241865891996512</v>
      </c>
      <c r="Z229" s="40" cm="1">
        <f t="array" ref="Z229">SUMPRODUCT($A229:$B229,$Z$22:$AA$22)+$AB$22</f>
        <v>0.00783066936539608</v>
      </c>
      <c r="AA229" s="40" cm="1">
        <f t="array" ref="AA229">SUMPRODUCT($A229:$B229,$Z$23:$AA$23)+$AB$23</f>
        <v>0.000270580048542766</v>
      </c>
      <c r="AB229" s="40" cm="1">
        <f t="array" ref="AB229">SUMPRODUCT($A229:$B229,$Z$24:$AA$24)+$AB$24</f>
        <v>0.00376082501707734</v>
      </c>
      <c r="AC229" s="10">
        <f t="shared" ref="AC229:AF229" si="923">TANH(Y229)</f>
        <v>-0.00241865420366304</v>
      </c>
      <c r="AD229" s="10">
        <f t="shared" si="923"/>
        <v>0.00783050931205126</v>
      </c>
      <c r="AE229" s="10">
        <f t="shared" si="923"/>
        <v>0.00027058004193939</v>
      </c>
      <c r="AF229" s="10">
        <f t="shared" si="923"/>
        <v>0.003760807286386</v>
      </c>
      <c r="AG229" s="61" cm="1">
        <f t="array" ref="AG229">SUMPRODUCT(AC229:AF229,$Z$28:$AC$28)+$AD$28</f>
        <v>3.36790199146753e-5</v>
      </c>
      <c r="AH229" s="10">
        <f t="shared" si="876"/>
        <v>0.500008419754978</v>
      </c>
      <c r="AI229">
        <f t="shared" si="877"/>
        <v>1</v>
      </c>
      <c r="AJ229" s="4">
        <f t="shared" si="878"/>
        <v>-0.693164020211687</v>
      </c>
      <c r="AK229" s="61">
        <f t="shared" si="879"/>
        <v>0.500008419754978</v>
      </c>
      <c r="AL229" s="4">
        <f t="shared" ref="AL229:AO229" si="924">1-AC229^2</f>
        <v>0.999994150111843</v>
      </c>
      <c r="AM229" s="4">
        <f t="shared" si="924"/>
        <v>0.999938683123914</v>
      </c>
      <c r="AN229" s="4">
        <f t="shared" si="924"/>
        <v>0.999999926786441</v>
      </c>
      <c r="AO229" s="4">
        <f t="shared" si="924"/>
        <v>0.999985856328555</v>
      </c>
      <c r="AP229" s="61">
        <f t="shared" si="905"/>
        <v>-0.000494589019134328</v>
      </c>
      <c r="AQ229" s="61">
        <f t="shared" si="906"/>
        <v>-0.00017461493552653</v>
      </c>
      <c r="AR229" s="61">
        <f t="shared" si="907"/>
        <v>-0.00618751767960922</v>
      </c>
      <c r="AS229" s="61">
        <f t="shared" si="908"/>
        <v>0.0051530761245331</v>
      </c>
      <c r="AT229" s="40" cm="1">
        <f t="array" ref="AT229">SUMPRODUCT($A229:$B229,$AO$21:$AP$21)+$AQ$21</f>
        <v>-0.00252295662382054</v>
      </c>
      <c r="AU229" s="40" cm="1">
        <f t="array" ref="AU229">SUMPRODUCT($A229:$B229,$AO$22:$AP$22)+$AQ$22</f>
        <v>0.00779412876629227</v>
      </c>
      <c r="AV229" s="40" cm="1">
        <f t="array" ref="AV229">SUMPRODUCT($A229:$B229,$AO$23:$AP$23)+$AQ$23</f>
        <v>-0.00103225367851819</v>
      </c>
      <c r="AW229" s="40" cm="1">
        <f t="array" ref="AW229">SUMPRODUCT($A229:$B229,$AO$24:$AP$24)+$AQ$24</f>
        <v>0.00484430839080147</v>
      </c>
      <c r="AX229" s="10">
        <f t="shared" ref="AX229:BA229" si="925">TANH(AT229)</f>
        <v>-0.00252295127070039</v>
      </c>
      <c r="AY229" s="10">
        <f t="shared" si="925"/>
        <v>0.00779397094306432</v>
      </c>
      <c r="AZ229" s="10">
        <f t="shared" si="925"/>
        <v>-0.00103225331187985</v>
      </c>
      <c r="BA229" s="10">
        <f t="shared" si="925"/>
        <v>0.00484427049683933</v>
      </c>
      <c r="BB229" s="10" cm="1">
        <f t="array" ref="BB229">SUMPRODUCT(AX229:BA229,$AU$28:$AX$28)+$AY$28</f>
        <v>0.000106600449461607</v>
      </c>
      <c r="BC229" s="10">
        <f t="shared" si="882"/>
        <v>0.50002665011234</v>
      </c>
      <c r="BD229">
        <f t="shared" si="883"/>
        <v>1</v>
      </c>
      <c r="BE229" s="4">
        <f t="shared" si="884"/>
        <v>-0.693200482205133</v>
      </c>
      <c r="BF229" s="61">
        <f t="shared" si="885"/>
        <v>0.50002665011234</v>
      </c>
      <c r="BG229" s="4">
        <f t="shared" ref="BG229:BJ229" si="926">1-AX229^2</f>
        <v>0.999993634716886</v>
      </c>
      <c r="BH229" s="4">
        <f t="shared" si="926"/>
        <v>0.999939254016939</v>
      </c>
      <c r="BI229" s="4">
        <f t="shared" si="926"/>
        <v>0.9999989344531</v>
      </c>
      <c r="BJ229" s="4">
        <f t="shared" si="926"/>
        <v>0.999976533043353</v>
      </c>
      <c r="BK229" s="61">
        <f t="shared" si="911"/>
        <v>-0.000782085845527788</v>
      </c>
      <c r="BL229" s="61">
        <f t="shared" si="912"/>
        <v>0.0019017099426169</v>
      </c>
      <c r="BM229" s="61">
        <f t="shared" si="913"/>
        <v>-0.0061779263167927</v>
      </c>
      <c r="BN229" s="61">
        <f t="shared" si="914"/>
        <v>0.00613252297952706</v>
      </c>
    </row>
    <row r="230" spans="1:66">
      <c r="A230" s="4">
        <f>Planar_dataset!A199</f>
        <v>-0.0211665123674633</v>
      </c>
      <c r="B230" s="4">
        <f>Planar_dataset!B199</f>
        <v>-0.680222538618363</v>
      </c>
      <c r="C230">
        <f>Planar_dataset!C199</f>
        <v>0</v>
      </c>
      <c r="D230" s="40" cm="1">
        <f t="array" ref="D230">SUMPRODUCT($A230:$B230,$E$21:$F$21)+$G$21</f>
        <v>-0.00334782865350847</v>
      </c>
      <c r="E230" s="40" cm="1">
        <f t="array" ref="E230">SUMPRODUCT($A230:$B230,$E$22:$F$22)+$G$22</f>
        <v>0.0126554722252801</v>
      </c>
      <c r="F230" s="40" cm="1">
        <f t="array" ref="F230">SUMPRODUCT($A230:$B230,$E$23:$F$23)+$G$23</f>
        <v>0.00247186394295119</v>
      </c>
      <c r="G230" s="40" cm="1">
        <f t="array" ref="G230">SUMPRODUCT($A230:$B230,$E$24:$F$24)+$G$24</f>
        <v>0.0042825134069565</v>
      </c>
      <c r="H230" s="10">
        <f t="shared" si="887"/>
        <v>-0.00334781614612502</v>
      </c>
      <c r="I230" s="10">
        <f t="shared" si="888"/>
        <v>0.0126547966309619</v>
      </c>
      <c r="J230" s="10">
        <f t="shared" si="889"/>
        <v>0.00247185890850885</v>
      </c>
      <c r="K230" s="10">
        <f t="shared" si="890"/>
        <v>0.00428248722682925</v>
      </c>
      <c r="L230" s="10" cm="1">
        <f t="array" ref="L230">SUMPRODUCT(H230:K230,$E$28:$H$28)+$I$28</f>
        <v>-5.35170619935505e-5</v>
      </c>
      <c r="M230" s="10">
        <f t="shared" si="891"/>
        <v>0.499986620734505</v>
      </c>
      <c r="N230">
        <f t="shared" si="892"/>
        <v>0</v>
      </c>
      <c r="O230" s="4">
        <f t="shared" si="893"/>
        <v>-0.693120422386958</v>
      </c>
      <c r="P230" s="61">
        <f t="shared" si="894"/>
        <v>0.499986620734505</v>
      </c>
      <c r="Q230" s="4">
        <f t="shared" si="895"/>
        <v>0.999988792127052</v>
      </c>
      <c r="R230" s="4">
        <f t="shared" si="896"/>
        <v>0.999839856122229</v>
      </c>
      <c r="S230" s="4">
        <f t="shared" si="897"/>
        <v>0.999993889913536</v>
      </c>
      <c r="T230" s="4">
        <f t="shared" si="898"/>
        <v>0.999981660303152</v>
      </c>
      <c r="U230" s="61">
        <f t="shared" si="899"/>
        <v>-0.000219082526853831</v>
      </c>
      <c r="V230" s="61">
        <f t="shared" si="900"/>
        <v>-0.00238564419602553</v>
      </c>
      <c r="W230" s="61">
        <f t="shared" si="901"/>
        <v>-0.00656910784329764</v>
      </c>
      <c r="X230" s="61">
        <f t="shared" si="902"/>
        <v>0.0044229124301602</v>
      </c>
      <c r="Y230" s="40" cm="1">
        <f t="array" ref="Y230">SUMPRODUCT($A230:$B230,$Z$21:$AA$21)+$AB$21</f>
        <v>-0.0034181693435925</v>
      </c>
      <c r="Z230" s="40" cm="1">
        <f t="array" ref="Z230">SUMPRODUCT($A230:$B230,$Z$22:$AA$22)+$AB$22</f>
        <v>0.0118958407108699</v>
      </c>
      <c r="AA230" s="40" cm="1">
        <f t="array" ref="AA230">SUMPRODUCT($A230:$B230,$Z$23:$AA$23)+$AB$23</f>
        <v>0.000366441256367255</v>
      </c>
      <c r="AB230" s="40" cm="1">
        <f t="array" ref="AB230">SUMPRODUCT($A230:$B230,$Z$24:$AA$24)+$AB$24</f>
        <v>0.00569927564009456</v>
      </c>
      <c r="AC230" s="10">
        <f t="shared" ref="AC230:AF230" si="927">TANH(Y230)</f>
        <v>-0.00341815603115935</v>
      </c>
      <c r="AD230" s="10">
        <f t="shared" si="927"/>
        <v>0.011895279611755</v>
      </c>
      <c r="AE230" s="10">
        <f t="shared" si="927"/>
        <v>0.000366441239965443</v>
      </c>
      <c r="AF230" s="10">
        <f t="shared" si="927"/>
        <v>0.00569921393342776</v>
      </c>
      <c r="AG230" s="61" cm="1">
        <f t="array" ref="AG230">SUMPRODUCT(AC230:AF230,$Z$28:$AC$28)+$AD$28</f>
        <v>5.20392863052181e-5</v>
      </c>
      <c r="AH230" s="10">
        <f t="shared" si="876"/>
        <v>0.500013009821573</v>
      </c>
      <c r="AI230">
        <f t="shared" si="877"/>
        <v>1</v>
      </c>
      <c r="AJ230" s="4">
        <f t="shared" si="878"/>
        <v>-0.693173200541609</v>
      </c>
      <c r="AK230" s="61">
        <f t="shared" si="879"/>
        <v>0.500013009821573</v>
      </c>
      <c r="AL230" s="4">
        <f t="shared" ref="AL230:AO230" si="928">1-AC230^2</f>
        <v>0.999988316209347</v>
      </c>
      <c r="AM230" s="4">
        <f t="shared" si="928"/>
        <v>0.999858502322958</v>
      </c>
      <c r="AN230" s="4">
        <f t="shared" si="928"/>
        <v>0.999999865720818</v>
      </c>
      <c r="AO230" s="4">
        <f t="shared" si="928"/>
        <v>0.999967518960541</v>
      </c>
      <c r="AP230" s="61">
        <f t="shared" si="905"/>
        <v>-0.000494590674023461</v>
      </c>
      <c r="AQ230" s="61">
        <f t="shared" si="906"/>
        <v>-0.000174602536735442</v>
      </c>
      <c r="AR230" s="61">
        <f t="shared" si="907"/>
        <v>-0.00618757410304101</v>
      </c>
      <c r="AS230" s="61">
        <f t="shared" si="908"/>
        <v>0.00515302893360441</v>
      </c>
      <c r="AT230" s="40" cm="1">
        <f t="array" ref="AT230">SUMPRODUCT($A230:$B230,$AO$21:$AP$21)+$AQ$21</f>
        <v>-0.00357683241358105</v>
      </c>
      <c r="AU230" s="40" cm="1">
        <f t="array" ref="AU230">SUMPRODUCT($A230:$B230,$AO$22:$AP$22)+$AQ$22</f>
        <v>0.0118402470931802</v>
      </c>
      <c r="AV230" s="40" cm="1">
        <f t="array" ref="AV230">SUMPRODUCT($A230:$B230,$AO$23:$AP$23)+$AQ$23</f>
        <v>-0.00161550567847679</v>
      </c>
      <c r="AW230" s="40" cm="1">
        <f t="array" ref="AW230">SUMPRODUCT($A230:$B230,$AO$24:$AP$24)+$AQ$24</f>
        <v>0.00734755890367617</v>
      </c>
      <c r="AX230" s="10">
        <f t="shared" ref="AX230:BA230" si="929">TANH(AT230)</f>
        <v>-0.00357681715998292</v>
      </c>
      <c r="AY230" s="10">
        <f t="shared" si="929"/>
        <v>0.0118396938237314</v>
      </c>
      <c r="AZ230" s="10">
        <f t="shared" si="929"/>
        <v>-0.00161550427306446</v>
      </c>
      <c r="BA230" s="10">
        <f t="shared" si="929"/>
        <v>0.00734742668323676</v>
      </c>
      <c r="BB230" s="10" cm="1">
        <f t="array" ref="BB230">SUMPRODUCT(AX230:BA230,$AU$28:$AX$28)+$AY$28</f>
        <v>0.000161543093090595</v>
      </c>
      <c r="BC230" s="10">
        <f t="shared" si="882"/>
        <v>0.500040385773185</v>
      </c>
      <c r="BD230">
        <f t="shared" si="883"/>
        <v>1</v>
      </c>
      <c r="BE230" s="4">
        <f t="shared" si="884"/>
        <v>-0.693227955368512</v>
      </c>
      <c r="BF230" s="61">
        <f t="shared" si="885"/>
        <v>0.500040385773185</v>
      </c>
      <c r="BG230" s="4">
        <f t="shared" ref="BG230:BJ230" si="930">1-AX230^2</f>
        <v>0.999987206379004</v>
      </c>
      <c r="BH230" s="4">
        <f t="shared" si="930"/>
        <v>0.99985982165016</v>
      </c>
      <c r="BI230" s="4">
        <f t="shared" si="930"/>
        <v>0.999997390145944</v>
      </c>
      <c r="BJ230" s="4">
        <f t="shared" si="930"/>
        <v>0.999946015321134</v>
      </c>
      <c r="BK230" s="61">
        <f t="shared" si="911"/>
        <v>-0.000782102301632373</v>
      </c>
      <c r="BL230" s="61">
        <f t="shared" si="912"/>
        <v>0.00190161111166998</v>
      </c>
      <c r="BM230" s="61">
        <f t="shared" si="913"/>
        <v>-0.00617808648266044</v>
      </c>
      <c r="BN230" s="61">
        <f t="shared" si="914"/>
        <v>0.0061325042788938</v>
      </c>
    </row>
    <row r="231" spans="1:66">
      <c r="A231" s="4">
        <f>Planar_dataset!A200</f>
        <v>-0.237912886998552</v>
      </c>
      <c r="B231" s="4">
        <f>Planar_dataset!B200</f>
        <v>-1.89461587215128</v>
      </c>
      <c r="C231">
        <f>Planar_dataset!C200</f>
        <v>0</v>
      </c>
      <c r="D231" s="40" cm="1">
        <f t="array" ref="D231">SUMPRODUCT($A231:$B231,$E$21:$F$21)+$G$21</f>
        <v>-0.0125255625501201</v>
      </c>
      <c r="E231" s="40" cm="1">
        <f t="array" ref="E231">SUMPRODUCT($A231:$B231,$E$22:$F$22)+$G$22</f>
        <v>0.035076448622154</v>
      </c>
      <c r="F231" s="40" cm="1">
        <f t="array" ref="F231">SUMPRODUCT($A231:$B231,$E$23:$F$23)+$G$23</f>
        <v>0.00738126220990749</v>
      </c>
      <c r="G231" s="40" cm="1">
        <f t="array" ref="G231">SUMPRODUCT($A231:$B231,$E$24:$F$24)+$G$24</f>
        <v>0.0120761069889409</v>
      </c>
      <c r="H231" s="10">
        <f t="shared" si="887"/>
        <v>-0.0125249075472367</v>
      </c>
      <c r="I231" s="10">
        <f t="shared" si="888"/>
        <v>0.0350620701774305</v>
      </c>
      <c r="J231" s="10">
        <f t="shared" si="889"/>
        <v>0.00738112816164757</v>
      </c>
      <c r="K231" s="10">
        <f t="shared" si="890"/>
        <v>0.0120755199941213</v>
      </c>
      <c r="L231" s="10" cm="1">
        <f t="array" ref="L231">SUMPRODUCT(H231:K231,$E$28:$H$28)+$I$28</f>
        <v>-0.000151989624437589</v>
      </c>
      <c r="M231" s="10">
        <f t="shared" si="891"/>
        <v>0.499962002593964</v>
      </c>
      <c r="N231">
        <f t="shared" si="892"/>
        <v>0</v>
      </c>
      <c r="O231" s="4">
        <f t="shared" si="893"/>
        <v>-0.693071188635332</v>
      </c>
      <c r="P231" s="61">
        <f t="shared" si="894"/>
        <v>0.499962002593964</v>
      </c>
      <c r="Q231" s="4">
        <f t="shared" si="895"/>
        <v>0.999843126690933</v>
      </c>
      <c r="R231" s="4">
        <f t="shared" si="896"/>
        <v>0.998770651234873</v>
      </c>
      <c r="S231" s="4">
        <f t="shared" si="897"/>
        <v>0.999945518947061</v>
      </c>
      <c r="T231" s="4">
        <f t="shared" si="898"/>
        <v>0.999854181816872</v>
      </c>
      <c r="U231" s="61">
        <f t="shared" si="899"/>
        <v>-0.000219039828218138</v>
      </c>
      <c r="V231" s="61">
        <f t="shared" si="900"/>
        <v>-0.00238297570726164</v>
      </c>
      <c r="W231" s="61">
        <f t="shared" si="901"/>
        <v>-0.00656846665581121</v>
      </c>
      <c r="X231" s="61">
        <f t="shared" si="902"/>
        <v>0.00442213084781311</v>
      </c>
      <c r="Y231" s="40" cm="1">
        <f t="array" ref="Y231">SUMPRODUCT($A231:$B231,$Z$21:$AA$21)+$AB$21</f>
        <v>-0.0127193972536167</v>
      </c>
      <c r="Z231" s="40" cm="1">
        <f t="array" ref="Z231">SUMPRODUCT($A231:$B231,$Z$22:$AA$22)+$AB$22</f>
        <v>0.0329835228613036</v>
      </c>
      <c r="AA231" s="40" cm="1">
        <f t="array" ref="AA231">SUMPRODUCT($A231:$B231,$Z$23:$AA$23)+$AB$23</f>
        <v>0.00158057252477905</v>
      </c>
      <c r="AB231" s="40" cm="1">
        <f t="array" ref="AB231">SUMPRODUCT($A231:$B231,$Z$24:$AA$24)+$AB$24</f>
        <v>0.0159794460602439</v>
      </c>
      <c r="AC231" s="10">
        <f t="shared" ref="AC231:AF231" si="931">TANH(Y231)</f>
        <v>-0.0127187113703052</v>
      </c>
      <c r="AD231" s="10">
        <f t="shared" si="931"/>
        <v>0.0329715669986971</v>
      </c>
      <c r="AE231" s="10">
        <f t="shared" si="931"/>
        <v>0.00158057120857993</v>
      </c>
      <c r="AF231" s="10">
        <f t="shared" si="931"/>
        <v>0.0159780861208626</v>
      </c>
      <c r="AG231" s="61" cm="1">
        <f t="array" ref="AG231">SUMPRODUCT(AC231:AF231,$Z$28:$AC$28)+$AD$28</f>
        <v>0.000144788980534566</v>
      </c>
      <c r="AH231" s="10">
        <f t="shared" si="876"/>
        <v>0.50003619724507</v>
      </c>
      <c r="AI231">
        <f t="shared" si="877"/>
        <v>1</v>
      </c>
      <c r="AJ231" s="4">
        <f t="shared" si="878"/>
        <v>-0.693219577670694</v>
      </c>
      <c r="AK231" s="61">
        <f t="shared" si="879"/>
        <v>0.50003619724507</v>
      </c>
      <c r="AL231" s="4">
        <f t="shared" ref="AL231:AO231" si="932">1-AC231^2</f>
        <v>0.999838234381079</v>
      </c>
      <c r="AM231" s="4">
        <f t="shared" si="932"/>
        <v>0.99891287576965</v>
      </c>
      <c r="AN231" s="4">
        <f t="shared" si="932"/>
        <v>0.999997501794655</v>
      </c>
      <c r="AO231" s="4">
        <f t="shared" si="932"/>
        <v>0.999744700763914</v>
      </c>
      <c r="AP231" s="61">
        <f t="shared" si="905"/>
        <v>-0.000494539376611307</v>
      </c>
      <c r="AQ231" s="61">
        <f t="shared" si="906"/>
        <v>-0.00017444549387208</v>
      </c>
      <c r="AR231" s="61">
        <f t="shared" si="907"/>
        <v>-0.00618784641572864</v>
      </c>
      <c r="AS231" s="61">
        <f t="shared" si="908"/>
        <v>0.00515211961915784</v>
      </c>
      <c r="AT231" s="40" cm="1">
        <f t="array" ref="AT231">SUMPRODUCT($A231:$B231,$AO$21:$AP$21)+$AQ$21</f>
        <v>-0.0131566071034829</v>
      </c>
      <c r="AU231" s="40" cm="1">
        <f t="array" ref="AU231">SUMPRODUCT($A231:$B231,$AO$22:$AP$22)+$AQ$22</f>
        <v>0.032830356593652</v>
      </c>
      <c r="AV231" s="40" cm="1">
        <f t="array" ref="AV231">SUMPRODUCT($A231:$B231,$AO$23:$AP$23)+$AQ$23</f>
        <v>-0.00387977607032228</v>
      </c>
      <c r="AW231" s="40" cm="1">
        <f t="array" ref="AW231">SUMPRODUCT($A231:$B231,$AO$24:$AP$24)+$AQ$24</f>
        <v>0.0205205488897773</v>
      </c>
      <c r="AX231" s="10">
        <f t="shared" ref="AX231:BA231" si="933">TANH(AT231)</f>
        <v>-0.0131558480359902</v>
      </c>
      <c r="AY231" s="10">
        <f t="shared" si="933"/>
        <v>0.03281856647033</v>
      </c>
      <c r="AZ231" s="10">
        <f t="shared" si="933"/>
        <v>-0.00387975660345309</v>
      </c>
      <c r="BA231" s="10">
        <f t="shared" si="933"/>
        <v>0.0205176690221896</v>
      </c>
      <c r="BB231" s="10" cm="1">
        <f t="array" ref="BB231">SUMPRODUCT(AX231:BA231,$AU$28:$AX$28)+$AY$28</f>
        <v>0.000445821810268257</v>
      </c>
      <c r="BC231" s="10">
        <f t="shared" si="882"/>
        <v>0.500111455450721</v>
      </c>
      <c r="BD231">
        <f t="shared" si="883"/>
        <v>1</v>
      </c>
      <c r="BE231" s="4">
        <f t="shared" si="884"/>
        <v>-0.693370116309715</v>
      </c>
      <c r="BF231" s="61">
        <f t="shared" si="885"/>
        <v>0.500111455450721</v>
      </c>
      <c r="BG231" s="4">
        <f t="shared" ref="BG231:BJ231" si="934">1-AX231^2</f>
        <v>0.999826923662454</v>
      </c>
      <c r="BH231" s="4">
        <f t="shared" si="934"/>
        <v>0.998922941694833</v>
      </c>
      <c r="BI231" s="4">
        <f t="shared" si="934"/>
        <v>0.999984947488698</v>
      </c>
      <c r="BJ231" s="4">
        <f t="shared" si="934"/>
        <v>0.999579025257896</v>
      </c>
      <c r="BK231" s="61">
        <f t="shared" si="911"/>
        <v>-0.000782088083268338</v>
      </c>
      <c r="BL231" s="61">
        <f t="shared" si="912"/>
        <v>0.00190009929926134</v>
      </c>
      <c r="BM231" s="61">
        <f t="shared" si="913"/>
        <v>-0.00617888767802611</v>
      </c>
      <c r="BN231" s="61">
        <f t="shared" si="914"/>
        <v>0.0061311248691749</v>
      </c>
    </row>
    <row r="232" spans="1:66">
      <c r="A232" s="4">
        <f>Planar_dataset!A201</f>
        <v>-0.585846410135845</v>
      </c>
      <c r="B232" s="4">
        <f>Planar_dataset!B201</f>
        <v>-3.09125993895062</v>
      </c>
      <c r="C232">
        <f>Planar_dataset!C201</f>
        <v>0</v>
      </c>
      <c r="D232" s="40" cm="1">
        <f t="array" ref="D232">SUMPRODUCT($A232:$B232,$E$21:$F$21)+$G$21</f>
        <v>-0.0239722698407094</v>
      </c>
      <c r="E232" s="40" cm="1">
        <f t="array" ref="E232">SUMPRODUCT($A232:$B232,$E$22:$F$22)+$G$22</f>
        <v>0.0570400764518025</v>
      </c>
      <c r="F232" s="40" cm="1">
        <f t="array" ref="F232">SUMPRODUCT($A232:$B232,$E$23:$F$23)+$G$23</f>
        <v>0.0125915910325433</v>
      </c>
      <c r="G232" s="40" cm="1">
        <f t="array" ref="G232">SUMPRODUCT($A232:$B232,$E$24:$F$24)+$G$24</f>
        <v>0.019866958738563</v>
      </c>
      <c r="H232" s="10">
        <f t="shared" si="887"/>
        <v>-0.0239676788501516</v>
      </c>
      <c r="I232" s="10">
        <f t="shared" si="888"/>
        <v>0.0569782955539929</v>
      </c>
      <c r="J232" s="10">
        <f t="shared" si="889"/>
        <v>0.0125909256168603</v>
      </c>
      <c r="K232" s="10">
        <f t="shared" si="890"/>
        <v>0.0198643453477836</v>
      </c>
      <c r="L232" s="10" cm="1">
        <f t="array" ref="L232">SUMPRODUCT(H232:K232,$E$28:$H$28)+$I$28</f>
        <v>-0.000251111790872833</v>
      </c>
      <c r="M232" s="10">
        <f t="shared" si="891"/>
        <v>0.499937222052612</v>
      </c>
      <c r="N232">
        <f t="shared" si="892"/>
        <v>0</v>
      </c>
      <c r="O232" s="4">
        <f t="shared" si="893"/>
        <v>-0.69302163254665</v>
      </c>
      <c r="P232" s="61">
        <f t="shared" si="894"/>
        <v>0.499937222052612</v>
      </c>
      <c r="Q232" s="4">
        <f t="shared" si="895"/>
        <v>0.999425550370536</v>
      </c>
      <c r="R232" s="4">
        <f t="shared" si="896"/>
        <v>0.996753473835762</v>
      </c>
      <c r="S232" s="4">
        <f t="shared" si="897"/>
        <v>0.999841468592111</v>
      </c>
      <c r="T232" s="4">
        <f t="shared" si="898"/>
        <v>0.999605407783904</v>
      </c>
      <c r="U232" s="61">
        <f t="shared" si="899"/>
        <v>-0.000218937495879959</v>
      </c>
      <c r="V232" s="61">
        <f t="shared" si="900"/>
        <v>-0.0023780450326247</v>
      </c>
      <c r="W232" s="61">
        <f t="shared" si="901"/>
        <v>-0.0065674576361036</v>
      </c>
      <c r="X232" s="61">
        <f t="shared" si="902"/>
        <v>0.00442081144833357</v>
      </c>
      <c r="Y232" s="40" cm="1">
        <f t="array" ref="Y232">SUMPRODUCT($A232:$B232,$Z$21:$AA$21)+$AB$21</f>
        <v>-0.0242862218606265</v>
      </c>
      <c r="Z232" s="40" cm="1">
        <f t="array" ref="Z232">SUMPRODUCT($A232:$B232,$Z$22:$AA$22)+$AB$22</f>
        <v>0.0536507206215963</v>
      </c>
      <c r="AA232" s="40" cm="1">
        <f t="array" ref="AA232">SUMPRODUCT($A232:$B232,$Z$23:$AA$23)+$AB$23</f>
        <v>0.00319734401308836</v>
      </c>
      <c r="AB232" s="40" cm="1">
        <f t="array" ref="AB232">SUMPRODUCT($A232:$B232,$Z$24:$AA$24)+$AB$24</f>
        <v>0.0261883956434781</v>
      </c>
      <c r="AC232" s="10">
        <f t="shared" ref="AC232:AF232" si="935">TANH(Y232)</f>
        <v>-0.024281448149118</v>
      </c>
      <c r="AD232" s="10">
        <f t="shared" si="935"/>
        <v>0.0535993037451986</v>
      </c>
      <c r="AE232" s="10">
        <f t="shared" si="935"/>
        <v>0.00319733311764099</v>
      </c>
      <c r="AF232" s="10">
        <f t="shared" si="935"/>
        <v>0.026182410338272</v>
      </c>
      <c r="AG232" s="61" cm="1">
        <f t="array" ref="AG232">SUMPRODUCT(AC232:AF232,$Z$28:$AC$28)+$AD$28</f>
        <v>0.000234182203002068</v>
      </c>
      <c r="AH232" s="10">
        <f t="shared" si="876"/>
        <v>0.500058545550483</v>
      </c>
      <c r="AI232">
        <f t="shared" si="877"/>
        <v>1</v>
      </c>
      <c r="AJ232" s="4">
        <f t="shared" si="878"/>
        <v>-0.693264278516609</v>
      </c>
      <c r="AK232" s="61">
        <f t="shared" si="879"/>
        <v>0.500058545550483</v>
      </c>
      <c r="AL232" s="4">
        <f t="shared" ref="AL232:AO232" si="936">1-AC232^2</f>
        <v>0.999410411275782</v>
      </c>
      <c r="AM232" s="4">
        <f t="shared" si="936"/>
        <v>0.99712711463803</v>
      </c>
      <c r="AN232" s="4">
        <f t="shared" si="936"/>
        <v>0.999989777060935</v>
      </c>
      <c r="AO232" s="4">
        <f t="shared" si="936"/>
        <v>0.999314481388878</v>
      </c>
      <c r="AP232" s="61">
        <f t="shared" si="905"/>
        <v>-0.000494349860184753</v>
      </c>
      <c r="AQ232" s="61">
        <f t="shared" si="906"/>
        <v>-0.000174141419482204</v>
      </c>
      <c r="AR232" s="61">
        <f t="shared" si="907"/>
        <v>-0.00618807516974902</v>
      </c>
      <c r="AS232" s="61">
        <f t="shared" si="908"/>
        <v>0.00515013267797483</v>
      </c>
      <c r="AT232" s="40" cm="1">
        <f t="array" ref="AT232">SUMPRODUCT($A232:$B232,$AO$21:$AP$21)+$AQ$21</f>
        <v>-0.0249943591534118</v>
      </c>
      <c r="AU232" s="40" cm="1">
        <f t="array" ref="AU232">SUMPRODUCT($A232:$B232,$AO$22:$AP$22)+$AQ$22</f>
        <v>0.0534026793506143</v>
      </c>
      <c r="AV232" s="40" cm="1">
        <f t="array" ref="AV232">SUMPRODUCT($A232:$B232,$AO$23:$AP$23)+$AQ$23</f>
        <v>-0.0056455906882936</v>
      </c>
      <c r="AW232" s="40" cm="1">
        <f t="array" ref="AW232">SUMPRODUCT($A232:$B232,$AO$24:$AP$24)+$AQ$24</f>
        <v>0.0335425894228617</v>
      </c>
      <c r="AX232" s="10">
        <f t="shared" ref="AX232:BA232" si="937">TANH(AT232)</f>
        <v>-0.0249891556450984</v>
      </c>
      <c r="AY232" s="10">
        <f t="shared" si="937"/>
        <v>0.0533519717851868</v>
      </c>
      <c r="AZ232" s="10">
        <f t="shared" si="937"/>
        <v>-0.00564553070899639</v>
      </c>
      <c r="BA232" s="10">
        <f t="shared" si="937"/>
        <v>0.0335300154332198</v>
      </c>
      <c r="BB232" s="10" cm="1">
        <f t="array" ref="BB232">SUMPRODUCT(AX232:BA232,$AU$28:$AX$28)+$AY$28</f>
        <v>0.000723836781053451</v>
      </c>
      <c r="BC232" s="10">
        <f t="shared" si="882"/>
        <v>0.500180959187362</v>
      </c>
      <c r="BD232">
        <f t="shared" si="883"/>
        <v>1</v>
      </c>
      <c r="BE232" s="4">
        <f t="shared" si="884"/>
        <v>-0.693509164442931</v>
      </c>
      <c r="BF232" s="61">
        <f t="shared" si="885"/>
        <v>0.500180959187362</v>
      </c>
      <c r="BG232" s="4">
        <f t="shared" ref="BG232:BJ232" si="938">1-AX232^2</f>
        <v>0.999375542100145</v>
      </c>
      <c r="BH232" s="4">
        <f t="shared" si="938"/>
        <v>0.997153567106633</v>
      </c>
      <c r="BI232" s="4">
        <f t="shared" si="938"/>
        <v>0.999968127983014</v>
      </c>
      <c r="BJ232" s="4">
        <f t="shared" si="938"/>
        <v>0.998875738065048</v>
      </c>
      <c r="BK232" s="61">
        <f t="shared" si="911"/>
        <v>-0.000781843644807185</v>
      </c>
      <c r="BL232" s="61">
        <f t="shared" si="912"/>
        <v>0.00189699728828309</v>
      </c>
      <c r="BM232" s="61">
        <f t="shared" si="913"/>
        <v>-0.00617964245632759</v>
      </c>
      <c r="BN232" s="61">
        <f t="shared" si="914"/>
        <v>0.0061276625943208</v>
      </c>
    </row>
    <row r="233" spans="1:66">
      <c r="A233" s="4">
        <f>Planar_dataset!A202</f>
        <v>-1.07049580722295</v>
      </c>
      <c r="B233" s="4">
        <f>Planar_dataset!B202</f>
        <v>3.68252460958007</v>
      </c>
      <c r="C233">
        <f>Planar_dataset!C202</f>
        <v>1</v>
      </c>
      <c r="D233" s="40" cm="1">
        <f t="array" ref="D233">SUMPRODUCT($A233:$B233,$E$21:$F$21)+$G$21</f>
        <v>-0.00307261014652216</v>
      </c>
      <c r="E233" s="40" cm="1">
        <f t="array" ref="E233">SUMPRODUCT($A233:$B233,$E$22:$F$22)+$G$22</f>
        <v>-0.0696565787489134</v>
      </c>
      <c r="F233" s="40" cm="1">
        <f t="array" ref="F233">SUMPRODUCT($A233:$B233,$E$23:$F$23)+$G$23</f>
        <v>-0.0100946576386278</v>
      </c>
      <c r="G233" s="40" cm="1">
        <f t="array" ref="G233">SUMPRODUCT($A233:$B233,$E$24:$F$24)+$G$24</f>
        <v>-0.0222037101361679</v>
      </c>
      <c r="H233" s="10">
        <f t="shared" si="887"/>
        <v>-0.00307260047712305</v>
      </c>
      <c r="I233" s="10">
        <f t="shared" si="888"/>
        <v>-0.0695441381589487</v>
      </c>
      <c r="J233" s="10">
        <f t="shared" si="889"/>
        <v>-0.010094314763623</v>
      </c>
      <c r="K233" s="10">
        <f t="shared" si="890"/>
        <v>-0.0222000620107743</v>
      </c>
      <c r="L233" s="10" cm="1">
        <f t="array" ref="L233">SUMPRODUCT(H233:K233,$E$28:$H$28)+$I$28</f>
        <v>0.00026946245036228</v>
      </c>
      <c r="M233" s="10">
        <f t="shared" si="891"/>
        <v>0.500067365612183</v>
      </c>
      <c r="N233">
        <f t="shared" si="892"/>
        <v>1</v>
      </c>
      <c r="O233" s="4">
        <f t="shared" si="893"/>
        <v>-0.693012458411016</v>
      </c>
      <c r="P233" s="61">
        <f t="shared" si="894"/>
        <v>-0.499932634387817</v>
      </c>
      <c r="Q233" s="4">
        <f t="shared" si="895"/>
        <v>0.999990559126308</v>
      </c>
      <c r="R233" s="4">
        <f t="shared" si="896"/>
        <v>0.995163612847729</v>
      </c>
      <c r="S233" s="4">
        <f t="shared" si="897"/>
        <v>0.999898104809453</v>
      </c>
      <c r="T233" s="4">
        <f t="shared" si="898"/>
        <v>0.999507157246718</v>
      </c>
      <c r="U233" s="61">
        <f t="shared" si="899"/>
        <v>0.000219059258371548</v>
      </c>
      <c r="V233" s="61">
        <f t="shared" si="900"/>
        <v>0.00237423017000144</v>
      </c>
      <c r="W233" s="61">
        <f t="shared" si="901"/>
        <v>0.00656776938146878</v>
      </c>
      <c r="X233" s="61">
        <f t="shared" si="902"/>
        <v>-0.00442033636626811</v>
      </c>
      <c r="Y233" s="40" cm="1">
        <f t="array" ref="Y233">SUMPRODUCT($A233:$B233,$Z$21:$AA$21)+$AB$21</f>
        <v>-0.00267790996450872</v>
      </c>
      <c r="Z233" s="40" cm="1">
        <f t="array" ref="Z233">SUMPRODUCT($A233:$B233,$Z$22:$AA$22)+$AB$22</f>
        <v>-0.0653898799697202</v>
      </c>
      <c r="AA233" s="40" cm="1">
        <f t="array" ref="AA233">SUMPRODUCT($A233:$B233,$Z$23:$AA$23)+$AB$23</f>
        <v>0.00172428609547474</v>
      </c>
      <c r="AB233" s="40" cm="1">
        <f t="array" ref="AB233">SUMPRODUCT($A233:$B233,$Z$24:$AA$24)+$AB$24</f>
        <v>-0.0301572863547446</v>
      </c>
      <c r="AC233" s="10">
        <f t="shared" ref="AC233:AF233" si="939">TANH(Y233)</f>
        <v>-0.00267790356324951</v>
      </c>
      <c r="AD233" s="10">
        <f t="shared" si="939"/>
        <v>-0.065296840285759</v>
      </c>
      <c r="AE233" s="10">
        <f t="shared" si="939"/>
        <v>0.00172428438661583</v>
      </c>
      <c r="AF233" s="10">
        <f t="shared" si="939"/>
        <v>-0.0301481473781645</v>
      </c>
      <c r="AG233" s="61" cm="1">
        <f t="array" ref="AG233">SUMPRODUCT(AC233:AF233,$Z$28:$AC$28)+$AD$28</f>
        <v>-0.000307984396709807</v>
      </c>
      <c r="AH233" s="10">
        <f t="shared" si="876"/>
        <v>0.499923003901431</v>
      </c>
      <c r="AI233">
        <f t="shared" si="877"/>
        <v>0</v>
      </c>
      <c r="AJ233" s="4">
        <f t="shared" si="878"/>
        <v>-0.693301184615099</v>
      </c>
      <c r="AK233" s="61">
        <f t="shared" si="879"/>
        <v>-0.500076996098569</v>
      </c>
      <c r="AL233" s="4">
        <f t="shared" ref="AL233:AO233" si="940">1-AC233^2</f>
        <v>0.999992828832506</v>
      </c>
      <c r="AM233" s="4">
        <f t="shared" si="940"/>
        <v>0.995736322648696</v>
      </c>
      <c r="AN233" s="4">
        <f t="shared" si="940"/>
        <v>0.999997026843354</v>
      </c>
      <c r="AO233" s="4">
        <f t="shared" si="940"/>
        <v>0.999091089209664</v>
      </c>
      <c r="AP233" s="61">
        <f t="shared" si="905"/>
        <v>0.000494656198621376</v>
      </c>
      <c r="AQ233" s="61">
        <f t="shared" si="906"/>
        <v>0.000173904943484249</v>
      </c>
      <c r="AR233" s="61">
        <f t="shared" si="907"/>
        <v>0.00618834835408422</v>
      </c>
      <c r="AS233" s="61">
        <f t="shared" si="908"/>
        <v>-0.00514917137019527</v>
      </c>
      <c r="AT233" s="40" cm="1">
        <f t="array" ref="AT233">SUMPRODUCT($A233:$B233,$AO$21:$AP$21)+$AQ$21</f>
        <v>-0.001787609378673</v>
      </c>
      <c r="AU233" s="40" cm="1">
        <f t="array" ref="AU233">SUMPRODUCT($A233:$B233,$AO$22:$AP$22)+$AQ$22</f>
        <v>-0.0650776403532184</v>
      </c>
      <c r="AV233" s="40" cm="1">
        <f t="array" ref="AV233">SUMPRODUCT($A233:$B233,$AO$23:$AP$23)+$AQ$23</f>
        <v>0.012850541609725</v>
      </c>
      <c r="AW233" s="40" cm="1">
        <f t="array" ref="AW233">SUMPRODUCT($A233:$B233,$AO$24:$AP$24)+$AQ$24</f>
        <v>-0.0394110561746719</v>
      </c>
      <c r="AX233" s="10">
        <f t="shared" ref="AX233:BA233" si="941">TANH(AT233)</f>
        <v>-0.00178760747454533</v>
      </c>
      <c r="AY233" s="10">
        <f t="shared" si="941"/>
        <v>-0.0649859256293333</v>
      </c>
      <c r="AZ233" s="10">
        <f t="shared" si="941"/>
        <v>0.0128498342923025</v>
      </c>
      <c r="BA233" s="10">
        <f t="shared" si="941"/>
        <v>-0.0393906640147617</v>
      </c>
      <c r="BB233" s="10" cm="1">
        <f t="array" ref="BB233">SUMPRODUCT(AX233:BA233,$AU$28:$AX$28)+$AY$28</f>
        <v>-0.000885407658068149</v>
      </c>
      <c r="BC233" s="10">
        <f t="shared" si="882"/>
        <v>0.499778648099944</v>
      </c>
      <c r="BD233">
        <f t="shared" si="883"/>
        <v>0</v>
      </c>
      <c r="BE233" s="4">
        <f t="shared" si="884"/>
        <v>-0.693589982382316</v>
      </c>
      <c r="BF233" s="61">
        <f t="shared" si="885"/>
        <v>-0.500221351900056</v>
      </c>
      <c r="BG233" s="4">
        <f t="shared" ref="BG233:BJ233" si="942">1-AX233^2</f>
        <v>0.999996804459517</v>
      </c>
      <c r="BH233" s="4">
        <f t="shared" si="942"/>
        <v>0.995776829470099</v>
      </c>
      <c r="BI233" s="4">
        <f t="shared" si="942"/>
        <v>0.99983488175866</v>
      </c>
      <c r="BJ233" s="4">
        <f t="shared" si="942"/>
        <v>0.998448375588476</v>
      </c>
      <c r="BK233" s="61">
        <f t="shared" si="911"/>
        <v>0.000782392856312688</v>
      </c>
      <c r="BL233" s="61">
        <f t="shared" si="912"/>
        <v>-0.00189453114834152</v>
      </c>
      <c r="BM233" s="61">
        <f t="shared" si="913"/>
        <v>0.00617931799399106</v>
      </c>
      <c r="BN233" s="61">
        <f t="shared" si="914"/>
        <v>-0.00612553554882152</v>
      </c>
    </row>
    <row r="234" spans="1:66">
      <c r="A234" s="4">
        <f>Planar_dataset!A203</f>
        <v>-0.00232905993702409</v>
      </c>
      <c r="B234" s="4">
        <f>Planar_dataset!B203</f>
        <v>-0.248775164564117</v>
      </c>
      <c r="C234">
        <f>Planar_dataset!C203</f>
        <v>1</v>
      </c>
      <c r="D234" s="40" cm="1">
        <f t="array" ref="D234">SUMPRODUCT($A234:$B234,$E$21:$F$21)+$G$21</f>
        <v>-0.00112758632814665</v>
      </c>
      <c r="E234" s="40" cm="1">
        <f t="array" ref="E234">SUMPRODUCT($A234:$B234,$E$22:$F$22)+$G$22</f>
        <v>0.00463365955556621</v>
      </c>
      <c r="F234" s="40" cm="1">
        <f t="array" ref="F234">SUMPRODUCT($A234:$B234,$E$23:$F$23)+$G$23</f>
        <v>0.000889012771977198</v>
      </c>
      <c r="G234" s="40" cm="1">
        <f t="array" ref="G234">SUMPRODUCT($A234:$B234,$E$24:$F$24)+$G$24</f>
        <v>0.00156174906428316</v>
      </c>
      <c r="H234" s="10">
        <f t="shared" si="887"/>
        <v>-0.00112758585025667</v>
      </c>
      <c r="I234" s="10">
        <f t="shared" si="888"/>
        <v>0.00463362639305714</v>
      </c>
      <c r="J234" s="10">
        <f t="shared" si="889"/>
        <v>0.000889012537768722</v>
      </c>
      <c r="K234" s="10">
        <f t="shared" si="890"/>
        <v>0.0015617477945511</v>
      </c>
      <c r="L234" s="10" cm="1">
        <f t="array" ref="L234">SUMPRODUCT(H234:K234,$E$28:$H$28)+$I$28</f>
        <v>-1.94832650031118e-5</v>
      </c>
      <c r="M234" s="10">
        <f t="shared" si="891"/>
        <v>0.499995129183749</v>
      </c>
      <c r="N234">
        <f t="shared" si="892"/>
        <v>0</v>
      </c>
      <c r="O234" s="4">
        <f t="shared" si="893"/>
        <v>-0.693156922239897</v>
      </c>
      <c r="P234" s="61">
        <f t="shared" si="894"/>
        <v>-0.500004870816251</v>
      </c>
      <c r="Q234" s="4">
        <f t="shared" si="895"/>
        <v>0.99999872855015</v>
      </c>
      <c r="R234" s="4">
        <f t="shared" si="896"/>
        <v>0.99997852950645</v>
      </c>
      <c r="S234" s="4">
        <f t="shared" si="897"/>
        <v>0.999999209656708</v>
      </c>
      <c r="T234" s="4">
        <f t="shared" si="898"/>
        <v>0.999997560943826</v>
      </c>
      <c r="U234" s="61">
        <f t="shared" si="899"/>
        <v>0.0002190927006164</v>
      </c>
      <c r="V234" s="61">
        <f t="shared" si="900"/>
        <v>0.0023860621651786</v>
      </c>
      <c r="W234" s="61">
        <f t="shared" si="901"/>
        <v>0.00656938257067977</v>
      </c>
      <c r="X234" s="61">
        <f t="shared" si="902"/>
        <v>-0.0044231442025051</v>
      </c>
      <c r="Y234" s="40" cm="1">
        <f t="array" ref="Y234">SUMPRODUCT($A234:$B234,$Z$21:$AA$21)+$AB$21</f>
        <v>-0.00115337182770366</v>
      </c>
      <c r="Z234" s="40" cm="1">
        <f t="array" ref="Z234">SUMPRODUCT($A234:$B234,$Z$22:$AA$22)+$AB$22</f>
        <v>0.00435524155683928</v>
      </c>
      <c r="AA234" s="40" cm="1">
        <f t="array" ref="AA234">SUMPRODUCT($A234:$B234,$Z$23:$AA$23)+$AB$23</f>
        <v>0.000117089103986872</v>
      </c>
      <c r="AB234" s="40" cm="1">
        <f t="array" ref="AB234">SUMPRODUCT($A234:$B234,$Z$24:$AA$24)+$AB$24</f>
        <v>0.00208117205568367</v>
      </c>
      <c r="AC234" s="10">
        <f t="shared" ref="AC234:AF234" si="943">TANH(Y234)</f>
        <v>-0.00115337131627327</v>
      </c>
      <c r="AD234" s="10">
        <f t="shared" si="943"/>
        <v>0.00435521402012028</v>
      </c>
      <c r="AE234" s="10">
        <f t="shared" si="943"/>
        <v>0.00011708910345178</v>
      </c>
      <c r="AF234" s="10">
        <f t="shared" si="943"/>
        <v>0.0020811690509779</v>
      </c>
      <c r="AG234" s="61" cm="1">
        <f t="array" ref="AG234">SUMPRODUCT(AC234:AF234,$Z$28:$AC$28)+$AD$28</f>
        <v>1.82300377656646e-5</v>
      </c>
      <c r="AH234" s="10">
        <f t="shared" si="876"/>
        <v>0.500004557509441</v>
      </c>
      <c r="AI234">
        <f t="shared" si="877"/>
        <v>1</v>
      </c>
      <c r="AJ234" s="4">
        <f t="shared" si="878"/>
        <v>-0.693138065582604</v>
      </c>
      <c r="AK234" s="61">
        <f t="shared" si="879"/>
        <v>-0.499995442490559</v>
      </c>
      <c r="AL234" s="4">
        <f t="shared" ref="AL234:AO234" si="944">1-AC234^2</f>
        <v>0.999998669734607</v>
      </c>
      <c r="AM234" s="4">
        <f t="shared" si="944"/>
        <v>0.999981032110839</v>
      </c>
      <c r="AN234" s="4">
        <f t="shared" si="944"/>
        <v>0.999999986290142</v>
      </c>
      <c r="AO234" s="4">
        <f t="shared" si="944"/>
        <v>0.999995668735381</v>
      </c>
      <c r="AP234" s="61">
        <f t="shared" si="905"/>
        <v>0.00049457841783638</v>
      </c>
      <c r="AQ234" s="61">
        <f t="shared" si="906"/>
        <v>0.000174617798581603</v>
      </c>
      <c r="AR234" s="61">
        <f t="shared" si="907"/>
        <v>0.00618735745637812</v>
      </c>
      <c r="AS234" s="61">
        <f t="shared" si="908"/>
        <v>-0.00515299294460455</v>
      </c>
      <c r="AT234" s="40" cm="1">
        <f t="array" ref="AT234">SUMPRODUCT($A234:$B234,$AO$21:$AP$21)+$AQ$21</f>
        <v>-0.00121153717630597</v>
      </c>
      <c r="AU234" s="40" cm="1">
        <f t="array" ref="AU234">SUMPRODUCT($A234:$B234,$AO$22:$AP$22)+$AQ$22</f>
        <v>0.00433486387192327</v>
      </c>
      <c r="AV234" s="40" cm="1">
        <f t="array" ref="AV234">SUMPRODUCT($A234:$B234,$AO$23:$AP$23)+$AQ$23</f>
        <v>-0.000609585851269332</v>
      </c>
      <c r="AW234" s="40" cm="1">
        <f t="array" ref="AW234">SUMPRODUCT($A234:$B234,$AO$24:$AP$24)+$AQ$24</f>
        <v>0.00268548711496002</v>
      </c>
      <c r="AX234" s="10">
        <f t="shared" ref="AX234:BA234" si="945">TANH(AT234)</f>
        <v>-0.00121153658353255</v>
      </c>
      <c r="AY234" s="10">
        <f t="shared" si="945"/>
        <v>0.0043348367199203</v>
      </c>
      <c r="AZ234" s="10">
        <f t="shared" si="945"/>
        <v>-0.00060958577576301</v>
      </c>
      <c r="BA234" s="10">
        <f t="shared" si="945"/>
        <v>0.00268548065920991</v>
      </c>
      <c r="BB234" s="10" cm="1">
        <f t="array" ref="BB234">SUMPRODUCT(AX234:BA234,$AU$28:$AX$28)+$AY$28</f>
        <v>5.9693618381732e-5</v>
      </c>
      <c r="BC234" s="10">
        <f t="shared" si="882"/>
        <v>0.500014923404591</v>
      </c>
      <c r="BD234">
        <f t="shared" si="883"/>
        <v>1</v>
      </c>
      <c r="BE234" s="4">
        <f t="shared" si="884"/>
        <v>-0.693117334196171</v>
      </c>
      <c r="BF234" s="61">
        <f t="shared" si="885"/>
        <v>-0.499985076595409</v>
      </c>
      <c r="BG234" s="4">
        <f t="shared" ref="BG234:BJ234" si="946">1-AX234^2</f>
        <v>0.999998532179107</v>
      </c>
      <c r="BH234" s="4">
        <f t="shared" si="946"/>
        <v>0.999981209190612</v>
      </c>
      <c r="BI234" s="4">
        <f t="shared" si="946"/>
        <v>0.999999628405182</v>
      </c>
      <c r="BJ234" s="4">
        <f t="shared" si="946"/>
        <v>0.999992788193629</v>
      </c>
      <c r="BK234" s="61">
        <f t="shared" si="911"/>
        <v>0.00078202465081714</v>
      </c>
      <c r="BL234" s="61">
        <f t="shared" si="912"/>
        <v>-0.00190163161428723</v>
      </c>
      <c r="BM234" s="61">
        <f t="shared" si="913"/>
        <v>0.00617741695475459</v>
      </c>
      <c r="BN234" s="61">
        <f t="shared" si="914"/>
        <v>-0.00613211278474131</v>
      </c>
    </row>
    <row r="235" spans="1:66">
      <c r="A235" s="4">
        <f>Planar_dataset!A204</f>
        <v>-0.0927980849018453</v>
      </c>
      <c r="B235" s="4">
        <f>Planar_dataset!B204</f>
        <v>-1.11264583304324</v>
      </c>
      <c r="C235">
        <f>Planar_dataset!C204</f>
        <v>1</v>
      </c>
      <c r="D235" s="40" cm="1">
        <f t="array" ref="D235">SUMPRODUCT($A235:$B235,$E$21:$F$21)+$G$21</f>
        <v>-0.00651662163189736</v>
      </c>
      <c r="E235" s="40" cm="1">
        <f t="array" ref="E235">SUMPRODUCT($A235:$B235,$E$22:$F$22)+$G$22</f>
        <v>0.0206445261107002</v>
      </c>
      <c r="F235" s="40" cm="1">
        <f t="array" ref="F235">SUMPRODUCT($A235:$B235,$E$23:$F$23)+$G$23</f>
        <v>0.00420462193986013</v>
      </c>
      <c r="G235" s="40" cm="1">
        <f t="array" ref="G235">SUMPRODUCT($A235:$B235,$E$24:$F$24)+$G$24</f>
        <v>0.00705307941406858</v>
      </c>
      <c r="H235" s="10">
        <f t="shared" si="887"/>
        <v>-0.00651652938773631</v>
      </c>
      <c r="I235" s="10">
        <f t="shared" si="888"/>
        <v>0.0206415937359688</v>
      </c>
      <c r="J235" s="10">
        <f t="shared" si="889"/>
        <v>0.00420459716241457</v>
      </c>
      <c r="K235" s="10">
        <f t="shared" si="890"/>
        <v>0.00705296246239929</v>
      </c>
      <c r="L235" s="10" cm="1">
        <f t="array" ref="L235">SUMPRODUCT(H235:K235,$E$28:$H$28)+$I$28</f>
        <v>-8.85006189103505e-5</v>
      </c>
      <c r="M235" s="10">
        <f t="shared" si="891"/>
        <v>0.499977874845287</v>
      </c>
      <c r="N235">
        <f t="shared" si="892"/>
        <v>0</v>
      </c>
      <c r="O235" s="4">
        <f t="shared" si="893"/>
        <v>-0.693191431848445</v>
      </c>
      <c r="P235" s="61">
        <f t="shared" si="894"/>
        <v>-0.500022125154713</v>
      </c>
      <c r="Q235" s="4">
        <f t="shared" si="895"/>
        <v>0.999957534844739</v>
      </c>
      <c r="R235" s="4">
        <f t="shared" si="896"/>
        <v>0.999573924608039</v>
      </c>
      <c r="S235" s="4">
        <f t="shared" si="897"/>
        <v>0.999982321362702</v>
      </c>
      <c r="T235" s="4">
        <f t="shared" si="898"/>
        <v>0.999950255720504</v>
      </c>
      <c r="U235" s="61">
        <f t="shared" si="899"/>
        <v>0.000219091235578881</v>
      </c>
      <c r="V235" s="61">
        <f t="shared" si="900"/>
        <v>0.0023851790377411</v>
      </c>
      <c r="W235" s="61">
        <f t="shared" si="901"/>
        <v>0.00656949831959155</v>
      </c>
      <c r="X235" s="61">
        <f t="shared" si="902"/>
        <v>-0.00442308759231736</v>
      </c>
      <c r="Y235" s="40" cm="1">
        <f t="array" ref="Y235">SUMPRODUCT($A235:$B235,$Z$21:$AA$21)+$AB$21</f>
        <v>-0.00663100118651507</v>
      </c>
      <c r="Z235" s="40" cm="1">
        <f t="array" ref="Z235">SUMPRODUCT($A235:$B235,$Z$22:$AA$22)+$AB$22</f>
        <v>0.0194094153145941</v>
      </c>
      <c r="AA235" s="40" cm="1">
        <f t="array" ref="AA235">SUMPRODUCT($A235:$B235,$Z$23:$AA$23)+$AB$23</f>
        <v>0.000781412465787013</v>
      </c>
      <c r="AB235" s="40" cm="1">
        <f t="array" ref="AB235">SUMPRODUCT($A235:$B235,$Z$24:$AA$24)+$AB$24</f>
        <v>0.00935659322893858</v>
      </c>
      <c r="AC235" s="10">
        <f t="shared" ref="AC235:AF235" si="947">TANH(Y235)</f>
        <v>-0.0066309039994597</v>
      </c>
      <c r="AD235" s="10">
        <f t="shared" si="947"/>
        <v>0.0194069783418867</v>
      </c>
      <c r="AE235" s="10">
        <f t="shared" si="947"/>
        <v>0.00078141230674215</v>
      </c>
      <c r="AF235" s="10">
        <f t="shared" si="947"/>
        <v>0.00935632019490501</v>
      </c>
      <c r="AG235" s="61" cm="1">
        <f t="array" ref="AG235">SUMPRODUCT(AC235:AF235,$Z$28:$AC$28)+$AD$28</f>
        <v>8.5149201645956e-5</v>
      </c>
      <c r="AH235" s="10">
        <f t="shared" si="876"/>
        <v>0.500021287300399</v>
      </c>
      <c r="AI235">
        <f t="shared" si="877"/>
        <v>1</v>
      </c>
      <c r="AJ235" s="4">
        <f t="shared" si="878"/>
        <v>-0.693104606865421</v>
      </c>
      <c r="AK235" s="61">
        <f t="shared" si="879"/>
        <v>-0.499978712699601</v>
      </c>
      <c r="AL235" s="4">
        <f t="shared" ref="AL235:AO235" si="948">1-AC235^2</f>
        <v>0.99995603111215</v>
      </c>
      <c r="AM235" s="4">
        <f t="shared" si="948"/>
        <v>0.999623369191638</v>
      </c>
      <c r="AN235" s="4">
        <f t="shared" si="948"/>
        <v>0.999999389394807</v>
      </c>
      <c r="AO235" s="4">
        <f t="shared" si="948"/>
        <v>0.99991245927241</v>
      </c>
      <c r="AP235" s="61">
        <f t="shared" si="905"/>
        <v>0.000494540781833576</v>
      </c>
      <c r="AQ235" s="61">
        <f t="shared" si="906"/>
        <v>0.000174549502483331</v>
      </c>
      <c r="AR235" s="61">
        <f t="shared" si="907"/>
        <v>0.00618714673501613</v>
      </c>
      <c r="AS235" s="61">
        <f t="shared" si="908"/>
        <v>-0.00515239176075756</v>
      </c>
      <c r="AT235" s="40" cm="1">
        <f t="array" ref="AT235">SUMPRODUCT($A235:$B235,$AO$21:$AP$21)+$AQ$21</f>
        <v>-0.00688899619193406</v>
      </c>
      <c r="AU235" s="40" cm="1">
        <f t="array" ref="AU235">SUMPRODUCT($A235:$B235,$AO$22:$AP$22)+$AQ$22</f>
        <v>0.0193190253522406</v>
      </c>
      <c r="AV235" s="40" cm="1">
        <f t="array" ref="AV235">SUMPRODUCT($A235:$B235,$AO$23:$AP$23)+$AQ$23</f>
        <v>-0.0024409869692052</v>
      </c>
      <c r="AW235" s="40" cm="1">
        <f t="array" ref="AW235">SUMPRODUCT($A235:$B235,$AO$24:$AP$24)+$AQ$24</f>
        <v>0.0120365030412695</v>
      </c>
      <c r="AX235" s="10">
        <f t="shared" ref="AX235:BA235" si="949">TANH(AT235)</f>
        <v>-0.00688888721405909</v>
      </c>
      <c r="AY235" s="10">
        <f t="shared" si="949"/>
        <v>0.0193166222649216</v>
      </c>
      <c r="AZ235" s="10">
        <f t="shared" si="949"/>
        <v>-0.00244098212107703</v>
      </c>
      <c r="BA235" s="10">
        <f t="shared" si="949"/>
        <v>0.012035921802509</v>
      </c>
      <c r="BB235" s="10" cm="1">
        <f t="array" ref="BB235">SUMPRODUCT(AX235:BA235,$AU$28:$AX$28)+$AY$28</f>
        <v>0.000262863448910321</v>
      </c>
      <c r="BC235" s="10">
        <f t="shared" si="882"/>
        <v>0.500065715861849</v>
      </c>
      <c r="BD235">
        <f t="shared" si="883"/>
        <v>1</v>
      </c>
      <c r="BE235" s="4">
        <f t="shared" si="884"/>
        <v>-0.693015757472639</v>
      </c>
      <c r="BF235" s="61">
        <f t="shared" si="885"/>
        <v>-0.499934284138151</v>
      </c>
      <c r="BG235" s="4">
        <f t="shared" ref="BG235:BJ235" si="950">1-AX235^2</f>
        <v>0.999952543232952</v>
      </c>
      <c r="BH235" s="4">
        <f t="shared" si="950"/>
        <v>0.999626868104274</v>
      </c>
      <c r="BI235" s="4">
        <f t="shared" si="950"/>
        <v>0.999994041606285</v>
      </c>
      <c r="BJ235" s="4">
        <f t="shared" si="950"/>
        <v>0.999855136586364</v>
      </c>
      <c r="BK235" s="61">
        <f t="shared" si="911"/>
        <v>0.000781909245649896</v>
      </c>
      <c r="BL235" s="61">
        <f t="shared" si="912"/>
        <v>-0.00190076466101627</v>
      </c>
      <c r="BM235" s="61">
        <f t="shared" si="913"/>
        <v>0.00617675489515786</v>
      </c>
      <c r="BN235" s="61">
        <f t="shared" si="914"/>
        <v>-0.0061306458204775</v>
      </c>
    </row>
    <row r="236" spans="1:66">
      <c r="A236" s="4">
        <f>Planar_dataset!A205</f>
        <v>-0.924081181293043</v>
      </c>
      <c r="B236" s="4">
        <f>Planar_dataset!B205</f>
        <v>-3.31287148820351</v>
      </c>
      <c r="C236">
        <f>Planar_dataset!C205</f>
        <v>1</v>
      </c>
      <c r="D236" s="40" cm="1">
        <f t="array" ref="D236">SUMPRODUCT($A236:$B236,$E$21:$F$21)+$G$21</f>
        <v>-0.03098938950703</v>
      </c>
      <c r="E236" s="40" cm="1">
        <f t="array" ref="E236">SUMPRODUCT($A236:$B236,$E$22:$F$22)+$G$22</f>
        <v>0.0608434035116373</v>
      </c>
      <c r="F236" s="40" cm="1">
        <f t="array" ref="F236">SUMPRODUCT($A236:$B236,$E$23:$F$23)+$G$23</f>
        <v>0.0143160012546067</v>
      </c>
      <c r="G236" s="40" cm="1">
        <f t="array" ref="G236">SUMPRODUCT($A236:$B236,$E$24:$F$24)+$G$24</f>
        <v>0.0215363251128427</v>
      </c>
      <c r="H236" s="10">
        <f t="shared" si="887"/>
        <v>-0.030979473176102</v>
      </c>
      <c r="I236" s="10">
        <f t="shared" si="888"/>
        <v>0.060768435387682</v>
      </c>
      <c r="J236" s="10">
        <f t="shared" si="889"/>
        <v>0.0143150233233506</v>
      </c>
      <c r="K236" s="10">
        <f t="shared" si="890"/>
        <v>0.0215329961191184</v>
      </c>
      <c r="L236" s="10" cm="1">
        <f t="array" ref="L236">SUMPRODUCT(H236:K236,$E$28:$H$28)+$I$28</f>
        <v>-0.000274017635552549</v>
      </c>
      <c r="M236" s="10">
        <f t="shared" si="891"/>
        <v>0.499931495591541</v>
      </c>
      <c r="N236">
        <f t="shared" si="892"/>
        <v>0</v>
      </c>
      <c r="O236" s="4">
        <f t="shared" si="893"/>
        <v>-0.69328419876343</v>
      </c>
      <c r="P236" s="61">
        <f t="shared" si="894"/>
        <v>-0.500068504408459</v>
      </c>
      <c r="Q236" s="4">
        <f t="shared" si="895"/>
        <v>0.999040272241731</v>
      </c>
      <c r="R236" s="4">
        <f t="shared" si="896"/>
        <v>0.996307197260533</v>
      </c>
      <c r="S236" s="4">
        <f t="shared" si="897"/>
        <v>0.999795080107252</v>
      </c>
      <c r="T236" s="4">
        <f t="shared" si="898"/>
        <v>0.999536330078134</v>
      </c>
      <c r="U236" s="61">
        <f t="shared" si="899"/>
        <v>0.000218910565883171</v>
      </c>
      <c r="V236" s="61">
        <f t="shared" si="900"/>
        <v>0.00237760449970306</v>
      </c>
      <c r="W236" s="61">
        <f t="shared" si="901"/>
        <v>0.00656887745252969</v>
      </c>
      <c r="X236" s="61">
        <f t="shared" si="902"/>
        <v>-0.00442166676289011</v>
      </c>
      <c r="Y236" s="40" cm="1">
        <f t="array" ref="Y236">SUMPRODUCT($A236:$B236,$Z$21:$AA$21)+$AB$21</f>
        <v>-0.0313223835412427</v>
      </c>
      <c r="Z236" s="40" cm="1">
        <f t="array" ref="Z236">SUMPRODUCT($A236:$B236,$Z$22:$AA$22)+$AB$22</f>
        <v>0.0572493687570906</v>
      </c>
      <c r="AA236" s="40" cm="1">
        <f t="array" ref="AA236">SUMPRODUCT($A236:$B236,$Z$23:$AA$23)+$AB$23</f>
        <v>0.00435345628234098</v>
      </c>
      <c r="AB236" s="40" cm="1">
        <f t="array" ref="AB236">SUMPRODUCT($A236:$B236,$Z$24:$AA$24)+$AB$24</f>
        <v>0.0282400907723304</v>
      </c>
      <c r="AC236" s="10">
        <f t="shared" ref="AC236:AF236" si="951">TANH(Y236)</f>
        <v>-0.0313121441825733</v>
      </c>
      <c r="AD236" s="10">
        <f t="shared" si="951"/>
        <v>0.0571869058955868</v>
      </c>
      <c r="AE236" s="10">
        <f t="shared" si="951"/>
        <v>0.004353428779471</v>
      </c>
      <c r="AF236" s="10">
        <f t="shared" si="951"/>
        <v>0.0282325859832249</v>
      </c>
      <c r="AG236" s="61" cm="1">
        <f t="array" ref="AG236">SUMPRODUCT(AC236:AF236,$Z$28:$AC$28)+$AD$28</f>
        <v>0.000246706663670207</v>
      </c>
      <c r="AH236" s="10">
        <f t="shared" si="876"/>
        <v>0.500061676665605</v>
      </c>
      <c r="AI236">
        <f t="shared" si="877"/>
        <v>1</v>
      </c>
      <c r="AJ236" s="4">
        <f t="shared" si="878"/>
        <v>-0.693023834836132</v>
      </c>
      <c r="AK236" s="61">
        <f t="shared" si="879"/>
        <v>-0.499938323334395</v>
      </c>
      <c r="AL236" s="4">
        <f t="shared" ref="AL236:AO236" si="952">1-AC236^2</f>
        <v>0.99901954962669</v>
      </c>
      <c r="AM236" s="4">
        <f t="shared" si="952"/>
        <v>0.996729657794089</v>
      </c>
      <c r="AN236" s="4">
        <f t="shared" si="952"/>
        <v>0.999981047657862</v>
      </c>
      <c r="AO236" s="4">
        <f t="shared" si="952"/>
        <v>0.9992029210887</v>
      </c>
      <c r="AP236" s="61">
        <f t="shared" si="905"/>
        <v>0.000494037720520253</v>
      </c>
      <c r="AQ236" s="61">
        <f t="shared" si="906"/>
        <v>0.0001740301566228</v>
      </c>
      <c r="AR236" s="61">
        <f t="shared" si="907"/>
        <v>0.006186533449959</v>
      </c>
      <c r="AS236" s="61">
        <f t="shared" si="908"/>
        <v>-0.00514831969597016</v>
      </c>
      <c r="AT236" s="40" cm="1">
        <f t="array" ref="AT236">SUMPRODUCT($A236:$B236,$AO$21:$AP$21)+$AQ$21</f>
        <v>-0.0320734642872308</v>
      </c>
      <c r="AU236" s="40" cm="1">
        <f t="array" ref="AU236">SUMPRODUCT($A236:$B236,$AO$22:$AP$22)+$AQ$22</f>
        <v>0.0569863484502452</v>
      </c>
      <c r="AV236" s="40" cm="1">
        <f t="array" ref="AV236">SUMPRODUCT($A236:$B236,$AO$23:$AP$23)+$AQ$23</f>
        <v>-0.00502425784762553</v>
      </c>
      <c r="AW236" s="40" cm="1">
        <f t="array" ref="AW236">SUMPRODUCT($A236:$B236,$AO$24:$AP$24)+$AQ$24</f>
        <v>0.0360389383810873</v>
      </c>
      <c r="AX236" s="10">
        <f t="shared" ref="AX236:BA236" si="953">TANH(AT236)</f>
        <v>-0.0320624707439301</v>
      </c>
      <c r="AY236" s="10">
        <f t="shared" si="953"/>
        <v>0.0569247418179043</v>
      </c>
      <c r="AZ236" s="10">
        <f t="shared" si="953"/>
        <v>-0.00502421557199257</v>
      </c>
      <c r="BA236" s="10">
        <f t="shared" si="953"/>
        <v>0.0360233439639358</v>
      </c>
      <c r="BB236" s="10" cm="1">
        <f t="array" ref="BB236">SUMPRODUCT(AX236:BA236,$AU$28:$AX$28)+$AY$28</f>
        <v>0.000771392386316512</v>
      </c>
      <c r="BC236" s="10">
        <f t="shared" si="882"/>
        <v>0.500192848087016</v>
      </c>
      <c r="BD236">
        <f t="shared" si="883"/>
        <v>1</v>
      </c>
      <c r="BE236" s="4">
        <f t="shared" si="884"/>
        <v>-0.692761558747562</v>
      </c>
      <c r="BF236" s="61">
        <f t="shared" si="885"/>
        <v>-0.499807151912984</v>
      </c>
      <c r="BG236" s="4">
        <f t="shared" ref="BG236:BJ236" si="954">1-AX236^2</f>
        <v>0.998971997969795</v>
      </c>
      <c r="BH236" s="4">
        <f t="shared" si="954"/>
        <v>0.996759573768965</v>
      </c>
      <c r="BI236" s="4">
        <f t="shared" si="954"/>
        <v>0.999974757257886</v>
      </c>
      <c r="BJ236" s="4">
        <f t="shared" si="954"/>
        <v>0.998702318689656</v>
      </c>
      <c r="BK236" s="61">
        <f t="shared" si="911"/>
        <v>0.000780943868976762</v>
      </c>
      <c r="BL236" s="61">
        <f t="shared" si="912"/>
        <v>-0.00189483060096702</v>
      </c>
      <c r="BM236" s="61">
        <f t="shared" si="913"/>
        <v>0.00617506507441278</v>
      </c>
      <c r="BN236" s="61">
        <f t="shared" si="914"/>
        <v>-0.00612202006560624</v>
      </c>
    </row>
    <row r="237" spans="1:66">
      <c r="A237" s="4">
        <f>Planar_dataset!A206</f>
        <v>-0.0427415411276538</v>
      </c>
      <c r="B237" s="4">
        <f>Planar_dataset!B206</f>
        <v>0.98306490055283</v>
      </c>
      <c r="C237">
        <f>Planar_dataset!C206</f>
        <v>1</v>
      </c>
      <c r="D237" s="40" cm="1">
        <f t="array" ref="D237">SUMPRODUCT($A237:$B237,$E$21:$F$21)+$G$21</f>
        <v>0.00352668775324685</v>
      </c>
      <c r="E237" s="40" cm="1">
        <f t="array" ref="E237">SUMPRODUCT($A237:$B237,$E$22:$F$22)+$G$22</f>
        <v>-0.0183605871961425</v>
      </c>
      <c r="F237" s="40" cm="1">
        <f t="array" ref="F237">SUMPRODUCT($A237:$B237,$E$23:$F$23)+$G$23</f>
        <v>-0.00336895101409195</v>
      </c>
      <c r="G237" s="40" cm="1">
        <f t="array" ref="G237">SUMPRODUCT($A237:$B237,$E$24:$F$24)+$G$24</f>
        <v>-0.00612845859574647</v>
      </c>
      <c r="H237" s="10">
        <f t="shared" si="887"/>
        <v>0.00352667313222878</v>
      </c>
      <c r="I237" s="10">
        <f t="shared" si="888"/>
        <v>-0.0183585242880178</v>
      </c>
      <c r="J237" s="10">
        <f t="shared" si="889"/>
        <v>-0.003368938268475</v>
      </c>
      <c r="K237" s="10">
        <f t="shared" si="890"/>
        <v>-0.00612838187267339</v>
      </c>
      <c r="L237" s="10" cm="1">
        <f t="array" ref="L237">SUMPRODUCT(H237:K237,$E$28:$H$28)+$I$28</f>
        <v>7.61151192819323e-5</v>
      </c>
      <c r="M237" s="10">
        <f t="shared" si="891"/>
        <v>0.500019028779811</v>
      </c>
      <c r="N237">
        <f t="shared" si="892"/>
        <v>1</v>
      </c>
      <c r="O237" s="4">
        <f t="shared" si="893"/>
        <v>-0.693109123724493</v>
      </c>
      <c r="P237" s="61">
        <f t="shared" si="894"/>
        <v>-0.499980971220189</v>
      </c>
      <c r="Q237" s="4">
        <f t="shared" si="895"/>
        <v>0.999987562576618</v>
      </c>
      <c r="R237" s="4">
        <f t="shared" si="896"/>
        <v>0.999662964585966</v>
      </c>
      <c r="S237" s="4">
        <f t="shared" si="897"/>
        <v>0.999988650254943</v>
      </c>
      <c r="T237" s="4">
        <f t="shared" si="898"/>
        <v>0.999962442935623</v>
      </c>
      <c r="U237" s="61">
        <f t="shared" si="899"/>
        <v>0.000219079781994855</v>
      </c>
      <c r="V237" s="61">
        <f t="shared" si="900"/>
        <v>0.00238519517675284</v>
      </c>
      <c r="W237" s="61">
        <f t="shared" si="901"/>
        <v>0.00656899919707009</v>
      </c>
      <c r="X237" s="61">
        <f t="shared" si="902"/>
        <v>-0.00442277745687659</v>
      </c>
      <c r="Y237" s="40" cm="1">
        <f t="array" ref="Y237">SUMPRODUCT($A237:$B237,$Z$21:$AA$21)+$AB$21</f>
        <v>0.00362921523483899</v>
      </c>
      <c r="Z237" s="40" cm="1">
        <f t="array" ref="Z237">SUMPRODUCT($A237:$B237,$Z$22:$AA$22)+$AB$22</f>
        <v>-0.0172528931046367</v>
      </c>
      <c r="AA237" s="40" cm="1">
        <f t="array" ref="AA237">SUMPRODUCT($A237:$B237,$Z$23:$AA$23)+$AB$23</f>
        <v>-0.000300113570336102</v>
      </c>
      <c r="AB237" s="40" cm="1">
        <f t="array" ref="AB237">SUMPRODUCT($A237:$B237,$Z$24:$AA$24)+$AB$24</f>
        <v>-0.00819358971026847</v>
      </c>
      <c r="AC237" s="10">
        <f t="shared" ref="AC237:AF237" si="955">TANH(Y237)</f>
        <v>0.00362919930121248</v>
      </c>
      <c r="AD237" s="10">
        <f t="shared" si="955"/>
        <v>-0.0172511814630341</v>
      </c>
      <c r="AE237" s="10">
        <f t="shared" si="955"/>
        <v>-0.000300113561325877</v>
      </c>
      <c r="AF237" s="10">
        <f t="shared" si="955"/>
        <v>-0.00819340635654992</v>
      </c>
      <c r="AG237" s="61" cm="1">
        <f t="array" ref="AG237">SUMPRODUCT(AC237:AF237,$Z$28:$AC$28)+$AD$28</f>
        <v>-7.96830315643919e-5</v>
      </c>
      <c r="AH237" s="10">
        <f t="shared" si="876"/>
        <v>0.499980079242119</v>
      </c>
      <c r="AI237">
        <f t="shared" si="877"/>
        <v>0</v>
      </c>
      <c r="AJ237" s="4">
        <f t="shared" si="878"/>
        <v>-0.693187022869401</v>
      </c>
      <c r="AK237" s="61">
        <f t="shared" si="879"/>
        <v>-0.500019920757881</v>
      </c>
      <c r="AL237" s="4">
        <f t="shared" ref="AL237:AO237" si="956">1-AC237^2</f>
        <v>0.999986828912432</v>
      </c>
      <c r="AM237" s="4">
        <f t="shared" si="956"/>
        <v>0.999702396738129</v>
      </c>
      <c r="AN237" s="4">
        <f t="shared" si="956"/>
        <v>0.99999990993185</v>
      </c>
      <c r="AO237" s="4">
        <f t="shared" si="956"/>
        <v>0.999932868092276</v>
      </c>
      <c r="AP237" s="61">
        <f t="shared" si="905"/>
        <v>0.000494596774392938</v>
      </c>
      <c r="AQ237" s="61">
        <f t="shared" si="906"/>
        <v>0.000174577689341515</v>
      </c>
      <c r="AR237" s="61">
        <f t="shared" si="907"/>
        <v>0.00618765989823967</v>
      </c>
      <c r="AS237" s="61">
        <f t="shared" si="908"/>
        <v>-0.00515292159106606</v>
      </c>
      <c r="AT237" s="40" cm="1">
        <f t="array" ref="AT237">SUMPRODUCT($A237:$B237,$AO$21:$AP$21)+$AQ$21</f>
        <v>0.00386047195673219</v>
      </c>
      <c r="AU237" s="40" cm="1">
        <f t="array" ref="AU237">SUMPRODUCT($A237:$B237,$AO$22:$AP$22)+$AQ$22</f>
        <v>-0.0171718331032023</v>
      </c>
      <c r="AV237" s="40" cm="1">
        <f t="array" ref="AV237">SUMPRODUCT($A237:$B237,$AO$23:$AP$23)+$AQ$23</f>
        <v>0.00258871379608619</v>
      </c>
      <c r="AW237" s="40" cm="1">
        <f t="array" ref="AW237">SUMPRODUCT($A237:$B237,$AO$24:$AP$24)+$AQ$24</f>
        <v>-0.0105961983693981</v>
      </c>
      <c r="AX237" s="10">
        <f t="shared" ref="AX237:BA237" si="957">TANH(AT237)</f>
        <v>0.00386045277899502</v>
      </c>
      <c r="AY237" s="10">
        <f t="shared" si="957"/>
        <v>-0.0171701454721788</v>
      </c>
      <c r="AZ237" s="10">
        <f t="shared" si="957"/>
        <v>0.00258870801339906</v>
      </c>
      <c r="BA237" s="10">
        <f t="shared" si="957"/>
        <v>-0.010595801808873</v>
      </c>
      <c r="BB237" s="10" cm="1">
        <f t="array" ref="BB237">SUMPRODUCT(AX237:BA237,$AU$28:$AX$28)+$AY$28</f>
        <v>-0.000232438820802408</v>
      </c>
      <c r="BC237" s="10">
        <f t="shared" si="882"/>
        <v>0.499941890295061</v>
      </c>
      <c r="BD237">
        <f t="shared" si="883"/>
        <v>0</v>
      </c>
      <c r="BE237" s="4">
        <f t="shared" si="884"/>
        <v>-0.693263406723822</v>
      </c>
      <c r="BF237" s="61">
        <f t="shared" si="885"/>
        <v>-0.500058109704939</v>
      </c>
      <c r="BG237" s="4">
        <f t="shared" ref="BG237:BJ237" si="958">1-AX237^2</f>
        <v>0.999985096904341</v>
      </c>
      <c r="BH237" s="4">
        <f t="shared" si="958"/>
        <v>0.999705186104464</v>
      </c>
      <c r="BI237" s="4">
        <f t="shared" si="958"/>
        <v>0.999993298590821</v>
      </c>
      <c r="BJ237" s="4">
        <f t="shared" si="958"/>
        <v>0.999887728984027</v>
      </c>
      <c r="BK237" s="61">
        <f t="shared" si="911"/>
        <v>0.000782128373344318</v>
      </c>
      <c r="BL237" s="61">
        <f t="shared" si="912"/>
        <v>-0.00190138440595448</v>
      </c>
      <c r="BM237" s="61">
        <f t="shared" si="913"/>
        <v>0.00617828018599594</v>
      </c>
      <c r="BN237" s="61">
        <f t="shared" si="914"/>
        <v>-0.00613236417233211</v>
      </c>
    </row>
    <row r="238" spans="1:66">
      <c r="A238" s="4">
        <f>Planar_dataset!A207</f>
        <v>-0.0788306155852185</v>
      </c>
      <c r="B238" s="4">
        <f>Planar_dataset!B207</f>
        <v>-1.06200551659289</v>
      </c>
      <c r="C238">
        <f>Planar_dataset!C207</f>
        <v>1</v>
      </c>
      <c r="D238" s="40" cm="1">
        <f t="array" ref="D238">SUMPRODUCT($A238:$B238,$E$21:$F$21)+$G$21</f>
        <v>-0.00604574552904631</v>
      </c>
      <c r="E238" s="40" cm="1">
        <f t="array" ref="E238">SUMPRODUCT($A238:$B238,$E$22:$F$22)+$G$22</f>
        <v>0.0197143257629316</v>
      </c>
      <c r="F238" s="40" cm="1">
        <f t="array" ref="F238">SUMPRODUCT($A238:$B238,$E$23:$F$23)+$G$23</f>
        <v>0.00398622675804814</v>
      </c>
      <c r="G238" s="40" cm="1">
        <f t="array" ref="G238">SUMPRODUCT($A238:$B238,$E$24:$F$24)+$G$24</f>
        <v>0.00672400739614097</v>
      </c>
      <c r="H238" s="10">
        <f t="shared" si="887"/>
        <v>-0.00604567187069635</v>
      </c>
      <c r="I238" s="10">
        <f t="shared" si="888"/>
        <v>0.019711772138526</v>
      </c>
      <c r="J238" s="10">
        <f t="shared" si="889"/>
        <v>0.00398620564446294</v>
      </c>
      <c r="K238" s="10">
        <f t="shared" si="890"/>
        <v>0.00672390606208205</v>
      </c>
      <c r="L238" s="10" cm="1">
        <f t="array" ref="L238">SUMPRODUCT(H238:K238,$E$28:$H$28)+$I$28</f>
        <v>-8.43112011226015e-5</v>
      </c>
      <c r="M238" s="10">
        <f t="shared" si="891"/>
        <v>0.499978922199732</v>
      </c>
      <c r="N238">
        <f t="shared" si="892"/>
        <v>0</v>
      </c>
      <c r="O238" s="4">
        <f t="shared" si="893"/>
        <v>-0.693189337049054</v>
      </c>
      <c r="P238" s="61">
        <f t="shared" si="894"/>
        <v>-0.500021077800268</v>
      </c>
      <c r="Q238" s="4">
        <f t="shared" si="895"/>
        <v>0.999963449851632</v>
      </c>
      <c r="R238" s="4">
        <f t="shared" si="896"/>
        <v>0.999611446039159</v>
      </c>
      <c r="S238" s="4">
        <f t="shared" si="897"/>
        <v>0.99998411016456</v>
      </c>
      <c r="T238" s="4">
        <f t="shared" si="898"/>
        <v>0.999954789087268</v>
      </c>
      <c r="U238" s="61">
        <f t="shared" si="899"/>
        <v>0.000219092072645318</v>
      </c>
      <c r="V238" s="61">
        <f t="shared" si="900"/>
        <v>0.00238526357499789</v>
      </c>
      <c r="W238" s="61">
        <f t="shared" si="901"/>
        <v>0.00656949631072787</v>
      </c>
      <c r="X238" s="61">
        <f t="shared" si="902"/>
        <v>-0.00442309838008021</v>
      </c>
      <c r="Y238" s="40" cm="1">
        <f t="array" ref="Y238">SUMPRODUCT($A238:$B238,$Z$21:$AA$21)+$AB$21</f>
        <v>-0.00615503303455872</v>
      </c>
      <c r="Z238" s="40" cm="1">
        <f t="array" ref="Z238">SUMPRODUCT($A238:$B238,$Z$22:$AA$22)+$AB$22</f>
        <v>0.0185341759441407</v>
      </c>
      <c r="AA238" s="40" cm="1">
        <f t="array" ref="AA238">SUMPRODUCT($A238:$B238,$Z$23:$AA$23)+$AB$23</f>
        <v>0.000715360260540685</v>
      </c>
      <c r="AB238" s="40" cm="1">
        <f t="array" ref="AB238">SUMPRODUCT($A238:$B238,$Z$24:$AA$24)+$AB$24</f>
        <v>0.00892500969933591</v>
      </c>
      <c r="AC238" s="10">
        <f t="shared" ref="AC238:AF238" si="959">TANH(Y238)</f>
        <v>-0.00615495530909378</v>
      </c>
      <c r="AD238" s="10">
        <f t="shared" si="959"/>
        <v>0.0185320539757072</v>
      </c>
      <c r="AE238" s="10">
        <f t="shared" si="959"/>
        <v>0.000715360138514485</v>
      </c>
      <c r="AF238" s="10">
        <f t="shared" si="959"/>
        <v>0.0089247727306293</v>
      </c>
      <c r="AG238" s="61" cm="1">
        <f t="array" ref="AG238">SUMPRODUCT(AC238:AF238,$Z$28:$AC$28)+$AD$28</f>
        <v>8.13537744746857e-5</v>
      </c>
      <c r="AH238" s="10">
        <f t="shared" si="876"/>
        <v>0.500020338443607</v>
      </c>
      <c r="AI238">
        <f t="shared" si="877"/>
        <v>1</v>
      </c>
      <c r="AJ238" s="4">
        <f t="shared" si="878"/>
        <v>-0.693106504500013</v>
      </c>
      <c r="AK238" s="61">
        <f t="shared" si="879"/>
        <v>-0.499979661556393</v>
      </c>
      <c r="AL238" s="4">
        <f t="shared" ref="AL238:AO238" si="960">1-AC238^2</f>
        <v>0.999962116525143</v>
      </c>
      <c r="AM238" s="4">
        <f t="shared" si="960"/>
        <v>0.999656562975441</v>
      </c>
      <c r="AN238" s="4">
        <f t="shared" si="960"/>
        <v>0.999999488259872</v>
      </c>
      <c r="AO238" s="4">
        <f t="shared" si="960"/>
        <v>0.999920348431707</v>
      </c>
      <c r="AP238" s="61">
        <f t="shared" si="905"/>
        <v>0.000494544729993233</v>
      </c>
      <c r="AQ238" s="61">
        <f t="shared" si="906"/>
        <v>0.00017455562989485</v>
      </c>
      <c r="AR238" s="61">
        <f t="shared" si="907"/>
        <v>0.00618715908864263</v>
      </c>
      <c r="AS238" s="61">
        <f t="shared" si="908"/>
        <v>-0.00515244219061287</v>
      </c>
      <c r="AT238" s="40" cm="1">
        <f t="array" ref="AT238">SUMPRODUCT($A238:$B238,$AO$21:$AP$21)+$AQ$21</f>
        <v>-0.00640154278571028</v>
      </c>
      <c r="AU238" s="40" cm="1">
        <f t="array" ref="AU238">SUMPRODUCT($A238:$B238,$AO$22:$AP$22)+$AQ$22</f>
        <v>0.0184478081207651</v>
      </c>
      <c r="AV238" s="40" cm="1">
        <f t="array" ref="AV238">SUMPRODUCT($A238:$B238,$AO$23:$AP$23)+$AQ$23</f>
        <v>-0.00236363954979156</v>
      </c>
      <c r="AW238" s="40" cm="1">
        <f t="array" ref="AW238">SUMPRODUCT($A238:$B238,$AO$24:$AP$24)+$AQ$24</f>
        <v>0.011485662525504</v>
      </c>
      <c r="AX238" s="10">
        <f t="shared" ref="AX238:BA238" si="961">TANH(AT238)</f>
        <v>-0.00640145534260257</v>
      </c>
      <c r="AY238" s="10">
        <f t="shared" si="961"/>
        <v>0.0184457156762638</v>
      </c>
      <c r="AZ238" s="10">
        <f t="shared" si="961"/>
        <v>-0.00236363514808061</v>
      </c>
      <c r="BA238" s="10">
        <f t="shared" si="961"/>
        <v>0.0114851574875886</v>
      </c>
      <c r="BB238" s="10" cm="1">
        <f t="array" ref="BB238">SUMPRODUCT(AX238:BA238,$AU$28:$AX$28)+$AY$28</f>
        <v>0.000251078023442317</v>
      </c>
      <c r="BC238" s="10">
        <f t="shared" si="882"/>
        <v>0.500062769505531</v>
      </c>
      <c r="BD238">
        <f t="shared" si="883"/>
        <v>1</v>
      </c>
      <c r="BE238" s="4">
        <f t="shared" si="884"/>
        <v>-0.693021649428246</v>
      </c>
      <c r="BF238" s="61">
        <f t="shared" si="885"/>
        <v>-0.499937230494469</v>
      </c>
      <c r="BG238" s="4">
        <f t="shared" ref="BG238:BJ238" si="962">1-AX238^2</f>
        <v>0.999959021369497</v>
      </c>
      <c r="BH238" s="4">
        <f t="shared" si="962"/>
        <v>0.99965975557319</v>
      </c>
      <c r="BI238" s="4">
        <f t="shared" si="962"/>
        <v>0.999994413228887</v>
      </c>
      <c r="BJ238" s="4">
        <f t="shared" si="962"/>
        <v>0.999868091157485</v>
      </c>
      <c r="BK238" s="61">
        <f t="shared" si="911"/>
        <v>0.000781918919407156</v>
      </c>
      <c r="BL238" s="61">
        <f t="shared" si="912"/>
        <v>-0.00190083839818945</v>
      </c>
      <c r="BM238" s="61">
        <f t="shared" si="913"/>
        <v>0.00617679359323287</v>
      </c>
      <c r="BN238" s="61">
        <f t="shared" si="914"/>
        <v>-0.00613076138322248</v>
      </c>
    </row>
    <row r="239" spans="1:66">
      <c r="A239" s="4">
        <f>Planar_dataset!A208</f>
        <v>-1.35471230396946</v>
      </c>
      <c r="B239" s="4">
        <f>Planar_dataset!B208</f>
        <v>3.64306307396338</v>
      </c>
      <c r="C239">
        <f>Planar_dataset!C208</f>
        <v>1</v>
      </c>
      <c r="D239" s="40" cm="1">
        <f t="array" ref="D239">SUMPRODUCT($A239:$B239,$E$21:$F$21)+$G$21</f>
        <v>-0.00832844082364651</v>
      </c>
      <c r="E239" s="40" cm="1">
        <f t="array" ref="E239">SUMPRODUCT($A239:$B239,$E$22:$F$22)+$G$22</f>
        <v>-0.0691954776352642</v>
      </c>
      <c r="F239" s="40" cm="1">
        <f t="array" ref="F239">SUMPRODUCT($A239:$B239,$E$23:$F$23)+$G$23</f>
        <v>-0.00916628126609558</v>
      </c>
      <c r="G239" s="40" cm="1">
        <f t="array" ref="G239">SUMPRODUCT($A239:$B239,$E$24:$F$24)+$G$24</f>
        <v>-0.0217211211007405</v>
      </c>
      <c r="H239" s="10">
        <f t="shared" si="887"/>
        <v>-0.00832824826731263</v>
      </c>
      <c r="I239" s="10">
        <f t="shared" si="888"/>
        <v>-0.0690852524262898</v>
      </c>
      <c r="J239" s="10">
        <f t="shared" si="889"/>
        <v>-0.00916602455556296</v>
      </c>
      <c r="K239" s="10">
        <f t="shared" si="890"/>
        <v>-0.021717705685574</v>
      </c>
      <c r="L239" s="10" cm="1">
        <f t="array" ref="L239">SUMPRODUCT(H239:K239,$E$28:$H$28)+$I$28</f>
        <v>0.000261646047690629</v>
      </c>
      <c r="M239" s="10">
        <f t="shared" si="891"/>
        <v>0.500065411511549</v>
      </c>
      <c r="N239">
        <f t="shared" si="892"/>
        <v>1</v>
      </c>
      <c r="O239" s="4">
        <f t="shared" si="893"/>
        <v>-0.693016366093432</v>
      </c>
      <c r="P239" s="61">
        <f t="shared" si="894"/>
        <v>-0.499934588488451</v>
      </c>
      <c r="Q239" s="4">
        <f t="shared" si="895"/>
        <v>0.999930640280798</v>
      </c>
      <c r="R239" s="4">
        <f t="shared" si="896"/>
        <v>0.995227227897196</v>
      </c>
      <c r="S239" s="4">
        <f t="shared" si="897"/>
        <v>0.999915983993847</v>
      </c>
      <c r="T239" s="4">
        <f t="shared" si="898"/>
        <v>0.999528341259755</v>
      </c>
      <c r="U239" s="61">
        <f t="shared" si="899"/>
        <v>0.000219046988661496</v>
      </c>
      <c r="V239" s="61">
        <f t="shared" si="900"/>
        <v>0.00237439122160639</v>
      </c>
      <c r="W239" s="61">
        <f t="shared" si="901"/>
        <v>0.00656791249187743</v>
      </c>
      <c r="X239" s="61">
        <f t="shared" si="902"/>
        <v>-0.00442044733116235</v>
      </c>
      <c r="Y239" s="40" cm="1">
        <f t="array" ref="Y239">SUMPRODUCT($A239:$B239,$Z$21:$AA$21)+$AB$21</f>
        <v>-0.00793451107610281</v>
      </c>
      <c r="Z239" s="40" cm="1">
        <f t="array" ref="Z239">SUMPRODUCT($A239:$B239,$Z$22:$AA$22)+$AB$22</f>
        <v>-0.0649362552805127</v>
      </c>
      <c r="AA239" s="40" cm="1">
        <f t="array" ref="AA239">SUMPRODUCT($A239:$B239,$Z$23:$AA$23)+$AB$23</f>
        <v>0.00263099118320029</v>
      </c>
      <c r="AB239" s="40" cm="1">
        <f t="array" ref="AB239">SUMPRODUCT($A239:$B239,$Z$24:$AA$24)+$AB$24</f>
        <v>-0.0296601923001171</v>
      </c>
      <c r="AC239" s="10">
        <f t="shared" ref="AC239:AF239" si="963">TANH(Y239)</f>
        <v>-0.00793434457070354</v>
      </c>
      <c r="AD239" s="10">
        <f t="shared" si="963"/>
        <v>-0.0648451363572606</v>
      </c>
      <c r="AE239" s="10">
        <f t="shared" si="963"/>
        <v>0.00263098511254293</v>
      </c>
      <c r="AF239" s="10">
        <f t="shared" si="963"/>
        <v>-0.0296514977355724</v>
      </c>
      <c r="AG239" s="61" cm="1">
        <f t="array" ref="AG239">SUMPRODUCT(AC239:AF239,$Z$28:$AC$28)+$AD$28</f>
        <v>-0.000309044385755026</v>
      </c>
      <c r="AH239" s="10">
        <f t="shared" si="876"/>
        <v>0.499922738904176</v>
      </c>
      <c r="AI239">
        <f t="shared" si="877"/>
        <v>0</v>
      </c>
      <c r="AJ239" s="4">
        <f t="shared" si="878"/>
        <v>-0.693301714691377</v>
      </c>
      <c r="AK239" s="61">
        <f t="shared" si="879"/>
        <v>-0.500077261095824</v>
      </c>
      <c r="AL239" s="4">
        <f t="shared" ref="AL239:AO239" si="964">1-AC239^2</f>
        <v>0.999937046176233</v>
      </c>
      <c r="AM239" s="4">
        <f t="shared" si="964"/>
        <v>0.995795108290808</v>
      </c>
      <c r="AN239" s="4">
        <f t="shared" si="964"/>
        <v>0.999993077917338</v>
      </c>
      <c r="AO239" s="4">
        <f t="shared" si="964"/>
        <v>0.999120788682037</v>
      </c>
      <c r="AP239" s="61">
        <f t="shared" si="905"/>
        <v>0.000494628867296881</v>
      </c>
      <c r="AQ239" s="61">
        <f t="shared" si="906"/>
        <v>0.000173915302532633</v>
      </c>
      <c r="AR239" s="61">
        <f t="shared" si="907"/>
        <v>0.00618832719595447</v>
      </c>
      <c r="AS239" s="61">
        <f t="shared" si="908"/>
        <v>-0.00514932716568567</v>
      </c>
      <c r="AT239" s="40" cm="1">
        <f t="array" ref="AT239">SUMPRODUCT($A239:$B239,$AO$21:$AP$21)+$AQ$21</f>
        <v>-0.00704594198797591</v>
      </c>
      <c r="AU239" s="40" cm="1">
        <f t="array" ref="AU239">SUMPRODUCT($A239:$B239,$AO$22:$AP$22)+$AQ$22</f>
        <v>-0.0646245630774813</v>
      </c>
      <c r="AV239" s="40" cm="1">
        <f t="array" ref="AV239">SUMPRODUCT($A239:$B239,$AO$23:$AP$23)+$AQ$23</f>
        <v>0.0137370018800367</v>
      </c>
      <c r="AW239" s="40" cm="1">
        <f t="array" ref="AW239">SUMPRODUCT($A239:$B239,$AO$24:$AP$24)+$AQ$24</f>
        <v>-0.0388972150584405</v>
      </c>
      <c r="AX239" s="10">
        <f t="shared" ref="AX239:BA239" si="965">TANH(AT239)</f>
        <v>-0.00704582539099357</v>
      </c>
      <c r="AY239" s="10">
        <f t="shared" si="965"/>
        <v>-0.0645347485227681</v>
      </c>
      <c r="AZ239" s="10">
        <f t="shared" si="965"/>
        <v>0.0137361378639308</v>
      </c>
      <c r="BA239" s="10">
        <f t="shared" si="965"/>
        <v>-0.0388776098476094</v>
      </c>
      <c r="BB239" s="10" cm="1">
        <f t="array" ref="BB239">SUMPRODUCT(AX239:BA239,$AU$28:$AX$28)+$AY$28</f>
        <v>-0.000880125278806826</v>
      </c>
      <c r="BC239" s="10">
        <f t="shared" si="882"/>
        <v>0.499779968694502</v>
      </c>
      <c r="BD239">
        <f t="shared" si="883"/>
        <v>0</v>
      </c>
      <c r="BE239" s="4">
        <f t="shared" si="884"/>
        <v>-0.693587340026909</v>
      </c>
      <c r="BF239" s="61">
        <f t="shared" si="885"/>
        <v>-0.500220031305498</v>
      </c>
      <c r="BG239" s="4">
        <f t="shared" ref="BG239:BJ239" si="966">1-AX239^2</f>
        <v>0.99995035634456</v>
      </c>
      <c r="BH239" s="4">
        <f t="shared" si="966"/>
        <v>0.995835266233103</v>
      </c>
      <c r="BI239" s="4">
        <f t="shared" si="966"/>
        <v>0.999811318516583</v>
      </c>
      <c r="BJ239" s="4">
        <f t="shared" si="966"/>
        <v>0.998488531452537</v>
      </c>
      <c r="BK239" s="61">
        <f t="shared" si="911"/>
        <v>0.000782354450086091</v>
      </c>
      <c r="BL239" s="61">
        <f t="shared" si="912"/>
        <v>-0.00189463732624615</v>
      </c>
      <c r="BM239" s="61">
        <f t="shared" si="913"/>
        <v>0.00617915605203841</v>
      </c>
      <c r="BN239" s="61">
        <f t="shared" si="914"/>
        <v>-0.00612576573506106</v>
      </c>
    </row>
    <row r="240" spans="1:66">
      <c r="A240" s="4">
        <f>Planar_dataset!A209</f>
        <v>-0.0964506800536471</v>
      </c>
      <c r="B240" s="4">
        <f>Planar_dataset!B209</f>
        <v>1.23598454493883</v>
      </c>
      <c r="C240">
        <f>Planar_dataset!C209</f>
        <v>1</v>
      </c>
      <c r="D240" s="40" cm="1">
        <f t="array" ref="D240">SUMPRODUCT($A240:$B240,$E$21:$F$21)+$G$21</f>
        <v>0.00367004996320707</v>
      </c>
      <c r="E240" s="40" cm="1">
        <f t="array" ref="E240">SUMPRODUCT($A240:$B240,$E$22:$F$22)+$G$22</f>
        <v>-0.0231255542738379</v>
      </c>
      <c r="F240" s="40" cm="1">
        <f t="array" ref="F240">SUMPRODUCT($A240:$B240,$E$23:$F$23)+$G$23</f>
        <v>-0.0041172233478337</v>
      </c>
      <c r="G240" s="40" cm="1">
        <f t="array" ref="G240">SUMPRODUCT($A240:$B240,$E$24:$F$24)+$G$24</f>
        <v>-0.00766982674062831</v>
      </c>
      <c r="H240" s="10">
        <f t="shared" si="887"/>
        <v>0.00367003348566856</v>
      </c>
      <c r="I240" s="10">
        <f t="shared" si="888"/>
        <v>-0.0231214327074003</v>
      </c>
      <c r="J240" s="10">
        <f t="shared" si="889"/>
        <v>-0.00411720008358236</v>
      </c>
      <c r="K240" s="10">
        <f t="shared" si="890"/>
        <v>-0.00766967634847188</v>
      </c>
      <c r="L240" s="10" cm="1">
        <f t="array" ref="L240">SUMPRODUCT(H240:K240,$E$28:$H$28)+$I$28</f>
        <v>9.49782715160722e-5</v>
      </c>
      <c r="M240" s="10">
        <f t="shared" si="891"/>
        <v>0.500023744567861</v>
      </c>
      <c r="N240">
        <f t="shared" si="892"/>
        <v>1</v>
      </c>
      <c r="O240" s="4">
        <f t="shared" si="893"/>
        <v>-0.693099692551796</v>
      </c>
      <c r="P240" s="61">
        <f t="shared" si="894"/>
        <v>-0.499976255432139</v>
      </c>
      <c r="Q240" s="4">
        <f t="shared" si="895"/>
        <v>0.999986530854214</v>
      </c>
      <c r="R240" s="4">
        <f t="shared" si="896"/>
        <v>0.999465399349557</v>
      </c>
      <c r="S240" s="4">
        <f t="shared" si="897"/>
        <v>0.999983048663472</v>
      </c>
      <c r="T240" s="4">
        <f t="shared" si="898"/>
        <v>0.99994117606471</v>
      </c>
      <c r="U240" s="61">
        <f t="shared" si="899"/>
        <v>0.000219077489618381</v>
      </c>
      <c r="V240" s="61">
        <f t="shared" si="900"/>
        <v>0.00238470129366868</v>
      </c>
      <c r="W240" s="61">
        <f t="shared" si="901"/>
        <v>0.00656890044177583</v>
      </c>
      <c r="X240" s="61">
        <f t="shared" si="902"/>
        <v>-0.00442264168024409</v>
      </c>
      <c r="Y240" s="40" cm="1">
        <f t="array" ref="Y240">SUMPRODUCT($A240:$B240,$Z$21:$AA$21)+$AB$21</f>
        <v>0.00379945372743188</v>
      </c>
      <c r="Z240" s="40" cm="1">
        <f t="array" ref="Z240">SUMPRODUCT($A240:$B240,$Z$22:$AA$22)+$AB$22</f>
        <v>-0.0217273922106082</v>
      </c>
      <c r="AA240" s="40" cm="1">
        <f t="array" ref="AA240">SUMPRODUCT($A240:$B240,$Z$23:$AA$23)+$AB$23</f>
        <v>-0.000243683627253913</v>
      </c>
      <c r="AB240" s="40" cm="1">
        <f t="array" ref="AB240">SUMPRODUCT($A240:$B240,$Z$24:$AA$24)+$AB$24</f>
        <v>-0.0102764766521174</v>
      </c>
      <c r="AC240" s="10">
        <f t="shared" ref="AC240:AF240" si="967">TANH(Y240)</f>
        <v>0.00379943544475783</v>
      </c>
      <c r="AD240" s="10">
        <f t="shared" si="967"/>
        <v>-0.021723973836764</v>
      </c>
      <c r="AE240" s="10">
        <f t="shared" si="967"/>
        <v>-0.000243683622430463</v>
      </c>
      <c r="AF240" s="10">
        <f t="shared" si="967"/>
        <v>-0.0102761149149615</v>
      </c>
      <c r="AG240" s="61" cm="1">
        <f t="array" ref="AG240">SUMPRODUCT(AC240:AF240,$Z$28:$AC$28)+$AD$28</f>
        <v>-0.00010045228579899</v>
      </c>
      <c r="AH240" s="10">
        <f t="shared" si="876"/>
        <v>0.499974886928571</v>
      </c>
      <c r="AI240">
        <f t="shared" si="877"/>
        <v>0</v>
      </c>
      <c r="AJ240" s="4">
        <f t="shared" si="878"/>
        <v>-0.693197407964178</v>
      </c>
      <c r="AK240" s="61">
        <f t="shared" si="879"/>
        <v>-0.500025113071429</v>
      </c>
      <c r="AL240" s="4">
        <f t="shared" ref="AL240:AO240" si="968">1-AC240^2</f>
        <v>0.999985564290301</v>
      </c>
      <c r="AM240" s="4">
        <f t="shared" si="968"/>
        <v>0.99952806896074</v>
      </c>
      <c r="AN240" s="4">
        <f t="shared" si="968"/>
        <v>0.999999940618292</v>
      </c>
      <c r="AO240" s="4">
        <f t="shared" si="968"/>
        <v>0.999894401462255</v>
      </c>
      <c r="AP240" s="61">
        <f t="shared" si="905"/>
        <v>0.000494601284898617</v>
      </c>
      <c r="AQ240" s="61">
        <f t="shared" si="906"/>
        <v>0.000174549059076925</v>
      </c>
      <c r="AR240" s="61">
        <f t="shared" si="907"/>
        <v>0.00618772434209959</v>
      </c>
      <c r="AS240" s="61">
        <f t="shared" si="908"/>
        <v>-0.00515277686920905</v>
      </c>
      <c r="AT240" s="40" cm="1">
        <f t="array" ref="AT240">SUMPRODUCT($A240:$B240,$AO$21:$AP$21)+$AQ$21</f>
        <v>0.00409133344842226</v>
      </c>
      <c r="AU240" s="40" cm="1">
        <f t="array" ref="AU240">SUMPRODUCT($A240:$B240,$AO$22:$AP$22)+$AQ$22</f>
        <v>-0.0216250753873442</v>
      </c>
      <c r="AV240" s="40" cm="1">
        <f t="array" ref="AV240">SUMPRODUCT($A240:$B240,$AO$23:$AP$23)+$AQ$23</f>
        <v>0.00340267534094735</v>
      </c>
      <c r="AW240" s="40" cm="1">
        <f t="array" ref="AW240">SUMPRODUCT($A240:$B240,$AO$24:$AP$24)+$AQ$24</f>
        <v>-0.0133091199020833</v>
      </c>
      <c r="AX240" s="10">
        <f t="shared" ref="AX240:BA240" si="969">TANH(AT240)</f>
        <v>0.00409131062028544</v>
      </c>
      <c r="AY240" s="10">
        <f t="shared" si="969"/>
        <v>-0.0216217050730261</v>
      </c>
      <c r="AZ240" s="10">
        <f t="shared" si="969"/>
        <v>0.00340266220872356</v>
      </c>
      <c r="BA240" s="10">
        <f t="shared" si="969"/>
        <v>-0.0133083341310982</v>
      </c>
      <c r="BB240" s="10" cm="1">
        <f t="array" ref="BB240">SUMPRODUCT(AX240:BA240,$AU$28:$AX$28)+$AY$28</f>
        <v>-0.000293056095504677</v>
      </c>
      <c r="BC240" s="10">
        <f t="shared" si="882"/>
        <v>0.499926735976648</v>
      </c>
      <c r="BD240">
        <f t="shared" si="883"/>
        <v>0</v>
      </c>
      <c r="BE240" s="4">
        <f t="shared" si="884"/>
        <v>-0.693293719342932</v>
      </c>
      <c r="BF240" s="61">
        <f t="shared" si="885"/>
        <v>-0.500073264023352</v>
      </c>
      <c r="BG240" s="4">
        <f t="shared" ref="BG240:BJ240" si="970">1-AX240^2</f>
        <v>0.999983261177408</v>
      </c>
      <c r="BH240" s="4">
        <f t="shared" si="970"/>
        <v>0.999532501869735</v>
      </c>
      <c r="BI240" s="4">
        <f t="shared" si="970"/>
        <v>0.999988421889893</v>
      </c>
      <c r="BJ240" s="4">
        <f t="shared" si="970"/>
        <v>0.999822888242655</v>
      </c>
      <c r="BK240" s="61">
        <f t="shared" si="911"/>
        <v>0.000782150639995418</v>
      </c>
      <c r="BL240" s="61">
        <f t="shared" si="912"/>
        <v>-0.00190111358173532</v>
      </c>
      <c r="BM240" s="61">
        <f t="shared" si="913"/>
        <v>0.00617843728874642</v>
      </c>
      <c r="BN240" s="61">
        <f t="shared" si="914"/>
        <v>-0.00613215233059446</v>
      </c>
    </row>
    <row r="241" spans="1:66">
      <c r="A241" s="4">
        <f>Planar_dataset!A210</f>
        <v>-0.488903965490349</v>
      </c>
      <c r="B241" s="4">
        <f>Planar_dataset!B210</f>
        <v>-2.48635569170641</v>
      </c>
      <c r="C241">
        <f>Planar_dataset!C210</f>
        <v>1</v>
      </c>
      <c r="D241" s="40" cm="1">
        <f t="array" ref="D241">SUMPRODUCT($A241:$B241,$E$21:$F$21)+$G$21</f>
        <v>-0.0195978630475543</v>
      </c>
      <c r="E241" s="40" cm="1">
        <f t="array" ref="E241">SUMPRODUCT($A241:$B241,$E$22:$F$22)+$G$22</f>
        <v>0.0458612769466348</v>
      </c>
      <c r="F241" s="40" cm="1">
        <f t="array" ref="F241">SUMPRODUCT($A241:$B241,$E$23:$F$23)+$G$23</f>
        <v>0.0101767319947893</v>
      </c>
      <c r="G241" s="40" cm="1">
        <f t="array" ref="G241">SUMPRODUCT($A241:$B241,$E$24:$F$24)+$G$24</f>
        <v>0.0159939933993206</v>
      </c>
      <c r="H241" s="10">
        <f t="shared" si="887"/>
        <v>-0.0195953544084658</v>
      </c>
      <c r="I241" s="10">
        <f t="shared" si="888"/>
        <v>0.0458291512940716</v>
      </c>
      <c r="J241" s="10">
        <f t="shared" si="889"/>
        <v>0.0101763806886278</v>
      </c>
      <c r="K241" s="10">
        <f t="shared" si="890"/>
        <v>0.0159926297426333</v>
      </c>
      <c r="L241" s="10" cm="1">
        <f t="array" ref="L241">SUMPRODUCT(H241:K241,$E$28:$H$28)+$I$28</f>
        <v>-0.000202348144732031</v>
      </c>
      <c r="M241" s="10">
        <f t="shared" si="891"/>
        <v>0.49994941296399</v>
      </c>
      <c r="N241">
        <f t="shared" si="892"/>
        <v>0</v>
      </c>
      <c r="O241" s="4">
        <f t="shared" si="893"/>
        <v>-0.693248359750408</v>
      </c>
      <c r="P241" s="61">
        <f t="shared" si="894"/>
        <v>-0.50005058703601</v>
      </c>
      <c r="Q241" s="4">
        <f t="shared" si="895"/>
        <v>0.999616022085607</v>
      </c>
      <c r="R241" s="4">
        <f t="shared" si="896"/>
        <v>0.997899688891665</v>
      </c>
      <c r="S241" s="4">
        <f t="shared" si="897"/>
        <v>0.99989644127608</v>
      </c>
      <c r="T241" s="4">
        <f t="shared" si="898"/>
        <v>0.999744235793915</v>
      </c>
      <c r="U241" s="61">
        <f t="shared" si="899"/>
        <v>0.000219028876635505</v>
      </c>
      <c r="V241" s="61">
        <f t="shared" si="900"/>
        <v>0.00238131952356601</v>
      </c>
      <c r="W241" s="61">
        <f t="shared" si="901"/>
        <v>0.00656930803243319</v>
      </c>
      <c r="X241" s="61">
        <f t="shared" si="902"/>
        <v>-0.00442242801858037</v>
      </c>
      <c r="Y241" s="40" cm="1">
        <f t="array" ref="Y241">SUMPRODUCT($A241:$B241,$Z$21:$AA$21)+$AB$21</f>
        <v>-0.0198501722463632</v>
      </c>
      <c r="Z241" s="40" cm="1">
        <f t="array" ref="Z241">SUMPRODUCT($A241:$B241,$Z$22:$AA$22)+$AB$22</f>
        <v>0.0431374768695684</v>
      </c>
      <c r="AA241" s="40" cm="1">
        <f t="array" ref="AA241">SUMPRODUCT($A241:$B241,$Z$23:$AA$23)+$AB$23</f>
        <v>0.00262705592649645</v>
      </c>
      <c r="AB241" s="40" cm="1">
        <f t="array" ref="AB241">SUMPRODUCT($A241:$B241,$Z$24:$AA$24)+$AB$24</f>
        <v>0.0210741996073994</v>
      </c>
      <c r="AC241" s="10">
        <f t="shared" ref="AC241:AF241" si="971">TANH(Y241)</f>
        <v>-0.0198475654738091</v>
      </c>
      <c r="AD241" s="10">
        <f t="shared" si="971"/>
        <v>0.0431107394294253</v>
      </c>
      <c r="AE241" s="10">
        <f t="shared" si="971"/>
        <v>0.00262704988303854</v>
      </c>
      <c r="AF241" s="10">
        <f t="shared" si="971"/>
        <v>0.0210710803237548</v>
      </c>
      <c r="AG241" s="61" cm="1">
        <f t="array" ref="AG241">SUMPRODUCT(AC241:AF241,$Z$28:$AC$28)+$AD$28</f>
        <v>0.000187838588270004</v>
      </c>
      <c r="AH241" s="10">
        <f t="shared" si="876"/>
        <v>0.500046959646929</v>
      </c>
      <c r="AI241">
        <f t="shared" si="877"/>
        <v>1</v>
      </c>
      <c r="AJ241" s="4">
        <f t="shared" si="878"/>
        <v>-0.693053265676227</v>
      </c>
      <c r="AK241" s="61">
        <f t="shared" si="879"/>
        <v>-0.499953040353071</v>
      </c>
      <c r="AL241" s="4">
        <f t="shared" ref="AL241:AO241" si="972">1-AC241^2</f>
        <v>0.999606074144763</v>
      </c>
      <c r="AM241" s="4">
        <f t="shared" si="972"/>
        <v>0.998141464145848</v>
      </c>
      <c r="AN241" s="4">
        <f t="shared" si="972"/>
        <v>0.999993098608912</v>
      </c>
      <c r="AO241" s="4">
        <f t="shared" si="972"/>
        <v>0.99955600957399</v>
      </c>
      <c r="AP241" s="61">
        <f t="shared" si="905"/>
        <v>0.000494342321992515</v>
      </c>
      <c r="AQ241" s="61">
        <f t="shared" si="906"/>
        <v>0.000174281789951129</v>
      </c>
      <c r="AR241" s="61">
        <f t="shared" si="907"/>
        <v>0.00618679012429988</v>
      </c>
      <c r="AS241" s="61">
        <f t="shared" si="908"/>
        <v>-0.005150290566553</v>
      </c>
      <c r="AT241" s="40" cm="1">
        <f t="array" ref="AT241">SUMPRODUCT($A241:$B241,$AO$21:$AP$21)+$AQ$21</f>
        <v>-0.0204192708961951</v>
      </c>
      <c r="AU241" s="40" cm="1">
        <f t="array" ref="AU241">SUMPRODUCT($A241:$B241,$AO$22:$AP$22)+$AQ$22</f>
        <v>0.0429381420443272</v>
      </c>
      <c r="AV241" s="40" cm="1">
        <f t="array" ref="AV241">SUMPRODUCT($A241:$B241,$AO$23:$AP$23)+$AQ$23</f>
        <v>-0.00447955461105946</v>
      </c>
      <c r="AW241" s="40" cm="1">
        <f t="array" ref="AW241">SUMPRODUCT($A241:$B241,$AO$24:$AP$24)+$AQ$24</f>
        <v>0.0269843724268804</v>
      </c>
      <c r="AX241" s="10">
        <f t="shared" ref="AX241:BA241" si="973">TANH(AT241)</f>
        <v>-0.0204164334540645</v>
      </c>
      <c r="AY241" s="10">
        <f t="shared" si="973"/>
        <v>0.0429117733679298</v>
      </c>
      <c r="AZ241" s="10">
        <f t="shared" si="973"/>
        <v>-0.00447952464844087</v>
      </c>
      <c r="BA241" s="10">
        <f t="shared" si="973"/>
        <v>0.0269778247198836</v>
      </c>
      <c r="BB241" s="10" cm="1">
        <f t="array" ref="BB241">SUMPRODUCT(AX241:BA241,$AU$28:$AX$28)+$AY$28</f>
        <v>0.000582209070615571</v>
      </c>
      <c r="BC241" s="10">
        <f t="shared" si="882"/>
        <v>0.500145552263542</v>
      </c>
      <c r="BD241">
        <f t="shared" si="883"/>
        <v>1</v>
      </c>
      <c r="BE241" s="4">
        <f t="shared" si="884"/>
        <v>-0.692856118395562</v>
      </c>
      <c r="BF241" s="61">
        <f t="shared" si="885"/>
        <v>-0.499854447736458</v>
      </c>
      <c r="BG241" s="4">
        <f t="shared" ref="BG241:BJ241" si="974">1-AX241^2</f>
        <v>0.999583169245016</v>
      </c>
      <c r="BH241" s="4">
        <f t="shared" si="974"/>
        <v>0.998158579706419</v>
      </c>
      <c r="BI241" s="4">
        <f t="shared" si="974"/>
        <v>0.999979933858924</v>
      </c>
      <c r="BJ241" s="4">
        <f t="shared" si="974"/>
        <v>0.999272196973383</v>
      </c>
      <c r="BK241" s="61">
        <f t="shared" si="911"/>
        <v>0.000781495595078511</v>
      </c>
      <c r="BL241" s="61">
        <f t="shared" si="912"/>
        <v>-0.00189766965410012</v>
      </c>
      <c r="BM241" s="61">
        <f t="shared" si="913"/>
        <v>0.00617568137904408</v>
      </c>
      <c r="BN241" s="61">
        <f t="shared" si="914"/>
        <v>-0.00612609305110421</v>
      </c>
    </row>
    <row r="242" spans="1:66">
      <c r="A242" s="4">
        <f>Planar_dataset!A211</f>
        <v>-1.40428144728163</v>
      </c>
      <c r="B242" s="4">
        <f>Planar_dataset!B211</f>
        <v>-3.9654609103809</v>
      </c>
      <c r="C242">
        <f>Planar_dataset!C211</f>
        <v>1</v>
      </c>
      <c r="D242" s="40" cm="1">
        <f t="array" ref="D242">SUMPRODUCT($A242:$B242,$E$21:$F$21)+$G$21</f>
        <v>-0.0424270053051935</v>
      </c>
      <c r="E242" s="40" cm="1">
        <f t="array" ref="E242">SUMPRODUCT($A242:$B242,$E$22:$F$22)+$G$22</f>
        <v>0.0725409786784874</v>
      </c>
      <c r="F242" s="40" cm="1">
        <f t="array" ref="F242">SUMPRODUCT($A242:$B242,$E$23:$F$23)+$G$23</f>
        <v>0.0179631397138357</v>
      </c>
      <c r="G242" s="40" cm="1">
        <f t="array" ref="G242">SUMPRODUCT($A242:$B242,$E$24:$F$24)+$G$24</f>
        <v>0.0260253900209375</v>
      </c>
      <c r="H242" s="10">
        <f t="shared" si="887"/>
        <v>-0.0424015667000298</v>
      </c>
      <c r="I242" s="10">
        <f t="shared" si="888"/>
        <v>0.0724140043795144</v>
      </c>
      <c r="J242" s="10">
        <f t="shared" si="889"/>
        <v>0.0179612078814696</v>
      </c>
      <c r="K242" s="10">
        <f t="shared" si="890"/>
        <v>0.0260195157653476</v>
      </c>
      <c r="L242" s="10" cm="1">
        <f t="array" ref="L242">SUMPRODUCT(H242:K242,$E$28:$H$28)+$I$28</f>
        <v>-0.000332804615134249</v>
      </c>
      <c r="M242" s="10">
        <f t="shared" si="891"/>
        <v>0.499916798846984</v>
      </c>
      <c r="N242">
        <f t="shared" si="892"/>
        <v>0</v>
      </c>
      <c r="O242" s="4">
        <f t="shared" si="893"/>
        <v>-0.693313596712376</v>
      </c>
      <c r="P242" s="61">
        <f t="shared" si="894"/>
        <v>-0.500083201153016</v>
      </c>
      <c r="Q242" s="4">
        <f t="shared" si="895"/>
        <v>0.998202107141383</v>
      </c>
      <c r="R242" s="4">
        <f t="shared" si="896"/>
        <v>0.994756211969724</v>
      </c>
      <c r="S242" s="4">
        <f t="shared" si="897"/>
        <v>0.999677395011439</v>
      </c>
      <c r="T242" s="4">
        <f t="shared" si="898"/>
        <v>0.999322984799337</v>
      </c>
      <c r="U242" s="61">
        <f t="shared" si="899"/>
        <v>0.000218733334689882</v>
      </c>
      <c r="V242" s="61">
        <f t="shared" si="900"/>
        <v>0.00237397296967324</v>
      </c>
      <c r="W242" s="61">
        <f t="shared" si="901"/>
        <v>0.00656829726816277</v>
      </c>
      <c r="X242" s="61">
        <f t="shared" si="902"/>
        <v>-0.00442085290623208</v>
      </c>
      <c r="Y242" s="40" cm="1">
        <f t="array" ref="Y242">SUMPRODUCT($A242:$B242,$Z$21:$AA$21)+$AB$21</f>
        <v>-0.0428221074179868</v>
      </c>
      <c r="Z242" s="40" cm="1">
        <f t="array" ref="Z242">SUMPRODUCT($A242:$B242,$Z$22:$AA$22)+$AB$22</f>
        <v>0.0682775028074423</v>
      </c>
      <c r="AA242" s="40" cm="1">
        <f t="array" ref="AA242">SUMPRODUCT($A242:$B242,$Z$23:$AA$23)+$AB$23</f>
        <v>0.00614397076630764</v>
      </c>
      <c r="AB242" s="40" cm="1">
        <f t="array" ref="AB242">SUMPRODUCT($A242:$B242,$Z$24:$AA$24)+$AB$24</f>
        <v>0.0339783918075056</v>
      </c>
      <c r="AC242" s="10">
        <f t="shared" ref="AC242:AF242" si="975">TANH(Y242)</f>
        <v>-0.0427959518339203</v>
      </c>
      <c r="AD242" s="10">
        <f t="shared" si="975"/>
        <v>0.0681716011973438</v>
      </c>
      <c r="AE242" s="10">
        <f t="shared" si="975"/>
        <v>0.00614389345916713</v>
      </c>
      <c r="AF242" s="10">
        <f t="shared" si="975"/>
        <v>0.0339653214733808</v>
      </c>
      <c r="AG242" s="61" cm="1">
        <f t="array" ref="AG242">SUMPRODUCT(AC242:AF242,$Z$28:$AC$28)+$AD$28</f>
        <v>0.000291155308069395</v>
      </c>
      <c r="AH242" s="10">
        <f t="shared" si="876"/>
        <v>0.500072788826503</v>
      </c>
      <c r="AI242">
        <f t="shared" si="877"/>
        <v>1</v>
      </c>
      <c r="AJ242" s="4">
        <f t="shared" si="878"/>
        <v>-0.693001613502337</v>
      </c>
      <c r="AK242" s="61">
        <f t="shared" si="879"/>
        <v>-0.499927211173497</v>
      </c>
      <c r="AL242" s="4">
        <f t="shared" ref="AL242:AO242" si="976">1-AC242^2</f>
        <v>0.998168506506629</v>
      </c>
      <c r="AM242" s="4">
        <f t="shared" si="976"/>
        <v>0.99535263279019</v>
      </c>
      <c r="AN242" s="4">
        <f t="shared" si="976"/>
        <v>0.999962252573162</v>
      </c>
      <c r="AO242" s="4">
        <f t="shared" si="976"/>
        <v>0.99884635693721</v>
      </c>
      <c r="AP242" s="61">
        <f t="shared" si="905"/>
        <v>0.000493605888831433</v>
      </c>
      <c r="AQ242" s="61">
        <f t="shared" si="906"/>
        <v>0.000173785863621479</v>
      </c>
      <c r="AR242" s="61">
        <f t="shared" si="907"/>
        <v>0.00618627966544726</v>
      </c>
      <c r="AS242" s="61">
        <f t="shared" si="908"/>
        <v>-0.00514636813416192</v>
      </c>
      <c r="AT242" s="40" cm="1">
        <f t="array" ref="AT242">SUMPRODUCT($A242:$B242,$AO$21:$AP$21)+$AQ$21</f>
        <v>-0.0437132677611036</v>
      </c>
      <c r="AU242" s="40" cm="1">
        <f t="array" ref="AU242">SUMPRODUCT($A242:$B242,$AO$22:$AP$22)+$AQ$22</f>
        <v>0.0679654913437548</v>
      </c>
      <c r="AV242" s="40" cm="1">
        <f t="array" ref="AV242">SUMPRODUCT($A242:$B242,$AO$23:$AP$23)+$AQ$23</f>
        <v>-0.0049812041169788</v>
      </c>
      <c r="AW242" s="40" cm="1">
        <f t="array" ref="AW242">SUMPRODUCT($A242:$B242,$AO$24:$AP$24)+$AQ$24</f>
        <v>0.0432304010270441</v>
      </c>
      <c r="AX242" s="10">
        <f t="shared" ref="AX242:BA242" si="977">TANH(AT242)</f>
        <v>-0.0436854458636259</v>
      </c>
      <c r="AY242" s="10">
        <f t="shared" si="977"/>
        <v>0.0678610331696982</v>
      </c>
      <c r="AZ242" s="10">
        <f t="shared" si="977"/>
        <v>-0.00498116291885388</v>
      </c>
      <c r="BA242" s="10">
        <f t="shared" si="977"/>
        <v>0.0432034905121921</v>
      </c>
      <c r="BB242" s="10" cm="1">
        <f t="array" ref="BB242">SUMPRODUCT(AX242:BA242,$AU$28:$AX$28)+$AY$28</f>
        <v>0.000918697755443091</v>
      </c>
      <c r="BC242" s="10">
        <f t="shared" si="882"/>
        <v>0.500229674422707</v>
      </c>
      <c r="BD242">
        <f t="shared" si="883"/>
        <v>1</v>
      </c>
      <c r="BE242" s="4">
        <f t="shared" si="884"/>
        <v>-0.692687937182916</v>
      </c>
      <c r="BF242" s="61">
        <f t="shared" si="885"/>
        <v>-0.499770325577293</v>
      </c>
      <c r="BG242" s="4">
        <f t="shared" ref="BG242:BJ242" si="978">1-AX242^2</f>
        <v>0.998091581819696</v>
      </c>
      <c r="BH242" s="4">
        <f t="shared" si="978"/>
        <v>0.995394880177141</v>
      </c>
      <c r="BI242" s="4">
        <f t="shared" si="978"/>
        <v>0.999975188015976</v>
      </c>
      <c r="BJ242" s="4">
        <f t="shared" si="978"/>
        <v>0.998133458407563</v>
      </c>
      <c r="BK242" s="61">
        <f t="shared" si="911"/>
        <v>0.000780198115762863</v>
      </c>
      <c r="BL242" s="61">
        <f t="shared" si="912"/>
        <v>-0.00189209690921341</v>
      </c>
      <c r="BM242" s="61">
        <f t="shared" si="913"/>
        <v>0.00617461274871831</v>
      </c>
      <c r="BN242" s="61">
        <f t="shared" si="914"/>
        <v>-0.00611808214622375</v>
      </c>
    </row>
    <row r="243" spans="1:66">
      <c r="A243" s="4">
        <f>Planar_dataset!A212</f>
        <v>-0.103032194056001</v>
      </c>
      <c r="B243" s="4">
        <f>Planar_dataset!B212</f>
        <v>-1.30407632699054</v>
      </c>
      <c r="C243">
        <f>Planar_dataset!C212</f>
        <v>1</v>
      </c>
      <c r="D243" s="40" cm="1">
        <f t="array" ref="D243">SUMPRODUCT($A243:$B243,$E$21:$F$21)+$G$21</f>
        <v>-0.00753528478519425</v>
      </c>
      <c r="E243" s="40" cm="1">
        <f t="array" ref="E243">SUMPRODUCT($A243:$B243,$E$22:$F$22)+$G$22</f>
        <v>0.0242019437412093</v>
      </c>
      <c r="F243" s="40" cm="1">
        <f t="array" ref="F243">SUMPRODUCT($A243:$B243,$E$23:$F$23)+$G$23</f>
        <v>0.00491212701762323</v>
      </c>
      <c r="G243" s="40" cm="1">
        <f t="array" ref="G243">SUMPRODUCT($A243:$B243,$E$24:$F$24)+$G$24</f>
        <v>0.00826181776029607</v>
      </c>
      <c r="H243" s="10">
        <f t="shared" si="887"/>
        <v>-0.00753514216931194</v>
      </c>
      <c r="I243" s="10">
        <f t="shared" si="888"/>
        <v>0.0241972195469641</v>
      </c>
      <c r="J243" s="10">
        <f t="shared" si="889"/>
        <v>0.0049120875097803</v>
      </c>
      <c r="K243" s="10">
        <f t="shared" si="890"/>
        <v>0.00826162978805423</v>
      </c>
      <c r="L243" s="10" cm="1">
        <f t="array" ref="L243">SUMPRODUCT(H243:K243,$E$28:$H$28)+$I$28</f>
        <v>-0.000103625693541647</v>
      </c>
      <c r="M243" s="10">
        <f t="shared" si="891"/>
        <v>0.499974093576638</v>
      </c>
      <c r="N243">
        <f t="shared" si="892"/>
        <v>0</v>
      </c>
      <c r="O243" s="4">
        <f t="shared" si="893"/>
        <v>-0.693198994749002</v>
      </c>
      <c r="P243" s="61">
        <f t="shared" si="894"/>
        <v>-0.500025906423362</v>
      </c>
      <c r="Q243" s="4">
        <f t="shared" si="895"/>
        <v>0.999943221632488</v>
      </c>
      <c r="R243" s="4">
        <f t="shared" si="896"/>
        <v>0.999414494566196</v>
      </c>
      <c r="S243" s="4">
        <f t="shared" si="897"/>
        <v>0.999975871396296</v>
      </c>
      <c r="T243" s="4">
        <f t="shared" si="898"/>
        <v>0.999931745473245</v>
      </c>
      <c r="U243" s="61">
        <f t="shared" si="899"/>
        <v>0.000219089756334963</v>
      </c>
      <c r="V243" s="61">
        <f t="shared" si="900"/>
        <v>0.00238481664078529</v>
      </c>
      <c r="W243" s="61">
        <f t="shared" si="901"/>
        <v>0.00656950562535626</v>
      </c>
      <c r="X243" s="61">
        <f t="shared" si="902"/>
        <v>-0.00442303916346512</v>
      </c>
      <c r="Y243" s="40" cm="1">
        <f t="array" ref="Y243">SUMPRODUCT($A243:$B243,$Z$21:$AA$21)+$AB$21</f>
        <v>-0.00766941125162574</v>
      </c>
      <c r="Z243" s="40" cm="1">
        <f t="array" ref="Z243">SUMPRODUCT($A243:$B243,$Z$22:$AA$22)+$AB$22</f>
        <v>0.0227535641689295</v>
      </c>
      <c r="AA243" s="40" cm="1">
        <f t="array" ref="AA243">SUMPRODUCT($A243:$B243,$Z$23:$AA$23)+$AB$23</f>
        <v>0.000897918453192332</v>
      </c>
      <c r="AB243" s="40" cm="1">
        <f t="array" ref="AB243">SUMPRODUCT($A243:$B243,$Z$24:$AA$24)+$AB$24</f>
        <v>0.0109630266443882</v>
      </c>
      <c r="AC243" s="10">
        <f t="shared" ref="AC243:AF243" si="979">TANH(Y243)</f>
        <v>-0.00766926088390867</v>
      </c>
      <c r="AD243" s="10">
        <f t="shared" si="979"/>
        <v>0.0227496382880101</v>
      </c>
      <c r="AE243" s="10">
        <f t="shared" si="979"/>
        <v>0.000897918211874566</v>
      </c>
      <c r="AF243" s="10">
        <f t="shared" si="979"/>
        <v>0.010962587457591</v>
      </c>
      <c r="AG243" s="61" cm="1">
        <f t="array" ref="AG243">SUMPRODUCT(AC243:AF243,$Z$28:$AC$28)+$AD$28</f>
        <v>0.000100121551373068</v>
      </c>
      <c r="AH243" s="10">
        <f t="shared" si="876"/>
        <v>0.500025030387822</v>
      </c>
      <c r="AI243">
        <f t="shared" si="877"/>
        <v>1</v>
      </c>
      <c r="AJ243" s="4">
        <f t="shared" si="878"/>
        <v>-0.693097121037299</v>
      </c>
      <c r="AK243" s="61">
        <f t="shared" si="879"/>
        <v>-0.499974969612178</v>
      </c>
      <c r="AL243" s="4">
        <f t="shared" ref="AL243:AO243" si="980">1-AC243^2</f>
        <v>0.999941182437495</v>
      </c>
      <c r="AM243" s="4">
        <f t="shared" si="980"/>
        <v>0.999482453957765</v>
      </c>
      <c r="AN243" s="4">
        <f t="shared" si="980"/>
        <v>0.999999193742885</v>
      </c>
      <c r="AO243" s="4">
        <f t="shared" si="980"/>
        <v>0.999879821676235</v>
      </c>
      <c r="AP243" s="61">
        <f t="shared" si="905"/>
        <v>0.000494529735914101</v>
      </c>
      <c r="AQ243" s="61">
        <f t="shared" si="906"/>
        <v>0.000174523589952489</v>
      </c>
      <c r="AR243" s="61">
        <f t="shared" si="907"/>
        <v>0.00618709920446297</v>
      </c>
      <c r="AS243" s="61">
        <f t="shared" si="908"/>
        <v>-0.00515218501226485</v>
      </c>
      <c r="AT243" s="40" cm="1">
        <f t="array" ref="AT243">SUMPRODUCT($A243:$B243,$AO$21:$AP$21)+$AQ$21</f>
        <v>-0.00797194692134754</v>
      </c>
      <c r="AU243" s="40" cm="1">
        <f t="array" ref="AU243">SUMPRODUCT($A243:$B243,$AO$22:$AP$22)+$AQ$22</f>
        <v>0.022647566873186</v>
      </c>
      <c r="AV243" s="40" cm="1">
        <f t="array" ref="AV243">SUMPRODUCT($A243:$B243,$AO$23:$AP$23)+$AQ$23</f>
        <v>-0.00288080926823369</v>
      </c>
      <c r="AW243" s="40" cm="1">
        <f t="array" ref="AW243">SUMPRODUCT($A243:$B243,$AO$24:$AP$24)+$AQ$24</f>
        <v>0.0141056157026027</v>
      </c>
      <c r="AX243" s="10">
        <f t="shared" ref="AX243:BA243" si="981">TANH(AT243)</f>
        <v>-0.00797177804808236</v>
      </c>
      <c r="AY243" s="10">
        <f t="shared" si="981"/>
        <v>0.0226436955956741</v>
      </c>
      <c r="AZ243" s="10">
        <f t="shared" si="981"/>
        <v>-0.00288080129892187</v>
      </c>
      <c r="BA243" s="10">
        <f t="shared" si="981"/>
        <v>0.01410468025315</v>
      </c>
      <c r="BB243" s="10" cm="1">
        <f t="array" ref="BB243">SUMPRODUCT(AX243:BA243,$AU$28:$AX$28)+$AY$28</f>
        <v>0.000308018265388666</v>
      </c>
      <c r="BC243" s="10">
        <f t="shared" si="882"/>
        <v>0.500077004565738</v>
      </c>
      <c r="BD243">
        <f t="shared" si="883"/>
        <v>1</v>
      </c>
      <c r="BE243" s="4">
        <f t="shared" si="884"/>
        <v>-0.692993183286657</v>
      </c>
      <c r="BF243" s="61">
        <f t="shared" si="885"/>
        <v>-0.499922995434262</v>
      </c>
      <c r="BG243" s="4">
        <f t="shared" ref="BG243:BJ243" si="982">1-AX243^2</f>
        <v>0.999936450754752</v>
      </c>
      <c r="BH243" s="4">
        <f t="shared" si="982"/>
        <v>0.99948726304977</v>
      </c>
      <c r="BI243" s="4">
        <f t="shared" si="982"/>
        <v>0.999991700983876</v>
      </c>
      <c r="BJ243" s="4">
        <f t="shared" si="982"/>
        <v>0.999801057994956</v>
      </c>
      <c r="BK243" s="61">
        <f t="shared" si="911"/>
        <v>0.000781879006674957</v>
      </c>
      <c r="BL243" s="61">
        <f t="shared" si="912"/>
        <v>-0.00190045629162648</v>
      </c>
      <c r="BM243" s="61">
        <f t="shared" si="913"/>
        <v>0.006176600964502</v>
      </c>
      <c r="BN243" s="61">
        <f t="shared" si="914"/>
        <v>-0.0061301758109549</v>
      </c>
    </row>
    <row r="244" spans="1:66">
      <c r="A244" s="4">
        <f>Planar_dataset!A213</f>
        <v>-1.76823043340512</v>
      </c>
      <c r="B244" s="4">
        <f>Planar_dataset!B213</f>
        <v>-2.8070011514664</v>
      </c>
      <c r="C244">
        <f>Planar_dataset!C213</f>
        <v>1</v>
      </c>
      <c r="D244" s="40" cm="1">
        <f t="array" ref="D244">SUMPRODUCT($A244:$B244,$E$21:$F$21)+$G$21</f>
        <v>-0.0438799095378799</v>
      </c>
      <c r="E244" s="40" cm="1">
        <f t="array" ref="E244">SUMPRODUCT($A244:$B244,$E$22:$F$22)+$G$22</f>
        <v>0.0506019640430189</v>
      </c>
      <c r="F244" s="40" cm="1">
        <f t="array" ref="F244">SUMPRODUCT($A244:$B244,$E$23:$F$23)+$G$23</f>
        <v>0.0148629512485459</v>
      </c>
      <c r="G244" s="40" cm="1">
        <f t="array" ref="G244">SUMPRODUCT($A244:$B244,$E$24:$F$24)+$G$24</f>
        <v>0.0190629762747706</v>
      </c>
      <c r="H244" s="10">
        <f t="shared" si="887"/>
        <v>-0.0438517684058681</v>
      </c>
      <c r="I244" s="10">
        <f t="shared" si="888"/>
        <v>0.0505588184656756</v>
      </c>
      <c r="J244" s="10">
        <f t="shared" si="889"/>
        <v>0.0148618569003374</v>
      </c>
      <c r="K244" s="10">
        <f t="shared" si="890"/>
        <v>0.0190606674671696</v>
      </c>
      <c r="L244" s="10" cm="1">
        <f t="array" ref="L244">SUMPRODUCT(H244:K244,$E$28:$H$28)+$I$28</f>
        <v>-0.000248710524897464</v>
      </c>
      <c r="M244" s="10">
        <f t="shared" si="891"/>
        <v>0.499937822369096</v>
      </c>
      <c r="N244">
        <f t="shared" si="892"/>
        <v>0</v>
      </c>
      <c r="O244" s="4">
        <f t="shared" si="893"/>
        <v>-0.69327154355451</v>
      </c>
      <c r="P244" s="61">
        <f t="shared" si="894"/>
        <v>-0.500062177630904</v>
      </c>
      <c r="Q244" s="4">
        <f t="shared" si="895"/>
        <v>0.998077022407678</v>
      </c>
      <c r="R244" s="4">
        <f t="shared" si="896"/>
        <v>0.997443805875355</v>
      </c>
      <c r="S244" s="4">
        <f t="shared" si="897"/>
        <v>0.999779125209474</v>
      </c>
      <c r="T244" s="4">
        <f t="shared" si="898"/>
        <v>0.999636690955706</v>
      </c>
      <c r="U244" s="61">
        <f t="shared" si="899"/>
        <v>0.000218696730801913</v>
      </c>
      <c r="V244" s="61">
        <f t="shared" si="900"/>
        <v>0.00238028680655489</v>
      </c>
      <c r="W244" s="61">
        <f t="shared" si="901"/>
        <v>0.00656868951834019</v>
      </c>
      <c r="X244" s="61">
        <f t="shared" si="902"/>
        <v>-0.00442205478334496</v>
      </c>
      <c r="Y244" s="40" cm="1">
        <f t="array" ref="Y244">SUMPRODUCT($A244:$B244,$Z$21:$AA$21)+$AB$21</f>
        <v>-0.0441505292087825</v>
      </c>
      <c r="Z244" s="40" cm="1">
        <f t="array" ref="Z244">SUMPRODUCT($A244:$B244,$Z$22:$AA$22)+$AB$22</f>
        <v>0.0476841866343307</v>
      </c>
      <c r="AA244" s="40" cm="1">
        <f t="array" ref="AA244">SUMPRODUCT($A244:$B244,$Z$23:$AA$23)+$AB$23</f>
        <v>0.00677147159622915</v>
      </c>
      <c r="AB244" s="40" cm="1">
        <f t="array" ref="AB244">SUMPRODUCT($A244:$B244,$Z$24:$AA$24)+$AB$24</f>
        <v>0.0245074238414854</v>
      </c>
      <c r="AC244" s="10">
        <f t="shared" ref="AC244:AF244" si="983">TANH(Y244)</f>
        <v>-0.0441218644693431</v>
      </c>
      <c r="AD244" s="10">
        <f t="shared" si="983"/>
        <v>0.0476480783319994</v>
      </c>
      <c r="AE244" s="10">
        <f t="shared" si="983"/>
        <v>0.00677136810108751</v>
      </c>
      <c r="AF244" s="10">
        <f t="shared" si="983"/>
        <v>0.0245025185207855</v>
      </c>
      <c r="AG244" s="61" cm="1">
        <f t="array" ref="AG244">SUMPRODUCT(AC244:AF244,$Z$28:$AC$28)+$AD$28</f>
        <v>0.000194344887632665</v>
      </c>
      <c r="AH244" s="10">
        <f t="shared" si="876"/>
        <v>0.500048586221755</v>
      </c>
      <c r="AI244">
        <f t="shared" si="877"/>
        <v>1</v>
      </c>
      <c r="AJ244" s="4">
        <f t="shared" si="878"/>
        <v>-0.693050012837371</v>
      </c>
      <c r="AK244" s="61">
        <f t="shared" si="879"/>
        <v>-0.499951413778245</v>
      </c>
      <c r="AL244" s="4">
        <f t="shared" ref="AL244:AO244" si="984">1-AC244^2</f>
        <v>0.998053261075749</v>
      </c>
      <c r="AM244" s="4">
        <f t="shared" si="984"/>
        <v>0.997729660631268</v>
      </c>
      <c r="AN244" s="4">
        <f t="shared" si="984"/>
        <v>0.99995414857404</v>
      </c>
      <c r="AO244" s="4">
        <f t="shared" si="984"/>
        <v>0.999399626586139</v>
      </c>
      <c r="AP244" s="61">
        <f t="shared" si="905"/>
        <v>0.000493572792447149</v>
      </c>
      <c r="AQ244" s="61">
        <f t="shared" si="906"/>
        <v>0.000174209319678224</v>
      </c>
      <c r="AR244" s="61">
        <f t="shared" si="907"/>
        <v>0.00618652901928514</v>
      </c>
      <c r="AS244" s="61">
        <f t="shared" si="908"/>
        <v>-0.00514946803735111</v>
      </c>
      <c r="AT244" s="40" cm="1">
        <f t="array" ref="AT244">SUMPRODUCT($A244:$B244,$AO$21:$AP$21)+$AQ$21</f>
        <v>-0.0447609004442426</v>
      </c>
      <c r="AU244" s="40" cm="1">
        <f t="array" ref="AU244">SUMPRODUCT($A244:$B244,$AO$22:$AP$22)+$AQ$22</f>
        <v>0.0474706550120078</v>
      </c>
      <c r="AV244" s="40" cm="1">
        <f t="array" ref="AV244">SUMPRODUCT($A244:$B244,$AO$23:$AP$23)+$AQ$23</f>
        <v>-0.000844463702238766</v>
      </c>
      <c r="AW244" s="40" cm="1">
        <f t="array" ref="AW244">SUMPRODUCT($A244:$B244,$AO$24:$AP$24)+$AQ$24</f>
        <v>0.0308407826243211</v>
      </c>
      <c r="AX244" s="10">
        <f t="shared" ref="AX244:BA244" si="985">TANH(AT244)</f>
        <v>-0.0447310309904209</v>
      </c>
      <c r="AY244" s="10">
        <f t="shared" si="985"/>
        <v>0.0474350293345236</v>
      </c>
      <c r="AZ244" s="10">
        <f t="shared" si="985"/>
        <v>-0.000844463501504469</v>
      </c>
      <c r="BA244" s="10">
        <f t="shared" si="985"/>
        <v>0.030831008233139</v>
      </c>
      <c r="BB244" s="10" cm="1">
        <f t="array" ref="BB244">SUMPRODUCT(AX244:BA244,$AU$28:$AX$28)+$AY$28</f>
        <v>0.000639789589847973</v>
      </c>
      <c r="BC244" s="10">
        <f t="shared" si="882"/>
        <v>0.500159947392006</v>
      </c>
      <c r="BD244">
        <f t="shared" si="883"/>
        <v>1</v>
      </c>
      <c r="BE244" s="4">
        <f t="shared" si="884"/>
        <v>-0.69282733693136</v>
      </c>
      <c r="BF244" s="61">
        <f t="shared" si="885"/>
        <v>-0.499840052607994</v>
      </c>
      <c r="BG244" s="4">
        <f t="shared" ref="BG244:BJ244" si="986">1-AX244^2</f>
        <v>0.997999134866534</v>
      </c>
      <c r="BH244" s="4">
        <f t="shared" si="986"/>
        <v>0.997749917992033</v>
      </c>
      <c r="BI244" s="4">
        <f t="shared" si="986"/>
        <v>0.999999286881395</v>
      </c>
      <c r="BJ244" s="4">
        <f t="shared" si="986"/>
        <v>0.999049448931328</v>
      </c>
      <c r="BK244" s="61">
        <f t="shared" si="911"/>
        <v>0.000780234692627274</v>
      </c>
      <c r="BL244" s="61">
        <f t="shared" si="912"/>
        <v>-0.00189683809056978</v>
      </c>
      <c r="BM244" s="61">
        <f t="shared" si="913"/>
        <v>0.00617562304487397</v>
      </c>
      <c r="BN244" s="61">
        <f t="shared" si="914"/>
        <v>-0.00612455109818236</v>
      </c>
    </row>
    <row r="245" spans="1:66">
      <c r="A245" s="4">
        <f>Planar_dataset!A214</f>
        <v>-1.81435330626152</v>
      </c>
      <c r="B245" s="4">
        <f>Planar_dataset!B214</f>
        <v>-3.17916298524842</v>
      </c>
      <c r="C245">
        <f>Planar_dataset!C214</f>
        <v>1</v>
      </c>
      <c r="D245" s="40" cm="1">
        <f t="array" ref="D245">SUMPRODUCT($A245:$B245,$E$21:$F$21)+$G$21</f>
        <v>-0.0463293994388581</v>
      </c>
      <c r="E245" s="40" cm="1">
        <f t="array" ref="E245">SUMPRODUCT($A245:$B245,$E$22:$F$22)+$G$22</f>
        <v>0.0574926652557458</v>
      </c>
      <c r="F245" s="40" cm="1">
        <f t="array" ref="F245">SUMPRODUCT($A245:$B245,$E$23:$F$23)+$G$23</f>
        <v>0.0163111681792641</v>
      </c>
      <c r="G245" s="40" cm="1">
        <f t="array" ref="G245">SUMPRODUCT($A245:$B245,$E$24:$F$24)+$G$24</f>
        <v>0.0214345962397676</v>
      </c>
      <c r="H245" s="10">
        <f t="shared" si="887"/>
        <v>-0.0462962805276723</v>
      </c>
      <c r="I245" s="10">
        <f t="shared" si="888"/>
        <v>0.0574294033526914</v>
      </c>
      <c r="J245" s="10">
        <f t="shared" si="889"/>
        <v>0.0163097217815516</v>
      </c>
      <c r="K245" s="10">
        <f t="shared" si="890"/>
        <v>0.0214313141922756</v>
      </c>
      <c r="L245" s="10" cm="1">
        <f t="array" ref="L245">SUMPRODUCT(H245:K245,$E$28:$H$28)+$I$28</f>
        <v>-0.000278478769175012</v>
      </c>
      <c r="M245" s="10">
        <f t="shared" si="891"/>
        <v>0.499930380308156</v>
      </c>
      <c r="N245">
        <f t="shared" si="892"/>
        <v>0</v>
      </c>
      <c r="O245" s="4">
        <f t="shared" si="893"/>
        <v>-0.693286429638336</v>
      </c>
      <c r="P245" s="61">
        <f t="shared" si="894"/>
        <v>-0.500069619691844</v>
      </c>
      <c r="Q245" s="4">
        <f t="shared" si="895"/>
        <v>0.997856654409303</v>
      </c>
      <c r="R245" s="4">
        <f t="shared" si="896"/>
        <v>0.996701863630554</v>
      </c>
      <c r="S245" s="4">
        <f t="shared" si="897"/>
        <v>0.999733992975408</v>
      </c>
      <c r="T245" s="4">
        <f t="shared" si="898"/>
        <v>0.999540698771992</v>
      </c>
      <c r="U245" s="61">
        <f t="shared" si="899"/>
        <v>0.000218651698172458</v>
      </c>
      <c r="V245" s="61">
        <f t="shared" si="900"/>
        <v>0.00237855164304394</v>
      </c>
      <c r="W245" s="61">
        <f t="shared" si="901"/>
        <v>0.00656849074581824</v>
      </c>
      <c r="X245" s="61">
        <f t="shared" si="902"/>
        <v>-0.0044216959502743</v>
      </c>
      <c r="Y245" s="40" cm="1">
        <f t="array" ref="Y245">SUMPRODUCT($A245:$B245,$Z$21:$AA$21)+$AB$21</f>
        <v>-0.0466381024579209</v>
      </c>
      <c r="Z245" s="40" cm="1">
        <f t="array" ref="Z245">SUMPRODUCT($A245:$B245,$Z$22:$AA$22)+$AB$22</f>
        <v>0.0541636620786206</v>
      </c>
      <c r="AA245" s="40" cm="1">
        <f t="array" ref="AA245">SUMPRODUCT($A245:$B245,$Z$23:$AA$23)+$AB$23</f>
        <v>0.0070800329484761</v>
      </c>
      <c r="AB245" s="40" cm="1">
        <f t="array" ref="AB245">SUMPRODUCT($A245:$B245,$Z$24:$AA$24)+$AB$24</f>
        <v>0.0276459335104709</v>
      </c>
      <c r="AC245" s="10">
        <f t="shared" ref="AC245:AF245" si="987">TANH(Y245)</f>
        <v>-0.0466043174772922</v>
      </c>
      <c r="AD245" s="10">
        <f t="shared" si="987"/>
        <v>0.0541107574738101</v>
      </c>
      <c r="AE245" s="10">
        <f t="shared" si="987"/>
        <v>0.00707991465089246</v>
      </c>
      <c r="AF245" s="10">
        <f t="shared" si="987"/>
        <v>0.0276388924224817</v>
      </c>
      <c r="AG245" s="61" cm="1">
        <f t="array" ref="AG245">SUMPRODUCT(AC245:AF245,$Z$28:$AC$28)+$AD$28</f>
        <v>0.000223049037012021</v>
      </c>
      <c r="AH245" s="10">
        <f t="shared" si="876"/>
        <v>0.500055762259022</v>
      </c>
      <c r="AI245">
        <f t="shared" si="877"/>
        <v>1</v>
      </c>
      <c r="AJ245" s="4">
        <f t="shared" si="878"/>
        <v>-0.693035662260298</v>
      </c>
      <c r="AK245" s="61">
        <f t="shared" si="879"/>
        <v>-0.499944237740978</v>
      </c>
      <c r="AL245" s="4">
        <f t="shared" ref="AL245:AO245" si="988">1-AC245^2</f>
        <v>0.997828037592476</v>
      </c>
      <c r="AM245" s="4">
        <f t="shared" si="988"/>
        <v>0.997072025925611</v>
      </c>
      <c r="AN245" s="4">
        <f t="shared" si="988"/>
        <v>0.999949874808536</v>
      </c>
      <c r="AO245" s="4">
        <f t="shared" si="988"/>
        <v>0.999236091625659</v>
      </c>
      <c r="AP245" s="61">
        <f t="shared" si="905"/>
        <v>0.000493454328550614</v>
      </c>
      <c r="AQ245" s="61">
        <f t="shared" si="906"/>
        <v>0.000174091994027814</v>
      </c>
      <c r="AR245" s="61">
        <f t="shared" si="907"/>
        <v>0.00618641378052367</v>
      </c>
      <c r="AS245" s="61">
        <f t="shared" si="908"/>
        <v>-0.00514855151277334</v>
      </c>
      <c r="AT245" s="40" cm="1">
        <f t="array" ref="AT245">SUMPRODUCT($A245:$B245,$AO$21:$AP$21)+$AQ$21</f>
        <v>-0.0473343730036363</v>
      </c>
      <c r="AU245" s="40" cm="1">
        <f t="array" ref="AU245">SUMPRODUCT($A245:$B245,$AO$22:$AP$22)+$AQ$22</f>
        <v>0.053920036303366</v>
      </c>
      <c r="AV245" s="40" cm="1">
        <f t="array" ref="AV245">SUMPRODUCT($A245:$B245,$AO$23:$AP$23)+$AQ$23</f>
        <v>-0.001608685916351</v>
      </c>
      <c r="AW245" s="40" cm="1">
        <f t="array" ref="AW245">SUMPRODUCT($A245:$B245,$AO$24:$AP$24)+$AQ$24</f>
        <v>0.0348714814123968</v>
      </c>
      <c r="AX245" s="10">
        <f t="shared" ref="AX245:BA245" si="989">TANH(AT245)</f>
        <v>-0.0472990530936649</v>
      </c>
      <c r="AY245" s="10">
        <f t="shared" si="989"/>
        <v>0.0538678418310129</v>
      </c>
      <c r="AZ245" s="10">
        <f t="shared" si="989"/>
        <v>-0.00160868452866223</v>
      </c>
      <c r="BA245" s="10">
        <f t="shared" si="989"/>
        <v>0.0348573534755145</v>
      </c>
      <c r="BB245" s="10" cm="1">
        <f t="array" ref="BB245">SUMPRODUCT(AX245:BA245,$AU$28:$AX$28)+$AY$28</f>
        <v>0.00072709704349628</v>
      </c>
      <c r="BC245" s="10">
        <f t="shared" si="882"/>
        <v>0.500181774252866</v>
      </c>
      <c r="BD245">
        <f t="shared" si="883"/>
        <v>1</v>
      </c>
      <c r="BE245" s="4">
        <f t="shared" si="884"/>
        <v>-0.692783698121959</v>
      </c>
      <c r="BF245" s="61">
        <f t="shared" si="885"/>
        <v>-0.499818225747134</v>
      </c>
      <c r="BG245" s="4">
        <f t="shared" ref="BG245:BJ245" si="990">1-AX245^2</f>
        <v>0.997762799576443</v>
      </c>
      <c r="BH245" s="4">
        <f t="shared" si="990"/>
        <v>0.997098255616469</v>
      </c>
      <c r="BI245" s="4">
        <f t="shared" si="990"/>
        <v>0.999997412134087</v>
      </c>
      <c r="BJ245" s="4">
        <f t="shared" si="990"/>
        <v>0.998784964908683</v>
      </c>
      <c r="BK245" s="61">
        <f t="shared" si="911"/>
        <v>0.00078001586296267</v>
      </c>
      <c r="BL245" s="61">
        <f t="shared" si="912"/>
        <v>-0.00189551642851947</v>
      </c>
      <c r="BM245" s="61">
        <f t="shared" si="913"/>
        <v>0.00617534179244107</v>
      </c>
      <c r="BN245" s="61">
        <f t="shared" si="914"/>
        <v>-0.00612266233685843</v>
      </c>
    </row>
    <row r="246" spans="1:66">
      <c r="A246" s="4">
        <f>Planar_dataset!A215</f>
        <v>-0.403453231271305</v>
      </c>
      <c r="B246" s="4">
        <f>Planar_dataset!B215</f>
        <v>-2.34899615736896</v>
      </c>
      <c r="C246">
        <f>Planar_dataset!C215</f>
        <v>1</v>
      </c>
      <c r="D246" s="40" cm="1">
        <f t="array" ref="D246">SUMPRODUCT($A246:$B246,$E$21:$F$21)+$G$21</f>
        <v>-0.0174698789865568</v>
      </c>
      <c r="E246" s="40" cm="1">
        <f t="array" ref="E246">SUMPRODUCT($A246:$B246,$E$22:$F$22)+$G$22</f>
        <v>0.0433840498418513</v>
      </c>
      <c r="F246" s="40" cm="1">
        <f t="array" ref="F246">SUMPRODUCT($A246:$B246,$E$23:$F$23)+$G$23</f>
        <v>0.00945240645715958</v>
      </c>
      <c r="G246" s="40" cm="1">
        <f t="array" ref="G246">SUMPRODUCT($A246:$B246,$E$24:$F$24)+$G$24</f>
        <v>0.0150620449859123</v>
      </c>
      <c r="H246" s="10">
        <f t="shared" si="887"/>
        <v>-0.0174681019538531</v>
      </c>
      <c r="I246" s="10">
        <f t="shared" si="888"/>
        <v>0.0433568515158533</v>
      </c>
      <c r="J246" s="10">
        <f t="shared" si="889"/>
        <v>0.00945212494938807</v>
      </c>
      <c r="K246" s="10">
        <f t="shared" si="890"/>
        <v>0.015060906071319</v>
      </c>
      <c r="L246" s="10" cm="1">
        <f t="array" ref="L246">SUMPRODUCT(H246:K246,$E$28:$H$28)+$I$28</f>
        <v>-0.000190208502739723</v>
      </c>
      <c r="M246" s="10">
        <f t="shared" si="891"/>
        <v>0.499952447874458</v>
      </c>
      <c r="N246">
        <f t="shared" si="892"/>
        <v>0</v>
      </c>
      <c r="O246" s="4">
        <f t="shared" si="893"/>
        <v>-0.693242289333725</v>
      </c>
      <c r="P246" s="61">
        <f t="shared" si="894"/>
        <v>-0.500047552125542</v>
      </c>
      <c r="Q246" s="4">
        <f t="shared" si="895"/>
        <v>0.99969486541413</v>
      </c>
      <c r="R246" s="4">
        <f t="shared" si="896"/>
        <v>0.998120183426632</v>
      </c>
      <c r="S246" s="4">
        <f t="shared" si="897"/>
        <v>0.999910657333941</v>
      </c>
      <c r="T246" s="4">
        <f t="shared" si="898"/>
        <v>0.999773169108311</v>
      </c>
      <c r="U246" s="61">
        <f t="shared" si="899"/>
        <v>0.000219044822798213</v>
      </c>
      <c r="V246" s="61">
        <f t="shared" si="900"/>
        <v>0.00238183124071979</v>
      </c>
      <c r="W246" s="61">
        <f t="shared" si="901"/>
        <v>0.00656936156071216</v>
      </c>
      <c r="X246" s="61">
        <f t="shared" si="902"/>
        <v>-0.00442252916540804</v>
      </c>
      <c r="Y246" s="40" cm="1">
        <f t="array" ref="Y246">SUMPRODUCT($A246:$B246,$Z$21:$AA$21)+$AB$21</f>
        <v>-0.0177089326658915</v>
      </c>
      <c r="Z246" s="40" cm="1">
        <f t="array" ref="Z246">SUMPRODUCT($A246:$B246,$Z$22:$AA$22)+$AB$22</f>
        <v>0.0408031770273209</v>
      </c>
      <c r="AA246" s="40" cm="1">
        <f t="array" ref="AA246">SUMPRODUCT($A246:$B246,$Z$23:$AA$23)+$AB$23</f>
        <v>0.00229906668020768</v>
      </c>
      <c r="AB246" s="40" cm="1">
        <f t="array" ref="AB246">SUMPRODUCT($A246:$B246,$Z$24:$AA$24)+$AB$24</f>
        <v>0.0198755702043567</v>
      </c>
      <c r="AC246" s="10">
        <f t="shared" ref="AC246:AF246" si="991">TANH(Y246)</f>
        <v>-0.0177070816871551</v>
      </c>
      <c r="AD246" s="10">
        <f t="shared" si="991"/>
        <v>0.0407805477044</v>
      </c>
      <c r="AE246" s="10">
        <f t="shared" si="991"/>
        <v>0.00229906262948484</v>
      </c>
      <c r="AF246" s="10">
        <f t="shared" si="991"/>
        <v>0.0198729534140871</v>
      </c>
      <c r="AG246" s="61" cm="1">
        <f t="array" ref="AG246">SUMPRODUCT(AC246:AF246,$Z$28:$AC$28)+$AD$28</f>
        <v>0.000178245841487578</v>
      </c>
      <c r="AH246" s="10">
        <f t="shared" si="876"/>
        <v>0.500044561460254</v>
      </c>
      <c r="AI246">
        <f t="shared" si="877"/>
        <v>1</v>
      </c>
      <c r="AJ246" s="4">
        <f t="shared" si="878"/>
        <v>-0.693058061610649</v>
      </c>
      <c r="AK246" s="61">
        <f t="shared" si="879"/>
        <v>-0.499955438539746</v>
      </c>
      <c r="AL246" s="4">
        <f t="shared" ref="AL246:AO246" si="992">1-AC246^2</f>
        <v>0.999686459258124</v>
      </c>
      <c r="AM246" s="4">
        <f t="shared" si="992"/>
        <v>0.998336946928929</v>
      </c>
      <c r="AN246" s="4">
        <f t="shared" si="992"/>
        <v>0.999994714311026</v>
      </c>
      <c r="AO246" s="4">
        <f t="shared" si="992"/>
        <v>0.999605065722602</v>
      </c>
      <c r="AP246" s="61">
        <f t="shared" si="905"/>
        <v>0.000494384446879747</v>
      </c>
      <c r="AQ246" s="61">
        <f t="shared" si="906"/>
        <v>0.000174316758639769</v>
      </c>
      <c r="AR246" s="61">
        <f t="shared" si="907"/>
        <v>0.00618682979736922</v>
      </c>
      <c r="AS246" s="61">
        <f t="shared" si="908"/>
        <v>-0.00515056803844713</v>
      </c>
      <c r="AT246" s="40" cm="1">
        <f t="array" ref="AT246">SUMPRODUCT($A246:$B246,$AO$21:$AP$21)+$AQ$21</f>
        <v>-0.0182481342191138</v>
      </c>
      <c r="AU246" s="40" cm="1">
        <f t="array" ref="AU246">SUMPRODUCT($A246:$B246,$AO$22:$AP$22)+$AQ$22</f>
        <v>0.0406143019133157</v>
      </c>
      <c r="AV246" s="40" cm="1">
        <f t="array" ref="AV246">SUMPRODUCT($A246:$B246,$AO$23:$AP$23)+$AQ$23</f>
        <v>-0.00443450147907943</v>
      </c>
      <c r="AW246" s="40" cm="1">
        <f t="array" ref="AW246">SUMPRODUCT($A246:$B246,$AO$24:$AP$24)+$AQ$24</f>
        <v>0.0254755212916363</v>
      </c>
      <c r="AX246" s="10">
        <f t="shared" ref="AX246:BA246" si="993">TANH(AT246)</f>
        <v>-0.0182461089800205</v>
      </c>
      <c r="AY246" s="10">
        <f t="shared" si="993"/>
        <v>0.0405919852495862</v>
      </c>
      <c r="AZ246" s="10">
        <f t="shared" si="993"/>
        <v>-0.00443447241144154</v>
      </c>
      <c r="BA246" s="10">
        <f t="shared" si="993"/>
        <v>0.0254700114989841</v>
      </c>
      <c r="BB246" s="10" cm="1">
        <f t="array" ref="BB246">SUMPRODUCT(AX246:BA246,$AU$28:$AX$28)+$AY$28</f>
        <v>0.000550941799355415</v>
      </c>
      <c r="BC246" s="10">
        <f t="shared" si="882"/>
        <v>0.500137735446355</v>
      </c>
      <c r="BD246">
        <f t="shared" si="883"/>
        <v>1</v>
      </c>
      <c r="BE246" s="4">
        <f t="shared" si="884"/>
        <v>-0.692871747602375</v>
      </c>
      <c r="BF246" s="61">
        <f t="shared" si="885"/>
        <v>-0.499862264553645</v>
      </c>
      <c r="BG246" s="4">
        <f t="shared" ref="BG246:BJ246" si="994">1-AX246^2</f>
        <v>0.999667079507089</v>
      </c>
      <c r="BH246" s="4">
        <f t="shared" si="994"/>
        <v>0.998352290733497</v>
      </c>
      <c r="BI246" s="4">
        <f t="shared" si="994"/>
        <v>0.999980335454432</v>
      </c>
      <c r="BJ246" s="4">
        <f t="shared" si="994"/>
        <v>0.999351278514242</v>
      </c>
      <c r="BK246" s="61">
        <f t="shared" si="911"/>
        <v>0.000781573420123934</v>
      </c>
      <c r="BL246" s="61">
        <f t="shared" si="912"/>
        <v>-0.00189806761366346</v>
      </c>
      <c r="BM246" s="61">
        <f t="shared" si="913"/>
        <v>0.00617578043571708</v>
      </c>
      <c r="BN246" s="61">
        <f t="shared" si="914"/>
        <v>-0.00612667367339965</v>
      </c>
    </row>
    <row r="247" spans="1:66">
      <c r="A247" s="4">
        <f>Planar_dataset!A216</f>
        <v>-1.13007684447183</v>
      </c>
      <c r="B247" s="4">
        <f>Planar_dataset!B216</f>
        <v>3.86016045830043</v>
      </c>
      <c r="C247">
        <f>Planar_dataset!C216</f>
        <v>1</v>
      </c>
      <c r="D247" s="40" cm="1">
        <f t="array" ref="D247">SUMPRODUCT($A247:$B247,$E$21:$F$21)+$G$21</f>
        <v>-0.00336289556581579</v>
      </c>
      <c r="E247" s="40" cm="1">
        <f t="array" ref="E247">SUMPRODUCT($A247:$B247,$E$22:$F$22)+$G$22</f>
        <v>-0.0730243040207731</v>
      </c>
      <c r="F247" s="40" cm="1">
        <f t="array" ref="F247">SUMPRODUCT($A247:$B247,$E$23:$F$23)+$G$23</f>
        <v>-0.0105595659940998</v>
      </c>
      <c r="G247" s="40" cm="1">
        <f t="array" ref="G247">SUMPRODUCT($A247:$B247,$E$24:$F$24)+$G$24</f>
        <v>-0.023268189877024</v>
      </c>
      <c r="H247" s="10">
        <f t="shared" si="887"/>
        <v>-0.00336288288880318</v>
      </c>
      <c r="I247" s="10">
        <f t="shared" si="888"/>
        <v>-0.072894778401857</v>
      </c>
      <c r="J247" s="10">
        <f t="shared" si="889"/>
        <v>-0.0105591735321279</v>
      </c>
      <c r="K247" s="10">
        <f t="shared" si="890"/>
        <v>-0.0232639915863828</v>
      </c>
      <c r="L247" s="10" cm="1">
        <f t="array" ref="L247">SUMPRODUCT(H247:K247,$E$28:$H$28)+$I$28</f>
        <v>0.000282275362545291</v>
      </c>
      <c r="M247" s="10">
        <f t="shared" si="891"/>
        <v>0.500070568840168</v>
      </c>
      <c r="N247">
        <f t="shared" si="892"/>
        <v>1</v>
      </c>
      <c r="O247" s="4">
        <f t="shared" si="893"/>
        <v>-0.693006052838595</v>
      </c>
      <c r="P247" s="61">
        <f t="shared" si="894"/>
        <v>-0.499929431159832</v>
      </c>
      <c r="Q247" s="4">
        <f t="shared" si="895"/>
        <v>0.999988691018676</v>
      </c>
      <c r="R247" s="4">
        <f t="shared" si="896"/>
        <v>0.994686351281744</v>
      </c>
      <c r="S247" s="4">
        <f t="shared" si="897"/>
        <v>0.999888503854318</v>
      </c>
      <c r="T247" s="4">
        <f t="shared" si="898"/>
        <v>0.999458786695469</v>
      </c>
      <c r="U247" s="61">
        <f t="shared" si="899"/>
        <v>0.000219057445561434</v>
      </c>
      <c r="V247" s="61">
        <f t="shared" si="900"/>
        <v>0.00237307632915443</v>
      </c>
      <c r="W247" s="61">
        <f t="shared" si="901"/>
        <v>0.00656766423679274</v>
      </c>
      <c r="X247" s="61">
        <f t="shared" si="902"/>
        <v>-0.00442009412559709</v>
      </c>
      <c r="Y247" s="40" cm="1">
        <f t="array" ref="Y247">SUMPRODUCT($A247:$B247,$Z$21:$AA$21)+$AB$21</f>
        <v>-0.00294906335295369</v>
      </c>
      <c r="Z247" s="40" cm="1">
        <f t="array" ref="Z247">SUMPRODUCT($A247:$B247,$Z$22:$AA$22)+$AB$22</f>
        <v>-0.0685507704953955</v>
      </c>
      <c r="AA247" s="40" cm="1">
        <f t="array" ref="AA247">SUMPRODUCT($A247:$B247,$Z$23:$AA$23)+$AB$23</f>
        <v>0.00183231383003892</v>
      </c>
      <c r="AB247" s="40" cm="1">
        <f t="array" ref="AB247">SUMPRODUCT($A247:$B247,$Z$24:$AA$24)+$AB$24</f>
        <v>-0.0316073253161653</v>
      </c>
      <c r="AC247" s="10">
        <f t="shared" ref="AC247:AF247" si="995">TANH(Y247)</f>
        <v>-0.00294905480367368</v>
      </c>
      <c r="AD247" s="10">
        <f t="shared" si="995"/>
        <v>-0.0684435938362573</v>
      </c>
      <c r="AE247" s="10">
        <f t="shared" si="995"/>
        <v>0.00183231177945408</v>
      </c>
      <c r="AF247" s="10">
        <f t="shared" si="995"/>
        <v>-0.0315968040387478</v>
      </c>
      <c r="AG247" s="61" cm="1">
        <f t="array" ref="AG247">SUMPRODUCT(AC247:AF247,$Z$28:$AC$28)+$AD$28</f>
        <v>-0.000322884049835115</v>
      </c>
      <c r="AH247" s="10">
        <f t="shared" si="876"/>
        <v>0.499919278988242</v>
      </c>
      <c r="AI247">
        <f t="shared" si="877"/>
        <v>0</v>
      </c>
      <c r="AJ247" s="4">
        <f t="shared" si="878"/>
        <v>-0.693308635616627</v>
      </c>
      <c r="AK247" s="61">
        <f t="shared" si="879"/>
        <v>-0.500080721011757</v>
      </c>
      <c r="AL247" s="4">
        <f t="shared" ref="AL247:AO247" si="996">1-AC247^2</f>
        <v>0.999991303075765</v>
      </c>
      <c r="AM247" s="4">
        <f t="shared" si="996"/>
        <v>0.995315474462777</v>
      </c>
      <c r="AN247" s="4">
        <f t="shared" si="996"/>
        <v>0.999996642633543</v>
      </c>
      <c r="AO247" s="4">
        <f t="shared" si="996"/>
        <v>0.999001641974537</v>
      </c>
      <c r="AP247" s="61">
        <f t="shared" si="905"/>
        <v>0.000494659128420719</v>
      </c>
      <c r="AQ247" s="61">
        <f t="shared" si="906"/>
        <v>0.000173832737334539</v>
      </c>
      <c r="AR247" s="61">
        <f t="shared" si="907"/>
        <v>0.00618839207145782</v>
      </c>
      <c r="AS247" s="61">
        <f t="shared" si="908"/>
        <v>-0.00514874872313939</v>
      </c>
      <c r="AT247" s="40" cm="1">
        <f t="array" ref="AT247">SUMPRODUCT($A247:$B247,$AO$21:$AP$21)+$AQ$21</f>
        <v>-0.00201560747693589</v>
      </c>
      <c r="AU247" s="40" cm="1">
        <f t="array" ref="AU247">SUMPRODUCT($A247:$B247,$AO$22:$AP$22)+$AQ$22</f>
        <v>-0.0682233944655186</v>
      </c>
      <c r="AV247" s="40" cm="1">
        <f t="array" ref="AV247">SUMPRODUCT($A247:$B247,$AO$23:$AP$23)+$AQ$23</f>
        <v>0.0134979322764976</v>
      </c>
      <c r="AW247" s="40" cm="1">
        <f t="array" ref="AW247">SUMPRODUCT($A247:$B247,$AO$24:$AP$24)+$AQ$24</f>
        <v>-0.0413096868798921</v>
      </c>
      <c r="AX247" s="10">
        <f t="shared" ref="AX247:BA247" si="997">TANH(AT247)</f>
        <v>-0.0020156047473553</v>
      </c>
      <c r="AY247" s="10">
        <f t="shared" si="997"/>
        <v>-0.0681177441181467</v>
      </c>
      <c r="AZ247" s="10">
        <f t="shared" si="997"/>
        <v>0.0134971125880194</v>
      </c>
      <c r="BA247" s="10">
        <f t="shared" si="997"/>
        <v>-0.0412862047162384</v>
      </c>
      <c r="BB247" s="10" cm="1">
        <f t="array" ref="BB247">SUMPRODUCT(AX247:BA247,$AU$28:$AX$28)+$AY$28</f>
        <v>-0.000928208215154551</v>
      </c>
      <c r="BC247" s="10">
        <f t="shared" si="882"/>
        <v>0.499767947962872</v>
      </c>
      <c r="BD247">
        <f t="shared" si="883"/>
        <v>0</v>
      </c>
      <c r="BE247" s="4">
        <f t="shared" si="884"/>
        <v>-0.69361139236383</v>
      </c>
      <c r="BF247" s="61">
        <f t="shared" si="885"/>
        <v>-0.500232052037128</v>
      </c>
      <c r="BG247" s="4">
        <f t="shared" ref="BG247:BJ247" si="998">1-AX247^2</f>
        <v>0.999995937337502</v>
      </c>
      <c r="BH247" s="4">
        <f t="shared" si="998"/>
        <v>0.995359972936255</v>
      </c>
      <c r="BI247" s="4">
        <f t="shared" si="998"/>
        <v>0.999817827951786</v>
      </c>
      <c r="BJ247" s="4">
        <f t="shared" si="998"/>
        <v>0.998295449300129</v>
      </c>
      <c r="BK247" s="61">
        <f t="shared" si="911"/>
        <v>0.000782408913878454</v>
      </c>
      <c r="BL247" s="61">
        <f t="shared" si="912"/>
        <v>-0.00189377855984972</v>
      </c>
      <c r="BM247" s="61">
        <f t="shared" si="913"/>
        <v>0.00617934477401987</v>
      </c>
      <c r="BN247" s="61">
        <f t="shared" si="914"/>
        <v>-0.00612472834771793</v>
      </c>
    </row>
    <row r="248" spans="1:66">
      <c r="A248" s="4">
        <f>Planar_dataset!A217</f>
        <v>-0.330143778362864</v>
      </c>
      <c r="B248" s="4">
        <f>Planar_dataset!B217</f>
        <v>2.31046192373612</v>
      </c>
      <c r="C248">
        <f>Planar_dataset!C217</f>
        <v>1</v>
      </c>
      <c r="D248" s="40" cm="1">
        <f t="array" ref="D248">SUMPRODUCT($A248:$B248,$E$21:$F$21)+$G$21</f>
        <v>0.00418034826638012</v>
      </c>
      <c r="E248" s="40" cm="1">
        <f t="array" ref="E248">SUMPRODUCT($A248:$B248,$E$22:$F$22)+$G$22</f>
        <v>-0.0433738697499549</v>
      </c>
      <c r="F248" s="40" cm="1">
        <f t="array" ref="F248">SUMPRODUCT($A248:$B248,$E$23:$F$23)+$G$23</f>
        <v>-0.00728079124453099</v>
      </c>
      <c r="G248" s="40" cm="1">
        <f t="array" ref="G248">SUMPRODUCT($A248:$B248,$E$24:$F$24)+$G$24</f>
        <v>-0.0142134460463431</v>
      </c>
      <c r="H248" s="10">
        <f t="shared" si="887"/>
        <v>0.00418032391558745</v>
      </c>
      <c r="I248" s="10">
        <f t="shared" si="888"/>
        <v>-0.0433466905561778</v>
      </c>
      <c r="J248" s="10">
        <f t="shared" si="889"/>
        <v>-0.00728066259586893</v>
      </c>
      <c r="K248" s="10">
        <f t="shared" si="890"/>
        <v>-0.0142124889805202</v>
      </c>
      <c r="L248" s="10" cm="1">
        <f t="array" ref="L248">SUMPRODUCT(H248:K248,$E$28:$H$28)+$I$28</f>
        <v>0.000174957682811811</v>
      </c>
      <c r="M248" s="10">
        <f t="shared" si="891"/>
        <v>0.500043739420591</v>
      </c>
      <c r="N248">
        <f t="shared" si="892"/>
        <v>1</v>
      </c>
      <c r="O248" s="4">
        <f t="shared" si="893"/>
        <v>-0.693059705544813</v>
      </c>
      <c r="P248" s="61">
        <f t="shared" si="894"/>
        <v>-0.499956260579409</v>
      </c>
      <c r="Q248" s="4">
        <f t="shared" si="895"/>
        <v>0.999982524891961</v>
      </c>
      <c r="R248" s="4">
        <f t="shared" si="896"/>
        <v>0.998121064417827</v>
      </c>
      <c r="S248" s="4">
        <f t="shared" si="897"/>
        <v>0.999946991952165</v>
      </c>
      <c r="T248" s="4">
        <f t="shared" si="898"/>
        <v>0.999798005156979</v>
      </c>
      <c r="U248" s="61">
        <f t="shared" si="899"/>
        <v>0.000219067850765156</v>
      </c>
      <c r="V248" s="61">
        <f t="shared" si="900"/>
        <v>0.00238139850190233</v>
      </c>
      <c r="W248" s="61">
        <f t="shared" si="901"/>
        <v>0.00656840089341695</v>
      </c>
      <c r="X248" s="61">
        <f t="shared" si="902"/>
        <v>-0.00442183160615746</v>
      </c>
      <c r="Y248" s="40" cm="1">
        <f t="array" ref="Y248">SUMPRODUCT($A248:$B248,$Z$21:$AA$21)+$AB$21</f>
        <v>0.00442399500491101</v>
      </c>
      <c r="Z248" s="40" cm="1">
        <f t="array" ref="Z248">SUMPRODUCT($A248:$B248,$Z$22:$AA$22)+$AB$22</f>
        <v>-0.0407409998743232</v>
      </c>
      <c r="AA248" s="40" cm="1">
        <f t="array" ref="AA248">SUMPRODUCT($A248:$B248,$Z$23:$AA$23)+$AB$23</f>
        <v>1.33215835677627e-5</v>
      </c>
      <c r="AB248" s="40" cm="1">
        <f t="array" ref="AB248">SUMPRODUCT($A248:$B248,$Z$24:$AA$24)+$AB$24</f>
        <v>-0.0191219483070625</v>
      </c>
      <c r="AC248" s="10">
        <f t="shared" ref="AC248:AF248" si="999">TANH(Y248)</f>
        <v>0.00442396614338905</v>
      </c>
      <c r="AD248" s="10">
        <f t="shared" si="999"/>
        <v>-0.0407184737979918</v>
      </c>
      <c r="AE248" s="10">
        <f t="shared" si="999"/>
        <v>1.33215835669746e-5</v>
      </c>
      <c r="AF248" s="10">
        <f t="shared" si="999"/>
        <v>-0.0191196180080573</v>
      </c>
      <c r="AG248" s="61" cm="1">
        <f t="array" ref="AG248">SUMPRODUCT(AC248:AF248,$Z$28:$AC$28)+$AD$28</f>
        <v>-0.000188758948028711</v>
      </c>
      <c r="AH248" s="10">
        <f t="shared" si="876"/>
        <v>0.499952810263133</v>
      </c>
      <c r="AI248">
        <f t="shared" si="877"/>
        <v>0</v>
      </c>
      <c r="AJ248" s="4">
        <f t="shared" si="878"/>
        <v>-0.693241564487702</v>
      </c>
      <c r="AK248" s="61">
        <f t="shared" si="879"/>
        <v>-0.500047189736867</v>
      </c>
      <c r="AL248" s="4">
        <f t="shared" ref="AL248:AO248" si="1000">1-AC248^2</f>
        <v>0.999980428523562</v>
      </c>
      <c r="AM248" s="4">
        <f t="shared" si="1000"/>
        <v>0.998342005891562</v>
      </c>
      <c r="AN248" s="4">
        <f t="shared" si="1000"/>
        <v>0.999999999822535</v>
      </c>
      <c r="AO248" s="4">
        <f t="shared" si="1000"/>
        <v>0.999634440207226</v>
      </c>
      <c r="AP248" s="61">
        <f t="shared" si="905"/>
        <v>0.000494620581790353</v>
      </c>
      <c r="AQ248" s="61">
        <f t="shared" si="906"/>
        <v>0.000174349632526516</v>
      </c>
      <c r="AR248" s="61">
        <f t="shared" si="907"/>
        <v>0.00618799790337405</v>
      </c>
      <c r="AS248" s="61">
        <f t="shared" si="908"/>
        <v>-0.00515166464708862</v>
      </c>
      <c r="AT248" s="40" cm="1">
        <f t="array" ref="AT248">SUMPRODUCT($A248:$B248,$AO$21:$AP$21)+$AQ$21</f>
        <v>0.00497356493653116</v>
      </c>
      <c r="AU248" s="40" cm="1">
        <f t="array" ref="AU248">SUMPRODUCT($A248:$B248,$AO$22:$AP$22)+$AQ$22</f>
        <v>-0.0405483255417802</v>
      </c>
      <c r="AV248" s="40" cm="1">
        <f t="array" ref="AV248">SUMPRODUCT($A248:$B248,$AO$23:$AP$23)+$AQ$23</f>
        <v>0.00687974674301014</v>
      </c>
      <c r="AW248" s="40" cm="1">
        <f t="array" ref="AW248">SUMPRODUCT($A248:$B248,$AO$24:$AP$24)+$AQ$24</f>
        <v>-0.0248327034313185</v>
      </c>
      <c r="AX248" s="10">
        <f t="shared" ref="AX248:BA248" si="1001">TANH(AT248)</f>
        <v>0.00497352392765894</v>
      </c>
      <c r="AY248" s="10">
        <f t="shared" si="1001"/>
        <v>-0.0405261174116237</v>
      </c>
      <c r="AZ248" s="10">
        <f t="shared" si="1001"/>
        <v>0.00687963820349504</v>
      </c>
      <c r="BA248" s="10">
        <f t="shared" si="1001"/>
        <v>-0.0248276002189794</v>
      </c>
      <c r="BB248" s="10" cm="1">
        <f t="array" ref="BB248">SUMPRODUCT(AX248:BA248,$AU$28:$AX$28)+$AY$28</f>
        <v>-0.0005505767896057</v>
      </c>
      <c r="BC248" s="10">
        <f t="shared" si="882"/>
        <v>0.499862355806076</v>
      </c>
      <c r="BD248">
        <f t="shared" si="883"/>
        <v>0</v>
      </c>
      <c r="BE248" s="4">
        <f t="shared" si="884"/>
        <v>-0.693422506846598</v>
      </c>
      <c r="BF248" s="61">
        <f t="shared" si="885"/>
        <v>-0.500137644193924</v>
      </c>
      <c r="BG248" s="4">
        <f t="shared" ref="BG248:BJ248" si="1002">1-AX248^2</f>
        <v>0.999975264059741</v>
      </c>
      <c r="BH248" s="4">
        <f t="shared" si="1002"/>
        <v>0.998357633807539</v>
      </c>
      <c r="BI248" s="4">
        <f t="shared" si="1002"/>
        <v>0.999952670578189</v>
      </c>
      <c r="BJ248" s="4">
        <f t="shared" si="1002"/>
        <v>0.999383590267367</v>
      </c>
      <c r="BK248" s="61">
        <f t="shared" si="911"/>
        <v>0.000782245079363286</v>
      </c>
      <c r="BL248" s="61">
        <f t="shared" si="912"/>
        <v>-0.00189912344391741</v>
      </c>
      <c r="BM248" s="61">
        <f t="shared" si="913"/>
        <v>0.00617901179165544</v>
      </c>
      <c r="BN248" s="61">
        <f t="shared" si="914"/>
        <v>-0.00613024712677286</v>
      </c>
    </row>
    <row r="249" spans="1:66">
      <c r="A249" s="4">
        <f>Planar_dataset!A218</f>
        <v>-0.103592947679364</v>
      </c>
      <c r="B249" s="4">
        <f>Planar_dataset!B218</f>
        <v>-1.40325114504461</v>
      </c>
      <c r="C249">
        <f>Planar_dataset!C218</f>
        <v>1</v>
      </c>
      <c r="D249" s="40" cm="1">
        <f t="array" ref="D249">SUMPRODUCT($A249:$B249,$E$21:$F$21)+$G$21</f>
        <v>-0.00797822243420087</v>
      </c>
      <c r="E249" s="40" cm="1">
        <f t="array" ref="E249">SUMPRODUCT($A249:$B249,$E$22:$F$22)+$G$22</f>
        <v>0.0260495181261732</v>
      </c>
      <c r="F249" s="40" cm="1">
        <f t="array" ref="F249">SUMPRODUCT($A249:$B249,$E$23:$F$23)+$G$23</f>
        <v>0.0052655140542401</v>
      </c>
      <c r="G249" s="40" cm="1">
        <f t="array" ref="G249">SUMPRODUCT($A249:$B249,$E$24:$F$24)+$G$24</f>
        <v>0.00888410851658934</v>
      </c>
      <c r="H249" s="10">
        <f t="shared" si="887"/>
        <v>-0.00797805316181757</v>
      </c>
      <c r="I249" s="10">
        <f t="shared" si="888"/>
        <v>0.0260436275203472</v>
      </c>
      <c r="J249" s="10">
        <f t="shared" si="889"/>
        <v>0.00526546539153382</v>
      </c>
      <c r="K249" s="10">
        <f t="shared" si="890"/>
        <v>0.00888387479081976</v>
      </c>
      <c r="L249" s="10" cm="1">
        <f t="array" ref="L249">SUMPRODUCT(H249:K249,$E$28:$H$28)+$I$28</f>
        <v>-0.000111381398696053</v>
      </c>
      <c r="M249" s="10">
        <f t="shared" si="891"/>
        <v>0.499972154650355</v>
      </c>
      <c r="N249">
        <f t="shared" si="892"/>
        <v>0</v>
      </c>
      <c r="O249" s="4">
        <f t="shared" si="893"/>
        <v>-0.69320287281002</v>
      </c>
      <c r="P249" s="61">
        <f t="shared" si="894"/>
        <v>-0.500027845349645</v>
      </c>
      <c r="Q249" s="4">
        <f t="shared" si="895"/>
        <v>0.999936350667747</v>
      </c>
      <c r="R249" s="4">
        <f t="shared" si="896"/>
        <v>0.999321729465581</v>
      </c>
      <c r="S249" s="4">
        <f t="shared" si="897"/>
        <v>0.999972274874211</v>
      </c>
      <c r="T249" s="4">
        <f t="shared" si="898"/>
        <v>0.999921076768701</v>
      </c>
      <c r="U249" s="61">
        <f t="shared" si="899"/>
        <v>0.000219089100439414</v>
      </c>
      <c r="V249" s="61">
        <f t="shared" si="900"/>
        <v>0.00238460453005357</v>
      </c>
      <c r="W249" s="61">
        <f t="shared" si="901"/>
        <v>0.00656950747157681</v>
      </c>
      <c r="X249" s="61">
        <f t="shared" si="902"/>
        <v>-0.00442300912296821</v>
      </c>
      <c r="Y249" s="40" cm="1">
        <f t="array" ref="Y249">SUMPRODUCT($A249:$B249,$Z$21:$AA$21)+$AB$21</f>
        <v>-0.00812263469187138</v>
      </c>
      <c r="Z249" s="40" cm="1">
        <f t="array" ref="Z249">SUMPRODUCT($A249:$B249,$Z$22:$AA$22)+$AB$22</f>
        <v>0.0244900367091136</v>
      </c>
      <c r="AA249" s="40" cm="1">
        <f t="array" ref="AA249">SUMPRODUCT($A249:$B249,$Z$23:$AA$23)+$AB$23</f>
        <v>0.000943441983165738</v>
      </c>
      <c r="AB249" s="40" cm="1">
        <f t="array" ref="AB249">SUMPRODUCT($A249:$B249,$Z$24:$AA$24)+$AB$24</f>
        <v>0.0117924862026885</v>
      </c>
      <c r="AC249" s="10">
        <f t="shared" ref="AC249:AF249" si="1003">TANH(Y249)</f>
        <v>-0.00812245606036976</v>
      </c>
      <c r="AD249" s="10">
        <f t="shared" si="1003"/>
        <v>0.0244851418197845</v>
      </c>
      <c r="AE249" s="10">
        <f t="shared" si="1003"/>
        <v>0.000943441703252018</v>
      </c>
      <c r="AF249" s="10">
        <f t="shared" si="1003"/>
        <v>0.011791939601315</v>
      </c>
      <c r="AG249" s="61" cm="1">
        <f t="array" ref="AG249">SUMPRODUCT(AC249:AF249,$Z$28:$AC$28)+$AD$28</f>
        <v>0.000107947781579176</v>
      </c>
      <c r="AH249" s="10">
        <f t="shared" si="876"/>
        <v>0.500026986945369</v>
      </c>
      <c r="AI249">
        <f t="shared" si="877"/>
        <v>1</v>
      </c>
      <c r="AJ249" s="4">
        <f t="shared" si="878"/>
        <v>-0.693093208125746</v>
      </c>
      <c r="AK249" s="61">
        <f t="shared" si="879"/>
        <v>-0.499973013054631</v>
      </c>
      <c r="AL249" s="4">
        <f t="shared" ref="AL249:AO249" si="1004">1-AC249^2</f>
        <v>0.999934025707547</v>
      </c>
      <c r="AM249" s="4">
        <f t="shared" si="1004"/>
        <v>0.999400477830065</v>
      </c>
      <c r="AN249" s="4">
        <f t="shared" si="1004"/>
        <v>0.999999109917753</v>
      </c>
      <c r="AO249" s="4">
        <f t="shared" si="1004"/>
        <v>0.999860950160439</v>
      </c>
      <c r="AP249" s="61">
        <f t="shared" si="905"/>
        <v>0.000494524261255348</v>
      </c>
      <c r="AQ249" s="61">
        <f t="shared" si="906"/>
        <v>0.00017450859286708</v>
      </c>
      <c r="AR249" s="61">
        <f t="shared" si="907"/>
        <v>0.00618707447378683</v>
      </c>
      <c r="AS249" s="61">
        <f t="shared" si="908"/>
        <v>-0.005152067609316</v>
      </c>
      <c r="AT249" s="40" cm="1">
        <f t="array" ref="AT249">SUMPRODUCT($A249:$B249,$AO$21:$AP$21)+$AQ$21</f>
        <v>-0.00844837085298325</v>
      </c>
      <c r="AU249" s="40" cm="1">
        <f t="array" ref="AU249">SUMPRODUCT($A249:$B249,$AO$22:$AP$22)+$AQ$22</f>
        <v>0.0243759088160615</v>
      </c>
      <c r="AV249" s="40" cm="1">
        <f t="array" ref="AV249">SUMPRODUCT($A249:$B249,$AO$23:$AP$23)+$AQ$23</f>
        <v>-0.00312509112160197</v>
      </c>
      <c r="AW249" s="40" cm="1">
        <f t="array" ref="AW249">SUMPRODUCT($A249:$B249,$AO$24:$AP$24)+$AQ$24</f>
        <v>0.0151760980161633</v>
      </c>
      <c r="AX249" s="10">
        <f t="shared" ref="AX249:BA249" si="1005">TANH(AT249)</f>
        <v>-0.00844816985798273</v>
      </c>
      <c r="AY249" s="10">
        <f t="shared" si="1005"/>
        <v>0.0243710820306967</v>
      </c>
      <c r="AZ249" s="10">
        <f t="shared" si="1005"/>
        <v>-0.00312508094822578</v>
      </c>
      <c r="BA249" s="10">
        <f t="shared" si="1005"/>
        <v>0.0151749330344562</v>
      </c>
      <c r="BB249" s="10" cm="1">
        <f t="array" ref="BB249">SUMPRODUCT(AX249:BA249,$AU$28:$AX$28)+$AY$28</f>
        <v>0.000331477847519832</v>
      </c>
      <c r="BC249" s="10">
        <f t="shared" si="882"/>
        <v>0.500082869461121</v>
      </c>
      <c r="BD249">
        <f t="shared" si="883"/>
        <v>1</v>
      </c>
      <c r="BE249" s="4">
        <f t="shared" si="884"/>
        <v>-0.692981455370881</v>
      </c>
      <c r="BF249" s="61">
        <f t="shared" si="885"/>
        <v>-0.499917130538879</v>
      </c>
      <c r="BG249" s="4">
        <f t="shared" ref="BG249:BJ249" si="1006">1-AX249^2</f>
        <v>0.999928628426051</v>
      </c>
      <c r="BH249" s="4">
        <f t="shared" si="1006"/>
        <v>0.999406050360653</v>
      </c>
      <c r="BI249" s="4">
        <f t="shared" si="1006"/>
        <v>0.999990233869067</v>
      </c>
      <c r="BJ249" s="4">
        <f t="shared" si="1006"/>
        <v>0.9997697214074</v>
      </c>
      <c r="BK249" s="61">
        <f t="shared" si="911"/>
        <v>0.000781863717553589</v>
      </c>
      <c r="BL249" s="61">
        <f t="shared" si="912"/>
        <v>-0.00190027957770672</v>
      </c>
      <c r="BM249" s="61">
        <f t="shared" si="913"/>
        <v>0.00617651944135369</v>
      </c>
      <c r="BN249" s="61">
        <f t="shared" si="914"/>
        <v>-0.00612991175943836</v>
      </c>
    </row>
    <row r="250" spans="1:66">
      <c r="A250" s="4">
        <f>Planar_dataset!A219</f>
        <v>-1.62823989738401</v>
      </c>
      <c r="B250" s="4">
        <f>Planar_dataset!B219</f>
        <v>-3.22048585075333</v>
      </c>
      <c r="C250">
        <f>Planar_dataset!C219</f>
        <v>1</v>
      </c>
      <c r="D250" s="40" cm="1">
        <f t="array" ref="D250">SUMPRODUCT($A250:$B250,$E$21:$F$21)+$G$21</f>
        <v>-0.043180900393246</v>
      </c>
      <c r="E250" s="40" cm="1">
        <f t="array" ref="E250">SUMPRODUCT($A250:$B250,$E$22:$F$22)+$G$22</f>
        <v>0.0584423085665603</v>
      </c>
      <c r="F250" s="40" cm="1">
        <f t="array" ref="F250">SUMPRODUCT($A250:$B250,$E$23:$F$23)+$G$23</f>
        <v>0.0159415081156105</v>
      </c>
      <c r="G250" s="40" cm="1">
        <f t="array" ref="G250">SUMPRODUCT($A250:$B250,$E$24:$F$24)+$G$24</f>
        <v>0.0215396978944236</v>
      </c>
      <c r="H250" s="10">
        <f t="shared" si="887"/>
        <v>-0.0431540821677614</v>
      </c>
      <c r="I250" s="10">
        <f t="shared" si="888"/>
        <v>0.0583758627083731</v>
      </c>
      <c r="J250" s="10">
        <f t="shared" si="889"/>
        <v>0.0159401578387845</v>
      </c>
      <c r="K250" s="10">
        <f t="shared" si="890"/>
        <v>0.0215363673365971</v>
      </c>
      <c r="L250" s="10" cm="1">
        <f t="array" ref="L250">SUMPRODUCT(H250:K250,$E$28:$H$28)+$I$28</f>
        <v>-0.000278587403646014</v>
      </c>
      <c r="M250" s="10">
        <f t="shared" si="891"/>
        <v>0.499930353149539</v>
      </c>
      <c r="N250">
        <f t="shared" si="892"/>
        <v>0</v>
      </c>
      <c r="O250" s="4">
        <f t="shared" si="893"/>
        <v>-0.693286483963136</v>
      </c>
      <c r="P250" s="61">
        <f t="shared" si="894"/>
        <v>-0.500069646850461</v>
      </c>
      <c r="Q250" s="4">
        <f t="shared" si="895"/>
        <v>0.998137725192258</v>
      </c>
      <c r="R250" s="4">
        <f t="shared" si="896"/>
        <v>0.996592258653053</v>
      </c>
      <c r="S250" s="4">
        <f t="shared" si="897"/>
        <v>0.999745911368075</v>
      </c>
      <c r="T250" s="4">
        <f t="shared" si="898"/>
        <v>0.999536184881943</v>
      </c>
      <c r="U250" s="61">
        <f t="shared" si="899"/>
        <v>0.00021871329866038</v>
      </c>
      <c r="V250" s="61">
        <f t="shared" si="900"/>
        <v>0.00237829020843578</v>
      </c>
      <c r="W250" s="61">
        <f t="shared" si="901"/>
        <v>0.00656856940923713</v>
      </c>
      <c r="X250" s="61">
        <f t="shared" si="902"/>
        <v>-0.00442167622219329</v>
      </c>
      <c r="Y250" s="40" cm="1">
        <f t="array" ref="Y250">SUMPRODUCT($A250:$B250,$Z$21:$AA$21)+$AB$21</f>
        <v>-0.0434960691241909</v>
      </c>
      <c r="Z250" s="40" cm="1">
        <f t="array" ref="Z250">SUMPRODUCT($A250:$B250,$Z$22:$AA$22)+$AB$22</f>
        <v>0.0550429113512453</v>
      </c>
      <c r="AA250" s="40" cm="1">
        <f t="array" ref="AA250">SUMPRODUCT($A250:$B250,$Z$23:$AA$23)+$AB$23</f>
        <v>0.00651593686239966</v>
      </c>
      <c r="AB250" s="40" cm="1">
        <f t="array" ref="AB250">SUMPRODUCT($A250:$B250,$Z$24:$AA$24)+$AB$24</f>
        <v>0.0278819271237018</v>
      </c>
      <c r="AC250" s="10">
        <f t="shared" ref="AC250:AF250" si="1007">TANH(Y250)</f>
        <v>-0.0434686596789914</v>
      </c>
      <c r="AD250" s="10">
        <f t="shared" si="1007"/>
        <v>0.0549873903940296</v>
      </c>
      <c r="AE250" s="10">
        <f t="shared" si="1007"/>
        <v>0.0065158446473144</v>
      </c>
      <c r="AF250" s="10">
        <f t="shared" si="1007"/>
        <v>0.027874704215731</v>
      </c>
      <c r="AG250" s="61" cm="1">
        <f t="array" ref="AG250">SUMPRODUCT(AC250:AF250,$Z$28:$AC$28)+$AD$28</f>
        <v>0.000229051762147629</v>
      </c>
      <c r="AH250" s="10">
        <f t="shared" si="876"/>
        <v>0.500057262940287</v>
      </c>
      <c r="AI250">
        <f t="shared" si="877"/>
        <v>1</v>
      </c>
      <c r="AJ250" s="4">
        <f t="shared" si="878"/>
        <v>-0.69303266123696</v>
      </c>
      <c r="AK250" s="61">
        <f t="shared" si="879"/>
        <v>-0.499942737059713</v>
      </c>
      <c r="AL250" s="4">
        <f t="shared" ref="AL250:AO250" si="1008">1-AC250^2</f>
        <v>0.998110475625712</v>
      </c>
      <c r="AM250" s="4">
        <f t="shared" si="1008"/>
        <v>0.996976386897655</v>
      </c>
      <c r="AN250" s="4">
        <f t="shared" si="1008"/>
        <v>0.999957543768532</v>
      </c>
      <c r="AO250" s="4">
        <f t="shared" si="1008"/>
        <v>0.999223000864885</v>
      </c>
      <c r="AP250" s="61">
        <f t="shared" si="905"/>
        <v>0.000493592520566768</v>
      </c>
      <c r="AQ250" s="61">
        <f t="shared" si="906"/>
        <v>0.000174074772623491</v>
      </c>
      <c r="AR250" s="61">
        <f t="shared" si="907"/>
        <v>0.00618644265637779</v>
      </c>
      <c r="AS250" s="61">
        <f t="shared" si="908"/>
        <v>-0.00514846860860088</v>
      </c>
      <c r="AT250" s="40" cm="1">
        <f t="array" ref="AT250">SUMPRODUCT($A250:$B250,$AO$21:$AP$21)+$AQ$21</f>
        <v>-0.044206927765296</v>
      </c>
      <c r="AU250" s="40" cm="1">
        <f t="array" ref="AU250">SUMPRODUCT($A250:$B250,$AO$22:$AP$22)+$AQ$22</f>
        <v>0.0547941342183707</v>
      </c>
      <c r="AV250" s="40" cm="1">
        <f t="array" ref="AV250">SUMPRODUCT($A250:$B250,$AO$23:$AP$23)+$AQ$23</f>
        <v>-0.00235591504386797</v>
      </c>
      <c r="AW250" s="40" cm="1">
        <f t="array" ref="AW250">SUMPRODUCT($A250:$B250,$AO$24:$AP$24)+$AQ$24</f>
        <v>0.0352598405131166</v>
      </c>
      <c r="AX250" s="10">
        <f t="shared" ref="AX250:BA250" si="1009">TANH(AT250)</f>
        <v>-0.0441781530924626</v>
      </c>
      <c r="AY250" s="10">
        <f t="shared" si="1009"/>
        <v>0.0547393620791409</v>
      </c>
      <c r="AZ250" s="10">
        <f t="shared" si="1009"/>
        <v>-0.00235591068517119</v>
      </c>
      <c r="BA250" s="10">
        <f t="shared" si="1009"/>
        <v>0.0352452354359742</v>
      </c>
      <c r="BB250" s="10" cm="1">
        <f t="array" ref="BB250">SUMPRODUCT(AX250:BA250,$AU$28:$AX$28)+$AY$28</f>
        <v>0.000739519813494178</v>
      </c>
      <c r="BC250" s="10">
        <f t="shared" si="882"/>
        <v>0.500184879944948</v>
      </c>
      <c r="BD250">
        <f t="shared" si="883"/>
        <v>1</v>
      </c>
      <c r="BE250" s="4">
        <f t="shared" si="884"/>
        <v>-0.692777489014391</v>
      </c>
      <c r="BF250" s="61">
        <f t="shared" si="885"/>
        <v>-0.499815120055052</v>
      </c>
      <c r="BG250" s="4">
        <f t="shared" ref="BG250:BJ250" si="1010">1-AX250^2</f>
        <v>0.998048290789339</v>
      </c>
      <c r="BH250" s="4">
        <f t="shared" si="1010"/>
        <v>0.997003602239169</v>
      </c>
      <c r="BI250" s="4">
        <f t="shared" si="1010"/>
        <v>0.999994449684844</v>
      </c>
      <c r="BJ250" s="4">
        <f t="shared" si="1010"/>
        <v>0.998757773379063</v>
      </c>
      <c r="BK250" s="61">
        <f t="shared" si="911"/>
        <v>0.000780234201824483</v>
      </c>
      <c r="BL250" s="61">
        <f t="shared" si="912"/>
        <v>-0.00189532471240576</v>
      </c>
      <c r="BM250" s="61">
        <f t="shared" si="913"/>
        <v>0.00617528512700071</v>
      </c>
      <c r="BN250" s="61">
        <f t="shared" si="914"/>
        <v>-0.00612245760677049</v>
      </c>
    </row>
    <row r="251" spans="1:66">
      <c r="A251" s="4">
        <f>Planar_dataset!A220</f>
        <v>-1.27072988018683</v>
      </c>
      <c r="B251" s="4">
        <f>Planar_dataset!B220</f>
        <v>-3.80050197275106</v>
      </c>
      <c r="C251">
        <f>Planar_dataset!C220</f>
        <v>1</v>
      </c>
      <c r="D251" s="40" cm="1">
        <f t="array" ref="D251">SUMPRODUCT($A251:$B251,$E$21:$F$21)+$G$21</f>
        <v>-0.0393182019373693</v>
      </c>
      <c r="E251" s="40" cm="1">
        <f t="array" ref="E251">SUMPRODUCT($A251:$B251,$E$22:$F$22)+$G$22</f>
        <v>0.0695958547930247</v>
      </c>
      <c r="F251" s="40" cm="1">
        <f t="array" ref="F251">SUMPRODUCT($A251:$B251,$E$23:$F$23)+$G$23</f>
        <v>0.017007476779093</v>
      </c>
      <c r="G251" s="40" cm="1">
        <f t="array" ref="G251">SUMPRODUCT($A251:$B251,$E$24:$F$24)+$G$24</f>
        <v>0.0248805938203597</v>
      </c>
      <c r="H251" s="10">
        <f t="shared" si="887"/>
        <v>-0.0392979535135299</v>
      </c>
      <c r="I251" s="10">
        <f t="shared" si="888"/>
        <v>0.0694837076324966</v>
      </c>
      <c r="J251" s="10">
        <f t="shared" si="889"/>
        <v>0.0170058371403954</v>
      </c>
      <c r="K251" s="10">
        <f t="shared" si="890"/>
        <v>0.0248754610309754</v>
      </c>
      <c r="L251" s="10" cm="1">
        <f t="array" ref="L251">SUMPRODUCT(H251:K251,$E$28:$H$28)+$I$28</f>
        <v>-0.00031774894197937</v>
      </c>
      <c r="M251" s="10">
        <f t="shared" si="891"/>
        <v>0.499920562765174</v>
      </c>
      <c r="N251">
        <f t="shared" si="892"/>
        <v>0</v>
      </c>
      <c r="O251" s="4">
        <f t="shared" si="893"/>
        <v>-0.693306067651484</v>
      </c>
      <c r="P251" s="61">
        <f t="shared" si="894"/>
        <v>-0.500079437234827</v>
      </c>
      <c r="Q251" s="4">
        <f t="shared" si="895"/>
        <v>0.998455670849648</v>
      </c>
      <c r="R251" s="4">
        <f t="shared" si="896"/>
        <v>0.995172014373642</v>
      </c>
      <c r="S251" s="4">
        <f t="shared" si="897"/>
        <v>0.999710801503154</v>
      </c>
      <c r="T251" s="4">
        <f t="shared" si="898"/>
        <v>0.999381211438496</v>
      </c>
      <c r="U251" s="61">
        <f t="shared" si="899"/>
        <v>0.000218787250688184</v>
      </c>
      <c r="V251" s="61">
        <f t="shared" si="900"/>
        <v>0.00237494740141354</v>
      </c>
      <c r="W251" s="61">
        <f t="shared" si="901"/>
        <v>0.00656846732424833</v>
      </c>
      <c r="X251" s="61">
        <f t="shared" si="902"/>
        <v>-0.00442107721616931</v>
      </c>
      <c r="Y251" s="40" cm="1">
        <f t="array" ref="Y251">SUMPRODUCT($A251:$B251,$Z$21:$AA$21)+$AB$21</f>
        <v>-0.039697746970734</v>
      </c>
      <c r="Z251" s="40" cm="1">
        <f t="array" ref="Z251">SUMPRODUCT($A251:$B251,$Z$22:$AA$22)+$AB$22</f>
        <v>0.065500023729642</v>
      </c>
      <c r="AA251" s="40" cm="1">
        <f t="array" ref="AA251">SUMPRODUCT($A251:$B251,$Z$23:$AA$23)+$AB$23</f>
        <v>0.00565329757940611</v>
      </c>
      <c r="AB251" s="40" cm="1">
        <f t="array" ref="AB251">SUMPRODUCT($A251:$B251,$Z$24:$AA$24)+$AB$24</f>
        <v>0.0325207292326859</v>
      </c>
      <c r="AC251" s="10">
        <f t="shared" ref="AC251:AF251" si="1011">TANH(Y251)</f>
        <v>-0.0396769067340217</v>
      </c>
      <c r="AD251" s="10">
        <f t="shared" si="1011"/>
        <v>0.0654065136390076</v>
      </c>
      <c r="AE251" s="10">
        <f t="shared" si="1011"/>
        <v>0.00565323735413926</v>
      </c>
      <c r="AF251" s="10">
        <f t="shared" si="1011"/>
        <v>0.0325092694630388</v>
      </c>
      <c r="AG251" s="61" cm="1">
        <f t="array" ref="AG251">SUMPRODUCT(AC251:AF251,$Z$28:$AC$28)+$AD$28</f>
        <v>0.000280101276783004</v>
      </c>
      <c r="AH251" s="10">
        <f t="shared" si="876"/>
        <v>0.500070025318738</v>
      </c>
      <c r="AI251">
        <f t="shared" si="877"/>
        <v>1</v>
      </c>
      <c r="AJ251" s="4">
        <f t="shared" si="878"/>
        <v>-0.693007139728644</v>
      </c>
      <c r="AK251" s="61">
        <f t="shared" si="879"/>
        <v>-0.499929974681262</v>
      </c>
      <c r="AL251" s="4">
        <f t="shared" ref="AL251:AO251" si="1012">1-AC251^2</f>
        <v>0.99842574307202</v>
      </c>
      <c r="AM251" s="4">
        <f t="shared" si="1012"/>
        <v>0.99572198797359</v>
      </c>
      <c r="AN251" s="4">
        <f t="shared" si="1012"/>
        <v>0.999968040907418</v>
      </c>
      <c r="AO251" s="4">
        <f t="shared" si="1012"/>
        <v>0.998943147398979</v>
      </c>
      <c r="AP251" s="61">
        <f t="shared" si="905"/>
        <v>0.000493735824560545</v>
      </c>
      <c r="AQ251" s="61">
        <f t="shared" si="906"/>
        <v>0.000173851313045833</v>
      </c>
      <c r="AR251" s="61">
        <f t="shared" si="907"/>
        <v>0.00618634967189349</v>
      </c>
      <c r="AS251" s="61">
        <f t="shared" si="908"/>
        <v>-0.00514689527978042</v>
      </c>
      <c r="AT251" s="40" cm="1">
        <f t="array" ref="AT251">SUMPRODUCT($A251:$B251,$AO$21:$AP$21)+$AQ$21</f>
        <v>-0.0405538199106455</v>
      </c>
      <c r="AU251" s="40" cm="1">
        <f t="array" ref="AU251">SUMPRODUCT($A251:$B251,$AO$22:$AP$22)+$AQ$22</f>
        <v>0.0652002808905753</v>
      </c>
      <c r="AV251" s="40" cm="1">
        <f t="array" ref="AV251">SUMPRODUCT($A251:$B251,$AO$23:$AP$23)+$AQ$23</f>
        <v>-0.00503423464454331</v>
      </c>
      <c r="AW251" s="40" cm="1">
        <f t="array" ref="AW251">SUMPRODUCT($A251:$B251,$AO$24:$AP$24)+$AQ$24</f>
        <v>0.0414088057233335</v>
      </c>
      <c r="AX251" s="10">
        <f t="shared" ref="AX251:BA251" si="1013">TANH(AT251)</f>
        <v>-0.0405316027555018</v>
      </c>
      <c r="AY251" s="10">
        <f t="shared" si="1013"/>
        <v>0.0651080472608764</v>
      </c>
      <c r="AZ251" s="10">
        <f t="shared" si="1013"/>
        <v>-0.00503419211656823</v>
      </c>
      <c r="BA251" s="10">
        <f t="shared" si="1013"/>
        <v>0.0413851542013367</v>
      </c>
      <c r="BB251" s="10" cm="1">
        <f t="array" ref="BB251">SUMPRODUCT(AX251:BA251,$AU$28:$AX$28)+$AY$28</f>
        <v>0.00088164786911368</v>
      </c>
      <c r="BC251" s="10">
        <f t="shared" si="882"/>
        <v>0.500220411953001</v>
      </c>
      <c r="BD251">
        <f t="shared" si="883"/>
        <v>1</v>
      </c>
      <c r="BE251" s="4">
        <f t="shared" si="884"/>
        <v>-0.692706453788256</v>
      </c>
      <c r="BF251" s="61">
        <f t="shared" si="885"/>
        <v>-0.499779588046999</v>
      </c>
      <c r="BG251" s="4">
        <f t="shared" ref="BG251:BJ251" si="1014">1-AX251^2</f>
        <v>0.99835718917807</v>
      </c>
      <c r="BH251" s="4">
        <f t="shared" si="1014"/>
        <v>0.995760942181875</v>
      </c>
      <c r="BI251" s="4">
        <f t="shared" si="1014"/>
        <v>0.999974656909734</v>
      </c>
      <c r="BJ251" s="4">
        <f t="shared" si="1014"/>
        <v>0.998287269011732</v>
      </c>
      <c r="BK251" s="61">
        <f t="shared" si="911"/>
        <v>0.00078042020196699</v>
      </c>
      <c r="BL251" s="61">
        <f t="shared" si="912"/>
        <v>-0.00189282781836258</v>
      </c>
      <c r="BM251" s="61">
        <f t="shared" si="913"/>
        <v>0.0061747239060943</v>
      </c>
      <c r="BN251" s="61">
        <f t="shared" si="914"/>
        <v>-0.006119138338543</v>
      </c>
    </row>
    <row r="252" spans="1:66">
      <c r="A252" s="4">
        <f>Planar_dataset!A221</f>
        <v>-0.32416504089757</v>
      </c>
      <c r="B252" s="4">
        <f>Planar_dataset!B221</f>
        <v>2.25857585053674</v>
      </c>
      <c r="C252">
        <f>Planar_dataset!C221</f>
        <v>1</v>
      </c>
      <c r="D252" s="40" cm="1">
        <f t="array" ref="D252">SUMPRODUCT($A252:$B252,$E$21:$F$21)+$G$21</f>
        <v>0.00406079784647686</v>
      </c>
      <c r="E252" s="40" cm="1">
        <f t="array" ref="E252">SUMPRODUCT($A252:$B252,$E$22:$F$22)+$G$22</f>
        <v>-0.0424012072315454</v>
      </c>
      <c r="F252" s="40" cm="1">
        <f t="array" ref="F252">SUMPRODUCT($A252:$B252,$E$23:$F$23)+$G$23</f>
        <v>-0.00711330505325415</v>
      </c>
      <c r="G252" s="40" cm="1">
        <f t="array" ref="G252">SUMPRODUCT($A252:$B252,$E$24:$F$24)+$G$24</f>
        <v>-0.0138930669121584</v>
      </c>
      <c r="H252" s="10">
        <f t="shared" si="887"/>
        <v>0.00406077552566479</v>
      </c>
      <c r="I252" s="10">
        <f t="shared" si="888"/>
        <v>-0.0423758149803905</v>
      </c>
      <c r="J252" s="10">
        <f t="shared" si="889"/>
        <v>-0.0071131850800503</v>
      </c>
      <c r="K252" s="10">
        <f t="shared" si="890"/>
        <v>-0.0138921731137064</v>
      </c>
      <c r="L252" s="10" cm="1">
        <f t="array" ref="L252">SUMPRODUCT(H252:K252,$E$28:$H$28)+$I$28</f>
        <v>0.000171010031223279</v>
      </c>
      <c r="M252" s="10">
        <f t="shared" si="891"/>
        <v>0.500042752507702</v>
      </c>
      <c r="N252">
        <f t="shared" si="892"/>
        <v>1</v>
      </c>
      <c r="O252" s="4">
        <f t="shared" si="893"/>
        <v>-0.693061679199887</v>
      </c>
      <c r="P252" s="61">
        <f t="shared" si="894"/>
        <v>-0.499957247492298</v>
      </c>
      <c r="Q252" s="4">
        <f t="shared" si="895"/>
        <v>0.99998351010213</v>
      </c>
      <c r="R252" s="4">
        <f t="shared" si="896"/>
        <v>0.998204290304748</v>
      </c>
      <c r="S252" s="4">
        <f t="shared" si="897"/>
        <v>0.999949402598017</v>
      </c>
      <c r="T252" s="4">
        <f t="shared" si="898"/>
        <v>0.999807007526179</v>
      </c>
      <c r="U252" s="61">
        <f t="shared" si="899"/>
        <v>0.000219068499036829</v>
      </c>
      <c r="V252" s="61">
        <f t="shared" si="900"/>
        <v>0.0023816017702685</v>
      </c>
      <c r="W252" s="61">
        <f t="shared" si="901"/>
        <v>0.00656842969438922</v>
      </c>
      <c r="X252" s="61">
        <f t="shared" si="902"/>
        <v>-0.00442188014992794</v>
      </c>
      <c r="Y252" s="40" cm="1">
        <f t="array" ref="Y252">SUMPRODUCT($A252:$B252,$Z$21:$AA$21)+$AB$21</f>
        <v>0.00429898991264431</v>
      </c>
      <c r="Z252" s="40" cm="1">
        <f t="array" ref="Z252">SUMPRODUCT($A252:$B252,$Z$22:$AA$22)+$AB$22</f>
        <v>-0.0398272746021985</v>
      </c>
      <c r="AA252" s="40" cm="1">
        <f t="array" ref="AA252">SUMPRODUCT($A252:$B252,$Z$23:$AA$23)+$AB$23</f>
        <v>1.7513580562061e-5</v>
      </c>
      <c r="AB252" s="40" cm="1">
        <f t="array" ref="AB252">SUMPRODUCT($A252:$B252,$Z$24:$AA$24)+$AB$24</f>
        <v>-0.0186916828336883</v>
      </c>
      <c r="AC252" s="10">
        <f t="shared" ref="AC252:AF252" si="1015">TANH(Y252)</f>
        <v>0.00429896342917888</v>
      </c>
      <c r="AD252" s="10">
        <f t="shared" si="1015"/>
        <v>-0.0398062297903675</v>
      </c>
      <c r="AE252" s="10">
        <f t="shared" si="1015"/>
        <v>1.75135805602703e-5</v>
      </c>
      <c r="AF252" s="10">
        <f t="shared" si="1015"/>
        <v>-0.0186895063106635</v>
      </c>
      <c r="AG252" s="61" cm="1">
        <f t="array" ref="AG252">SUMPRODUCT(AC252:AF252,$Z$28:$AC$28)+$AD$28</f>
        <v>-0.000184572987028601</v>
      </c>
      <c r="AH252" s="10">
        <f t="shared" si="876"/>
        <v>0.499953856753374</v>
      </c>
      <c r="AI252">
        <f t="shared" si="877"/>
        <v>0</v>
      </c>
      <c r="AJ252" s="4">
        <f t="shared" si="878"/>
        <v>-0.693239471311858</v>
      </c>
      <c r="AK252" s="61">
        <f t="shared" si="879"/>
        <v>-0.500046143246626</v>
      </c>
      <c r="AL252" s="4">
        <f t="shared" ref="AL252:AO252" si="1016">1-AC252^2</f>
        <v>0.999981518913435</v>
      </c>
      <c r="AM252" s="4">
        <f t="shared" si="1016"/>
        <v>0.998415464069876</v>
      </c>
      <c r="AN252" s="4">
        <f t="shared" si="1016"/>
        <v>0.999999999693274</v>
      </c>
      <c r="AO252" s="4">
        <f t="shared" si="1016"/>
        <v>0.999650702353864</v>
      </c>
      <c r="AP252" s="61">
        <f t="shared" si="905"/>
        <v>0.000494620085995525</v>
      </c>
      <c r="AQ252" s="61">
        <f t="shared" si="906"/>
        <v>0.000174362096299992</v>
      </c>
      <c r="AR252" s="61">
        <f t="shared" si="907"/>
        <v>0.00618798495243758</v>
      </c>
      <c r="AS252" s="61">
        <f t="shared" si="908"/>
        <v>-0.00515173767335987</v>
      </c>
      <c r="AT252" s="40" cm="1">
        <f t="array" ref="AT252">SUMPRODUCT($A252:$B252,$AO$21:$AP$21)+$AQ$21</f>
        <v>0.00483625622038774</v>
      </c>
      <c r="AU252" s="40" cm="1">
        <f t="array" ref="AU252">SUMPRODUCT($A252:$B252,$AO$22:$AP$22)+$AQ$22</f>
        <v>-0.039638913378368</v>
      </c>
      <c r="AV252" s="40" cm="1">
        <f t="array" ref="AV252">SUMPRODUCT($A252:$B252,$AO$23:$AP$23)+$AQ$23</f>
        <v>0.00673021934308405</v>
      </c>
      <c r="AW252" s="40" cm="1">
        <f t="array" ref="AW252">SUMPRODUCT($A252:$B252,$AO$24:$AP$24)+$AQ$24</f>
        <v>-0.0242745919945951</v>
      </c>
      <c r="AX252" s="10">
        <f t="shared" ref="AX252:BA252" si="1017">TANH(AT252)</f>
        <v>0.00483621851507163</v>
      </c>
      <c r="AY252" s="10">
        <f t="shared" si="1017"/>
        <v>-0.0396181656237924</v>
      </c>
      <c r="AZ252" s="10">
        <f t="shared" si="1017"/>
        <v>0.00673011772791781</v>
      </c>
      <c r="BA252" s="10">
        <f t="shared" si="1017"/>
        <v>-0.0242698251366427</v>
      </c>
      <c r="BB252" s="10" cm="1">
        <f t="array" ref="BB252">SUMPRODUCT(AX252:BA252,$AU$28:$AX$28)+$AY$28</f>
        <v>-0.000538220393430478</v>
      </c>
      <c r="BC252" s="10">
        <f t="shared" si="882"/>
        <v>0.499865444904891</v>
      </c>
      <c r="BD252">
        <f t="shared" si="883"/>
        <v>0</v>
      </c>
      <c r="BE252" s="4">
        <f t="shared" si="884"/>
        <v>-0.693416326966809</v>
      </c>
      <c r="BF252" s="61">
        <f t="shared" si="885"/>
        <v>-0.50013455509511</v>
      </c>
      <c r="BG252" s="4">
        <f t="shared" ref="BG252:BJ252" si="1018">1-AX252^2</f>
        <v>0.999976610990475</v>
      </c>
      <c r="BH252" s="4">
        <f t="shared" si="1018"/>
        <v>0.998430400952606</v>
      </c>
      <c r="BI252" s="4">
        <f t="shared" si="1018"/>
        <v>0.999954705515368</v>
      </c>
      <c r="BJ252" s="4">
        <f t="shared" si="1018"/>
        <v>0.999410975587837</v>
      </c>
      <c r="BK252" s="61">
        <f t="shared" si="911"/>
        <v>0.00078224130147815</v>
      </c>
      <c r="BL252" s="61">
        <f t="shared" si="912"/>
        <v>-0.00189925013426094</v>
      </c>
      <c r="BM252" s="61">
        <f t="shared" si="913"/>
        <v>0.00617898620142402</v>
      </c>
      <c r="BN252" s="61">
        <f t="shared" si="914"/>
        <v>-0.00613037724460849</v>
      </c>
    </row>
    <row r="253" spans="1:66">
      <c r="A253" s="4">
        <f>Planar_dataset!A222</f>
        <v>-0.831515612875759</v>
      </c>
      <c r="B253" s="4">
        <f>Planar_dataset!B222</f>
        <v>-3.30857362318069</v>
      </c>
      <c r="C253">
        <f>Planar_dataset!C222</f>
        <v>1</v>
      </c>
      <c r="D253" s="40" cm="1">
        <f t="array" ref="D253">SUMPRODUCT($A253:$B253,$E$21:$F$21)+$G$21</f>
        <v>-0.0293149747895395</v>
      </c>
      <c r="E253" s="40" cm="1">
        <f t="array" ref="E253">SUMPRODUCT($A253:$B253,$E$22:$F$22)+$G$22</f>
        <v>0.0608526365403657</v>
      </c>
      <c r="F253" s="40" cm="1">
        <f t="array" ref="F253">SUMPRODUCT($A253:$B253,$E$23:$F$23)+$G$23</f>
        <v>0.0140439882261414</v>
      </c>
      <c r="G253" s="40" cm="1">
        <f t="array" ref="G253">SUMPRODUCT($A253:$B253,$E$24:$F$24)+$G$24</f>
        <v>0.0214327873474096</v>
      </c>
      <c r="H253" s="10">
        <f t="shared" si="887"/>
        <v>-0.0293065802271889</v>
      </c>
      <c r="I253" s="10">
        <f t="shared" si="888"/>
        <v>0.0607776343154951</v>
      </c>
      <c r="J253" s="10">
        <f t="shared" si="889"/>
        <v>0.0140430649835023</v>
      </c>
      <c r="K253" s="10">
        <f t="shared" si="890"/>
        <v>0.021429506130674</v>
      </c>
      <c r="L253" s="10" cm="1">
        <f t="array" ref="L253">SUMPRODUCT(H253:K253,$E$28:$H$28)+$I$28</f>
        <v>-0.000272136896382072</v>
      </c>
      <c r="M253" s="10">
        <f t="shared" si="891"/>
        <v>0.499931965776324</v>
      </c>
      <c r="N253">
        <f t="shared" si="892"/>
        <v>0</v>
      </c>
      <c r="O253" s="4">
        <f t="shared" si="893"/>
        <v>-0.693283258265448</v>
      </c>
      <c r="P253" s="61">
        <f t="shared" si="894"/>
        <v>-0.500068034223676</v>
      </c>
      <c r="Q253" s="4">
        <f t="shared" si="895"/>
        <v>0.999141124355387</v>
      </c>
      <c r="R253" s="4">
        <f t="shared" si="896"/>
        <v>0.996306079167012</v>
      </c>
      <c r="S253" s="4">
        <f t="shared" si="897"/>
        <v>0.999802792325869</v>
      </c>
      <c r="T253" s="4">
        <f t="shared" si="898"/>
        <v>0.999540776266995</v>
      </c>
      <c r="U253" s="61">
        <f t="shared" si="899"/>
        <v>0.000218932458835864</v>
      </c>
      <c r="V253" s="61">
        <f t="shared" si="900"/>
        <v>0.00237759959594748</v>
      </c>
      <c r="W253" s="61">
        <f t="shared" si="901"/>
        <v>0.00656892194715829</v>
      </c>
      <c r="X253" s="61">
        <f t="shared" si="902"/>
        <v>-0.00442168227412564</v>
      </c>
      <c r="Y253" s="40" cm="1">
        <f t="array" ref="Y253">SUMPRODUCT($A253:$B253,$Z$21:$AA$21)+$AB$21</f>
        <v>-0.0296486056611464</v>
      </c>
      <c r="Z253" s="40" cm="1">
        <f t="array" ref="Z253">SUMPRODUCT($A253:$B253,$Z$22:$AA$22)+$AB$22</f>
        <v>0.0572514475105915</v>
      </c>
      <c r="AA253" s="40" cm="1">
        <f t="array" ref="AA253">SUMPRODUCT($A253:$B253,$Z$23:$AA$23)+$AB$23</f>
        <v>0.00406192963620151</v>
      </c>
      <c r="AB253" s="40" cm="1">
        <f t="array" ref="AB253">SUMPRODUCT($A253:$B253,$Z$24:$AA$24)+$AB$24</f>
        <v>0.0281497096459053</v>
      </c>
      <c r="AC253" s="10">
        <f t="shared" ref="AC253:AF253" si="1019">TANH(Y253)</f>
        <v>-0.0296399212797291</v>
      </c>
      <c r="AD253" s="10">
        <f t="shared" si="1019"/>
        <v>0.0571889778506062</v>
      </c>
      <c r="AE253" s="10">
        <f t="shared" si="1019"/>
        <v>0.00406190729672114</v>
      </c>
      <c r="AF253" s="10">
        <f t="shared" si="1019"/>
        <v>0.028142276667494</v>
      </c>
      <c r="AG253" s="61" cm="1">
        <f t="array" ref="AG253">SUMPRODUCT(AC253:AF253,$Z$28:$AC$28)+$AD$28</f>
        <v>0.0002477286211803</v>
      </c>
      <c r="AH253" s="10">
        <f t="shared" si="876"/>
        <v>0.500061932154978</v>
      </c>
      <c r="AI253">
        <f t="shared" si="877"/>
        <v>1</v>
      </c>
      <c r="AJ253" s="4">
        <f t="shared" si="878"/>
        <v>-0.693023323920539</v>
      </c>
      <c r="AK253" s="61">
        <f t="shared" si="879"/>
        <v>-0.499938067845022</v>
      </c>
      <c r="AL253" s="4">
        <f t="shared" ref="AL253:AO253" si="1020">1-AC253^2</f>
        <v>0.999121475066531</v>
      </c>
      <c r="AM253" s="4">
        <f t="shared" si="1020"/>
        <v>0.996729420812403</v>
      </c>
      <c r="AN253" s="4">
        <f t="shared" si="1020"/>
        <v>0.999983500909113</v>
      </c>
      <c r="AO253" s="4">
        <f t="shared" si="1020"/>
        <v>0.99920801226397</v>
      </c>
      <c r="AP253" s="61">
        <f t="shared" si="905"/>
        <v>0.000494087872451581</v>
      </c>
      <c r="AQ253" s="61">
        <f t="shared" si="906"/>
        <v>0.000174030026308861</v>
      </c>
      <c r="AR253" s="61">
        <f t="shared" si="907"/>
        <v>0.00618654546578271</v>
      </c>
      <c r="AS253" s="61">
        <f t="shared" si="908"/>
        <v>-0.00514834329685709</v>
      </c>
      <c r="AT253" s="40" cm="1">
        <f t="array" ref="AT253">SUMPRODUCT($A253:$B253,$AO$21:$AP$21)+$AQ$21</f>
        <v>-0.03040112489657</v>
      </c>
      <c r="AU253" s="40" cm="1">
        <f t="array" ref="AU253">SUMPRODUCT($A253:$B253,$AO$22:$AP$22)+$AQ$22</f>
        <v>0.0569879037337863</v>
      </c>
      <c r="AV253" s="40" cm="1">
        <f t="array" ref="AV253">SUMPRODUCT($A253:$B253,$AO$23:$AP$23)+$AQ$23</f>
        <v>-0.00533420412464302</v>
      </c>
      <c r="AW253" s="40" cm="1">
        <f t="array" ref="AW253">SUMPRODUCT($A253:$B253,$AO$24:$AP$24)+$AQ$24</f>
        <v>0.0359639056454619</v>
      </c>
      <c r="AX253" s="10">
        <f t="shared" ref="AX253:BA253" si="1021">TANH(AT253)</f>
        <v>-0.0303917624967968</v>
      </c>
      <c r="AY253" s="10">
        <f t="shared" si="1021"/>
        <v>0.0569262920615266</v>
      </c>
      <c r="AZ253" s="10">
        <f t="shared" si="1021"/>
        <v>-0.00533415353254438</v>
      </c>
      <c r="BA253" s="10">
        <f t="shared" si="1021"/>
        <v>0.0359484083944841</v>
      </c>
      <c r="BB253" s="10" cm="1">
        <f t="array" ref="BB253">SUMPRODUCT(AX253:BA253,$AU$28:$AX$28)+$AY$28</f>
        <v>0.000771695417646668</v>
      </c>
      <c r="BC253" s="10">
        <f t="shared" si="882"/>
        <v>0.500192923844838</v>
      </c>
      <c r="BD253">
        <f t="shared" si="883"/>
        <v>1</v>
      </c>
      <c r="BE253" s="4">
        <f t="shared" si="884"/>
        <v>-0.692761407290347</v>
      </c>
      <c r="BF253" s="61">
        <f t="shared" si="885"/>
        <v>-0.499807076155162</v>
      </c>
      <c r="BG253" s="4">
        <f t="shared" ref="BG253:BJ253" si="1022">1-AX253^2</f>
        <v>0.999076340772338</v>
      </c>
      <c r="BH253" s="4">
        <f t="shared" si="1022"/>
        <v>0.996759397272126</v>
      </c>
      <c r="BI253" s="4">
        <f t="shared" si="1022"/>
        <v>0.999971546806091</v>
      </c>
      <c r="BJ253" s="4">
        <f t="shared" si="1022"/>
        <v>0.998707711933903</v>
      </c>
      <c r="BK253" s="61">
        <f t="shared" si="911"/>
        <v>0.000781025320319293</v>
      </c>
      <c r="BL253" s="61">
        <f t="shared" si="912"/>
        <v>-0.00189482997824098</v>
      </c>
      <c r="BM253" s="61">
        <f t="shared" si="913"/>
        <v>0.00617504431318664</v>
      </c>
      <c r="BN253" s="61">
        <f t="shared" si="914"/>
        <v>-0.00612205219811295</v>
      </c>
    </row>
    <row r="254" spans="1:66">
      <c r="A254" s="4">
        <f>Planar_dataset!A223</f>
        <v>-1.15541549593479</v>
      </c>
      <c r="B254" s="4">
        <f>Planar_dataset!B223</f>
        <v>-1.58359846820064</v>
      </c>
      <c r="C254">
        <f>Planar_dataset!C223</f>
        <v>1</v>
      </c>
      <c r="D254" s="40" cm="1">
        <f t="array" ref="D254">SUMPRODUCT($A254:$B254,$E$21:$F$21)+$G$21</f>
        <v>-0.0275786538529684</v>
      </c>
      <c r="E254" s="40" cm="1">
        <f t="array" ref="E254">SUMPRODUCT($A254:$B254,$E$22:$F$22)+$G$22</f>
        <v>0.028395295206222</v>
      </c>
      <c r="F254" s="40" cm="1">
        <f t="array" ref="F254">SUMPRODUCT($A254:$B254,$E$23:$F$23)+$G$23</f>
        <v>0.00882294403725425</v>
      </c>
      <c r="G254" s="40" cm="1">
        <f t="array" ref="G254">SUMPRODUCT($A254:$B254,$E$24:$F$24)+$G$24</f>
        <v>0.0108851810124044</v>
      </c>
      <c r="H254" s="10">
        <f t="shared" si="887"/>
        <v>-0.0275716640355609</v>
      </c>
      <c r="I254" s="10">
        <f t="shared" si="888"/>
        <v>0.0283876660261569</v>
      </c>
      <c r="J254" s="10">
        <f t="shared" si="889"/>
        <v>0.00882271510562648</v>
      </c>
      <c r="K254" s="10">
        <f t="shared" si="890"/>
        <v>0.0108847511146974</v>
      </c>
      <c r="L254" s="10" cm="1">
        <f t="array" ref="L254">SUMPRODUCT(H254:K254,$E$28:$H$28)+$I$28</f>
        <v>-0.000143019261978623</v>
      </c>
      <c r="M254" s="10">
        <f t="shared" si="891"/>
        <v>0.499964245184566</v>
      </c>
      <c r="N254">
        <f t="shared" si="892"/>
        <v>0</v>
      </c>
      <c r="O254" s="4">
        <f t="shared" si="893"/>
        <v>-0.693218692747748</v>
      </c>
      <c r="P254" s="61">
        <f t="shared" si="894"/>
        <v>-0.500035754815434</v>
      </c>
      <c r="Q254" s="4">
        <f t="shared" si="895"/>
        <v>0.99923980334231</v>
      </c>
      <c r="R254" s="4">
        <f t="shared" si="896"/>
        <v>0.999194140417587</v>
      </c>
      <c r="S254" s="4">
        <f t="shared" si="897"/>
        <v>0.999922159698165</v>
      </c>
      <c r="T254" s="4">
        <f t="shared" si="898"/>
        <v>0.999881522193171</v>
      </c>
      <c r="U254" s="61">
        <f t="shared" si="899"/>
        <v>0.000218939947946995</v>
      </c>
      <c r="V254" s="61">
        <f t="shared" si="900"/>
        <v>0.00238433778910761</v>
      </c>
      <c r="W254" s="61">
        <f t="shared" si="901"/>
        <v>0.00656928214201912</v>
      </c>
      <c r="X254" s="61">
        <f t="shared" si="902"/>
        <v>-0.00442290411952584</v>
      </c>
      <c r="Y254" s="40" cm="1">
        <f t="array" ref="Y254">SUMPRODUCT($A254:$B254,$Z$21:$AA$21)+$AB$21</f>
        <v>-0.0277294778908752</v>
      </c>
      <c r="Z254" s="40" cm="1">
        <f t="array" ref="Z254">SUMPRODUCT($A254:$B254,$Z$22:$AA$22)+$AB$22</f>
        <v>0.0267696851380009</v>
      </c>
      <c r="AA254" s="40" cm="1">
        <f t="array" ref="AA254">SUMPRODUCT($A254:$B254,$Z$23:$AA$23)+$AB$23</f>
        <v>0.00431409906297311</v>
      </c>
      <c r="AB254" s="40" cm="1">
        <f t="array" ref="AB254">SUMPRODUCT($A254:$B254,$Z$24:$AA$24)+$AB$24</f>
        <v>0.0139189536794646</v>
      </c>
      <c r="AC254" s="10">
        <f t="shared" ref="AC254:AF254" si="1023">TANH(Y254)</f>
        <v>-0.0277223727896776</v>
      </c>
      <c r="AD254" s="10">
        <f t="shared" si="1023"/>
        <v>0.0267632924418316</v>
      </c>
      <c r="AE254" s="10">
        <f t="shared" si="1023"/>
        <v>0.00431407229929164</v>
      </c>
      <c r="AF254" s="10">
        <f t="shared" si="1023"/>
        <v>0.0139180548757478</v>
      </c>
      <c r="AG254" s="61" cm="1">
        <f t="array" ref="AG254">SUMPRODUCT(AC254:AF254,$Z$28:$AC$28)+$AD$28</f>
        <v>0.000106740777243788</v>
      </c>
      <c r="AH254" s="10">
        <f t="shared" si="876"/>
        <v>0.500026685194286</v>
      </c>
      <c r="AI254">
        <f t="shared" si="877"/>
        <v>1</v>
      </c>
      <c r="AJ254" s="4">
        <f t="shared" si="878"/>
        <v>-0.693093811595523</v>
      </c>
      <c r="AK254" s="61">
        <f t="shared" si="879"/>
        <v>-0.499973314805714</v>
      </c>
      <c r="AL254" s="4">
        <f t="shared" ref="AL254:AO254" si="1024">1-AC254^2</f>
        <v>0.99923147004691</v>
      </c>
      <c r="AM254" s="4">
        <f t="shared" si="1024"/>
        <v>0.999283726177673</v>
      </c>
      <c r="AN254" s="4">
        <f t="shared" si="1024"/>
        <v>0.999981388780196</v>
      </c>
      <c r="AO254" s="4">
        <f t="shared" si="1024"/>
        <v>0.999806287748476</v>
      </c>
      <c r="AP254" s="61">
        <f t="shared" si="905"/>
        <v>0.000494177105766137</v>
      </c>
      <c r="AQ254" s="61">
        <f t="shared" si="906"/>
        <v>0.000174488311788109</v>
      </c>
      <c r="AR254" s="61">
        <f t="shared" si="907"/>
        <v>0.00618696856573964</v>
      </c>
      <c r="AS254" s="61">
        <f t="shared" si="908"/>
        <v>-0.00515178905499039</v>
      </c>
      <c r="AT254" s="40" cm="1">
        <f t="array" ref="AT254">SUMPRODUCT($A254:$B254,$AO$21:$AP$21)+$AQ$21</f>
        <v>-0.0280696531258039</v>
      </c>
      <c r="AU254" s="40" cm="1">
        <f t="array" ref="AU254">SUMPRODUCT($A254:$B254,$AO$22:$AP$22)+$AQ$22</f>
        <v>0.0266507168250428</v>
      </c>
      <c r="AV254" s="40" cm="1">
        <f t="array" ref="AV254">SUMPRODUCT($A254:$B254,$AO$23:$AP$23)+$AQ$23</f>
        <v>7.03231206580866e-5</v>
      </c>
      <c r="AW254" s="40" cm="1">
        <f t="array" ref="AW254">SUMPRODUCT($A254:$B254,$AO$24:$AP$24)+$AQ$24</f>
        <v>0.0174479770039632</v>
      </c>
      <c r="AX254" s="10">
        <f t="shared" ref="AX254:BA254" si="1025">TANH(AT254)</f>
        <v>-0.0280622833711228</v>
      </c>
      <c r="AY254" s="10">
        <f t="shared" si="1025"/>
        <v>0.0266444089647995</v>
      </c>
      <c r="AZ254" s="10">
        <f t="shared" si="1025"/>
        <v>7.03231205421627e-5</v>
      </c>
      <c r="BA254" s="10">
        <f t="shared" si="1025"/>
        <v>0.0174462066459385</v>
      </c>
      <c r="BB254" s="10" cm="1">
        <f t="array" ref="BB254">SUMPRODUCT(AX254:BA254,$AU$28:$AX$28)+$AY$28</f>
        <v>0.000359179294672669</v>
      </c>
      <c r="BC254" s="10">
        <f t="shared" si="882"/>
        <v>0.500089794822703</v>
      </c>
      <c r="BD254">
        <f t="shared" si="883"/>
        <v>1</v>
      </c>
      <c r="BE254" s="4">
        <f t="shared" si="884"/>
        <v>-0.69296760703883</v>
      </c>
      <c r="BF254" s="61">
        <f t="shared" si="885"/>
        <v>-0.499910205177297</v>
      </c>
      <c r="BG254" s="4">
        <f t="shared" ref="BG254:BJ254" si="1026">1-AX254^2</f>
        <v>0.999212508251999</v>
      </c>
      <c r="BH254" s="4">
        <f t="shared" si="1026"/>
        <v>0.999290075470917</v>
      </c>
      <c r="BI254" s="4">
        <f t="shared" si="1026"/>
        <v>0.999999995054659</v>
      </c>
      <c r="BJ254" s="4">
        <f t="shared" si="1026"/>
        <v>0.999695629873667</v>
      </c>
      <c r="BK254" s="61">
        <f t="shared" si="911"/>
        <v>0.00078129294579162</v>
      </c>
      <c r="BL254" s="61">
        <f t="shared" si="912"/>
        <v>-0.00190003274046244</v>
      </c>
      <c r="BM254" s="61">
        <f t="shared" si="913"/>
        <v>0.00617649416781778</v>
      </c>
      <c r="BN254" s="61">
        <f t="shared" si="914"/>
        <v>-0.00612937256877184</v>
      </c>
    </row>
    <row r="255" spans="1:66">
      <c r="A255" s="4">
        <f>Planar_dataset!A224</f>
        <v>-0.881319473732966</v>
      </c>
      <c r="B255" s="4">
        <f>Planar_dataset!B224</f>
        <v>-3.47513221937144</v>
      </c>
      <c r="C255">
        <f>Planar_dataset!C224</f>
        <v>1</v>
      </c>
      <c r="D255" s="40" cm="1">
        <f t="array" ref="D255">SUMPRODUCT($A255:$B255,$E$21:$F$21)+$G$21</f>
        <v>-0.0309328255049462</v>
      </c>
      <c r="E255" s="40" cm="1">
        <f t="array" ref="E255">SUMPRODUCT($A255:$B255,$E$22:$F$22)+$G$22</f>
        <v>0.0639083843624774</v>
      </c>
      <c r="F255" s="40" cm="1">
        <f t="array" ref="F255">SUMPRODUCT($A255:$B255,$E$23:$F$23)+$G$23</f>
        <v>0.0147730198362871</v>
      </c>
      <c r="G255" s="40" cm="1">
        <f t="array" ref="G255">SUMPRODUCT($A255:$B255,$E$24:$F$24)+$G$24</f>
        <v>0.0225183193251426</v>
      </c>
      <c r="H255" s="10">
        <f t="shared" si="887"/>
        <v>-0.030922963361098</v>
      </c>
      <c r="I255" s="10">
        <f t="shared" si="888"/>
        <v>0.0638215196590766</v>
      </c>
      <c r="J255" s="10">
        <f t="shared" si="889"/>
        <v>0.0147719452317315</v>
      </c>
      <c r="K255" s="10">
        <f t="shared" si="890"/>
        <v>0.0225145139402751</v>
      </c>
      <c r="L255" s="10" cm="1">
        <f t="array" ref="L255">SUMPRODUCT(H255:K255,$E$28:$H$28)+$I$28</f>
        <v>-0.000285932875334004</v>
      </c>
      <c r="M255" s="10">
        <f t="shared" si="891"/>
        <v>0.499928516781654</v>
      </c>
      <c r="N255">
        <f t="shared" si="892"/>
        <v>0</v>
      </c>
      <c r="O255" s="4">
        <f t="shared" si="893"/>
        <v>-0.693290157217313</v>
      </c>
      <c r="P255" s="61">
        <f t="shared" si="894"/>
        <v>-0.500071483218346</v>
      </c>
      <c r="Q255" s="4">
        <f t="shared" si="895"/>
        <v>0.999043770336968</v>
      </c>
      <c r="R255" s="4">
        <f t="shared" si="896"/>
        <v>0.995926813628406</v>
      </c>
      <c r="S255" s="4">
        <f t="shared" si="897"/>
        <v>0.999781789634071</v>
      </c>
      <c r="T255" s="4">
        <f t="shared" si="898"/>
        <v>0.999493096662033</v>
      </c>
      <c r="U255" s="61">
        <f t="shared" si="899"/>
        <v>0.000218912636400637</v>
      </c>
      <c r="V255" s="61">
        <f t="shared" si="900"/>
        <v>0.0023767109032271</v>
      </c>
      <c r="W255" s="61">
        <f t="shared" si="901"/>
        <v>0.00656882926013915</v>
      </c>
      <c r="X255" s="61">
        <f t="shared" si="902"/>
        <v>-0.0044215018483145</v>
      </c>
      <c r="Y255" s="40" cm="1">
        <f t="array" ref="Y255">SUMPRODUCT($A255:$B255,$Z$21:$AA$21)+$AB$21</f>
        <v>-0.0312831591827862</v>
      </c>
      <c r="Z255" s="40" cm="1">
        <f t="array" ref="Z255">SUMPRODUCT($A255:$B255,$Z$22:$AA$22)+$AB$22</f>
        <v>0.0601269256376841</v>
      </c>
      <c r="AA255" s="40" cm="1">
        <f t="array" ref="AA255">SUMPRODUCT($A255:$B255,$Z$23:$AA$23)+$AB$23</f>
        <v>0.00429126928799611</v>
      </c>
      <c r="AB255" s="40" cm="1">
        <f t="array" ref="AB255">SUMPRODUCT($A255:$B255,$Z$24:$AA$24)+$AB$24</f>
        <v>0.0295714829922873</v>
      </c>
      <c r="AC255" s="10">
        <f t="shared" ref="AC255:AF255" si="1027">TANH(Y255)</f>
        <v>-0.0312729582335456</v>
      </c>
      <c r="AD255" s="10">
        <f t="shared" si="1027"/>
        <v>0.0600545723662832</v>
      </c>
      <c r="AE255" s="10">
        <f t="shared" si="1027"/>
        <v>0.00429124294696012</v>
      </c>
      <c r="AF255" s="10">
        <f t="shared" si="1027"/>
        <v>0.0295628661890694</v>
      </c>
      <c r="AG255" s="61" cm="1">
        <f t="array" ref="AG255">SUMPRODUCT(AC255:AF255,$Z$28:$AC$28)+$AD$28</f>
        <v>0.000260145955230657</v>
      </c>
      <c r="AH255" s="10">
        <f t="shared" si="876"/>
        <v>0.500065036488441</v>
      </c>
      <c r="AI255">
        <f t="shared" si="877"/>
        <v>1</v>
      </c>
      <c r="AJ255" s="4">
        <f t="shared" si="878"/>
        <v>-0.69301711604182</v>
      </c>
      <c r="AK255" s="61">
        <f t="shared" si="879"/>
        <v>-0.499934963511559</v>
      </c>
      <c r="AL255" s="4">
        <f t="shared" ref="AL255:AO255" si="1028">1-AC255^2</f>
        <v>0.999022002083323</v>
      </c>
      <c r="AM255" s="4">
        <f t="shared" si="1028"/>
        <v>0.996393448337903</v>
      </c>
      <c r="AN255" s="4">
        <f t="shared" si="1028"/>
        <v>0.99998158523397</v>
      </c>
      <c r="AO255" s="4">
        <f t="shared" si="1028"/>
        <v>0.999126036942687</v>
      </c>
      <c r="AP255" s="61">
        <f t="shared" si="905"/>
        <v>0.000494035613139289</v>
      </c>
      <c r="AQ255" s="61">
        <f t="shared" si="906"/>
        <v>0.000173970284890267</v>
      </c>
      <c r="AR255" s="61">
        <f t="shared" si="907"/>
        <v>0.00618649519929094</v>
      </c>
      <c r="AS255" s="61">
        <f t="shared" si="908"/>
        <v>-0.00514788895956233</v>
      </c>
      <c r="AT255" s="40" cm="1">
        <f t="array" ref="AT255">SUMPRODUCT($A255:$B255,$AO$21:$AP$21)+$AQ$21</f>
        <v>-0.0320733519605384</v>
      </c>
      <c r="AU255" s="40" cm="1">
        <f t="array" ref="AU255">SUMPRODUCT($A255:$B255,$AO$22:$AP$22)+$AQ$22</f>
        <v>0.0598501894102233</v>
      </c>
      <c r="AV255" s="40" cm="1">
        <f t="array" ref="AV255">SUMPRODUCT($A255:$B255,$AO$23:$AP$23)+$AQ$23</f>
        <v>-0.00557521964568788</v>
      </c>
      <c r="AW255" s="40" cm="1">
        <f t="array" ref="AW255">SUMPRODUCT($A255:$B255,$AO$24:$AP$24)+$AQ$24</f>
        <v>0.0377768443057337</v>
      </c>
      <c r="AX255" s="10">
        <f t="shared" ref="AX255:BA255" si="1029">TANH(AT255)</f>
        <v>-0.0320623585327093</v>
      </c>
      <c r="AY255" s="10">
        <f t="shared" si="1029"/>
        <v>0.0597788296267179</v>
      </c>
      <c r="AZ255" s="10">
        <f t="shared" si="1029"/>
        <v>-0.00557516188141762</v>
      </c>
      <c r="BA255" s="10">
        <f t="shared" si="1029"/>
        <v>0.0377588842394347</v>
      </c>
      <c r="BB255" s="10" cm="1">
        <f t="array" ref="BB255">SUMPRODUCT(AX255:BA255,$AU$28:$AX$28)+$AY$28</f>
        <v>0.00081034048808237</v>
      </c>
      <c r="BC255" s="10">
        <f t="shared" si="882"/>
        <v>0.500202585110935</v>
      </c>
      <c r="BD255">
        <f t="shared" si="883"/>
        <v>1</v>
      </c>
      <c r="BE255" s="4">
        <f t="shared" si="884"/>
        <v>-0.692742092397365</v>
      </c>
      <c r="BF255" s="61">
        <f t="shared" si="885"/>
        <v>-0.499797414889065</v>
      </c>
      <c r="BG255" s="4">
        <f t="shared" ref="BG255:BJ255" si="1030">1-AX255^2</f>
        <v>0.99897200516532</v>
      </c>
      <c r="BH255" s="4">
        <f t="shared" si="1030"/>
        <v>0.99642649152846</v>
      </c>
      <c r="BI255" s="4">
        <f t="shared" si="1030"/>
        <v>0.999968917569996</v>
      </c>
      <c r="BJ255" s="4">
        <f t="shared" si="1030"/>
        <v>0.998574266660993</v>
      </c>
      <c r="BK255" s="61">
        <f t="shared" si="911"/>
        <v>0.00078092866059549</v>
      </c>
      <c r="BL255" s="61">
        <f t="shared" si="912"/>
        <v>-0.00189416051282785</v>
      </c>
      <c r="BM255" s="61">
        <f t="shared" si="913"/>
        <v>0.00617490871384042</v>
      </c>
      <c r="BN255" s="61">
        <f t="shared" si="914"/>
        <v>-0.00612111585867487</v>
      </c>
    </row>
    <row r="256" spans="1:66">
      <c r="A256" s="4">
        <f>Planar_dataset!A225</f>
        <v>-0.514135966924</v>
      </c>
      <c r="B256" s="4">
        <f>Planar_dataset!B225</f>
        <v>-2.68758874609767</v>
      </c>
      <c r="C256">
        <f>Planar_dataset!C225</f>
        <v>1</v>
      </c>
      <c r="D256" s="40" cm="1">
        <f t="array" ref="D256">SUMPRODUCT($A256:$B256,$E$21:$F$21)+$G$21</f>
        <v>-0.0209275719145169</v>
      </c>
      <c r="E256" s="40" cm="1">
        <f t="array" ref="E256">SUMPRODUCT($A256:$B256,$E$22:$F$22)+$G$22</f>
        <v>0.0495868919894461</v>
      </c>
      <c r="F256" s="40" cm="1">
        <f t="array" ref="F256">SUMPRODUCT($A256:$B256,$E$23:$F$23)+$G$23</f>
        <v>0.0109606149197348</v>
      </c>
      <c r="G256" s="40" cm="1">
        <f t="array" ref="G256">SUMPRODUCT($A256:$B256,$E$24:$F$24)+$G$24</f>
        <v>0.017276603344141</v>
      </c>
      <c r="H256" s="10">
        <f t="shared" si="887"/>
        <v>-0.0209245172803928</v>
      </c>
      <c r="I256" s="10">
        <f t="shared" si="888"/>
        <v>0.0495462895172425</v>
      </c>
      <c r="J256" s="10">
        <f t="shared" si="889"/>
        <v>0.0109601760227109</v>
      </c>
      <c r="K256" s="10">
        <f t="shared" si="890"/>
        <v>0.017274884636594</v>
      </c>
      <c r="L256" s="10" cm="1">
        <f t="array" ref="L256">SUMPRODUCT(H256:K256,$E$28:$H$28)+$I$28</f>
        <v>-0.000218459480579193</v>
      </c>
      <c r="M256" s="10">
        <f t="shared" si="891"/>
        <v>0.499945385130072</v>
      </c>
      <c r="N256">
        <f t="shared" si="892"/>
        <v>0</v>
      </c>
      <c r="O256" s="4">
        <f t="shared" si="893"/>
        <v>-0.693256416265803</v>
      </c>
      <c r="P256" s="61">
        <f t="shared" si="894"/>
        <v>-0.500054614869928</v>
      </c>
      <c r="Q256" s="4">
        <f t="shared" si="895"/>
        <v>0.999562164576583</v>
      </c>
      <c r="R256" s="4">
        <f t="shared" si="896"/>
        <v>0.997545165195074</v>
      </c>
      <c r="S256" s="4">
        <f t="shared" si="897"/>
        <v>0.999879874541551</v>
      </c>
      <c r="T256" s="4">
        <f t="shared" si="898"/>
        <v>0.999701578360792</v>
      </c>
      <c r="U256" s="61">
        <f t="shared" si="899"/>
        <v>0.000219018839904853</v>
      </c>
      <c r="V256" s="61">
        <f t="shared" si="900"/>
        <v>0.00238049268684322</v>
      </c>
      <c r="W256" s="61">
        <f t="shared" si="901"/>
        <v>0.0065692521031124</v>
      </c>
      <c r="X256" s="61">
        <f t="shared" si="902"/>
        <v>-0.004422274941378</v>
      </c>
      <c r="Y256" s="40" cm="1">
        <f t="array" ref="Y256">SUMPRODUCT($A256:$B256,$Z$21:$AA$21)+$AB$21</f>
        <v>-0.0212004698823409</v>
      </c>
      <c r="Z256" s="40" cm="1">
        <f t="array" ref="Z256">SUMPRODUCT($A256:$B256,$Z$22:$AA$22)+$AB$22</f>
        <v>0.0466407743081365</v>
      </c>
      <c r="AA256" s="40" cm="1">
        <f t="array" ref="AA256">SUMPRODUCT($A256:$B256,$Z$23:$AA$23)+$AB$23</f>
        <v>0.00279481523437947</v>
      </c>
      <c r="AB256" s="40" cm="1">
        <f t="array" ref="AB256">SUMPRODUCT($A256:$B256,$Z$24:$AA$24)+$AB$24</f>
        <v>0.0227714074133789</v>
      </c>
      <c r="AC256" s="10">
        <f t="shared" ref="AC256:AF256" si="1031">TANH(Y256)</f>
        <v>-0.0211972941994213</v>
      </c>
      <c r="AD256" s="10">
        <f t="shared" si="1031"/>
        <v>0.0466069835240176</v>
      </c>
      <c r="AE256" s="10">
        <f t="shared" si="1031"/>
        <v>0.00279480795764221</v>
      </c>
      <c r="AF256" s="10">
        <f t="shared" si="1031"/>
        <v>0.0227674722905178</v>
      </c>
      <c r="AG256" s="61" cm="1">
        <f t="array" ref="AG256">SUMPRODUCT(AC256:AF256,$Z$28:$AC$28)+$AD$28</f>
        <v>0.000203359897883453</v>
      </c>
      <c r="AH256" s="10">
        <f t="shared" si="876"/>
        <v>0.500050839974296</v>
      </c>
      <c r="AI256">
        <f t="shared" si="877"/>
        <v>1</v>
      </c>
      <c r="AJ256" s="4">
        <f t="shared" si="878"/>
        <v>-0.693045505780409</v>
      </c>
      <c r="AK256" s="61">
        <f t="shared" si="879"/>
        <v>-0.499949160025704</v>
      </c>
      <c r="AL256" s="4">
        <f t="shared" ref="AL256:AO256" si="1032">1-AC256^2</f>
        <v>0.999550674718623</v>
      </c>
      <c r="AM256" s="4">
        <f t="shared" si="1032"/>
        <v>0.997827789086792</v>
      </c>
      <c r="AN256" s="4">
        <f t="shared" si="1032"/>
        <v>0.99999218904848</v>
      </c>
      <c r="AO256" s="4">
        <f t="shared" si="1032"/>
        <v>0.999481642205501</v>
      </c>
      <c r="AP256" s="61">
        <f t="shared" si="905"/>
        <v>0.000494311088351355</v>
      </c>
      <c r="AQ256" s="61">
        <f t="shared" si="906"/>
        <v>0.000174225668066278</v>
      </c>
      <c r="AR256" s="61">
        <f t="shared" si="907"/>
        <v>0.00618673647899335</v>
      </c>
      <c r="AS256" s="61">
        <f t="shared" si="908"/>
        <v>-0.00514986741245963</v>
      </c>
      <c r="AT256" s="40" cm="1">
        <f t="array" ref="AT256">SUMPRODUCT($A256:$B256,$AO$21:$AP$21)+$AQ$21</f>
        <v>-0.0218160077475477</v>
      </c>
      <c r="AU256" s="40" cm="1">
        <f t="array" ref="AU256">SUMPRODUCT($A256:$B256,$AO$22:$AP$22)+$AQ$22</f>
        <v>0.046425169928275</v>
      </c>
      <c r="AV256" s="40" cm="1">
        <f t="array" ref="AV256">SUMPRODUCT($A256:$B256,$AO$23:$AP$23)+$AQ$23</f>
        <v>-0.00489176623366744</v>
      </c>
      <c r="AW256" s="40" cm="1">
        <f t="array" ref="AW256">SUMPRODUCT($A256:$B256,$AO$24:$AP$24)+$AQ$24</f>
        <v>0.0291639176482986</v>
      </c>
      <c r="AX256" s="10">
        <f t="shared" ref="AX256:BA256" si="1033">TANH(AT256)</f>
        <v>-0.021812547382538</v>
      </c>
      <c r="AY256" s="10">
        <f t="shared" si="1033"/>
        <v>0.0463918453238239</v>
      </c>
      <c r="AZ256" s="10">
        <f t="shared" si="1033"/>
        <v>-0.0048917272150683</v>
      </c>
      <c r="BA256" s="10">
        <f t="shared" si="1033"/>
        <v>0.0291556521582418</v>
      </c>
      <c r="BB256" s="10" cm="1">
        <f t="array" ref="BB256">SUMPRODUCT(AX256:BA256,$AU$28:$AX$28)+$AY$28</f>
        <v>0.000629432208430803</v>
      </c>
      <c r="BC256" s="10">
        <f t="shared" si="882"/>
        <v>0.500157358046913</v>
      </c>
      <c r="BD256">
        <f t="shared" si="883"/>
        <v>1</v>
      </c>
      <c r="BE256" s="4">
        <f t="shared" si="884"/>
        <v>-0.692832513978842</v>
      </c>
      <c r="BF256" s="61">
        <f t="shared" si="885"/>
        <v>-0.499842641953087</v>
      </c>
      <c r="BG256" s="4">
        <f t="shared" ref="BG256:BJ256" si="1034">1-AX256^2</f>
        <v>0.999524212776685</v>
      </c>
      <c r="BH256" s="4">
        <f t="shared" si="1034"/>
        <v>0.99784779668745</v>
      </c>
      <c r="BI256" s="4">
        <f t="shared" si="1034"/>
        <v>0.999976071004853</v>
      </c>
      <c r="BJ256" s="4">
        <f t="shared" si="1034"/>
        <v>0.999149947947228</v>
      </c>
      <c r="BK256" s="61">
        <f t="shared" si="911"/>
        <v>0.00078143104502518</v>
      </c>
      <c r="BL256" s="61">
        <f t="shared" si="912"/>
        <v>-0.00189703399654405</v>
      </c>
      <c r="BM256" s="61">
        <f t="shared" si="913"/>
        <v>0.00617551166339933</v>
      </c>
      <c r="BN256" s="61">
        <f t="shared" si="914"/>
        <v>-0.00612519892566587</v>
      </c>
    </row>
    <row r="257" spans="1:66">
      <c r="A257" s="4">
        <f>Planar_dataset!A226</f>
        <v>-0.341907952728723</v>
      </c>
      <c r="B257" s="4">
        <f>Planar_dataset!B226</f>
        <v>-0.355711875763303</v>
      </c>
      <c r="C257">
        <f>Planar_dataset!C226</f>
        <v>1</v>
      </c>
      <c r="D257" s="40" cm="1">
        <f t="array" ref="D257">SUMPRODUCT($A257:$B257,$E$21:$F$21)+$G$21</f>
        <v>-0.00766818037257637</v>
      </c>
      <c r="E257" s="40" cm="1">
        <f t="array" ref="E257">SUMPRODUCT($A257:$B257,$E$22:$F$22)+$G$22</f>
        <v>0.00629873233233005</v>
      </c>
      <c r="F257" s="40" cm="1">
        <f t="array" ref="F257">SUMPRODUCT($A257:$B257,$E$23:$F$23)+$G$23</f>
        <v>0.00221033214392445</v>
      </c>
      <c r="G257" s="40" cm="1">
        <f t="array" ref="G257">SUMPRODUCT($A257:$B257,$E$24:$F$24)+$G$24</f>
        <v>0.00251321557397281</v>
      </c>
      <c r="H257" s="10">
        <f t="shared" si="887"/>
        <v>-0.00766803007724499</v>
      </c>
      <c r="I257" s="10">
        <f t="shared" si="888"/>
        <v>0.00629864903495555</v>
      </c>
      <c r="J257" s="10">
        <f t="shared" si="889"/>
        <v>0.00221032854435535</v>
      </c>
      <c r="K257" s="10">
        <f t="shared" si="890"/>
        <v>0.00251321028261811</v>
      </c>
      <c r="L257" s="10" cm="1">
        <f t="array" ref="L257">SUMPRODUCT(H257:K257,$E$28:$H$28)+$I$28</f>
        <v>-3.35066055362432e-5</v>
      </c>
      <c r="M257" s="10">
        <f t="shared" si="891"/>
        <v>0.499991623348617</v>
      </c>
      <c r="N257">
        <f t="shared" si="892"/>
        <v>0</v>
      </c>
      <c r="O257" s="4">
        <f t="shared" si="893"/>
        <v>-0.69316393400305</v>
      </c>
      <c r="P257" s="61">
        <f t="shared" si="894"/>
        <v>-0.500008376651383</v>
      </c>
      <c r="Q257" s="4">
        <f t="shared" si="895"/>
        <v>0.999941201314735</v>
      </c>
      <c r="R257" s="4">
        <f t="shared" si="896"/>
        <v>0.999960327020334</v>
      </c>
      <c r="S257" s="4">
        <f t="shared" si="897"/>
        <v>0.999995114447726</v>
      </c>
      <c r="T257" s="4">
        <f t="shared" si="898"/>
        <v>0.999993683774075</v>
      </c>
      <c r="U257" s="61">
        <f t="shared" si="899"/>
        <v>0.000219081632905445</v>
      </c>
      <c r="V257" s="61">
        <f t="shared" si="900"/>
        <v>0.00238603546179626</v>
      </c>
      <c r="W257" s="61">
        <f t="shared" si="901"/>
        <v>0.00656940172937108</v>
      </c>
      <c r="X257" s="61">
        <f t="shared" si="902"/>
        <v>-0.00442315806638869</v>
      </c>
      <c r="Y257" s="40" cm="1">
        <f t="array" ref="Y257">SUMPRODUCT($A257:$B257,$Z$21:$AA$21)+$AB$21</f>
        <v>-0.00770109122090647</v>
      </c>
      <c r="Z257" s="40" cm="1">
        <f t="array" ref="Z257">SUMPRODUCT($A257:$B257,$Z$22:$AA$22)+$AB$22</f>
        <v>0.00594435905359324</v>
      </c>
      <c r="AA257" s="40" cm="1">
        <f t="array" ref="AA257">SUMPRODUCT($A257:$B257,$Z$23:$AA$23)+$AB$23</f>
        <v>0.00122679738909805</v>
      </c>
      <c r="AB257" s="40" cm="1">
        <f t="array" ref="AB257">SUMPRODUCT($A257:$B257,$Z$24:$AA$24)+$AB$24</f>
        <v>0.00317494355017912</v>
      </c>
      <c r="AC257" s="10">
        <f t="shared" ref="AC257:AF257" si="1035">TANH(Y257)</f>
        <v>-0.00770093898214367</v>
      </c>
      <c r="AD257" s="10">
        <f t="shared" si="1035"/>
        <v>0.00594428903913884</v>
      </c>
      <c r="AE257" s="10">
        <f t="shared" si="1035"/>
        <v>0.00122679677364204</v>
      </c>
      <c r="AF257" s="10">
        <f t="shared" si="1035"/>
        <v>0.00317493288212971</v>
      </c>
      <c r="AG257" s="61" cm="1">
        <f t="array" ref="AG257">SUMPRODUCT(AC257:AF257,$Z$28:$AC$28)+$AD$28</f>
        <v>2.16917243486409e-5</v>
      </c>
      <c r="AH257" s="10">
        <f t="shared" si="876"/>
        <v>0.500005422931087</v>
      </c>
      <c r="AI257">
        <f t="shared" si="877"/>
        <v>1</v>
      </c>
      <c r="AJ257" s="4">
        <f t="shared" si="878"/>
        <v>-0.693136334756587</v>
      </c>
      <c r="AK257" s="61">
        <f t="shared" si="879"/>
        <v>-0.499994577068913</v>
      </c>
      <c r="AL257" s="4">
        <f t="shared" ref="AL257:AO257" si="1036">1-AC257^2</f>
        <v>0.999940695538793</v>
      </c>
      <c r="AM257" s="4">
        <f t="shared" si="1036"/>
        <v>0.999964665427819</v>
      </c>
      <c r="AN257" s="4">
        <f t="shared" si="1036"/>
        <v>0.999998494969676</v>
      </c>
      <c r="AO257" s="4">
        <f t="shared" si="1036"/>
        <v>0.999989919801194</v>
      </c>
      <c r="AP257" s="61">
        <f t="shared" si="905"/>
        <v>0.000494548889016285</v>
      </c>
      <c r="AQ257" s="61">
        <f t="shared" si="906"/>
        <v>0.000174614638379381</v>
      </c>
      <c r="AR257" s="61">
        <f t="shared" si="907"/>
        <v>0.0061873375196174</v>
      </c>
      <c r="AS257" s="61">
        <f t="shared" si="908"/>
        <v>-0.00515295440120564</v>
      </c>
      <c r="AT257" s="40" cm="1">
        <f t="array" ref="AT257">SUMPRODUCT($A257:$B257,$AO$21:$AP$21)+$AQ$21</f>
        <v>-0.00777532090929111</v>
      </c>
      <c r="AU257" s="40" cm="1">
        <f t="array" ref="AU257">SUMPRODUCT($A257:$B257,$AO$22:$AP$22)+$AQ$22</f>
        <v>0.00591842251752618</v>
      </c>
      <c r="AV257" s="40" cm="1">
        <f t="array" ref="AV257">SUMPRODUCT($A257:$B257,$AO$23:$AP$23)+$AQ$23</f>
        <v>0.000301109041717532</v>
      </c>
      <c r="AW257" s="40" cm="1">
        <f t="array" ref="AW257">SUMPRODUCT($A257:$B257,$AO$24:$AP$24)+$AQ$24</f>
        <v>0.00394466490647607</v>
      </c>
      <c r="AX257" s="10">
        <f t="shared" ref="AX257:BA257" si="1037">TANH(AT257)</f>
        <v>-0.00777516422581031</v>
      </c>
      <c r="AY257" s="10">
        <f t="shared" si="1037"/>
        <v>0.00591835341553539</v>
      </c>
      <c r="AZ257" s="10">
        <f t="shared" si="1037"/>
        <v>0.000301109032617349</v>
      </c>
      <c r="BA257" s="10">
        <f t="shared" si="1037"/>
        <v>0.00394464444644017</v>
      </c>
      <c r="BB257" s="10" cm="1">
        <f t="array" ref="BB257">SUMPRODUCT(AX257:BA257,$AU$28:$AX$28)+$AY$28</f>
        <v>8.01740187505499e-5</v>
      </c>
      <c r="BC257" s="10">
        <f t="shared" si="882"/>
        <v>0.500020043504677</v>
      </c>
      <c r="BD257">
        <f t="shared" si="883"/>
        <v>1</v>
      </c>
      <c r="BE257" s="4">
        <f t="shared" si="884"/>
        <v>-0.693107094354054</v>
      </c>
      <c r="BF257" s="61">
        <f t="shared" si="885"/>
        <v>-0.499979956495323</v>
      </c>
      <c r="BG257" s="4">
        <f t="shared" ref="BG257:BJ257" si="1038">1-AX257^2</f>
        <v>0.999939546821262</v>
      </c>
      <c r="BH257" s="4">
        <f t="shared" si="1038"/>
        <v>0.999964973092849</v>
      </c>
      <c r="BI257" s="4">
        <f t="shared" si="1038"/>
        <v>0.99999990933335</v>
      </c>
      <c r="BJ257" s="4">
        <f t="shared" si="1038"/>
        <v>0.999984439780191</v>
      </c>
      <c r="BK257" s="61">
        <f t="shared" si="911"/>
        <v>0.000781970514889949</v>
      </c>
      <c r="BL257" s="61">
        <f t="shared" si="912"/>
        <v>-0.00190158126527682</v>
      </c>
      <c r="BM257" s="61">
        <f t="shared" si="913"/>
        <v>0.00617735543027362</v>
      </c>
      <c r="BN257" s="61">
        <f t="shared" si="914"/>
        <v>-0.00613199879554693</v>
      </c>
    </row>
    <row r="258" spans="1:66">
      <c r="A258" s="4">
        <f>Planar_dataset!A227</f>
        <v>-1.50008473522659</v>
      </c>
      <c r="B258" s="4">
        <f>Planar_dataset!B227</f>
        <v>-3.74431790262311</v>
      </c>
      <c r="C258">
        <f>Planar_dataset!C227</f>
        <v>1</v>
      </c>
      <c r="D258" s="40" cm="1">
        <f t="array" ref="D258">SUMPRODUCT($A258:$B258,$E$21:$F$21)+$G$21</f>
        <v>-0.0431752591792782</v>
      </c>
      <c r="E258" s="40" cm="1">
        <f t="array" ref="E258">SUMPRODUCT($A258:$B258,$E$22:$F$22)+$G$22</f>
        <v>0.0683275471177236</v>
      </c>
      <c r="F258" s="40" cm="1">
        <f t="array" ref="F258">SUMPRODUCT($A258:$B258,$E$23:$F$23)+$G$23</f>
        <v>0.0174443620551696</v>
      </c>
      <c r="G258" s="40" cm="1">
        <f t="array" ref="G258">SUMPRODUCT($A258:$B258,$E$24:$F$24)+$G$24</f>
        <v>0.0247180909253021</v>
      </c>
      <c r="H258" s="10">
        <f t="shared" si="887"/>
        <v>-0.0431484514579136</v>
      </c>
      <c r="I258" s="10">
        <f t="shared" si="888"/>
        <v>0.0682214127633598</v>
      </c>
      <c r="J258" s="10">
        <f t="shared" si="889"/>
        <v>0.0174425927971995</v>
      </c>
      <c r="K258" s="10">
        <f t="shared" si="890"/>
        <v>0.0247130580357928</v>
      </c>
      <c r="L258" s="10" cm="1">
        <f t="array" ref="L258">SUMPRODUCT(H258:K258,$E$28:$H$28)+$I$28</f>
        <v>-0.000317212857446915</v>
      </c>
      <c r="M258" s="10">
        <f t="shared" si="891"/>
        <v>0.499920696786303</v>
      </c>
      <c r="N258">
        <f t="shared" si="892"/>
        <v>0</v>
      </c>
      <c r="O258" s="4">
        <f t="shared" si="893"/>
        <v>-0.693305799566668</v>
      </c>
      <c r="P258" s="61">
        <f t="shared" si="894"/>
        <v>-0.500079303213697</v>
      </c>
      <c r="Q258" s="4">
        <f t="shared" si="895"/>
        <v>0.998138211136784</v>
      </c>
      <c r="R258" s="4">
        <f t="shared" si="896"/>
        <v>0.995345838840571</v>
      </c>
      <c r="S258" s="4">
        <f t="shared" si="897"/>
        <v>0.999695755956511</v>
      </c>
      <c r="T258" s="4">
        <f t="shared" si="898"/>
        <v>0.99938926476252</v>
      </c>
      <c r="U258" s="61">
        <f t="shared" si="899"/>
        <v>0.000218717628505088</v>
      </c>
      <c r="V258" s="61">
        <f t="shared" si="900"/>
        <v>0.00237536159156081</v>
      </c>
      <c r="W258" s="61">
        <f t="shared" si="901"/>
        <v>0.00656836670915752</v>
      </c>
      <c r="X258" s="61">
        <f t="shared" si="902"/>
        <v>-0.00442111165772505</v>
      </c>
      <c r="Y258" s="40" cm="1">
        <f t="array" ref="Y258">SUMPRODUCT($A258:$B258,$Z$21:$AA$21)+$AB$21</f>
        <v>-0.0435462903507952</v>
      </c>
      <c r="Z258" s="40" cm="1">
        <f t="array" ref="Z258">SUMPRODUCT($A258:$B258,$Z$22:$AA$22)+$AB$22</f>
        <v>0.0643243621333163</v>
      </c>
      <c r="AA258" s="40" cm="1">
        <f t="array" ref="AA258">SUMPRODUCT($A258:$B258,$Z$23:$AA$23)+$AB$23</f>
        <v>0.00634613378741826</v>
      </c>
      <c r="AB258" s="40" cm="1">
        <f t="array" ref="AB258">SUMPRODUCT($A258:$B258,$Z$24:$AA$24)+$AB$24</f>
        <v>0.0321859275914488</v>
      </c>
      <c r="AC258" s="10">
        <f t="shared" ref="AC258:AF258" si="1039">TANH(Y258)</f>
        <v>-0.0435187859018938</v>
      </c>
      <c r="AD258" s="10">
        <f t="shared" si="1039"/>
        <v>0.0642357920527919</v>
      </c>
      <c r="AE258" s="10">
        <f t="shared" si="1039"/>
        <v>0.00634604859529944</v>
      </c>
      <c r="AF258" s="10">
        <f t="shared" si="1039"/>
        <v>0.0321748180300618</v>
      </c>
      <c r="AG258" s="61" cm="1">
        <f t="array" ref="AG258">SUMPRODUCT(AC258:AF258,$Z$28:$AC$28)+$AD$28</f>
        <v>0.000272290088694075</v>
      </c>
      <c r="AH258" s="10">
        <f t="shared" si="876"/>
        <v>0.500068072521753</v>
      </c>
      <c r="AI258">
        <f t="shared" si="877"/>
        <v>1</v>
      </c>
      <c r="AJ258" s="4">
        <f t="shared" si="878"/>
        <v>-0.693011044783335</v>
      </c>
      <c r="AK258" s="61">
        <f t="shared" si="879"/>
        <v>-0.499931927478247</v>
      </c>
      <c r="AL258" s="4">
        <f t="shared" ref="AL258:AO258" si="1040">1-AC258^2</f>
        <v>0.998106115273625</v>
      </c>
      <c r="AM258" s="4">
        <f t="shared" si="1040"/>
        <v>0.99587376301935</v>
      </c>
      <c r="AN258" s="4">
        <f t="shared" si="1040"/>
        <v>0.999959727667226</v>
      </c>
      <c r="AO258" s="4">
        <f t="shared" si="1040"/>
        <v>0.998964781084732</v>
      </c>
      <c r="AP258" s="61">
        <f t="shared" si="905"/>
        <v>0.000493579692022434</v>
      </c>
      <c r="AQ258" s="61">
        <f t="shared" si="906"/>
        <v>0.000173878491893935</v>
      </c>
      <c r="AR258" s="61">
        <f t="shared" si="907"/>
        <v>0.00618632240619246</v>
      </c>
      <c r="AS258" s="61">
        <f t="shared" si="908"/>
        <v>-0.00514702684883086</v>
      </c>
      <c r="AT258" s="40" cm="1">
        <f t="array" ref="AT258">SUMPRODUCT($A258:$B258,$AO$21:$AP$21)+$AQ$21</f>
        <v>-0.0443831544573473</v>
      </c>
      <c r="AU258" s="40" cm="1">
        <f t="array" ref="AU258">SUMPRODUCT($A258:$B258,$AO$22:$AP$22)+$AQ$22</f>
        <v>0.0640313990467615</v>
      </c>
      <c r="AV258" s="40" cm="1">
        <f t="array" ref="AV258">SUMPRODUCT($A258:$B258,$AO$23:$AP$23)+$AQ$23</f>
        <v>-0.00410033502647739</v>
      </c>
      <c r="AW258" s="40" cm="1">
        <f t="array" ref="AW258">SUMPRODUCT($A258:$B258,$AO$24:$AP$24)+$AQ$24</f>
        <v>0.0408734458572912</v>
      </c>
      <c r="AX258" s="10">
        <f t="shared" ref="AX258:BA258" si="1041">TANH(AT258)</f>
        <v>-0.0443540344701336</v>
      </c>
      <c r="AY258" s="10">
        <f t="shared" si="1041"/>
        <v>0.0639440323191622</v>
      </c>
      <c r="AZ258" s="10">
        <f t="shared" si="1041"/>
        <v>-0.00410031204733301</v>
      </c>
      <c r="BA258" s="10">
        <f t="shared" si="1041"/>
        <v>0.0408506994724343</v>
      </c>
      <c r="BB258" s="10" cm="1">
        <f t="array" ref="BB258">SUMPRODUCT(AX258:BA258,$AU$28:$AX$28)+$AY$28</f>
        <v>0.000865106059350195</v>
      </c>
      <c r="BC258" s="10">
        <f t="shared" si="882"/>
        <v>0.500216276501349</v>
      </c>
      <c r="BD258">
        <f t="shared" si="883"/>
        <v>1</v>
      </c>
      <c r="BE258" s="4">
        <f t="shared" si="884"/>
        <v>-0.692714721081329</v>
      </c>
      <c r="BF258" s="61">
        <f t="shared" si="885"/>
        <v>-0.499783723498651</v>
      </c>
      <c r="BG258" s="4">
        <f t="shared" ref="BG258:BJ258" si="1042">1-AX258^2</f>
        <v>0.998032719626222</v>
      </c>
      <c r="BH258" s="4">
        <f t="shared" si="1042"/>
        <v>0.995911160730766</v>
      </c>
      <c r="BI258" s="4">
        <f t="shared" si="1042"/>
        <v>0.999983187441114</v>
      </c>
      <c r="BJ258" s="4">
        <f t="shared" si="1042"/>
        <v>0.998331220352613</v>
      </c>
      <c r="BK258" s="61">
        <f t="shared" si="911"/>
        <v>0.000780173018220412</v>
      </c>
      <c r="BL258" s="61">
        <f t="shared" si="912"/>
        <v>-0.00189312903132948</v>
      </c>
      <c r="BM258" s="61">
        <f t="shared" si="913"/>
        <v>0.00617482767460857</v>
      </c>
      <c r="BN258" s="61">
        <f t="shared" si="914"/>
        <v>-0.0061194583796486</v>
      </c>
    </row>
    <row r="259" spans="1:66">
      <c r="A259" s="4">
        <f>Planar_dataset!A228</f>
        <v>-1.09546543447337</v>
      </c>
      <c r="B259" s="4">
        <f>Planar_dataset!B228</f>
        <v>-3.66810700543299</v>
      </c>
      <c r="C259">
        <f>Planar_dataset!C228</f>
        <v>1</v>
      </c>
      <c r="D259" s="40" cm="1">
        <f t="array" ref="D259">SUMPRODUCT($A259:$B259,$E$21:$F$21)+$G$21</f>
        <v>-0.0356054550836131</v>
      </c>
      <c r="E259" s="40" cm="1">
        <f t="array" ref="E259">SUMPRODUCT($A259:$B259,$E$22:$F$22)+$G$22</f>
        <v>0.0672978099899746</v>
      </c>
      <c r="F259" s="40" cm="1">
        <f t="array" ref="F259">SUMPRODUCT($A259:$B259,$E$23:$F$23)+$G$23</f>
        <v>0.0160516308488205</v>
      </c>
      <c r="G259" s="40" cm="1">
        <f t="array" ref="G259">SUMPRODUCT($A259:$B259,$E$24:$F$24)+$G$24</f>
        <v>0.0239054600802993</v>
      </c>
      <c r="H259" s="10">
        <f t="shared" si="887"/>
        <v>-0.0355904164563646</v>
      </c>
      <c r="I259" s="10">
        <f t="shared" si="888"/>
        <v>0.0671963965529366</v>
      </c>
      <c r="J259" s="10">
        <f t="shared" si="889"/>
        <v>0.0160502523973578</v>
      </c>
      <c r="K259" s="10">
        <f t="shared" si="890"/>
        <v>0.0239009073617635</v>
      </c>
      <c r="L259" s="10" cm="1">
        <f t="array" ref="L259">SUMPRODUCT(H259:K259,$E$28:$H$28)+$I$28</f>
        <v>-0.000304524084690399</v>
      </c>
      <c r="M259" s="10">
        <f t="shared" si="891"/>
        <v>0.499923868979416</v>
      </c>
      <c r="N259">
        <f t="shared" si="892"/>
        <v>0</v>
      </c>
      <c r="O259" s="4">
        <f t="shared" si="893"/>
        <v>-0.693299454194156</v>
      </c>
      <c r="P259" s="61">
        <f t="shared" si="894"/>
        <v>-0.500076131020584</v>
      </c>
      <c r="Q259" s="4">
        <f t="shared" si="895"/>
        <v>0.998733322256462</v>
      </c>
      <c r="R259" s="4">
        <f t="shared" si="896"/>
        <v>0.9954846442903</v>
      </c>
      <c r="S259" s="4">
        <f t="shared" si="897"/>
        <v>0.999742389397981</v>
      </c>
      <c r="T259" s="4">
        <f t="shared" si="898"/>
        <v>0.999428746627284</v>
      </c>
      <c r="U259" s="61">
        <f t="shared" si="899"/>
        <v>0.00021884664434648</v>
      </c>
      <c r="V259" s="61">
        <f t="shared" si="900"/>
        <v>0.00237567777648546</v>
      </c>
      <c r="W259" s="61">
        <f t="shared" si="901"/>
        <v>0.00656863144033158</v>
      </c>
      <c r="X259" s="61">
        <f t="shared" si="902"/>
        <v>-0.00442125827222914</v>
      </c>
      <c r="Y259" s="40" cm="1">
        <f t="array" ref="Y259">SUMPRODUCT($A259:$B259,$Z$21:$AA$21)+$AB$21</f>
        <v>-0.0359733104966935</v>
      </c>
      <c r="Z259" s="40" cm="1">
        <f t="array" ref="Z259">SUMPRODUCT($A259:$B259,$Z$22:$AA$22)+$AB$22</f>
        <v>0.0633277247006304</v>
      </c>
      <c r="AA259" s="40" cm="1">
        <f t="array" ref="AA259">SUMPRODUCT($A259:$B259,$Z$23:$AA$23)+$AB$23</f>
        <v>0.00504647981914313</v>
      </c>
      <c r="AB259" s="40" cm="1">
        <f t="array" ref="AB259">SUMPRODUCT($A259:$B259,$Z$24:$AA$24)+$AB$24</f>
        <v>0.0313107739934687</v>
      </c>
      <c r="AC259" s="10">
        <f t="shared" ref="AC259:AF259" si="1043">TANH(Y259)</f>
        <v>-0.0359578010887629</v>
      </c>
      <c r="AD259" s="10">
        <f t="shared" si="1043"/>
        <v>0.0632432037656799</v>
      </c>
      <c r="AE259" s="10">
        <f t="shared" si="1043"/>
        <v>0.00504643698008204</v>
      </c>
      <c r="AF259" s="10">
        <f t="shared" si="1043"/>
        <v>0.0313005460131691</v>
      </c>
      <c r="AG259" s="61" cm="1">
        <f t="array" ref="AG259">SUMPRODUCT(AC259:AF259,$Z$28:$AC$28)+$AD$28</f>
        <v>0.000272229781482256</v>
      </c>
      <c r="AH259" s="10">
        <f t="shared" si="876"/>
        <v>0.50006805744495</v>
      </c>
      <c r="AI259">
        <f t="shared" si="877"/>
        <v>1</v>
      </c>
      <c r="AJ259" s="4">
        <f t="shared" si="878"/>
        <v>-0.693011074932836</v>
      </c>
      <c r="AK259" s="61">
        <f t="shared" si="879"/>
        <v>-0.49993194255505</v>
      </c>
      <c r="AL259" s="4">
        <f t="shared" ref="AL259:AO259" si="1044">1-AC259^2</f>
        <v>0.998707036540861</v>
      </c>
      <c r="AM259" s="4">
        <f t="shared" si="1044"/>
        <v>0.996000297177453</v>
      </c>
      <c r="AN259" s="4">
        <f t="shared" si="1044"/>
        <v>0.999974533473806</v>
      </c>
      <c r="AO259" s="4">
        <f t="shared" si="1044"/>
        <v>0.999020275819277</v>
      </c>
      <c r="AP259" s="61">
        <f t="shared" si="905"/>
        <v>0.000493876872247523</v>
      </c>
      <c r="AQ259" s="61">
        <f t="shared" si="906"/>
        <v>0.000173900589866795</v>
      </c>
      <c r="AR259" s="61">
        <f t="shared" si="907"/>
        <v>0.00618641418994237</v>
      </c>
      <c r="AS259" s="61">
        <f t="shared" si="908"/>
        <v>-0.00514731293294969</v>
      </c>
      <c r="AT259" s="40" cm="1">
        <f t="array" ref="AT259">SUMPRODUCT($A259:$B259,$AO$21:$AP$21)+$AQ$21</f>
        <v>-0.036803020348902</v>
      </c>
      <c r="AU259" s="40" cm="1">
        <f t="array" ref="AU259">SUMPRODUCT($A259:$B259,$AO$22:$AP$22)+$AQ$22</f>
        <v>0.0630371842939042</v>
      </c>
      <c r="AV259" s="40" cm="1">
        <f t="array" ref="AV259">SUMPRODUCT($A259:$B259,$AO$23:$AP$23)+$AQ$23</f>
        <v>-0.00531259236301311</v>
      </c>
      <c r="AW259" s="40" cm="1">
        <f t="array" ref="AW259">SUMPRODUCT($A259:$B259,$AO$24:$AP$24)+$AQ$24</f>
        <v>0.0399257350530723</v>
      </c>
      <c r="AX259" s="10">
        <f t="shared" ref="AX259:BA259" si="1045">TANH(AT259)</f>
        <v>-0.0367864132450427</v>
      </c>
      <c r="AY259" s="10">
        <f t="shared" si="1045"/>
        <v>0.0629538201250418</v>
      </c>
      <c r="AZ259" s="10">
        <f t="shared" si="1045"/>
        <v>-0.00531254238335014</v>
      </c>
      <c r="BA259" s="10">
        <f t="shared" si="1045"/>
        <v>0.0399045338415146</v>
      </c>
      <c r="BB259" s="10" cm="1">
        <f t="array" ref="BB259">SUMPRODUCT(AX259:BA259,$AU$28:$AX$28)+$AY$28</f>
        <v>0.000852876273486904</v>
      </c>
      <c r="BC259" s="10">
        <f t="shared" si="882"/>
        <v>0.500213219055447</v>
      </c>
      <c r="BD259">
        <f t="shared" si="883"/>
        <v>1</v>
      </c>
      <c r="BE259" s="4">
        <f t="shared" si="884"/>
        <v>-0.692720833347941</v>
      </c>
      <c r="BF259" s="61">
        <f t="shared" si="885"/>
        <v>-0.499786780944553</v>
      </c>
      <c r="BG259" s="4">
        <f t="shared" ref="BG259:BJ259" si="1046">1-AX259^2</f>
        <v>0.998646759800565</v>
      </c>
      <c r="BH259" s="4">
        <f t="shared" si="1046"/>
        <v>0.996036816531664</v>
      </c>
      <c r="BI259" s="4">
        <f t="shared" si="1046"/>
        <v>0.999971776893425</v>
      </c>
      <c r="BJ259" s="4">
        <f t="shared" si="1046"/>
        <v>0.998407628178891</v>
      </c>
      <c r="BK259" s="61">
        <f t="shared" si="911"/>
        <v>0.000780657795769291</v>
      </c>
      <c r="BL259" s="61">
        <f t="shared" si="912"/>
        <v>-0.00189337947338136</v>
      </c>
      <c r="BM259" s="61">
        <f t="shared" si="913"/>
        <v>0.00617479498956999</v>
      </c>
      <c r="BN259" s="61">
        <f t="shared" si="914"/>
        <v>-0.00611996417462865</v>
      </c>
    </row>
    <row r="260" spans="1:66">
      <c r="A260" s="4">
        <f>Planar_dataset!A229</f>
        <v>-1.71840631541328</v>
      </c>
      <c r="B260" s="4">
        <f>Planar_dataset!B229</f>
        <v>-3.36824403027848</v>
      </c>
      <c r="C260">
        <f>Planar_dataset!C229</f>
        <v>1</v>
      </c>
      <c r="D260" s="40" cm="1">
        <f t="array" ref="D260">SUMPRODUCT($A260:$B260,$E$21:$F$21)+$G$21</f>
        <v>-0.0454386216281542</v>
      </c>
      <c r="E260" s="40" cm="1">
        <f t="array" ref="E260">SUMPRODUCT($A260:$B260,$E$22:$F$22)+$G$22</f>
        <v>0.0611087631501862</v>
      </c>
      <c r="F260" s="40" cm="1">
        <f t="array" ref="F260">SUMPRODUCT($A260:$B260,$E$23:$F$23)+$G$23</f>
        <v>0.0167158045313233</v>
      </c>
      <c r="G260" s="40" cm="1">
        <f t="array" ref="G260">SUMPRODUCT($A260:$B260,$E$24:$F$24)+$G$24</f>
        <v>0.022540747710186</v>
      </c>
      <c r="H260" s="10">
        <f t="shared" si="887"/>
        <v>-0.0454073755385975</v>
      </c>
      <c r="I260" s="10">
        <f t="shared" si="888"/>
        <v>0.0610328108360417</v>
      </c>
      <c r="J260" s="10">
        <f t="shared" si="889"/>
        <v>0.0167142478057489</v>
      </c>
      <c r="K260" s="10">
        <f t="shared" si="890"/>
        <v>0.0225369309449718</v>
      </c>
      <c r="L260" s="10" cm="1">
        <f t="array" ref="L260">SUMPRODUCT(H260:K260,$E$28:$H$28)+$I$28</f>
        <v>-0.000291598772896236</v>
      </c>
      <c r="M260" s="10">
        <f t="shared" si="891"/>
        <v>0.499927100307293</v>
      </c>
      <c r="N260">
        <f t="shared" si="892"/>
        <v>0</v>
      </c>
      <c r="O260" s="4">
        <f t="shared" si="893"/>
        <v>-0.693292990575124</v>
      </c>
      <c r="P260" s="61">
        <f t="shared" si="894"/>
        <v>-0.500072899692708</v>
      </c>
      <c r="Q260" s="4">
        <f t="shared" si="895"/>
        <v>0.997938170246697</v>
      </c>
      <c r="R260" s="4">
        <f t="shared" si="896"/>
        <v>0.996274996001452</v>
      </c>
      <c r="S260" s="4">
        <f t="shared" si="897"/>
        <v>0.999720633920288</v>
      </c>
      <c r="T260" s="4">
        <f t="shared" si="898"/>
        <v>0.999492086743582</v>
      </c>
      <c r="U260" s="61">
        <f t="shared" si="899"/>
        <v>0.000218670994305856</v>
      </c>
      <c r="V260" s="61">
        <f t="shared" si="900"/>
        <v>0.00237754855102543</v>
      </c>
      <c r="W260" s="61">
        <f t="shared" si="901"/>
        <v>0.00656844605637633</v>
      </c>
      <c r="X260" s="61">
        <f t="shared" si="902"/>
        <v>-0.00442150990477838</v>
      </c>
      <c r="Y260" s="40" cm="1">
        <f t="array" ref="Y260">SUMPRODUCT($A260:$B260,$Z$21:$AA$21)+$AB$21</f>
        <v>-0.0457680698827996</v>
      </c>
      <c r="Z260" s="40" cm="1">
        <f t="array" ref="Z260">SUMPRODUCT($A260:$B260,$Z$22:$AA$22)+$AB$22</f>
        <v>0.0575553917665454</v>
      </c>
      <c r="AA260" s="40" cm="1">
        <f t="array" ref="AA260">SUMPRODUCT($A260:$B260,$Z$23:$AA$23)+$AB$23</f>
        <v>0.00686327033642463</v>
      </c>
      <c r="AB260" s="40" cm="1">
        <f t="array" ref="AB260">SUMPRODUCT($A260:$B260,$Z$24:$AA$24)+$AB$24</f>
        <v>0.0291702660622103</v>
      </c>
      <c r="AC260" s="10">
        <f t="shared" ref="AC260:AF260" si="1047">TANH(Y260)</f>
        <v>-0.0457361395970285</v>
      </c>
      <c r="AD260" s="10">
        <f t="shared" si="1047"/>
        <v>0.0574919227576059</v>
      </c>
      <c r="AE260" s="10">
        <f t="shared" si="1047"/>
        <v>0.00686316257486228</v>
      </c>
      <c r="AF260" s="10">
        <f t="shared" si="1047"/>
        <v>0.0291619951744971</v>
      </c>
      <c r="AG260" s="61" cm="1">
        <f t="array" ref="AG260">SUMPRODUCT(AC260:AF260,$Z$28:$AC$28)+$AD$28</f>
        <v>0.000239388963691351</v>
      </c>
      <c r="AH260" s="10">
        <f t="shared" si="876"/>
        <v>0.500059847240637</v>
      </c>
      <c r="AI260">
        <f t="shared" si="877"/>
        <v>1</v>
      </c>
      <c r="AJ260" s="4">
        <f t="shared" si="878"/>
        <v>-0.693027493241484</v>
      </c>
      <c r="AK260" s="61">
        <f t="shared" si="879"/>
        <v>-0.499940152759363</v>
      </c>
      <c r="AL260" s="4">
        <f t="shared" ref="AL260:AO260" si="1048">1-AC260^2</f>
        <v>0.997908205534761</v>
      </c>
      <c r="AM260" s="4">
        <f t="shared" si="1048"/>
        <v>0.996694678817634</v>
      </c>
      <c r="AN260" s="4">
        <f t="shared" si="1048"/>
        <v>0.999952896999471</v>
      </c>
      <c r="AO260" s="4">
        <f t="shared" si="1048"/>
        <v>0.999149578037443</v>
      </c>
      <c r="AP260" s="61">
        <f t="shared" si="905"/>
        <v>0.000493489941599585</v>
      </c>
      <c r="AQ260" s="61">
        <f t="shared" si="906"/>
        <v>0.000174024686059293</v>
      </c>
      <c r="AR260" s="61">
        <f t="shared" si="907"/>
        <v>0.00618638192942125</v>
      </c>
      <c r="AS260" s="61">
        <f t="shared" si="908"/>
        <v>-0.00514806368806198</v>
      </c>
      <c r="AT260" s="40" cm="1">
        <f t="array" ref="AT260">SUMPRODUCT($A260:$B260,$AO$21:$AP$21)+$AQ$21</f>
        <v>-0.0465111352475348</v>
      </c>
      <c r="AU260" s="40" cm="1">
        <f t="array" ref="AU260">SUMPRODUCT($A260:$B260,$AO$22:$AP$22)+$AQ$22</f>
        <v>0.0572953464889786</v>
      </c>
      <c r="AV260" s="40" cm="1">
        <f t="array" ref="AV260">SUMPRODUCT($A260:$B260,$AO$23:$AP$23)+$AQ$23</f>
        <v>-0.0024104516067859</v>
      </c>
      <c r="AW260" s="40" cm="1">
        <f t="array" ref="AW260">SUMPRODUCT($A260:$B260,$AO$24:$AP$24)+$AQ$24</f>
        <v>0.0368823748384852</v>
      </c>
      <c r="AX260" s="10">
        <f t="shared" ref="AX260:BA260" si="1049">TANH(AT260)</f>
        <v>-0.0464776252859293</v>
      </c>
      <c r="AY260" s="10">
        <f t="shared" si="1049"/>
        <v>0.0572327331440308</v>
      </c>
      <c r="AZ260" s="10">
        <f t="shared" si="1049"/>
        <v>-0.00241044693833295</v>
      </c>
      <c r="BA260" s="10">
        <f t="shared" si="1049"/>
        <v>0.0368656601174394</v>
      </c>
      <c r="BB260" s="10" cm="1">
        <f t="array" ref="BB260">SUMPRODUCT(AX260:BA260,$AU$28:$AX$28)+$AY$28</f>
        <v>0.000773147618751242</v>
      </c>
      <c r="BC260" s="10">
        <f t="shared" si="882"/>
        <v>0.50019328689506</v>
      </c>
      <c r="BD260">
        <f t="shared" si="883"/>
        <v>1</v>
      </c>
      <c r="BE260" s="4">
        <f t="shared" si="884"/>
        <v>-0.692760681470223</v>
      </c>
      <c r="BF260" s="61">
        <f t="shared" si="885"/>
        <v>-0.49980671310494</v>
      </c>
      <c r="BG260" s="4">
        <f t="shared" ref="BG260:BJ260" si="1050">1-AX260^2</f>
        <v>0.997839830347781</v>
      </c>
      <c r="BH260" s="4">
        <f t="shared" si="1050"/>
        <v>0.996724414256864</v>
      </c>
      <c r="BI260" s="4">
        <f t="shared" si="1050"/>
        <v>0.999994189745557</v>
      </c>
      <c r="BJ260" s="4">
        <f t="shared" si="1050"/>
        <v>0.998640923104105</v>
      </c>
      <c r="BK260" s="61">
        <f t="shared" si="911"/>
        <v>0.000780058114904448</v>
      </c>
      <c r="BL260" s="61">
        <f t="shared" si="912"/>
        <v>-0.00189476209954751</v>
      </c>
      <c r="BM260" s="61">
        <f t="shared" si="913"/>
        <v>0.00617517965278502</v>
      </c>
      <c r="BN260" s="61">
        <f t="shared" si="914"/>
        <v>-0.00612163833768686</v>
      </c>
    </row>
    <row r="261" spans="1:66">
      <c r="A261" s="4">
        <f>Planar_dataset!A230</f>
        <v>-1.68448953477691</v>
      </c>
      <c r="B261" s="4">
        <f>Planar_dataset!B230</f>
        <v>-3.76359365880478</v>
      </c>
      <c r="C261">
        <f>Planar_dataset!C230</f>
        <v>1</v>
      </c>
      <c r="D261" s="40" cm="1">
        <f t="array" ref="D261">SUMPRODUCT($A261:$B261,$E$21:$F$21)+$G$21</f>
        <v>-0.046557716504901</v>
      </c>
      <c r="E261" s="40" cm="1">
        <f t="array" ref="E261">SUMPRODUCT($A261:$B261,$E$22:$F$22)+$G$22</f>
        <v>0.068508803465118</v>
      </c>
      <c r="F261" s="40" cm="1">
        <f t="array" ref="F261">SUMPRODUCT($A261:$B261,$E$23:$F$23)+$G$23</f>
        <v>0.018024261689869</v>
      </c>
      <c r="G261" s="40" cm="1">
        <f t="array" ref="G261">SUMPRODUCT($A261:$B261,$E$24:$F$24)+$G$24</f>
        <v>0.0249915293100968</v>
      </c>
      <c r="H261" s="10">
        <f t="shared" si="887"/>
        <v>-0.0465241058192137</v>
      </c>
      <c r="I261" s="10">
        <f t="shared" si="888"/>
        <v>0.0684018232816487</v>
      </c>
      <c r="J261" s="10">
        <f t="shared" si="889"/>
        <v>0.0180223100720929</v>
      </c>
      <c r="K261" s="10">
        <f t="shared" si="890"/>
        <v>0.0249863275687014</v>
      </c>
      <c r="L261" s="10" cm="1">
        <f t="array" ref="L261">SUMPRODUCT(H261:K261,$E$28:$H$28)+$I$28</f>
        <v>-0.00032179395653356</v>
      </c>
      <c r="M261" s="10">
        <f t="shared" si="891"/>
        <v>0.499919551511561</v>
      </c>
      <c r="N261">
        <f t="shared" si="892"/>
        <v>0</v>
      </c>
      <c r="O261" s="4">
        <f t="shared" si="893"/>
        <v>-0.693308090482131</v>
      </c>
      <c r="P261" s="61">
        <f t="shared" si="894"/>
        <v>-0.500080448488439</v>
      </c>
      <c r="Q261" s="4">
        <f t="shared" si="895"/>
        <v>0.997835507577723</v>
      </c>
      <c r="R261" s="4">
        <f t="shared" si="896"/>
        <v>0.995321190571746</v>
      </c>
      <c r="S261" s="4">
        <f t="shared" si="897"/>
        <v>0.999675196339665</v>
      </c>
      <c r="T261" s="4">
        <f t="shared" si="898"/>
        <v>0.99937568343463</v>
      </c>
      <c r="U261" s="61">
        <f t="shared" si="899"/>
        <v>0.00021865179916007</v>
      </c>
      <c r="V261" s="61">
        <f t="shared" si="900"/>
        <v>0.00237530820912692</v>
      </c>
      <c r="W261" s="61">
        <f t="shared" si="901"/>
        <v>0.00656824666742985</v>
      </c>
      <c r="X261" s="61">
        <f t="shared" si="902"/>
        <v>-0.00442106170149576</v>
      </c>
      <c r="Y261" s="40" cm="1">
        <f t="array" ref="Y261">SUMPRODUCT($A261:$B261,$Z$21:$AA$21)+$AB$21</f>
        <v>-0.0469285908704947</v>
      </c>
      <c r="Z261" s="40" cm="1">
        <f t="array" ref="Z261">SUMPRODUCT($A261:$B261,$Z$22:$AA$22)+$AB$22</f>
        <v>0.0645078608441771</v>
      </c>
      <c r="AA261" s="40" cm="1">
        <f t="array" ref="AA261">SUMPRODUCT($A261:$B261,$Z$23:$AA$23)+$AB$23</f>
        <v>0.00693162786435572</v>
      </c>
      <c r="AB261" s="40" cm="1">
        <f t="array" ref="AB261">SUMPRODUCT($A261:$B261,$Z$24:$AA$24)+$AB$24</f>
        <v>0.0324555506499666</v>
      </c>
      <c r="AC261" s="10">
        <f t="shared" ref="AC261:AF261" si="1051">TANH(Y261)</f>
        <v>-0.0468941710277597</v>
      </c>
      <c r="AD261" s="10">
        <f t="shared" si="1051"/>
        <v>0.0644185314484518</v>
      </c>
      <c r="AE261" s="10">
        <f t="shared" si="1051"/>
        <v>0.0069315168507739</v>
      </c>
      <c r="AF261" s="10">
        <f t="shared" si="1051"/>
        <v>0.0324441596266047</v>
      </c>
      <c r="AG261" s="61" cm="1">
        <f t="array" ref="AG261">SUMPRODUCT(AC261:AF261,$Z$28:$AC$28)+$AD$28</f>
        <v>0.000271095887073119</v>
      </c>
      <c r="AH261" s="10">
        <f t="shared" si="876"/>
        <v>0.500067773971353</v>
      </c>
      <c r="AI261">
        <f t="shared" si="877"/>
        <v>1</v>
      </c>
      <c r="AJ261" s="4">
        <f t="shared" si="878"/>
        <v>-0.693011641803031</v>
      </c>
      <c r="AK261" s="61">
        <f t="shared" si="879"/>
        <v>-0.499932226028647</v>
      </c>
      <c r="AL261" s="4">
        <f t="shared" ref="AL261:AO261" si="1052">1-AC261^2</f>
        <v>0.997800936723619</v>
      </c>
      <c r="AM261" s="4">
        <f t="shared" si="1052"/>
        <v>0.995850252806025</v>
      </c>
      <c r="AN261" s="4">
        <f t="shared" si="1052"/>
        <v>0.999951954074147</v>
      </c>
      <c r="AO261" s="4">
        <f t="shared" si="1052"/>
        <v>0.998947376506123</v>
      </c>
      <c r="AP261" s="61">
        <f t="shared" si="905"/>
        <v>0.000493429070937508</v>
      </c>
      <c r="AQ261" s="61">
        <f t="shared" si="906"/>
        <v>0.000173874490870553</v>
      </c>
      <c r="AR261" s="61">
        <f t="shared" si="907"/>
        <v>0.00618627800863495</v>
      </c>
      <c r="AS261" s="61">
        <f t="shared" si="908"/>
        <v>-0.00514694024782332</v>
      </c>
      <c r="AT261" s="40" cm="1">
        <f t="array" ref="AT261">SUMPRODUCT($A261:$B261,$AO$21:$AP$21)+$AQ$21</f>
        <v>-0.0477650972098664</v>
      </c>
      <c r="AU261" s="40" cm="1">
        <f t="array" ref="AU261">SUMPRODUCT($A261:$B261,$AO$22:$AP$22)+$AQ$22</f>
        <v>0.0642150616769026</v>
      </c>
      <c r="AV261" s="40" cm="1">
        <f t="array" ref="AV261">SUMPRODUCT($A261:$B261,$AO$23:$AP$23)+$AQ$23</f>
        <v>-0.0035094738683808</v>
      </c>
      <c r="AW261" s="40" cm="1">
        <f t="array" ref="AW261">SUMPRODUCT($A261:$B261,$AO$24:$AP$24)+$AQ$24</f>
        <v>0.0411385468857696</v>
      </c>
      <c r="AX261" s="10">
        <f t="shared" ref="AX261:BA261" si="1053">TANH(AT261)</f>
        <v>-0.0477288049016742</v>
      </c>
      <c r="AY261" s="10">
        <f t="shared" si="1053"/>
        <v>0.0641269418321593</v>
      </c>
      <c r="AZ261" s="10">
        <f t="shared" si="1053"/>
        <v>-0.0035094594604158</v>
      </c>
      <c r="BA261" s="10">
        <f t="shared" si="1053"/>
        <v>0.041115355233406</v>
      </c>
      <c r="BB261" s="10" cm="1">
        <f t="array" ref="BB261">SUMPRODUCT(AX261:BA261,$AU$28:$AX$28)+$AY$28</f>
        <v>0.000867026030906623</v>
      </c>
      <c r="BC261" s="10">
        <f t="shared" si="882"/>
        <v>0.500216756494148</v>
      </c>
      <c r="BD261">
        <f t="shared" si="883"/>
        <v>1</v>
      </c>
      <c r="BE261" s="4">
        <f t="shared" si="884"/>
        <v>-0.692713761511256</v>
      </c>
      <c r="BF261" s="61">
        <f t="shared" si="885"/>
        <v>-0.499783243505852</v>
      </c>
      <c r="BG261" s="4">
        <f t="shared" ref="BG261:BJ261" si="1054">1-AX261^2</f>
        <v>0.997721961182658</v>
      </c>
      <c r="BH261" s="4">
        <f t="shared" si="1054"/>
        <v>0.995887735331255</v>
      </c>
      <c r="BI261" s="4">
        <f t="shared" si="1054"/>
        <v>0.999987683694296</v>
      </c>
      <c r="BJ261" s="4">
        <f t="shared" si="1054"/>
        <v>0.998309527564031</v>
      </c>
      <c r="BK261" s="61">
        <f t="shared" si="911"/>
        <v>0.000779929345923754</v>
      </c>
      <c r="BL261" s="61">
        <f t="shared" si="912"/>
        <v>-0.00189308268383184</v>
      </c>
      <c r="BM261" s="61">
        <f t="shared" si="913"/>
        <v>0.00617484950832645</v>
      </c>
      <c r="BN261" s="61">
        <f t="shared" si="914"/>
        <v>-0.0061193195326277</v>
      </c>
    </row>
    <row r="262" spans="1:66">
      <c r="A262" s="4">
        <f>Planar_dataset!A231</f>
        <v>-1.23608462118048</v>
      </c>
      <c r="B262" s="4">
        <f>Planar_dataset!B231</f>
        <v>-3.41537450660689</v>
      </c>
      <c r="C262">
        <f>Planar_dataset!C231</f>
        <v>1</v>
      </c>
      <c r="D262" s="40" cm="1">
        <f t="array" ref="D262">SUMPRODUCT($A262:$B262,$E$21:$F$21)+$G$21</f>
        <v>-0.0370174076433416</v>
      </c>
      <c r="E262" s="40" cm="1">
        <f t="array" ref="E262">SUMPRODUCT($A262:$B262,$E$22:$F$22)+$G$22</f>
        <v>0.0624524643605237</v>
      </c>
      <c r="F262" s="40" cm="1">
        <f t="array" ref="F262">SUMPRODUCT($A262:$B262,$E$23:$F$23)+$G$23</f>
        <v>0.0155451006501013</v>
      </c>
      <c r="G262" s="40" cm="1">
        <f t="array" ref="G262">SUMPRODUCT($A262:$B262,$E$24:$F$24)+$G$24</f>
        <v>0.0224371760004359</v>
      </c>
      <c r="H262" s="10">
        <f t="shared" si="887"/>
        <v>-0.0370005087302246</v>
      </c>
      <c r="I262" s="10">
        <f t="shared" si="888"/>
        <v>0.0623713961711796</v>
      </c>
      <c r="J262" s="10">
        <f t="shared" si="889"/>
        <v>0.0155438486124667</v>
      </c>
      <c r="K262" s="10">
        <f t="shared" si="890"/>
        <v>0.0224334115994025</v>
      </c>
      <c r="L262" s="10" cm="1">
        <f t="array" ref="L262">SUMPRODUCT(H262:K262,$E$28:$H$28)+$I$28</f>
        <v>-0.000287208771395812</v>
      </c>
      <c r="M262" s="10">
        <f t="shared" si="891"/>
        <v>0.499928197807645</v>
      </c>
      <c r="N262">
        <f t="shared" si="892"/>
        <v>0</v>
      </c>
      <c r="O262" s="4">
        <f t="shared" si="893"/>
        <v>-0.693290795256753</v>
      </c>
      <c r="P262" s="61">
        <f t="shared" si="894"/>
        <v>-0.500071802192355</v>
      </c>
      <c r="Q262" s="4">
        <f t="shared" si="895"/>
        <v>0.998630962353705</v>
      </c>
      <c r="R262" s="4">
        <f t="shared" si="896"/>
        <v>0.996109808939658</v>
      </c>
      <c r="S262" s="4">
        <f t="shared" si="897"/>
        <v>0.999758388770313</v>
      </c>
      <c r="T262" s="4">
        <f t="shared" si="898"/>
        <v>0.999496742044012</v>
      </c>
      <c r="U262" s="61">
        <f t="shared" si="899"/>
        <v>0.000218822320597798</v>
      </c>
      <c r="V262" s="61">
        <f t="shared" si="900"/>
        <v>0.00237714912524227</v>
      </c>
      <c r="W262" s="61">
        <f t="shared" si="901"/>
        <v>0.00656867970018529</v>
      </c>
      <c r="X262" s="61">
        <f t="shared" si="902"/>
        <v>-0.00442152079484752</v>
      </c>
      <c r="Y262" s="40" cm="1">
        <f t="array" ref="Y262">SUMPRODUCT($A262:$B262,$Z$21:$AA$21)+$AB$21</f>
        <v>-0.0373573894869642</v>
      </c>
      <c r="Z262" s="40" cm="1">
        <f t="array" ref="Z262">SUMPRODUCT($A262:$B262,$Z$22:$AA$22)+$AB$22</f>
        <v>0.058783877941522</v>
      </c>
      <c r="AA262" s="40" cm="1">
        <f t="array" ref="AA262">SUMPRODUCT($A262:$B262,$Z$23:$AA$23)+$AB$23</f>
        <v>0.00537492657060009</v>
      </c>
      <c r="AB262" s="40" cm="1">
        <f t="array" ref="AB262">SUMPRODUCT($A262:$B262,$Z$24:$AA$24)+$AB$24</f>
        <v>0.0292805746520771</v>
      </c>
      <c r="AC262" s="10">
        <f t="shared" ref="AC262:AF262" si="1055">TANH(Y262)</f>
        <v>-0.0373400208419301</v>
      </c>
      <c r="AD262" s="10">
        <f t="shared" si="1055"/>
        <v>0.0587162613026688</v>
      </c>
      <c r="AE262" s="10">
        <f t="shared" si="1055"/>
        <v>0.00537487481094982</v>
      </c>
      <c r="AF262" s="10">
        <f t="shared" si="1055"/>
        <v>0.0292722096005296</v>
      </c>
      <c r="AG262" s="61" cm="1">
        <f t="array" ref="AG262">SUMPRODUCT(AC262:AF262,$Z$28:$AC$28)+$AD$28</f>
        <v>0.00025020939257696</v>
      </c>
      <c r="AH262" s="10">
        <f t="shared" si="876"/>
        <v>0.500062552347818</v>
      </c>
      <c r="AI262">
        <f t="shared" si="877"/>
        <v>1</v>
      </c>
      <c r="AJ262" s="4">
        <f t="shared" si="878"/>
        <v>-0.693022083689249</v>
      </c>
      <c r="AK262" s="61">
        <f t="shared" si="879"/>
        <v>-0.499937447652182</v>
      </c>
      <c r="AL262" s="4">
        <f t="shared" ref="AL262:AO262" si="1056">1-AC262^2</f>
        <v>0.998605722843524</v>
      </c>
      <c r="AM262" s="4">
        <f t="shared" si="1056"/>
        <v>0.996552400658637</v>
      </c>
      <c r="AN262" s="4">
        <f t="shared" si="1056"/>
        <v>0.999971110720767</v>
      </c>
      <c r="AO262" s="4">
        <f t="shared" si="1056"/>
        <v>0.999143137745103</v>
      </c>
      <c r="AP262" s="61">
        <f t="shared" si="905"/>
        <v>0.000493832208845311</v>
      </c>
      <c r="AQ262" s="61">
        <f t="shared" si="906"/>
        <v>0.00017399890254733</v>
      </c>
      <c r="AR262" s="61">
        <f t="shared" si="907"/>
        <v>0.00618646113749654</v>
      </c>
      <c r="AS262" s="61">
        <f t="shared" si="908"/>
        <v>-0.00514800264952438</v>
      </c>
      <c r="AT262" s="40" cm="1">
        <f t="array" ref="AT262">SUMPRODUCT($A262:$B262,$AO$21:$AP$21)+$AQ$21</f>
        <v>-0.0381242249504098</v>
      </c>
      <c r="AU262" s="40" cm="1">
        <f t="array" ref="AU262">SUMPRODUCT($A262:$B262,$AO$22:$AP$22)+$AQ$22</f>
        <v>0.0585154015291249</v>
      </c>
      <c r="AV262" s="40" cm="1">
        <f t="array" ref="AV262">SUMPRODUCT($A262:$B262,$AO$23:$AP$23)+$AQ$23</f>
        <v>-0.0041980676067398</v>
      </c>
      <c r="AW262" s="40" cm="1">
        <f t="array" ref="AW262">SUMPRODUCT($A262:$B262,$AO$24:$AP$24)+$AQ$24</f>
        <v>0.0372417323708112</v>
      </c>
      <c r="AX262" s="10">
        <f t="shared" ref="AX262:BA262" si="1057">TANH(AT262)</f>
        <v>-0.0381057650480578</v>
      </c>
      <c r="AY262" s="10">
        <f t="shared" si="1057"/>
        <v>0.0584487062780836</v>
      </c>
      <c r="AZ262" s="10">
        <f t="shared" si="1057"/>
        <v>-0.00419804294498539</v>
      </c>
      <c r="BA262" s="10">
        <f t="shared" si="1057"/>
        <v>0.0372245244855801</v>
      </c>
      <c r="BB262" s="10" cm="1">
        <f t="array" ref="BB262">SUMPRODUCT(AX262:BA262,$AU$28:$AX$28)+$AY$28</f>
        <v>0.000791165573228963</v>
      </c>
      <c r="BC262" s="10">
        <f t="shared" si="882"/>
        <v>0.50019779138299</v>
      </c>
      <c r="BD262">
        <f t="shared" si="883"/>
        <v>1</v>
      </c>
      <c r="BE262" s="4">
        <f t="shared" si="884"/>
        <v>-0.692751676016199</v>
      </c>
      <c r="BF262" s="61">
        <f t="shared" si="885"/>
        <v>-0.49980220861701</v>
      </c>
      <c r="BG262" s="4">
        <f t="shared" ref="BG262:BJ262" si="1058">1-AX262^2</f>
        <v>0.998547950670102</v>
      </c>
      <c r="BH262" s="4">
        <f t="shared" si="1058"/>
        <v>0.996583748734418</v>
      </c>
      <c r="BI262" s="4">
        <f t="shared" si="1058"/>
        <v>0.999982376435432</v>
      </c>
      <c r="BJ262" s="4">
        <f t="shared" si="1058"/>
        <v>0.998614334776822</v>
      </c>
      <c r="BK262" s="61">
        <f t="shared" si="911"/>
        <v>0.000780604650483599</v>
      </c>
      <c r="BL262" s="61">
        <f t="shared" si="912"/>
        <v>-0.00189447762188606</v>
      </c>
      <c r="BM262" s="61">
        <f t="shared" si="913"/>
        <v>0.00617505105014766</v>
      </c>
      <c r="BN262" s="61">
        <f t="shared" si="914"/>
        <v>-0.00612142018250244</v>
      </c>
    </row>
    <row r="263" spans="1:66">
      <c r="A263" s="4">
        <f>Planar_dataset!A232</f>
        <v>-0.806782295404124</v>
      </c>
      <c r="B263" s="4">
        <f>Planar_dataset!B232</f>
        <v>-0.97662341499079</v>
      </c>
      <c r="C263">
        <f>Planar_dataset!C232</f>
        <v>1</v>
      </c>
      <c r="D263" s="40" cm="1">
        <f t="array" ref="D263">SUMPRODUCT($A263:$B263,$E$21:$F$21)+$G$21</f>
        <v>-0.0186933952630342</v>
      </c>
      <c r="E263" s="40" cm="1">
        <f t="array" ref="E263">SUMPRODUCT($A263:$B263,$E$22:$F$22)+$G$22</f>
        <v>0.0174207815897843</v>
      </c>
      <c r="F263" s="40" cm="1">
        <f t="array" ref="F263">SUMPRODUCT($A263:$B263,$E$23:$F$23)+$G$23</f>
        <v>0.00570257816574916</v>
      </c>
      <c r="G263" s="40" cm="1">
        <f t="array" ref="G263">SUMPRODUCT($A263:$B263,$E$24:$F$24)+$G$24</f>
        <v>0.00679097904556799</v>
      </c>
      <c r="H263" s="10">
        <f t="shared" si="887"/>
        <v>-0.0186912181418071</v>
      </c>
      <c r="I263" s="10">
        <f t="shared" si="888"/>
        <v>0.0174190194963388</v>
      </c>
      <c r="J263" s="10">
        <f t="shared" si="889"/>
        <v>0.00570251635175072</v>
      </c>
      <c r="K263" s="10">
        <f t="shared" si="890"/>
        <v>0.00679087465340285</v>
      </c>
      <c r="L263" s="10" cm="1">
        <f t="array" ref="L263">SUMPRODUCT(H263:K263,$E$28:$H$28)+$I$28</f>
        <v>-8.97863075840505e-5</v>
      </c>
      <c r="M263" s="10">
        <f t="shared" si="891"/>
        <v>0.499977553423119</v>
      </c>
      <c r="N263">
        <f t="shared" si="892"/>
        <v>0</v>
      </c>
      <c r="O263" s="4">
        <f t="shared" si="893"/>
        <v>-0.693192074721435</v>
      </c>
      <c r="P263" s="61">
        <f t="shared" si="894"/>
        <v>-0.500022446576881</v>
      </c>
      <c r="Q263" s="4">
        <f t="shared" si="895"/>
        <v>0.999650638364375</v>
      </c>
      <c r="R263" s="4">
        <f t="shared" si="896"/>
        <v>0.999696577759786</v>
      </c>
      <c r="S263" s="4">
        <f t="shared" si="897"/>
        <v>0.999967481307258</v>
      </c>
      <c r="T263" s="4">
        <f t="shared" si="898"/>
        <v>0.999953884021442</v>
      </c>
      <c r="U263" s="61">
        <f t="shared" si="899"/>
        <v>0.000219024135186501</v>
      </c>
      <c r="V263" s="61">
        <f t="shared" si="900"/>
        <v>0.00238547324558806</v>
      </c>
      <c r="W263" s="61">
        <f t="shared" si="901"/>
        <v>0.00656940504906394</v>
      </c>
      <c r="X263" s="61">
        <f t="shared" si="902"/>
        <v>-0.00442310648464988</v>
      </c>
      <c r="Y263" s="40" cm="1">
        <f t="array" ref="Y263">SUMPRODUCT($A263:$B263,$Z$21:$AA$21)+$AB$21</f>
        <v>-0.0187853059517401</v>
      </c>
      <c r="Z263" s="40" cm="1">
        <f t="array" ref="Z263">SUMPRODUCT($A263:$B263,$Z$22:$AA$22)+$AB$22</f>
        <v>0.0164304957002325</v>
      </c>
      <c r="AA263" s="40" cm="1">
        <f t="array" ref="AA263">SUMPRODUCT($A263:$B263,$Z$23:$AA$23)+$AB$23</f>
        <v>0.00295537790048395</v>
      </c>
      <c r="AB263" s="40" cm="1">
        <f t="array" ref="AB263">SUMPRODUCT($A263:$B263,$Z$24:$AA$24)+$AB$24</f>
        <v>0.00863939331500209</v>
      </c>
      <c r="AC263" s="10">
        <f t="shared" ref="AC263:AF263" si="1059">TANH(Y263)</f>
        <v>-0.0187830965623457</v>
      </c>
      <c r="AD263" s="10">
        <f t="shared" si="1059"/>
        <v>0.0164290173278221</v>
      </c>
      <c r="AE263" s="10">
        <f t="shared" si="1059"/>
        <v>0.00295536929616913</v>
      </c>
      <c r="AF263" s="10">
        <f t="shared" si="1059"/>
        <v>0.00863917837585685</v>
      </c>
      <c r="AG263" s="61" cm="1">
        <f t="array" ref="AG263">SUMPRODUCT(AC263:AF263,$Z$28:$AC$28)+$AD$28</f>
        <v>6.39164943369087e-5</v>
      </c>
      <c r="AH263" s="10">
        <f t="shared" si="876"/>
        <v>0.500015979123579</v>
      </c>
      <c r="AI263">
        <f t="shared" si="877"/>
        <v>1</v>
      </c>
      <c r="AJ263" s="4">
        <f t="shared" si="878"/>
        <v>-0.693115222823442</v>
      </c>
      <c r="AK263" s="61">
        <f t="shared" si="879"/>
        <v>-0.499984020876421</v>
      </c>
      <c r="AL263" s="4">
        <f t="shared" ref="AL263:AO263" si="1060">1-AC263^2</f>
        <v>0.99964719528353</v>
      </c>
      <c r="AM263" s="4">
        <f t="shared" si="1060"/>
        <v>0.999730087389642</v>
      </c>
      <c r="AN263" s="4">
        <f t="shared" si="1060"/>
        <v>0.999991265792323</v>
      </c>
      <c r="AO263" s="4">
        <f t="shared" si="1060"/>
        <v>0.99992536459699</v>
      </c>
      <c r="AP263" s="61">
        <f t="shared" si="905"/>
        <v>0.000494393292027453</v>
      </c>
      <c r="AQ263" s="61">
        <f t="shared" si="906"/>
        <v>0.000174569990466057</v>
      </c>
      <c r="AR263" s="61">
        <f t="shared" si="907"/>
        <v>0.00618716216026562</v>
      </c>
      <c r="AS263" s="61">
        <f t="shared" si="908"/>
        <v>-0.00515251296251492</v>
      </c>
      <c r="AT263" s="40" cm="1">
        <f t="array" ref="AT263">SUMPRODUCT($A263:$B263,$AO$21:$AP$21)+$AQ$21</f>
        <v>-0.0189926046724115</v>
      </c>
      <c r="AU263" s="40" cm="1">
        <f t="array" ref="AU263">SUMPRODUCT($A263:$B263,$AO$22:$AP$22)+$AQ$22</f>
        <v>0.016358021687764</v>
      </c>
      <c r="AV263" s="40" cm="1">
        <f t="array" ref="AV263">SUMPRODUCT($A263:$B263,$AO$23:$AP$23)+$AQ$23</f>
        <v>0.000369726384785554</v>
      </c>
      <c r="AW263" s="40" cm="1">
        <f t="array" ref="AW263">SUMPRODUCT($A263:$B263,$AO$24:$AP$24)+$AQ$24</f>
        <v>0.0107895118697583</v>
      </c>
      <c r="AX263" s="10">
        <f t="shared" ref="AX263:BA263" si="1061">TANH(AT263)</f>
        <v>-0.0189903213372089</v>
      </c>
      <c r="AY263" s="10">
        <f t="shared" si="1061"/>
        <v>0.0163565627908604</v>
      </c>
      <c r="AZ263" s="10">
        <f t="shared" si="1061"/>
        <v>0.000369726367938652</v>
      </c>
      <c r="BA263" s="10">
        <f t="shared" si="1061"/>
        <v>0.0107890932074013</v>
      </c>
      <c r="BB263" s="10" cm="1">
        <f t="array" ref="BB263">SUMPRODUCT(AX263:BA263,$AU$28:$AX$28)+$AY$28</f>
        <v>0.000220514008514753</v>
      </c>
      <c r="BC263" s="10">
        <f t="shared" si="882"/>
        <v>0.500055128501905</v>
      </c>
      <c r="BD263">
        <f t="shared" si="883"/>
        <v>1</v>
      </c>
      <c r="BE263" s="4">
        <f t="shared" si="884"/>
        <v>-0.693036929633991</v>
      </c>
      <c r="BF263" s="61">
        <f t="shared" si="885"/>
        <v>-0.499944871498095</v>
      </c>
      <c r="BG263" s="4">
        <f t="shared" ref="BG263:BJ263" si="1062">1-AX263^2</f>
        <v>0.99963936769551</v>
      </c>
      <c r="BH263" s="4">
        <f t="shared" si="1062"/>
        <v>0.999732462853669</v>
      </c>
      <c r="BI263" s="4">
        <f t="shared" si="1062"/>
        <v>0.999999863302413</v>
      </c>
      <c r="BJ263" s="4">
        <f t="shared" si="1062"/>
        <v>0.999883595467762</v>
      </c>
      <c r="BK263" s="61">
        <f t="shared" si="911"/>
        <v>0.000781680912879671</v>
      </c>
      <c r="BL263" s="61">
        <f t="shared" si="912"/>
        <v>-0.00190100570440584</v>
      </c>
      <c r="BM263" s="61">
        <f t="shared" si="913"/>
        <v>0.00617692166357078</v>
      </c>
      <c r="BN263" s="61">
        <f t="shared" si="914"/>
        <v>-0.00613095015254537</v>
      </c>
    </row>
    <row r="264" spans="1:66">
      <c r="A264" s="4">
        <f>Planar_dataset!A233</f>
        <v>-1.06026702721261</v>
      </c>
      <c r="B264" s="4">
        <f>Planar_dataset!B233</f>
        <v>-1.29100567668764</v>
      </c>
      <c r="C264">
        <f>Planar_dataset!C233</f>
        <v>1</v>
      </c>
      <c r="D264" s="40" cm="1">
        <f t="array" ref="D264">SUMPRODUCT($A264:$B264,$E$21:$F$21)+$G$21</f>
        <v>-0.0245996048925283</v>
      </c>
      <c r="E264" s="40" cm="1">
        <f t="array" ref="E264">SUMPRODUCT($A264:$B264,$E$22:$F$22)+$G$22</f>
        <v>0.023034665749033</v>
      </c>
      <c r="F264" s="40" cm="1">
        <f t="array" ref="F264">SUMPRODUCT($A264:$B264,$E$23:$F$23)+$G$23</f>
        <v>0.00752101420955966</v>
      </c>
      <c r="G264" s="40" cm="1">
        <f t="array" ref="G264">SUMPRODUCT($A264:$B264,$E$24:$F$24)+$G$24</f>
        <v>0.00897189497665154</v>
      </c>
      <c r="H264" s="10">
        <f t="shared" si="887"/>
        <v>-0.0245946440204343</v>
      </c>
      <c r="I264" s="10">
        <f t="shared" si="888"/>
        <v>0.023030592581012</v>
      </c>
      <c r="J264" s="10">
        <f t="shared" si="889"/>
        <v>0.00752087240240387</v>
      </c>
      <c r="K264" s="10">
        <f t="shared" si="890"/>
        <v>0.00897165425380758</v>
      </c>
      <c r="L264" s="10" cm="1">
        <f t="array" ref="L264">SUMPRODUCT(H264:K264,$E$28:$H$28)+$I$28</f>
        <v>-0.000118578047829666</v>
      </c>
      <c r="M264" s="10">
        <f t="shared" si="891"/>
        <v>0.499970355488077</v>
      </c>
      <c r="N264">
        <f t="shared" si="892"/>
        <v>0</v>
      </c>
      <c r="O264" s="4">
        <f t="shared" si="893"/>
        <v>-0.693206471341454</v>
      </c>
      <c r="P264" s="61">
        <f t="shared" si="894"/>
        <v>-0.500029644511923</v>
      </c>
      <c r="Q264" s="4">
        <f t="shared" si="895"/>
        <v>0.999395103485508</v>
      </c>
      <c r="R264" s="4">
        <f t="shared" si="896"/>
        <v>0.999469591805367</v>
      </c>
      <c r="S264" s="4">
        <f t="shared" si="897"/>
        <v>0.999943436478307</v>
      </c>
      <c r="T264" s="4">
        <f t="shared" si="898"/>
        <v>0.99991950941995</v>
      </c>
      <c r="U264" s="61">
        <f t="shared" si="899"/>
        <v>0.000218971299416128</v>
      </c>
      <c r="V264" s="61">
        <f t="shared" si="900"/>
        <v>0.00238496594394748</v>
      </c>
      <c r="W264" s="61">
        <f t="shared" si="901"/>
        <v>0.00656934164948861</v>
      </c>
      <c r="X264" s="61">
        <f t="shared" si="902"/>
        <v>-0.00442301810453432</v>
      </c>
      <c r="Y264" s="40" cm="1">
        <f t="array" ref="Y264">SUMPRODUCT($A264:$B264,$Z$21:$AA$21)+$AB$21</f>
        <v>-0.0247211767694709</v>
      </c>
      <c r="Z264" s="40" cm="1">
        <f t="array" ref="Z264">SUMPRODUCT($A264:$B264,$Z$22:$AA$22)+$AB$22</f>
        <v>0.0217247442092144</v>
      </c>
      <c r="AA264" s="40" cm="1">
        <f t="array" ref="AA264">SUMPRODUCT($A264:$B264,$Z$23:$AA$23)+$AB$23</f>
        <v>0.00388725708405339</v>
      </c>
      <c r="AB264" s="40" cm="1">
        <f t="array" ref="AB264">SUMPRODUCT($A264:$B264,$Z$24:$AA$24)+$AB$24</f>
        <v>0.0114168255742169</v>
      </c>
      <c r="AC264" s="10">
        <f t="shared" ref="AC264:AF264" si="1063">TANH(Y264)</f>
        <v>-0.0247161419950926</v>
      </c>
      <c r="AD264" s="10">
        <f t="shared" si="1063"/>
        <v>0.0217213270848921</v>
      </c>
      <c r="AE264" s="10">
        <f t="shared" si="1063"/>
        <v>0.00388723750435889</v>
      </c>
      <c r="AF264" s="10">
        <f t="shared" si="1063"/>
        <v>0.0114163295621972</v>
      </c>
      <c r="AG264" s="61" cm="1">
        <f t="array" ref="AG264">SUMPRODUCT(AC264:AF264,$Z$28:$AC$28)+$AD$28</f>
        <v>8.50269103299643e-5</v>
      </c>
      <c r="AH264" s="10">
        <f t="shared" si="876"/>
        <v>0.50002125672757</v>
      </c>
      <c r="AI264">
        <f t="shared" si="877"/>
        <v>1</v>
      </c>
      <c r="AJ264" s="4">
        <f t="shared" si="878"/>
        <v>-0.693104668008477</v>
      </c>
      <c r="AK264" s="61">
        <f t="shared" si="879"/>
        <v>-0.49997874327243</v>
      </c>
      <c r="AL264" s="4">
        <f t="shared" ref="AL264:AO264" si="1064">1-AC264^2</f>
        <v>0.999389112324878</v>
      </c>
      <c r="AM264" s="4">
        <f t="shared" si="1064"/>
        <v>0.999528183949671</v>
      </c>
      <c r="AN264" s="4">
        <f t="shared" si="1064"/>
        <v>0.999984889384585</v>
      </c>
      <c r="AO264" s="4">
        <f t="shared" si="1064"/>
        <v>0.999869667419327</v>
      </c>
      <c r="AP264" s="61">
        <f t="shared" si="905"/>
        <v>0.000494260435268591</v>
      </c>
      <c r="AQ264" s="61">
        <f t="shared" si="906"/>
        <v>0.000174532892359181</v>
      </c>
      <c r="AR264" s="61">
        <f t="shared" si="907"/>
        <v>0.00618705739959822</v>
      </c>
      <c r="AS264" s="61">
        <f t="shared" si="908"/>
        <v>-0.00515217157610992</v>
      </c>
      <c r="AT264" s="40" cm="1">
        <f t="array" ref="AT264">SUMPRODUCT($A264:$B264,$AO$21:$AP$21)+$AQ$21</f>
        <v>-0.0249953732950896</v>
      </c>
      <c r="AU264" s="40" cm="1">
        <f t="array" ref="AU264">SUMPRODUCT($A264:$B264,$AO$22:$AP$22)+$AQ$22</f>
        <v>0.0216288785410474</v>
      </c>
      <c r="AV264" s="40" cm="1">
        <f t="array" ref="AV264">SUMPRODUCT($A264:$B264,$AO$23:$AP$23)+$AQ$23</f>
        <v>0.000467188475912599</v>
      </c>
      <c r="AW264" s="40" cm="1">
        <f t="array" ref="AW264">SUMPRODUCT($A264:$B264,$AO$24:$AP$24)+$AQ$24</f>
        <v>0.0142608249514383</v>
      </c>
      <c r="AX264" s="10">
        <f t="shared" ref="AX264:BA264" si="1065">TANH(AT264)</f>
        <v>-0.0249901691534617</v>
      </c>
      <c r="AY264" s="10">
        <f t="shared" si="1065"/>
        <v>0.0216255064484494</v>
      </c>
      <c r="AZ264" s="10">
        <f t="shared" si="1065"/>
        <v>0.000467188441922293</v>
      </c>
      <c r="BA264" s="10">
        <f t="shared" si="1065"/>
        <v>0.0142598582833883</v>
      </c>
      <c r="BB264" s="10" cm="1">
        <f t="array" ref="BB264">SUMPRODUCT(AX264:BA264,$AU$28:$AX$28)+$AY$28</f>
        <v>0.000291302173690821</v>
      </c>
      <c r="BC264" s="10">
        <f t="shared" si="882"/>
        <v>0.500072825542908</v>
      </c>
      <c r="BD264">
        <f t="shared" si="883"/>
        <v>1</v>
      </c>
      <c r="BE264" s="4">
        <f t="shared" si="884"/>
        <v>-0.69300154008022</v>
      </c>
      <c r="BF264" s="61">
        <f t="shared" si="885"/>
        <v>-0.499927174457092</v>
      </c>
      <c r="BG264" s="4">
        <f t="shared" ref="BG264:BJ264" si="1066">1-AX264^2</f>
        <v>0.999375491445681</v>
      </c>
      <c r="BH264" s="4">
        <f t="shared" si="1066"/>
        <v>0.999532337470848</v>
      </c>
      <c r="BI264" s="4">
        <f t="shared" si="1066"/>
        <v>0.99999978173496</v>
      </c>
      <c r="BJ264" s="4">
        <f t="shared" si="1066"/>
        <v>0.999796656441738</v>
      </c>
      <c r="BK264" s="61">
        <f t="shared" si="911"/>
        <v>0.000781446908813364</v>
      </c>
      <c r="BL264" s="61">
        <f t="shared" si="912"/>
        <v>-0.00190055788480178</v>
      </c>
      <c r="BM264" s="61">
        <f t="shared" si="913"/>
        <v>0.00617670250917312</v>
      </c>
      <c r="BN264" s="61">
        <f t="shared" si="914"/>
        <v>-0.00613020006724666</v>
      </c>
    </row>
    <row r="265" spans="1:66">
      <c r="A265" s="4">
        <f>Planar_dataset!A234</f>
        <v>-1.25449645547852</v>
      </c>
      <c r="B265" s="4">
        <f>Planar_dataset!B234</f>
        <v>-1.65608597631043</v>
      </c>
      <c r="C265">
        <f>Planar_dataset!C234</f>
        <v>1</v>
      </c>
      <c r="D265" s="40" cm="1">
        <f t="array" ref="D265">SUMPRODUCT($A265:$B265,$E$21:$F$21)+$G$21</f>
        <v>-0.0296672592204055</v>
      </c>
      <c r="E265" s="40" cm="1">
        <f t="array" ref="E265">SUMPRODUCT($A265:$B265,$E$22:$F$22)+$G$22</f>
        <v>0.0296504840133976</v>
      </c>
      <c r="F265" s="40" cm="1">
        <f t="array" ref="F265">SUMPRODUCT($A265:$B265,$E$23:$F$23)+$G$23</f>
        <v>0.00935493887383443</v>
      </c>
      <c r="G265" s="40" cm="1">
        <f t="array" ref="G265">SUMPRODUCT($A265:$B265,$E$24:$F$24)+$G$24</f>
        <v>0.0114216592326591</v>
      </c>
      <c r="H265" s="10">
        <f t="shared" si="887"/>
        <v>-0.0296585584410648</v>
      </c>
      <c r="I265" s="10">
        <f t="shared" si="888"/>
        <v>0.0296417979816965</v>
      </c>
      <c r="J265" s="10">
        <f t="shared" si="889"/>
        <v>0.0093546659845987</v>
      </c>
      <c r="K265" s="10">
        <f t="shared" si="890"/>
        <v>0.0114211625903895</v>
      </c>
      <c r="L265" s="10" cm="1">
        <f t="array" ref="L265">SUMPRODUCT(H265:K265,$E$28:$H$28)+$I$28</f>
        <v>-0.000150333666016484</v>
      </c>
      <c r="M265" s="10">
        <f t="shared" si="891"/>
        <v>0.499962416583567</v>
      </c>
      <c r="N265">
        <f t="shared" si="892"/>
        <v>0</v>
      </c>
      <c r="O265" s="4">
        <f t="shared" si="893"/>
        <v>-0.69322235021798</v>
      </c>
      <c r="P265" s="61">
        <f t="shared" si="894"/>
        <v>-0.500037583416433</v>
      </c>
      <c r="Q265" s="4">
        <f t="shared" si="895"/>
        <v>0.999120369911198</v>
      </c>
      <c r="R265" s="4">
        <f t="shared" si="896"/>
        <v>0.999121363812412</v>
      </c>
      <c r="S265" s="4">
        <f t="shared" si="897"/>
        <v>0.999912490224317</v>
      </c>
      <c r="T265" s="4">
        <f t="shared" si="898"/>
        <v>0.999869557045084</v>
      </c>
      <c r="U265" s="61">
        <f t="shared" si="899"/>
        <v>0.000218914579859153</v>
      </c>
      <c r="V265" s="61">
        <f t="shared" si="900"/>
        <v>0.00238417284389529</v>
      </c>
      <c r="W265" s="61">
        <f t="shared" si="901"/>
        <v>0.00656924263881389</v>
      </c>
      <c r="X265" s="61">
        <f t="shared" si="902"/>
        <v>-0.00442286736665602</v>
      </c>
      <c r="Y265" s="40" cm="1">
        <f t="array" ref="Y265">SUMPRODUCT($A265:$B265,$Z$21:$AA$21)+$AB$21</f>
        <v>-0.0298244469145288</v>
      </c>
      <c r="Z265" s="40" cm="1">
        <f t="array" ref="Z265">SUMPRODUCT($A265:$B265,$Z$22:$AA$22)+$AB$22</f>
        <v>0.0279564307244321</v>
      </c>
      <c r="AA265" s="40" cm="1">
        <f t="array" ref="AA265">SUMPRODUCT($A265:$B265,$Z$23:$AA$23)+$AB$23</f>
        <v>0.00465610606178031</v>
      </c>
      <c r="AB265" s="40" cm="1">
        <f t="array" ref="AB265">SUMPRODUCT($A265:$B265,$Z$24:$AA$24)+$AB$24</f>
        <v>0.0145832521727002</v>
      </c>
      <c r="AC265" s="10">
        <f t="shared" ref="AC265:AF265" si="1067">TANH(Y265)</f>
        <v>-0.0298156071347146</v>
      </c>
      <c r="AD265" s="10">
        <f t="shared" si="1067"/>
        <v>0.0279491497724842</v>
      </c>
      <c r="AE265" s="10">
        <f t="shared" si="1067"/>
        <v>0.00465607241499532</v>
      </c>
      <c r="AF265" s="10">
        <f t="shared" si="1067"/>
        <v>0.0145822184478441</v>
      </c>
      <c r="AG265" s="61" cm="1">
        <f t="array" ref="AG265">SUMPRODUCT(AC265:AF265,$Z$28:$AC$28)+$AD$28</f>
        <v>0.000111009940583315</v>
      </c>
      <c r="AH265" s="10">
        <f t="shared" si="876"/>
        <v>0.500027752485117</v>
      </c>
      <c r="AI265">
        <f t="shared" si="877"/>
        <v>1</v>
      </c>
      <c r="AJ265" s="4">
        <f t="shared" si="878"/>
        <v>-0.693091677130055</v>
      </c>
      <c r="AK265" s="61">
        <f t="shared" si="879"/>
        <v>-0.499972247514883</v>
      </c>
      <c r="AL265" s="4">
        <f t="shared" ref="AL265:AO265" si="1068">1-AC265^2</f>
        <v>0.999111029571188</v>
      </c>
      <c r="AM265" s="4">
        <f t="shared" si="1068"/>
        <v>0.999218845026995</v>
      </c>
      <c r="AN265" s="4">
        <f t="shared" si="1068"/>
        <v>0.999978320989666</v>
      </c>
      <c r="AO265" s="4">
        <f t="shared" si="1068"/>
        <v>0.999787358905139</v>
      </c>
      <c r="AP265" s="61">
        <f t="shared" si="905"/>
        <v>0.000494116486272632</v>
      </c>
      <c r="AQ265" s="61">
        <f t="shared" si="906"/>
        <v>0.000174476610215664</v>
      </c>
      <c r="AR265" s="61">
        <f t="shared" si="907"/>
        <v>0.00618693637780879</v>
      </c>
      <c r="AS265" s="61">
        <f t="shared" si="908"/>
        <v>-0.00515168052139531</v>
      </c>
      <c r="AT265" s="40" cm="1">
        <f t="array" ref="AT265">SUMPRODUCT($A265:$B265,$AO$21:$AP$21)+$AQ$21</f>
        <v>-0.0301789737429503</v>
      </c>
      <c r="AU265" s="40" cm="1">
        <f t="array" ref="AU265">SUMPRODUCT($A265:$B265,$AO$22:$AP$22)+$AQ$22</f>
        <v>0.0278324535388846</v>
      </c>
      <c r="AV265" s="40" cm="1">
        <f t="array" ref="AV265">SUMPRODUCT($A265:$B265,$AO$23:$AP$23)+$AQ$23</f>
        <v>0.000233540219991621</v>
      </c>
      <c r="AW265" s="40" cm="1">
        <f t="array" ref="AW265">SUMPRODUCT($A265:$B265,$AO$24:$AP$24)+$AQ$24</f>
        <v>0.0182609386269884</v>
      </c>
      <c r="AX265" s="10">
        <f t="shared" ref="AX265:BA265" si="1069">TANH(AT265)</f>
        <v>-0.0301698150402985</v>
      </c>
      <c r="AY265" s="10">
        <f t="shared" si="1069"/>
        <v>0.0278252690037125</v>
      </c>
      <c r="AZ265" s="10">
        <f t="shared" si="1069"/>
        <v>0.00023354021574578</v>
      </c>
      <c r="BA265" s="10">
        <f t="shared" si="1069"/>
        <v>0.0182589091220541</v>
      </c>
      <c r="BB265" s="10" cm="1">
        <f t="array" ref="BB265">SUMPRODUCT(AX265:BA265,$AU$28:$AX$28)+$AY$28</f>
        <v>0.000374917976171275</v>
      </c>
      <c r="BC265" s="10">
        <f t="shared" si="882"/>
        <v>0.500093729492945</v>
      </c>
      <c r="BD265">
        <f t="shared" si="883"/>
        <v>1</v>
      </c>
      <c r="BE265" s="4">
        <f t="shared" si="884"/>
        <v>-0.692959739142296</v>
      </c>
      <c r="BF265" s="61">
        <f t="shared" si="885"/>
        <v>-0.499906270507055</v>
      </c>
      <c r="BG265" s="4">
        <f t="shared" ref="BG265:BJ265" si="1070">1-AX265^2</f>
        <v>0.999089782260434</v>
      </c>
      <c r="BH265" s="4">
        <f t="shared" si="1070"/>
        <v>0.999225754404871</v>
      </c>
      <c r="BI265" s="4">
        <f t="shared" si="1070"/>
        <v>0.999999945458968</v>
      </c>
      <c r="BJ265" s="4">
        <f t="shared" si="1070"/>
        <v>0.999666612237673</v>
      </c>
      <c r="BK265" s="61">
        <f t="shared" si="911"/>
        <v>0.000781190836662739</v>
      </c>
      <c r="BL265" s="61">
        <f t="shared" si="912"/>
        <v>-0.00189989548778034</v>
      </c>
      <c r="BM265" s="61">
        <f t="shared" si="913"/>
        <v>0.00617644524782657</v>
      </c>
      <c r="BN265" s="61">
        <f t="shared" si="914"/>
        <v>-0.00612914641333476</v>
      </c>
    </row>
    <row r="266" spans="1:66">
      <c r="A266" s="4">
        <f>Planar_dataset!A235</f>
        <v>-1.71040125264119</v>
      </c>
      <c r="B266" s="4">
        <f>Planar_dataset!B235</f>
        <v>-3.32409572120821</v>
      </c>
      <c r="C266">
        <f>Planar_dataset!C235</f>
        <v>1</v>
      </c>
      <c r="D266" s="40" cm="1">
        <f t="array" ref="D266">SUMPRODUCT($A266:$B266,$E$21:$F$21)+$G$21</f>
        <v>-0.0451027290781704</v>
      </c>
      <c r="E266" s="40" cm="1">
        <f t="array" ref="E266">SUMPRODUCT($A266:$B266,$E$22:$F$22)+$G$22</f>
        <v>0.0602937873148955</v>
      </c>
      <c r="F266" s="40" cm="1">
        <f t="array" ref="F266">SUMPRODUCT($A266:$B266,$E$23:$F$23)+$G$23</f>
        <v>0.0165369793409675</v>
      </c>
      <c r="G266" s="40" cm="1">
        <f t="array" ref="G266">SUMPRODUCT($A266:$B266,$E$24:$F$24)+$G$24</f>
        <v>0.0222573140059779</v>
      </c>
      <c r="H266" s="10">
        <f t="shared" si="887"/>
        <v>-0.0450721704419258</v>
      </c>
      <c r="I266" s="10">
        <f t="shared" si="888"/>
        <v>0.0602208305806509</v>
      </c>
      <c r="J266" s="10">
        <f t="shared" si="889"/>
        <v>0.0165354720406431</v>
      </c>
      <c r="K266" s="10">
        <f t="shared" si="890"/>
        <v>0.0222536393984967</v>
      </c>
      <c r="L266" s="10" cm="1">
        <f t="array" ref="L266">SUMPRODUCT(H266:K266,$E$28:$H$28)+$I$28</f>
        <v>-0.00028802792610713</v>
      </c>
      <c r="M266" s="10">
        <f t="shared" si="891"/>
        <v>0.499927993018971</v>
      </c>
      <c r="N266">
        <f t="shared" si="892"/>
        <v>0</v>
      </c>
      <c r="O266" s="4">
        <f t="shared" si="893"/>
        <v>-0.69329120489301</v>
      </c>
      <c r="P266" s="61">
        <f t="shared" si="894"/>
        <v>-0.500072006981029</v>
      </c>
      <c r="Q266" s="4">
        <f t="shared" si="895"/>
        <v>0.997968499451654</v>
      </c>
      <c r="R266" s="4">
        <f t="shared" si="896"/>
        <v>0.996373451564177</v>
      </c>
      <c r="S266" s="4">
        <f t="shared" si="897"/>
        <v>0.999726578164393</v>
      </c>
      <c r="T266" s="4">
        <f t="shared" si="898"/>
        <v>0.999504775533522</v>
      </c>
      <c r="U266" s="61">
        <f t="shared" si="899"/>
        <v>0.00021867724975056</v>
      </c>
      <c r="V266" s="61">
        <f t="shared" si="900"/>
        <v>0.00237777926439445</v>
      </c>
      <c r="W266" s="61">
        <f t="shared" si="901"/>
        <v>0.0065684733859167</v>
      </c>
      <c r="X266" s="61">
        <f t="shared" si="902"/>
        <v>-0.00442155814368257</v>
      </c>
      <c r="Y266" s="40" cm="1">
        <f t="array" ref="Y266">SUMPRODUCT($A266:$B266,$Z$21:$AA$21)+$AB$21</f>
        <v>-0.0454276892728515</v>
      </c>
      <c r="Z266" s="40" cm="1">
        <f t="array" ref="Z266">SUMPRODUCT($A266:$B266,$Z$22:$AA$22)+$AB$22</f>
        <v>0.0567888705675443</v>
      </c>
      <c r="AA266" s="40" cm="1">
        <f t="array" ref="AA266">SUMPRODUCT($A266:$B266,$Z$23:$AA$23)+$AB$23</f>
        <v>0.00681873912664617</v>
      </c>
      <c r="AB266" s="40" cm="1">
        <f t="array" ref="AB266">SUMPRODUCT($A266:$B266,$Z$24:$AA$24)+$AB$24</f>
        <v>0.0287964648225319</v>
      </c>
      <c r="AC266" s="10">
        <f t="shared" ref="AC266:AF266" si="1071">TANH(Y266)</f>
        <v>-0.045396465718535</v>
      </c>
      <c r="AD266" s="10">
        <f t="shared" si="1071"/>
        <v>0.0567279016375185</v>
      </c>
      <c r="AE266" s="10">
        <f t="shared" si="1071"/>
        <v>0.00681863344905764</v>
      </c>
      <c r="AF266" s="10">
        <f t="shared" si="1071"/>
        <v>0.0287885077696902</v>
      </c>
      <c r="AG266" s="61" cm="1">
        <f t="array" ref="AG266">SUMPRODUCT(AC266:AF266,$Z$28:$AC$28)+$AD$28</f>
        <v>0.00023602163289477</v>
      </c>
      <c r="AH266" s="10">
        <f t="shared" si="876"/>
        <v>0.50005900540795</v>
      </c>
      <c r="AI266">
        <f t="shared" si="877"/>
        <v>1</v>
      </c>
      <c r="AJ266" s="4">
        <f t="shared" si="878"/>
        <v>-0.693029176706774</v>
      </c>
      <c r="AK266" s="61">
        <f t="shared" si="879"/>
        <v>-0.49994099459205</v>
      </c>
      <c r="AL266" s="4">
        <f t="shared" ref="AL266:AO266" si="1072">1-AC266^2</f>
        <v>0.997939160900266</v>
      </c>
      <c r="AM266" s="4">
        <f t="shared" si="1072"/>
        <v>0.996781945175804</v>
      </c>
      <c r="AN266" s="4">
        <f t="shared" si="1072"/>
        <v>0.999953506237887</v>
      </c>
      <c r="AO266" s="4">
        <f t="shared" si="1072"/>
        <v>0.999171221820395</v>
      </c>
      <c r="AP266" s="61">
        <f t="shared" si="905"/>
        <v>0.00049350608077984</v>
      </c>
      <c r="AQ266" s="61">
        <f t="shared" si="906"/>
        <v>0.000174040215982674</v>
      </c>
      <c r="AR266" s="61">
        <f t="shared" si="907"/>
        <v>0.00618639611563058</v>
      </c>
      <c r="AS266" s="61">
        <f t="shared" si="908"/>
        <v>-0.00514818387531473</v>
      </c>
      <c r="AT266" s="40" cm="1">
        <f t="array" ref="AT266">SUMPRODUCT($A266:$B266,$AO$21:$AP$21)+$AQ$21</f>
        <v>-0.0461606316019277</v>
      </c>
      <c r="AU266" s="40" cm="1">
        <f t="array" ref="AU266">SUMPRODUCT($A266:$B266,$AO$22:$AP$22)+$AQ$22</f>
        <v>0.0565323712795032</v>
      </c>
      <c r="AV266" s="40" cm="1">
        <f t="array" ref="AV266">SUMPRODUCT($A266:$B266,$AO$23:$AP$23)+$AQ$23</f>
        <v>-0.0023285702605519</v>
      </c>
      <c r="AW266" s="40" cm="1">
        <f t="array" ref="AW266">SUMPRODUCT($A266:$B266,$AO$24:$AP$24)+$AQ$24</f>
        <v>0.0364034423890915</v>
      </c>
      <c r="AX266" s="10">
        <f t="shared" ref="AX266:BA266" si="1073">TANH(AT266)</f>
        <v>-0.0461278731043182</v>
      </c>
      <c r="AY266" s="10">
        <f t="shared" si="1073"/>
        <v>0.0564722240635767</v>
      </c>
      <c r="AZ266" s="10">
        <f t="shared" si="1073"/>
        <v>-0.00232856605187251</v>
      </c>
      <c r="BA266" s="10">
        <f t="shared" si="1073"/>
        <v>0.0363873701658775</v>
      </c>
      <c r="BB266" s="10" cm="1">
        <f t="array" ref="BB266">SUMPRODUCT(AX266:BA266,$AU$28:$AX$28)+$AY$28</f>
        <v>0.000762830286495117</v>
      </c>
      <c r="BC266" s="10">
        <f t="shared" si="882"/>
        <v>0.500190707562376</v>
      </c>
      <c r="BD266">
        <f t="shared" si="883"/>
        <v>1</v>
      </c>
      <c r="BE266" s="4">
        <f t="shared" si="884"/>
        <v>-0.692765838155452</v>
      </c>
      <c r="BF266" s="61">
        <f t="shared" si="885"/>
        <v>-0.499809292437624</v>
      </c>
      <c r="BG266" s="4">
        <f t="shared" ref="BG266:BJ266" si="1074">1-AX266^2</f>
        <v>0.997872219322872</v>
      </c>
      <c r="BH266" s="4">
        <f t="shared" si="1074"/>
        <v>0.996810887909313</v>
      </c>
      <c r="BI266" s="4">
        <f t="shared" si="1074"/>
        <v>0.999994577780142</v>
      </c>
      <c r="BJ266" s="4">
        <f t="shared" si="1074"/>
        <v>0.998675959292411</v>
      </c>
      <c r="BK266" s="61">
        <f t="shared" si="911"/>
        <v>0.000780087460628397</v>
      </c>
      <c r="BL266" s="61">
        <f t="shared" si="912"/>
        <v>-0.00189493626407741</v>
      </c>
      <c r="BM266" s="61">
        <f t="shared" si="913"/>
        <v>0.00617521391699932</v>
      </c>
      <c r="BN266" s="61">
        <f t="shared" si="914"/>
        <v>-0.00612188470125495</v>
      </c>
    </row>
    <row r="267" spans="1:66">
      <c r="A267" s="4">
        <f>Planar_dataset!A236</f>
        <v>-0.454245597588865</v>
      </c>
      <c r="B267" s="4">
        <f>Planar_dataset!B236</f>
        <v>-0.496630820961649</v>
      </c>
      <c r="C267">
        <f>Planar_dataset!C236</f>
        <v>1</v>
      </c>
      <c r="D267" s="40" cm="1">
        <f t="array" ref="D267">SUMPRODUCT($A267:$B267,$E$21:$F$21)+$G$21</f>
        <v>-0.0102926085519543</v>
      </c>
      <c r="E267" s="40" cm="1">
        <f t="array" ref="E267">SUMPRODUCT($A267:$B267,$E$22:$F$22)+$G$22</f>
        <v>0.00881634361077767</v>
      </c>
      <c r="F267" s="40" cm="1">
        <f t="array" ref="F267">SUMPRODUCT($A267:$B267,$E$23:$F$23)+$G$23</f>
        <v>0.00302186612933128</v>
      </c>
      <c r="G267" s="40" cm="1">
        <f t="array" ref="G267">SUMPRODUCT($A267:$B267,$E$24:$F$24)+$G$24</f>
        <v>0.00348972814575925</v>
      </c>
      <c r="H267" s="10">
        <f t="shared" si="887"/>
        <v>-0.010292245108618</v>
      </c>
      <c r="I267" s="10">
        <f t="shared" si="888"/>
        <v>0.00881611519254485</v>
      </c>
      <c r="J267" s="10">
        <f t="shared" si="889"/>
        <v>0.00302185693113185</v>
      </c>
      <c r="K267" s="10">
        <f t="shared" si="890"/>
        <v>0.00348971397962288</v>
      </c>
      <c r="L267" s="10" cm="1">
        <f t="array" ref="L267">SUMPRODUCT(H267:K267,$E$28:$H$28)+$I$28</f>
        <v>-4.63945401589983e-5</v>
      </c>
      <c r="M267" s="10">
        <f t="shared" si="891"/>
        <v>0.499988401364962</v>
      </c>
      <c r="N267">
        <f t="shared" si="892"/>
        <v>0</v>
      </c>
      <c r="O267" s="4">
        <f t="shared" si="893"/>
        <v>-0.693170378099081</v>
      </c>
      <c r="P267" s="61">
        <f t="shared" si="894"/>
        <v>-0.500011598635038</v>
      </c>
      <c r="Q267" s="4">
        <f t="shared" si="895"/>
        <v>0.999894069690624</v>
      </c>
      <c r="R267" s="4">
        <f t="shared" si="896"/>
        <v>0.999922276112912</v>
      </c>
      <c r="S267" s="4">
        <f t="shared" si="897"/>
        <v>0.999990868380688</v>
      </c>
      <c r="T267" s="4">
        <f t="shared" si="898"/>
        <v>0.99998782189634</v>
      </c>
      <c r="U267" s="61">
        <f t="shared" si="899"/>
        <v>0.00021907271828979</v>
      </c>
      <c r="V267" s="61">
        <f t="shared" si="900"/>
        <v>0.00238596004207157</v>
      </c>
      <c r="W267" s="61">
        <f t="shared" si="901"/>
        <v>0.00656941616723568</v>
      </c>
      <c r="X267" s="61">
        <f t="shared" si="902"/>
        <v>-0.00442316064025453</v>
      </c>
      <c r="Y267" s="40" cm="1">
        <f t="array" ref="Y267">SUMPRODUCT($A267:$B267,$Z$21:$AA$21)+$AB$21</f>
        <v>-0.0103388297810886</v>
      </c>
      <c r="Z267" s="40" cm="1">
        <f t="array" ref="Z267">SUMPRODUCT($A267:$B267,$Z$22:$AA$22)+$AB$22</f>
        <v>0.00831853046469638</v>
      </c>
      <c r="AA267" s="40" cm="1">
        <f t="array" ref="AA267">SUMPRODUCT($A267:$B267,$Z$23:$AA$23)+$AB$23</f>
        <v>0.00164048439329694</v>
      </c>
      <c r="AB267" s="40" cm="1">
        <f t="array" ref="AB267">SUMPRODUCT($A267:$B267,$Z$24:$AA$24)+$AB$24</f>
        <v>0.00441914630162504</v>
      </c>
      <c r="AC267" s="10">
        <f t="shared" ref="AC267:AF267" si="1075">TANH(Y267)</f>
        <v>-0.0103384614195043</v>
      </c>
      <c r="AD267" s="10">
        <f t="shared" si="1075"/>
        <v>0.00831833859492464</v>
      </c>
      <c r="AE267" s="10">
        <f t="shared" si="1075"/>
        <v>0.00164048292168065</v>
      </c>
      <c r="AF267" s="10">
        <f t="shared" si="1075"/>
        <v>0.00441911753489539</v>
      </c>
      <c r="AG267" s="61" cm="1">
        <f t="array" ref="AG267">SUMPRODUCT(AC267:AF267,$Z$28:$AC$28)+$AD$28</f>
        <v>3.11749760639961e-5</v>
      </c>
      <c r="AH267" s="10">
        <f t="shared" si="876"/>
        <v>0.500007793744015</v>
      </c>
      <c r="AI267">
        <f t="shared" si="877"/>
        <v>1</v>
      </c>
      <c r="AJ267" s="4">
        <f t="shared" si="878"/>
        <v>-0.693131593193398</v>
      </c>
      <c r="AK267" s="61">
        <f t="shared" si="879"/>
        <v>-0.499992206255985</v>
      </c>
      <c r="AL267" s="4">
        <f t="shared" ref="AL267:AO267" si="1076">1-AC267^2</f>
        <v>0.999893116215477</v>
      </c>
      <c r="AM267" s="4">
        <f t="shared" si="1076"/>
        <v>0.99993080524302</v>
      </c>
      <c r="AN267" s="4">
        <f t="shared" si="1076"/>
        <v>0.999997308815784</v>
      </c>
      <c r="AO267" s="4">
        <f t="shared" si="1076"/>
        <v>0.999980471400213</v>
      </c>
      <c r="AP267" s="61">
        <f t="shared" si="905"/>
        <v>0.000494523012439611</v>
      </c>
      <c r="AQ267" s="61">
        <f t="shared" si="906"/>
        <v>0.000174607897748307</v>
      </c>
      <c r="AR267" s="61">
        <f t="shared" si="907"/>
        <v>0.0061873008421489</v>
      </c>
      <c r="AS267" s="61">
        <f t="shared" si="908"/>
        <v>-0.00515288128011947</v>
      </c>
      <c r="AT267" s="40" cm="1">
        <f t="array" ref="AT267">SUMPRODUCT($A267:$B267,$AO$21:$AP$21)+$AQ$21</f>
        <v>-0.0104430797160815</v>
      </c>
      <c r="AU267" s="40" cm="1">
        <f t="array" ref="AU267">SUMPRODUCT($A267:$B267,$AO$22:$AP$22)+$AQ$22</f>
        <v>0.00828209667794646</v>
      </c>
      <c r="AV267" s="40" cm="1">
        <f t="array" ref="AV267">SUMPRODUCT($A267:$B267,$AO$23:$AP$23)+$AQ$23</f>
        <v>0.00034034628215812</v>
      </c>
      <c r="AW267" s="40" cm="1">
        <f t="array" ref="AW267">SUMPRODUCT($A267:$B267,$AO$24:$AP$24)+$AQ$24</f>
        <v>0.00550025136068331</v>
      </c>
      <c r="AX267" s="10">
        <f t="shared" ref="AX267:BA267" si="1077">TANH(AT267)</f>
        <v>-0.0104427000991452</v>
      </c>
      <c r="AY267" s="10">
        <f t="shared" si="1077"/>
        <v>0.00828190731817668</v>
      </c>
      <c r="AZ267" s="10">
        <f t="shared" si="1077"/>
        <v>0.000340346269016717</v>
      </c>
      <c r="BA267" s="10">
        <f t="shared" si="1077"/>
        <v>0.00550019589541716</v>
      </c>
      <c r="BB267" s="10" cm="1">
        <f t="array" ref="BB267">SUMPRODUCT(AX267:BA267,$AU$28:$AX$28)+$AY$28</f>
        <v>0.000111929518580638</v>
      </c>
      <c r="BC267" s="10">
        <f t="shared" si="882"/>
        <v>0.500027982379616</v>
      </c>
      <c r="BD267">
        <f t="shared" si="883"/>
        <v>1</v>
      </c>
      <c r="BE267" s="4">
        <f t="shared" si="884"/>
        <v>-0.693091217366682</v>
      </c>
      <c r="BF267" s="61">
        <f t="shared" si="885"/>
        <v>-0.499972017620384</v>
      </c>
      <c r="BG267" s="4">
        <f t="shared" ref="BG267:BJ267" si="1078">1-AX267^2</f>
        <v>0.999890950014639</v>
      </c>
      <c r="BH267" s="4">
        <f t="shared" si="1078"/>
        <v>0.999931410011173</v>
      </c>
      <c r="BI267" s="4">
        <f t="shared" si="1078"/>
        <v>0.999999884164417</v>
      </c>
      <c r="BJ267" s="4">
        <f t="shared" si="1078"/>
        <v>0.999969747845112</v>
      </c>
      <c r="BK267" s="61">
        <f t="shared" si="911"/>
        <v>0.000781920095496066</v>
      </c>
      <c r="BL267" s="61">
        <f t="shared" si="912"/>
        <v>-0.00190148724708525</v>
      </c>
      <c r="BM267" s="61">
        <f t="shared" si="913"/>
        <v>0.00617725718836221</v>
      </c>
      <c r="BN267" s="61">
        <f t="shared" si="914"/>
        <v>-0.00613181133840114</v>
      </c>
    </row>
    <row r="268" spans="1:66">
      <c r="A268" s="4">
        <f>Planar_dataset!A237</f>
        <v>-1.78717498913455</v>
      </c>
      <c r="B268" s="4">
        <f>Planar_dataset!B237</f>
        <v>-3.14165698477746</v>
      </c>
      <c r="C268">
        <f>Planar_dataset!C237</f>
        <v>1</v>
      </c>
      <c r="D268" s="40" cm="1">
        <f t="array" ref="D268">SUMPRODUCT($A268:$B268,$E$21:$F$21)+$G$21</f>
        <v>-0.0456795629335372</v>
      </c>
      <c r="E268" s="40" cm="1">
        <f t="array" ref="E268">SUMPRODUCT($A268:$B268,$E$22:$F$22)+$G$22</f>
        <v>0.0568199700615378</v>
      </c>
      <c r="F268" s="40" cm="1">
        <f t="array" ref="F268">SUMPRODUCT($A268:$B268,$E$23:$F$23)+$G$23</f>
        <v>0.0161027228294766</v>
      </c>
      <c r="G268" s="40" cm="1">
        <f t="array" ref="G268">SUMPRODUCT($A268:$B268,$E$24:$F$24)+$G$24</f>
        <v>0.0211769456207323</v>
      </c>
      <c r="H268" s="10">
        <f t="shared" si="887"/>
        <v>-0.0456478174288181</v>
      </c>
      <c r="I268" s="10">
        <f t="shared" si="888"/>
        <v>0.056758900996936</v>
      </c>
      <c r="J268" s="10">
        <f t="shared" si="889"/>
        <v>0.0161013311742469</v>
      </c>
      <c r="K268" s="10">
        <f t="shared" si="890"/>
        <v>0.0211737804961373</v>
      </c>
      <c r="L268" s="10" cm="1">
        <f t="array" ref="L268">SUMPRODUCT(H268:K268,$E$28:$H$28)+$I$28</f>
        <v>-0.000275103385670436</v>
      </c>
      <c r="M268" s="10">
        <f t="shared" si="891"/>
        <v>0.499931224154016</v>
      </c>
      <c r="N268">
        <f t="shared" si="892"/>
        <v>0</v>
      </c>
      <c r="O268" s="4">
        <f t="shared" si="893"/>
        <v>-0.693284741713015</v>
      </c>
      <c r="P268" s="61">
        <f t="shared" si="894"/>
        <v>-0.500068775845984</v>
      </c>
      <c r="Q268" s="4">
        <f t="shared" si="895"/>
        <v>0.997916276763985</v>
      </c>
      <c r="R268" s="4">
        <f t="shared" si="896"/>
        <v>0.99677842715762</v>
      </c>
      <c r="S268" s="4">
        <f t="shared" si="897"/>
        <v>0.999740747134417</v>
      </c>
      <c r="T268" s="4">
        <f t="shared" si="898"/>
        <v>0.999551671019501</v>
      </c>
      <c r="U268" s="61">
        <f t="shared" si="899"/>
        <v>0.000218664393716031</v>
      </c>
      <c r="V268" s="61">
        <f t="shared" si="900"/>
        <v>0.00237873034194778</v>
      </c>
      <c r="W268" s="61">
        <f t="shared" si="901"/>
        <v>0.00656852403813463</v>
      </c>
      <c r="X268" s="61">
        <f t="shared" si="902"/>
        <v>-0.00442173702700772</v>
      </c>
      <c r="Y268" s="40" cm="1">
        <f t="array" ref="Y268">SUMPRODUCT($A268:$B268,$Z$21:$AA$21)+$AB$21</f>
        <v>-0.0459846915271122</v>
      </c>
      <c r="Z268" s="40" cm="1">
        <f t="array" ref="Z268">SUMPRODUCT($A268:$B268,$Z$22:$AA$22)+$AB$22</f>
        <v>0.0535294957211327</v>
      </c>
      <c r="AA268" s="40" cm="1">
        <f t="array" ref="AA268">SUMPRODUCT($A268:$B268,$Z$23:$AA$23)+$AB$23</f>
        <v>0.00697844170220335</v>
      </c>
      <c r="AB268" s="40" cm="1">
        <f t="array" ref="AB268">SUMPRODUCT($A268:$B268,$Z$24:$AA$24)+$AB$24</f>
        <v>0.027316385597068</v>
      </c>
      <c r="AC268" s="10">
        <f t="shared" ref="AC268:AF268" si="1079">TANH(Y268)</f>
        <v>-0.0459523059683483</v>
      </c>
      <c r="AD268" s="10">
        <f t="shared" si="1079"/>
        <v>0.0534784263251596</v>
      </c>
      <c r="AE268" s="10">
        <f t="shared" si="1079"/>
        <v>0.00697832842418322</v>
      </c>
      <c r="AF268" s="10">
        <f t="shared" si="1079"/>
        <v>0.027309593266042</v>
      </c>
      <c r="AG268" s="61" cm="1">
        <f t="array" ref="AG268">SUMPRODUCT(AC268:AF268,$Z$28:$AC$28)+$AD$28</f>
        <v>0.000220488241359401</v>
      </c>
      <c r="AH268" s="10">
        <f t="shared" si="876"/>
        <v>0.500055122060117</v>
      </c>
      <c r="AI268">
        <f t="shared" si="877"/>
        <v>1</v>
      </c>
      <c r="AJ268" s="4">
        <f t="shared" si="878"/>
        <v>-0.693036942516149</v>
      </c>
      <c r="AK268" s="61">
        <f t="shared" si="879"/>
        <v>-0.499944877939883</v>
      </c>
      <c r="AL268" s="4">
        <f t="shared" ref="AL268:AO268" si="1080">1-AC268^2</f>
        <v>0.997888385576191</v>
      </c>
      <c r="AM268" s="4">
        <f t="shared" si="1080"/>
        <v>0.997140057917784</v>
      </c>
      <c r="AN268" s="4">
        <f t="shared" si="1080"/>
        <v>0.999951302932404</v>
      </c>
      <c r="AO268" s="4">
        <f t="shared" si="1080"/>
        <v>0.999254186115643</v>
      </c>
      <c r="AP268" s="61">
        <f t="shared" si="905"/>
        <v>0.000493484804270524</v>
      </c>
      <c r="AQ268" s="61">
        <f t="shared" si="906"/>
        <v>0.000174104095580319</v>
      </c>
      <c r="AR268" s="61">
        <f t="shared" si="907"/>
        <v>0.00618643053789719</v>
      </c>
      <c r="AS268" s="61">
        <f t="shared" si="908"/>
        <v>-0.00514865133745629</v>
      </c>
      <c r="AT268" s="40" cm="1">
        <f t="array" ref="AT268">SUMPRODUCT($A268:$B268,$AO$21:$AP$21)+$AQ$21</f>
        <v>-0.0466729002437909</v>
      </c>
      <c r="AU268" s="40" cm="1">
        <f t="array" ref="AU268">SUMPRODUCT($A268:$B268,$AO$22:$AP$22)+$AQ$22</f>
        <v>0.0532886895694954</v>
      </c>
      <c r="AV268" s="40" cm="1">
        <f t="array" ref="AV268">SUMPRODUCT($A268:$B268,$AO$23:$AP$23)+$AQ$23</f>
        <v>-0.0016097054690257</v>
      </c>
      <c r="AW268" s="40" cm="1">
        <f t="array" ref="AW268">SUMPRODUCT($A268:$B268,$AO$24:$AP$24)+$AQ$24</f>
        <v>0.0344582994730278</v>
      </c>
      <c r="AX268" s="10">
        <f t="shared" ref="AX268:BA268" si="1081">TANH(AT268)</f>
        <v>-0.0466390396273556</v>
      </c>
      <c r="AY268" s="10">
        <f t="shared" si="1081"/>
        <v>0.0532383057775538</v>
      </c>
      <c r="AZ268" s="10">
        <f t="shared" si="1081"/>
        <v>-0.00160970407869679</v>
      </c>
      <c r="BA268" s="10">
        <f t="shared" si="1081"/>
        <v>0.0344446676465071</v>
      </c>
      <c r="BB268" s="10" cm="1">
        <f t="array" ref="BB268">SUMPRODUCT(AX268:BA268,$AU$28:$AX$28)+$AY$28</f>
        <v>0.000718621446874356</v>
      </c>
      <c r="BC268" s="10">
        <f t="shared" si="882"/>
        <v>0.500179655353987</v>
      </c>
      <c r="BD268">
        <f t="shared" si="883"/>
        <v>1</v>
      </c>
      <c r="BE268" s="4">
        <f t="shared" si="884"/>
        <v>-0.692787934388605</v>
      </c>
      <c r="BF268" s="61">
        <f t="shared" si="885"/>
        <v>-0.499820344646013</v>
      </c>
      <c r="BG268" s="4">
        <f t="shared" ref="BG268:BJ268" si="1082">1-AX268^2</f>
        <v>0.997824799982638</v>
      </c>
      <c r="BH268" s="4">
        <f t="shared" si="1082"/>
        <v>0.997165682797936</v>
      </c>
      <c r="BI268" s="4">
        <f t="shared" si="1082"/>
        <v>0.999997408852779</v>
      </c>
      <c r="BJ268" s="4">
        <f t="shared" si="1082"/>
        <v>0.998813564870722</v>
      </c>
      <c r="BK268" s="61">
        <f t="shared" si="911"/>
        <v>0.000780067639656647</v>
      </c>
      <c r="BL268" s="61">
        <f t="shared" si="912"/>
        <v>-0.00189565264607903</v>
      </c>
      <c r="BM268" s="61">
        <f t="shared" si="913"/>
        <v>0.0061753679515448</v>
      </c>
      <c r="BN268" s="61">
        <f t="shared" si="914"/>
        <v>-0.00612286361457417</v>
      </c>
    </row>
    <row r="269" spans="1:66">
      <c r="A269" s="4">
        <f>Planar_dataset!A238</f>
        <v>-1.26536724596796</v>
      </c>
      <c r="B269" s="4">
        <f>Planar_dataset!B238</f>
        <v>-1.7132219676058</v>
      </c>
      <c r="C269">
        <f>Planar_dataset!C238</f>
        <v>1</v>
      </c>
      <c r="D269" s="40" cm="1">
        <f t="array" ref="D269">SUMPRODUCT($A269:$B269,$E$21:$F$21)+$G$21</f>
        <v>-0.0301111015045785</v>
      </c>
      <c r="E269" s="40" cm="1">
        <f t="array" ref="E269">SUMPRODUCT($A269:$B269,$E$22:$F$22)+$G$22</f>
        <v>0.0307047190046</v>
      </c>
      <c r="F269" s="40" cm="1">
        <f t="array" ref="F269">SUMPRODUCT($A269:$B269,$E$23:$F$23)+$G$23</f>
        <v>0.00958778822368687</v>
      </c>
      <c r="G269" s="40" cm="1">
        <f t="array" ref="G269">SUMPRODUCT($A269:$B269,$E$24:$F$24)+$G$24</f>
        <v>0.0117888969378909</v>
      </c>
      <c r="H269" s="10">
        <f t="shared" si="887"/>
        <v>-0.030102004441691</v>
      </c>
      <c r="I269" s="10">
        <f t="shared" si="888"/>
        <v>0.0306950733794321</v>
      </c>
      <c r="J269" s="10">
        <f t="shared" si="889"/>
        <v>0.00958749444649542</v>
      </c>
      <c r="K269" s="10">
        <f t="shared" si="890"/>
        <v>0.0117883508354522</v>
      </c>
      <c r="L269" s="10" cm="1">
        <f t="array" ref="L269">SUMPRODUCT(H269:K269,$E$28:$H$28)+$I$28</f>
        <v>-0.000154976597908217</v>
      </c>
      <c r="M269" s="10">
        <f t="shared" si="891"/>
        <v>0.499961255850601</v>
      </c>
      <c r="N269">
        <f t="shared" si="892"/>
        <v>0</v>
      </c>
      <c r="O269" s="4">
        <f t="shared" si="893"/>
        <v>-0.693224671861118</v>
      </c>
      <c r="P269" s="61">
        <f t="shared" si="894"/>
        <v>-0.500038744149399</v>
      </c>
      <c r="Q269" s="4">
        <f t="shared" si="895"/>
        <v>0.999093869328592</v>
      </c>
      <c r="R269" s="4">
        <f t="shared" si="896"/>
        <v>0.999057812470231</v>
      </c>
      <c r="S269" s="4">
        <f t="shared" si="897"/>
        <v>0.999908079950238</v>
      </c>
      <c r="T269" s="4">
        <f t="shared" si="898"/>
        <v>0.99986103478458</v>
      </c>
      <c r="U269" s="61">
        <f t="shared" si="899"/>
        <v>0.000218909281538763</v>
      </c>
      <c r="V269" s="61">
        <f t="shared" si="900"/>
        <v>0.00238402672727335</v>
      </c>
      <c r="W269" s="61">
        <f t="shared" si="901"/>
        <v>0.0065692289131773</v>
      </c>
      <c r="X269" s="61">
        <f t="shared" si="902"/>
        <v>-0.00442283993558743</v>
      </c>
      <c r="Y269" s="40" cm="1">
        <f t="array" ref="Y269">SUMPRODUCT($A269:$B269,$Z$21:$AA$21)+$AB$21</f>
        <v>-0.0302740915943893</v>
      </c>
      <c r="Z269" s="40" cm="1">
        <f t="array" ref="Z269">SUMPRODUCT($A269:$B269,$Z$22:$AA$22)+$AB$22</f>
        <v>0.02894802261087</v>
      </c>
      <c r="AA269" s="40" cm="1">
        <f t="array" ref="AA269">SUMPRODUCT($A269:$B269,$Z$23:$AA$23)+$AB$23</f>
        <v>0.00471533576639241</v>
      </c>
      <c r="AB269" s="40" cm="1">
        <f t="array" ref="AB269">SUMPRODUCT($A269:$B269,$Z$24:$AA$24)+$AB$24</f>
        <v>0.0150673198365681</v>
      </c>
      <c r="AC269" s="10">
        <f t="shared" ref="AC269:AF269" si="1083">TANH(Y269)</f>
        <v>-0.0302648460407859</v>
      </c>
      <c r="AD269" s="10">
        <f t="shared" si="1083"/>
        <v>0.0289399392883667</v>
      </c>
      <c r="AE269" s="10">
        <f t="shared" si="1083"/>
        <v>0.0047153008191629</v>
      </c>
      <c r="AF269" s="10">
        <f t="shared" si="1083"/>
        <v>0.0150661797250568</v>
      </c>
      <c r="AG269" s="61" cm="1">
        <f t="array" ref="AG269">SUMPRODUCT(AC269:AF269,$Z$28:$AC$28)+$AD$28</f>
        <v>0.000115363108127473</v>
      </c>
      <c r="AH269" s="10">
        <f t="shared" si="876"/>
        <v>0.500028840777</v>
      </c>
      <c r="AI269">
        <f t="shared" si="877"/>
        <v>1</v>
      </c>
      <c r="AJ269" s="4">
        <f t="shared" si="878"/>
        <v>-0.693089500669462</v>
      </c>
      <c r="AK269" s="61">
        <f t="shared" si="879"/>
        <v>-0.499971159223</v>
      </c>
      <c r="AL269" s="4">
        <f t="shared" ref="AL269:AO269" si="1084">1-AC269^2</f>
        <v>0.999084039094128</v>
      </c>
      <c r="AM269" s="4">
        <f t="shared" si="1084"/>
        <v>0.999162479913986</v>
      </c>
      <c r="AN269" s="4">
        <f t="shared" si="1084"/>
        <v>0.999977765938185</v>
      </c>
      <c r="AO269" s="4">
        <f t="shared" si="1084"/>
        <v>0.999773010228492</v>
      </c>
      <c r="AP269" s="61">
        <f t="shared" si="905"/>
        <v>0.00049410206245013</v>
      </c>
      <c r="AQ269" s="61">
        <f t="shared" si="906"/>
        <v>0.000174466388371006</v>
      </c>
      <c r="AR269" s="61">
        <f t="shared" si="907"/>
        <v>0.00618691947654085</v>
      </c>
      <c r="AS269" s="61">
        <f t="shared" si="908"/>
        <v>-0.00515159537234992</v>
      </c>
      <c r="AT269" s="40" cm="1">
        <f t="array" ref="AT269">SUMPRODUCT($A269:$B269,$AO$21:$AP$21)+$AQ$21</f>
        <v>-0.0306417059945387</v>
      </c>
      <c r="AU269" s="40" cm="1">
        <f t="array" ref="AU269">SUMPRODUCT($A269:$B269,$AO$22:$AP$22)+$AQ$22</f>
        <v>0.0288194610999605</v>
      </c>
      <c r="AV269" s="40" cm="1">
        <f t="array" ref="AV269">SUMPRODUCT($A269:$B269,$AO$23:$AP$23)+$AQ$23</f>
        <v>0.000129339927573619</v>
      </c>
      <c r="AW269" s="40" cm="1">
        <f t="array" ref="AW269">SUMPRODUCT($A269:$B269,$AO$24:$AP$24)+$AQ$24</f>
        <v>0.0188809229510249</v>
      </c>
      <c r="AX269" s="10">
        <f t="shared" ref="AX269:BA269" si="1085">TANH(AT269)</f>
        <v>-0.0306321196177619</v>
      </c>
      <c r="AY269" s="10">
        <f t="shared" si="1085"/>
        <v>0.0288114849730903</v>
      </c>
      <c r="AZ269" s="10">
        <f t="shared" si="1085"/>
        <v>0.000129339926852384</v>
      </c>
      <c r="BA269" s="10">
        <f t="shared" si="1085"/>
        <v>0.0188786796555453</v>
      </c>
      <c r="BB269" s="10" cm="1">
        <f t="array" ref="BB269">SUMPRODUCT(AX269:BA269,$AU$28:$AX$28)+$AY$28</f>
        <v>0.000388280790818318</v>
      </c>
      <c r="BC269" s="10">
        <f t="shared" si="882"/>
        <v>0.500097070196485</v>
      </c>
      <c r="BD269">
        <f t="shared" si="883"/>
        <v>1</v>
      </c>
      <c r="BE269" s="4">
        <f t="shared" si="884"/>
        <v>-0.692953059009783</v>
      </c>
      <c r="BF269" s="61">
        <f t="shared" si="885"/>
        <v>-0.499902929803515</v>
      </c>
      <c r="BG269" s="4">
        <f t="shared" ref="BG269:BJ269" si="1086">1-AX269^2</f>
        <v>0.999061673247723</v>
      </c>
      <c r="BH269" s="4">
        <f t="shared" si="1086"/>
        <v>0.999169898333645</v>
      </c>
      <c r="BI269" s="4">
        <f t="shared" si="1086"/>
        <v>0.999999983271183</v>
      </c>
      <c r="BJ269" s="4">
        <f t="shared" si="1086"/>
        <v>0.999643595454463</v>
      </c>
      <c r="BK269" s="61">
        <f t="shared" si="911"/>
        <v>0.000781163637868624</v>
      </c>
      <c r="BL269" s="61">
        <f t="shared" si="912"/>
        <v>-0.00189977658921001</v>
      </c>
      <c r="BM269" s="61">
        <f t="shared" si="913"/>
        <v>0.00617640420628771</v>
      </c>
      <c r="BN269" s="61">
        <f t="shared" si="914"/>
        <v>-0.00612896433499542</v>
      </c>
    </row>
    <row r="270" spans="1:66">
      <c r="A270" s="4">
        <f>Planar_dataset!A239</f>
        <v>-0.293821146084773</v>
      </c>
      <c r="B270" s="4">
        <f>Planar_dataset!B239</f>
        <v>-0.305909111021386</v>
      </c>
      <c r="C270">
        <f>Planar_dataset!C239</f>
        <v>1</v>
      </c>
      <c r="D270" s="40" cm="1">
        <f t="array" ref="D270">SUMPRODUCT($A270:$B270,$E$21:$F$21)+$G$21</f>
        <v>-0.00659069208305352</v>
      </c>
      <c r="E270" s="40" cm="1">
        <f t="array" ref="E270">SUMPRODUCT($A270:$B270,$E$22:$F$22)+$G$22</f>
        <v>0.00541706399617874</v>
      </c>
      <c r="F270" s="40" cm="1">
        <f t="array" ref="F270">SUMPRODUCT($A270:$B270,$E$23:$F$23)+$G$23</f>
        <v>0.00190026523548206</v>
      </c>
      <c r="G270" s="40" cm="1">
        <f t="array" ref="G270">SUMPRODUCT($A270:$B270,$E$24:$F$24)+$G$24</f>
        <v>0.00216116416574919</v>
      </c>
      <c r="H270" s="10">
        <f t="shared" si="887"/>
        <v>-0.00659059665759285</v>
      </c>
      <c r="I270" s="10">
        <f t="shared" si="888"/>
        <v>0.00541701100964053</v>
      </c>
      <c r="J270" s="10">
        <f t="shared" si="889"/>
        <v>0.0019002629481944</v>
      </c>
      <c r="K270" s="10">
        <f t="shared" si="890"/>
        <v>0.00216116080108901</v>
      </c>
      <c r="L270" s="10" cm="1">
        <f t="array" ref="L270">SUMPRODUCT(H270:K270,$E$28:$H$28)+$I$28</f>
        <v>-2.88118474371372e-5</v>
      </c>
      <c r="M270" s="10">
        <f t="shared" si="891"/>
        <v>0.499992797038141</v>
      </c>
      <c r="N270">
        <f t="shared" si="892"/>
        <v>0</v>
      </c>
      <c r="O270" s="4">
        <f t="shared" si="893"/>
        <v>-0.693161586587429</v>
      </c>
      <c r="P270" s="61">
        <f t="shared" si="894"/>
        <v>-0.500007202961859</v>
      </c>
      <c r="Q270" s="4">
        <f t="shared" si="895"/>
        <v>0.999956564035697</v>
      </c>
      <c r="R270" s="4">
        <f t="shared" si="896"/>
        <v>0.999970655991721</v>
      </c>
      <c r="S270" s="4">
        <f t="shared" si="897"/>
        <v>0.999996389000728</v>
      </c>
      <c r="T270" s="4">
        <f t="shared" si="898"/>
        <v>0.999995329383992</v>
      </c>
      <c r="U270" s="61">
        <f t="shared" si="899"/>
        <v>0.000219084484526428</v>
      </c>
      <c r="V270" s="61">
        <f t="shared" si="900"/>
        <v>0.00238605450717239</v>
      </c>
      <c r="W270" s="61">
        <f t="shared" si="901"/>
        <v>0.00656939468182538</v>
      </c>
      <c r="X270" s="61">
        <f t="shared" si="902"/>
        <v>-0.00442315496255572</v>
      </c>
      <c r="Y270" s="40" cm="1">
        <f t="array" ref="Y270">SUMPRODUCT($A270:$B270,$Z$21:$AA$21)+$AB$21</f>
        <v>-0.00661899694505839</v>
      </c>
      <c r="Z270" s="40" cm="1">
        <f t="array" ref="Z270">SUMPRODUCT($A270:$B270,$Z$22:$AA$22)+$AB$22</f>
        <v>0.00511229991052489</v>
      </c>
      <c r="AA270" s="40" cm="1">
        <f t="array" ref="AA270">SUMPRODUCT($A270:$B270,$Z$23:$AA$23)+$AB$23</f>
        <v>0.00105435829079369</v>
      </c>
      <c r="AB270" s="40" cm="1">
        <f t="array" ref="AB270">SUMPRODUCT($A270:$B270,$Z$24:$AA$24)+$AB$24</f>
        <v>0.00273029220764519</v>
      </c>
      <c r="AC270" s="10">
        <f t="shared" ref="AC270:AF270" si="1087">TANH(Y270)</f>
        <v>-0.00661890028486127</v>
      </c>
      <c r="AD270" s="10">
        <f t="shared" si="1087"/>
        <v>0.00511225537329763</v>
      </c>
      <c r="AE270" s="10">
        <f t="shared" si="1087"/>
        <v>0.00105435790009387</v>
      </c>
      <c r="AF270" s="10">
        <f t="shared" si="1087"/>
        <v>0.00273028542334839</v>
      </c>
      <c r="AG270" s="61" cm="1">
        <f t="array" ref="AG270">SUMPRODUCT(AC270:AF270,$Z$28:$AC$28)+$AD$28</f>
        <v>1.84633004548673e-5</v>
      </c>
      <c r="AH270" s="10">
        <f t="shared" si="876"/>
        <v>0.500004615825114</v>
      </c>
      <c r="AI270">
        <f t="shared" si="877"/>
        <v>1</v>
      </c>
      <c r="AJ270" s="4">
        <f t="shared" si="878"/>
        <v>-0.69313794895233</v>
      </c>
      <c r="AK270" s="61">
        <f t="shared" si="879"/>
        <v>-0.499995384174886</v>
      </c>
      <c r="AL270" s="4">
        <f t="shared" ref="AL270:AO270" si="1088">1-AC270^2</f>
        <v>0.999956190159019</v>
      </c>
      <c r="AM270" s="4">
        <f t="shared" si="1088"/>
        <v>0.999973864844998</v>
      </c>
      <c r="AN270" s="4">
        <f t="shared" si="1088"/>
        <v>0.999998888329419</v>
      </c>
      <c r="AO270" s="4">
        <f t="shared" si="1088"/>
        <v>0.999992545541507</v>
      </c>
      <c r="AP270" s="61">
        <f t="shared" si="905"/>
        <v>0.000494557350645725</v>
      </c>
      <c r="AQ270" s="61">
        <f t="shared" si="906"/>
        <v>0.000174616526659733</v>
      </c>
      <c r="AR270" s="61">
        <f t="shared" si="907"/>
        <v>0.00618734994125695</v>
      </c>
      <c r="AS270" s="61">
        <f t="shared" si="908"/>
        <v>-0.00515297624973475</v>
      </c>
      <c r="AT270" s="40" cm="1">
        <f t="array" ref="AT270">SUMPRODUCT($A270:$B270,$AO$21:$AP$21)+$AQ$21</f>
        <v>-0.00668283849085242</v>
      </c>
      <c r="AU270" s="40" cm="1">
        <f t="array" ref="AU270">SUMPRODUCT($A270:$B270,$AO$22:$AP$22)+$AQ$22</f>
        <v>0.00508999389531557</v>
      </c>
      <c r="AV270" s="40" cm="1">
        <f t="array" ref="AV270">SUMPRODUCT($A270:$B270,$AO$23:$AP$23)+$AQ$23</f>
        <v>0.000258198876510048</v>
      </c>
      <c r="AW270" s="40" cm="1">
        <f t="array" ref="AW270">SUMPRODUCT($A270:$B270,$AO$24:$AP$24)+$AQ$24</f>
        <v>0.0033923032410827</v>
      </c>
      <c r="AX270" s="10">
        <f t="shared" ref="AX270:BA270" si="1089">TANH(AT270)</f>
        <v>-0.00668273900670485</v>
      </c>
      <c r="AY270" s="10">
        <f t="shared" si="1089"/>
        <v>0.0050899499385196</v>
      </c>
      <c r="AZ270" s="10">
        <f t="shared" si="1089"/>
        <v>0.000258198870772296</v>
      </c>
      <c r="BA270" s="10">
        <f t="shared" si="1089"/>
        <v>0.00339229022858253</v>
      </c>
      <c r="BB270" s="10" cm="1">
        <f t="array" ref="BB270">SUMPRODUCT(AX270:BA270,$AU$28:$AX$28)+$AY$28</f>
        <v>6.90702847868969e-5</v>
      </c>
      <c r="BC270" s="10">
        <f t="shared" si="882"/>
        <v>0.50001726757119</v>
      </c>
      <c r="BD270">
        <f t="shared" si="883"/>
        <v>1</v>
      </c>
      <c r="BE270" s="4">
        <f t="shared" si="884"/>
        <v>-0.69311264601389</v>
      </c>
      <c r="BF270" s="61">
        <f t="shared" si="885"/>
        <v>-0.49998273242881</v>
      </c>
      <c r="BG270" s="4">
        <f t="shared" ref="BG270:BJ270" si="1090">1-AX270^2</f>
        <v>0.999955340999368</v>
      </c>
      <c r="BH270" s="4">
        <f t="shared" si="1090"/>
        <v>0.999974092409623</v>
      </c>
      <c r="BI270" s="4">
        <f t="shared" si="1090"/>
        <v>0.999999933333343</v>
      </c>
      <c r="BJ270" s="4">
        <f t="shared" si="1090"/>
        <v>0.999988492367005</v>
      </c>
      <c r="BK270" s="61">
        <f t="shared" si="911"/>
        <v>0.000781987207857105</v>
      </c>
      <c r="BL270" s="61">
        <f t="shared" si="912"/>
        <v>-0.00190160916485192</v>
      </c>
      <c r="BM270" s="61">
        <f t="shared" si="913"/>
        <v>0.00617738987576142</v>
      </c>
      <c r="BN270" s="61">
        <f t="shared" si="914"/>
        <v>-0.00613205769193543</v>
      </c>
    </row>
    <row r="271" spans="1:66">
      <c r="A271" s="4">
        <f>Planar_dataset!A240</f>
        <v>-0.404645730453615</v>
      </c>
      <c r="B271" s="4">
        <f>Planar_dataset!B240</f>
        <v>-0.446777004903825</v>
      </c>
      <c r="C271">
        <f>Planar_dataset!C240</f>
        <v>1</v>
      </c>
      <c r="D271" s="40" cm="1">
        <f t="array" ref="D271">SUMPRODUCT($A271:$B271,$E$21:$F$21)+$G$21</f>
        <v>-0.00918783438764105</v>
      </c>
      <c r="E271" s="40" cm="1">
        <f t="array" ref="E271">SUMPRODUCT($A271:$B271,$E$22:$F$22)+$G$22</f>
        <v>0.00793518400214396</v>
      </c>
      <c r="F271" s="40" cm="1">
        <f t="array" ref="F271">SUMPRODUCT($A271:$B271,$E$23:$F$23)+$G$23</f>
        <v>0.0027074210604619</v>
      </c>
      <c r="G271" s="40" cm="1">
        <f t="array" ref="G271">SUMPRODUCT($A271:$B271,$E$24:$F$24)+$G$24</f>
        <v>0.00313610471677314</v>
      </c>
      <c r="H271" s="10">
        <f t="shared" si="887"/>
        <v>-0.0091875758620403</v>
      </c>
      <c r="I271" s="10">
        <f t="shared" si="888"/>
        <v>0.00793501745437783</v>
      </c>
      <c r="J271" s="10">
        <f t="shared" si="889"/>
        <v>0.00270741444523294</v>
      </c>
      <c r="K271" s="10">
        <f t="shared" si="890"/>
        <v>0.00313609443545723</v>
      </c>
      <c r="L271" s="10" cm="1">
        <f t="array" ref="L271">SUMPRODUCT(H271:K271,$E$28:$H$28)+$I$28</f>
        <v>-4.16706773621528e-5</v>
      </c>
      <c r="M271" s="10">
        <f t="shared" si="891"/>
        <v>0.499989582330661</v>
      </c>
      <c r="N271">
        <f t="shared" si="892"/>
        <v>0</v>
      </c>
      <c r="O271" s="4">
        <f t="shared" si="893"/>
        <v>-0.693168016115682</v>
      </c>
      <c r="P271" s="61">
        <f t="shared" si="894"/>
        <v>-0.500010417669339</v>
      </c>
      <c r="Q271" s="4">
        <f t="shared" si="895"/>
        <v>0.999915588449779</v>
      </c>
      <c r="R271" s="4">
        <f t="shared" si="896"/>
        <v>0.999937035497999</v>
      </c>
      <c r="S271" s="4">
        <f t="shared" si="897"/>
        <v>0.999992669907022</v>
      </c>
      <c r="T271" s="4">
        <f t="shared" si="898"/>
        <v>0.999990164911692</v>
      </c>
      <c r="U271" s="61">
        <f t="shared" si="899"/>
        <v>0.000219076915528414</v>
      </c>
      <c r="V271" s="61">
        <f t="shared" si="900"/>
        <v>0.00238598962468553</v>
      </c>
      <c r="W271" s="61">
        <f t="shared" si="901"/>
        <v>0.00656941248614165</v>
      </c>
      <c r="X271" s="61">
        <f t="shared" si="902"/>
        <v>-0.00442316055692989</v>
      </c>
      <c r="Y271" s="40" cm="1">
        <f t="array" ref="Y271">SUMPRODUCT($A271:$B271,$Z$21:$AA$21)+$AB$21</f>
        <v>-0.00922946203274196</v>
      </c>
      <c r="Z271" s="40" cm="1">
        <f t="array" ref="Z271">SUMPRODUCT($A271:$B271,$Z$22:$AA$22)+$AB$22</f>
        <v>0.00748684158260821</v>
      </c>
      <c r="AA271" s="40" cm="1">
        <f t="array" ref="AA271">SUMPRODUCT($A271:$B271,$Z$23:$AA$23)+$AB$23</f>
        <v>0.00146328852567116</v>
      </c>
      <c r="AB271" s="40" cm="1">
        <f t="array" ref="AB271">SUMPRODUCT($A271:$B271,$Z$24:$AA$24)+$AB$24</f>
        <v>0.00397317812950305</v>
      </c>
      <c r="AC271" s="10">
        <f t="shared" ref="AC271:AF271" si="1091">TANH(Y271)</f>
        <v>-0.00922919997734368</v>
      </c>
      <c r="AD271" s="10">
        <f t="shared" si="1091"/>
        <v>0.0074867016996077</v>
      </c>
      <c r="AE271" s="10">
        <f t="shared" si="1091"/>
        <v>0.00146328748126776</v>
      </c>
      <c r="AF271" s="10">
        <f t="shared" si="1091"/>
        <v>0.00397315722258044</v>
      </c>
      <c r="AG271" s="61" cm="1">
        <f t="array" ref="AG271">SUMPRODUCT(AC271:AF271,$Z$28:$AC$28)+$AD$28</f>
        <v>2.79648170188105e-5</v>
      </c>
      <c r="AH271" s="10">
        <f t="shared" si="876"/>
        <v>0.500006991204254</v>
      </c>
      <c r="AI271">
        <f t="shared" si="877"/>
        <v>1</v>
      </c>
      <c r="AJ271" s="4">
        <f t="shared" si="878"/>
        <v>-0.69313319824919</v>
      </c>
      <c r="AK271" s="61">
        <f t="shared" si="879"/>
        <v>-0.499993008795746</v>
      </c>
      <c r="AL271" s="4">
        <f t="shared" ref="AL271:AO271" si="1092">1-AC271^2</f>
        <v>0.999914821867778</v>
      </c>
      <c r="AM271" s="4">
        <f t="shared" si="1092"/>
        <v>0.999943949297661</v>
      </c>
      <c r="AN271" s="4">
        <f t="shared" si="1092"/>
        <v>0.999997858789747</v>
      </c>
      <c r="AO271" s="4">
        <f t="shared" si="1092"/>
        <v>0.999984214021685</v>
      </c>
      <c r="AP271" s="61">
        <f t="shared" si="905"/>
        <v>0.000494534541309946</v>
      </c>
      <c r="AQ271" s="61">
        <f t="shared" si="906"/>
        <v>0.000174610473230486</v>
      </c>
      <c r="AR271" s="61">
        <f t="shared" si="907"/>
        <v>0.00618731417628257</v>
      </c>
      <c r="AS271" s="61">
        <f t="shared" si="908"/>
        <v>-0.00515290883672431</v>
      </c>
      <c r="AT271" s="40" cm="1">
        <f t="array" ref="AT271">SUMPRODUCT($A271:$B271,$AO$21:$AP$21)+$AQ$21</f>
        <v>-0.00932335183305845</v>
      </c>
      <c r="AU271" s="40" cm="1">
        <f t="array" ref="AU271">SUMPRODUCT($A271:$B271,$AO$22:$AP$22)+$AQ$22</f>
        <v>0.00745402818500916</v>
      </c>
      <c r="AV271" s="40" cm="1">
        <f t="array" ref="AV271">SUMPRODUCT($A271:$B271,$AO$23:$AP$23)+$AQ$23</f>
        <v>0.000292322119211033</v>
      </c>
      <c r="AW271" s="40" cm="1">
        <f t="array" ref="AW271">SUMPRODUCT($A271:$B271,$AO$24:$AP$24)+$AQ$24</f>
        <v>0.00494687044148271</v>
      </c>
      <c r="AX271" s="10">
        <f t="shared" ref="AX271:BA271" si="1093">TANH(AT271)</f>
        <v>-0.00932308169867536</v>
      </c>
      <c r="AY271" s="10">
        <f t="shared" si="1093"/>
        <v>0.00745389013317378</v>
      </c>
      <c r="AZ271" s="10">
        <f t="shared" si="1093"/>
        <v>0.000292322110884509</v>
      </c>
      <c r="BA271" s="10">
        <f t="shared" si="1093"/>
        <v>0.00494683008938623</v>
      </c>
      <c r="BB271" s="10" cm="1">
        <f t="array" ref="BB271">SUMPRODUCT(AX271:BA271,$AU$28:$AX$28)+$AY$28</f>
        <v>0.000100835498729192</v>
      </c>
      <c r="BC271" s="10">
        <f t="shared" si="882"/>
        <v>0.500025208874661</v>
      </c>
      <c r="BD271">
        <f t="shared" si="883"/>
        <v>1</v>
      </c>
      <c r="BE271" s="4">
        <f t="shared" si="884"/>
        <v>-0.693096764081555</v>
      </c>
      <c r="BF271" s="61">
        <f t="shared" si="885"/>
        <v>-0.499974791125339</v>
      </c>
      <c r="BG271" s="4">
        <f t="shared" ref="BG271:BJ271" si="1094">1-AX271^2</f>
        <v>0.99991308014764</v>
      </c>
      <c r="BH271" s="4">
        <f t="shared" si="1094"/>
        <v>0.999944439521883</v>
      </c>
      <c r="BI271" s="4">
        <f t="shared" si="1094"/>
        <v>0.999999914547783</v>
      </c>
      <c r="BJ271" s="4">
        <f t="shared" si="1094"/>
        <v>0.999975528872067</v>
      </c>
      <c r="BK271" s="61">
        <f t="shared" si="911"/>
        <v>0.000781941739036252</v>
      </c>
      <c r="BL271" s="61">
        <f t="shared" si="912"/>
        <v>-0.00190152257252954</v>
      </c>
      <c r="BM271" s="61">
        <f t="shared" si="913"/>
        <v>0.00617729164327374</v>
      </c>
      <c r="BN271" s="61">
        <f t="shared" si="914"/>
        <v>-0.00613188080295874</v>
      </c>
    </row>
    <row r="272" spans="1:66">
      <c r="A272" s="4">
        <f>Planar_dataset!A241</f>
        <v>2.03128628507445</v>
      </c>
      <c r="B272" s="4">
        <f>Planar_dataset!B241</f>
        <v>1.45931377697453</v>
      </c>
      <c r="C272">
        <f>Planar_dataset!C241</f>
        <v>1</v>
      </c>
      <c r="D272" s="40" cm="1">
        <f t="array" ref="D272">SUMPRODUCT($A272:$B272,$E$21:$F$21)+$G$21</f>
        <v>0.0427022132580988</v>
      </c>
      <c r="E272" s="40" cm="1">
        <f t="array" ref="E272">SUMPRODUCT($A272:$B272,$E$22:$F$22)+$G$22</f>
        <v>-0.0252340659187223</v>
      </c>
      <c r="F272" s="40" cm="1">
        <f t="array" ref="F272">SUMPRODUCT($A272:$B272,$E$23:$F$23)+$G$23</f>
        <v>-0.0108115951736161</v>
      </c>
      <c r="G272" s="40" cm="1">
        <f t="array" ref="G272">SUMPRODUCT($A272:$B272,$E$24:$F$24)+$G$24</f>
        <v>-0.0108306236240346</v>
      </c>
      <c r="H272" s="10">
        <f t="shared" si="887"/>
        <v>0.0426762766459279</v>
      </c>
      <c r="I272" s="10">
        <f t="shared" si="888"/>
        <v>-0.0252287112840824</v>
      </c>
      <c r="J272" s="10">
        <f t="shared" si="889"/>
        <v>-0.010811173935398</v>
      </c>
      <c r="K272" s="10">
        <f t="shared" si="890"/>
        <v>-0.0108302001578266</v>
      </c>
      <c r="L272" s="10" cm="1">
        <f t="array" ref="L272">SUMPRODUCT(H272:K272,$E$28:$H$28)+$I$28</f>
        <v>0.000147933825374528</v>
      </c>
      <c r="M272" s="10">
        <f t="shared" si="891"/>
        <v>0.500036983456276</v>
      </c>
      <c r="N272">
        <f t="shared" si="892"/>
        <v>1</v>
      </c>
      <c r="O272" s="4">
        <f t="shared" si="893"/>
        <v>-0.69307321638281</v>
      </c>
      <c r="P272" s="61">
        <f t="shared" si="894"/>
        <v>-0.499963016543724</v>
      </c>
      <c r="Q272" s="4">
        <f t="shared" si="895"/>
        <v>0.99817873541164</v>
      </c>
      <c r="R272" s="4">
        <f t="shared" si="896"/>
        <v>0.999363512126944</v>
      </c>
      <c r="S272" s="4">
        <f t="shared" si="897"/>
        <v>0.999883118518139</v>
      </c>
      <c r="T272" s="4">
        <f t="shared" si="898"/>
        <v>0.999882706764541</v>
      </c>
      <c r="U272" s="61">
        <f t="shared" si="899"/>
        <v>0.000218675646523317</v>
      </c>
      <c r="V272" s="61">
        <f t="shared" si="900"/>
        <v>0.00238439505496512</v>
      </c>
      <c r="W272" s="61">
        <f t="shared" si="901"/>
        <v>0.0065680700787143</v>
      </c>
      <c r="X272" s="61">
        <f t="shared" si="902"/>
        <v>-0.0044222659758349</v>
      </c>
      <c r="Y272" s="40" cm="1">
        <f t="array" ref="Y272">SUMPRODUCT($A272:$B272,$Z$21:$AA$21)+$AB$21</f>
        <v>0.0428299029795812</v>
      </c>
      <c r="Z272" s="40" cm="1">
        <f t="array" ref="Z272">SUMPRODUCT($A272:$B272,$Z$22:$AA$22)+$AB$22</f>
        <v>-0.0238607483222449</v>
      </c>
      <c r="AA272" s="40" cm="1">
        <f t="array" ref="AA272">SUMPRODUCT($A272:$B272,$Z$23:$AA$23)+$AB$23</f>
        <v>-0.00699975551810657</v>
      </c>
      <c r="AB272" s="40" cm="1">
        <f t="array" ref="AB272">SUMPRODUCT($A272:$B272,$Z$24:$AA$24)+$AB$24</f>
        <v>-0.0133951691801529</v>
      </c>
      <c r="AC272" s="10">
        <f t="shared" ref="AC272:AF272" si="1095">TANH(Y272)</f>
        <v>0.0428037331153982</v>
      </c>
      <c r="AD272" s="10">
        <f t="shared" si="1095"/>
        <v>-0.0238562210977274</v>
      </c>
      <c r="AE272" s="10">
        <f t="shared" si="1095"/>
        <v>-0.00699964119899293</v>
      </c>
      <c r="AF272" s="10">
        <f t="shared" si="1095"/>
        <v>-0.013394368070093</v>
      </c>
      <c r="AG272" s="61" cm="1">
        <f t="array" ref="AG272">SUMPRODUCT(AC272:AF272,$Z$28:$AC$28)+$AD$28</f>
        <v>-8.68226718695249e-5</v>
      </c>
      <c r="AH272" s="10">
        <f t="shared" si="876"/>
        <v>0.499978294332046</v>
      </c>
      <c r="AI272">
        <f t="shared" si="877"/>
        <v>0</v>
      </c>
      <c r="AJ272" s="4">
        <f t="shared" si="878"/>
        <v>-0.693190592838152</v>
      </c>
      <c r="AK272" s="61">
        <f t="shared" si="879"/>
        <v>-0.500021705667954</v>
      </c>
      <c r="AL272" s="4">
        <f t="shared" ref="AL272:AO272" si="1096">1-AC272^2</f>
        <v>0.998167840431386</v>
      </c>
      <c r="AM272" s="4">
        <f t="shared" si="1096"/>
        <v>0.999430880714936</v>
      </c>
      <c r="AN272" s="4">
        <f t="shared" si="1096"/>
        <v>0.999951005023085</v>
      </c>
      <c r="AO272" s="4">
        <f t="shared" si="1096"/>
        <v>0.999820590904003</v>
      </c>
      <c r="AP272" s="61">
        <f t="shared" si="905"/>
        <v>0.000493698859047449</v>
      </c>
      <c r="AQ272" s="61">
        <f t="shared" si="906"/>
        <v>0.000174530897607651</v>
      </c>
      <c r="AR272" s="61">
        <f t="shared" si="907"/>
        <v>0.00618737937814236</v>
      </c>
      <c r="AS272" s="61">
        <f t="shared" si="908"/>
        <v>-0.00515236138888134</v>
      </c>
      <c r="AT272" s="40" cm="1">
        <f t="array" ref="AT272">SUMPRODUCT($A272:$B272,$AO$21:$AP$21)+$AQ$21</f>
        <v>0.0431178694770564</v>
      </c>
      <c r="AU272" s="40" cm="1">
        <f t="array" ref="AU272">SUMPRODUCT($A272:$B272,$AO$22:$AP$22)+$AQ$22</f>
        <v>-0.0237602475746514</v>
      </c>
      <c r="AV272" s="40" cm="1">
        <f t="array" ref="AV272">SUMPRODUCT($A272:$B272,$AO$23:$AP$23)+$AQ$23</f>
        <v>-0.00341264044945699</v>
      </c>
      <c r="AW272" s="40" cm="1">
        <f t="array" ref="AW272">SUMPRODUCT($A272:$B272,$AO$24:$AP$24)+$AQ$24</f>
        <v>-0.0163778673373562</v>
      </c>
      <c r="AX272" s="10">
        <f t="shared" ref="AX272:BA272" si="1097">TANH(AT272)</f>
        <v>0.0430911684614146</v>
      </c>
      <c r="AY272" s="10">
        <f t="shared" si="1097"/>
        <v>-0.0237557773065648</v>
      </c>
      <c r="AZ272" s="10">
        <f t="shared" si="1097"/>
        <v>-0.00341262720151785</v>
      </c>
      <c r="BA272" s="10">
        <f t="shared" si="1097"/>
        <v>-0.0163764031245613</v>
      </c>
      <c r="BB272" s="10" cm="1">
        <f t="array" ref="BB272">SUMPRODUCT(AX272:BA272,$AU$28:$AX$28)+$AY$28</f>
        <v>-0.000315597110771372</v>
      </c>
      <c r="BC272" s="10">
        <f t="shared" si="882"/>
        <v>0.499921100722962</v>
      </c>
      <c r="BD272">
        <f t="shared" si="883"/>
        <v>0</v>
      </c>
      <c r="BE272" s="4">
        <f t="shared" si="884"/>
        <v>-0.693304991565523</v>
      </c>
      <c r="BF272" s="61">
        <f t="shared" si="885"/>
        <v>-0.500078899277038</v>
      </c>
      <c r="BG272" s="4">
        <f t="shared" ref="BG272:BJ272" si="1098">1-AX272^2</f>
        <v>0.99814315120063</v>
      </c>
      <c r="BH272" s="4">
        <f t="shared" si="1098"/>
        <v>0.999435663044561</v>
      </c>
      <c r="BI272" s="4">
        <f t="shared" si="1098"/>
        <v>0.999988353975583</v>
      </c>
      <c r="BJ272" s="4">
        <f t="shared" si="1098"/>
        <v>0.999731813420702</v>
      </c>
      <c r="BK272" s="61">
        <f t="shared" si="911"/>
        <v>0.000780720170431947</v>
      </c>
      <c r="BL272" s="61">
        <f t="shared" si="912"/>
        <v>-0.00190095081532206</v>
      </c>
      <c r="BM272" s="61">
        <f t="shared" si="913"/>
        <v>0.00617850649305368</v>
      </c>
      <c r="BN272" s="61">
        <f t="shared" si="914"/>
        <v>-0.00613166284302906</v>
      </c>
    </row>
    <row r="273" spans="1:66">
      <c r="A273" s="4">
        <f>Planar_dataset!A242</f>
        <v>-1.02564464605994</v>
      </c>
      <c r="B273" s="4">
        <f>Planar_dataset!B242</f>
        <v>-1.22812034328813</v>
      </c>
      <c r="C273">
        <f>Planar_dataset!C242</f>
        <v>1</v>
      </c>
      <c r="D273" s="40" cm="1">
        <f t="array" ref="D273">SUMPRODUCT($A273:$B273,$E$21:$F$21)+$G$21</f>
        <v>-0.023705838450236</v>
      </c>
      <c r="E273" s="40" cm="1">
        <f t="array" ref="E273">SUMPRODUCT($A273:$B273,$E$22:$F$22)+$G$22</f>
        <v>0.0218962118708453</v>
      </c>
      <c r="F273" s="40" cm="1">
        <f t="array" ref="F273">SUMPRODUCT($A273:$B273,$E$23:$F$23)+$G$23</f>
        <v>0.00720188444193459</v>
      </c>
      <c r="G273" s="40" cm="1">
        <f t="array" ref="G273">SUMPRODUCT($A273:$B273,$E$24:$F$24)+$G$24</f>
        <v>0.00854895643952346</v>
      </c>
      <c r="H273" s="10">
        <f t="shared" si="887"/>
        <v>-0.0237013988169968</v>
      </c>
      <c r="I273" s="10">
        <f t="shared" si="888"/>
        <v>0.0218927132053199</v>
      </c>
      <c r="J273" s="10">
        <f t="shared" si="889"/>
        <v>0.00720175993080276</v>
      </c>
      <c r="K273" s="10">
        <f t="shared" si="890"/>
        <v>0.00854874817976426</v>
      </c>
      <c r="L273" s="10" cm="1">
        <f t="array" ref="L273">SUMPRODUCT(H273:K273,$E$28:$H$28)+$I$28</f>
        <v>-0.000113087701469261</v>
      </c>
      <c r="M273" s="10">
        <f t="shared" si="891"/>
        <v>0.499971728074663</v>
      </c>
      <c r="N273">
        <f t="shared" si="892"/>
        <v>0</v>
      </c>
      <c r="O273" s="4">
        <f t="shared" si="893"/>
        <v>-0.693203726009284</v>
      </c>
      <c r="P273" s="61">
        <f t="shared" si="894"/>
        <v>-0.500028271925337</v>
      </c>
      <c r="Q273" s="4">
        <f t="shared" si="895"/>
        <v>0.999438243694118</v>
      </c>
      <c r="R273" s="4">
        <f t="shared" si="896"/>
        <v>0.99952070910851</v>
      </c>
      <c r="S273" s="4">
        <f t="shared" si="897"/>
        <v>0.999948134653899</v>
      </c>
      <c r="T273" s="4">
        <f t="shared" si="898"/>
        <v>0.999926918904559</v>
      </c>
      <c r="U273" s="61">
        <f t="shared" si="899"/>
        <v>0.000218980150496813</v>
      </c>
      <c r="V273" s="61">
        <f t="shared" si="900"/>
        <v>0.00238508137458141</v>
      </c>
      <c r="W273" s="61">
        <f t="shared" si="901"/>
        <v>0.00656935448215905</v>
      </c>
      <c r="X273" s="61">
        <f t="shared" si="902"/>
        <v>-0.0044230387381362</v>
      </c>
      <c r="Y273" s="40" cm="1">
        <f t="array" ref="Y273">SUMPRODUCT($A273:$B273,$Z$21:$AA$21)+$AB$21</f>
        <v>-0.0238212891211128</v>
      </c>
      <c r="Z273" s="40" cm="1">
        <f t="array" ref="Z273">SUMPRODUCT($A273:$B273,$Z$22:$AA$22)+$AB$22</f>
        <v>0.0206523064532547</v>
      </c>
      <c r="AA273" s="40" cm="1">
        <f t="array" ref="AA273">SUMPRODUCT($A273:$B273,$Z$23:$AA$23)+$AB$23</f>
        <v>0.00375117328769603</v>
      </c>
      <c r="AB273" s="40" cm="1">
        <f t="array" ref="AB273">SUMPRODUCT($A273:$B273,$Z$24:$AA$24)+$AB$24</f>
        <v>0.0108707203995672</v>
      </c>
      <c r="AC273" s="10">
        <f t="shared" ref="AC273:AF273" si="1099">TANH(Y273)</f>
        <v>-0.0238167843164843</v>
      </c>
      <c r="AD273" s="10">
        <f t="shared" si="1099"/>
        <v>0.0206493707622616</v>
      </c>
      <c r="AE273" s="10">
        <f t="shared" si="1099"/>
        <v>0.00375115569316554</v>
      </c>
      <c r="AF273" s="10">
        <f t="shared" si="1099"/>
        <v>0.010870292212847</v>
      </c>
      <c r="AG273" s="61" cm="1">
        <f t="array" ref="AG273">SUMPRODUCT(AC273:AF273,$Z$28:$AC$28)+$AD$28</f>
        <v>8.05681311666436e-5</v>
      </c>
      <c r="AH273" s="10">
        <f t="shared" si="876"/>
        <v>0.500020142032781</v>
      </c>
      <c r="AI273">
        <f t="shared" si="877"/>
        <v>1</v>
      </c>
      <c r="AJ273" s="4">
        <f t="shared" si="878"/>
        <v>-0.693106897305765</v>
      </c>
      <c r="AK273" s="61">
        <f t="shared" si="879"/>
        <v>-0.499979857967219</v>
      </c>
      <c r="AL273" s="4">
        <f t="shared" ref="AL273:AO273" si="1100">1-AC273^2</f>
        <v>0.999432760784822</v>
      </c>
      <c r="AM273" s="4">
        <f t="shared" si="1100"/>
        <v>0.999573603487123</v>
      </c>
      <c r="AN273" s="4">
        <f t="shared" si="1100"/>
        <v>0.999985928830966</v>
      </c>
      <c r="AO273" s="4">
        <f t="shared" si="1100"/>
        <v>0.999881836747207</v>
      </c>
      <c r="AP273" s="61">
        <f t="shared" si="905"/>
        <v>0.000494283124156608</v>
      </c>
      <c r="AQ273" s="61">
        <f t="shared" si="906"/>
        <v>0.000174541212440405</v>
      </c>
      <c r="AR273" s="61">
        <f t="shared" si="907"/>
        <v>0.00618707762477187</v>
      </c>
      <c r="AS273" s="61">
        <f t="shared" si="908"/>
        <v>-0.0051522457695736</v>
      </c>
      <c r="AT273" s="40" cm="1">
        <f t="array" ref="AT273">SUMPRODUCT($A273:$B273,$AO$21:$AP$21)+$AQ$21</f>
        <v>-0.0240816794954586</v>
      </c>
      <c r="AU273" s="40" cm="1">
        <f t="array" ref="AU273">SUMPRODUCT($A273:$B273,$AO$22:$AP$22)+$AQ$22</f>
        <v>0.0205612719760472</v>
      </c>
      <c r="AV273" s="40" cm="1">
        <f t="array" ref="AV273">SUMPRODUCT($A273:$B273,$AO$23:$AP$23)+$AQ$23</f>
        <v>0.000503395118007026</v>
      </c>
      <c r="AW273" s="40" cm="1">
        <f t="array" ref="AW273">SUMPRODUCT($A273:$B273,$AO$24:$AP$24)+$AQ$24</f>
        <v>0.0135714416578325</v>
      </c>
      <c r="AX273" s="10">
        <f t="shared" ref="AX273:BA273" si="1101">TANH(AT273)</f>
        <v>-0.0240770253673899</v>
      </c>
      <c r="AY273" s="10">
        <f t="shared" si="1101"/>
        <v>0.0205583749310348</v>
      </c>
      <c r="AZ273" s="10">
        <f t="shared" si="1101"/>
        <v>0.000503395075485808</v>
      </c>
      <c r="BA273" s="10">
        <f t="shared" si="1101"/>
        <v>0.0135706085049473</v>
      </c>
      <c r="BB273" s="10" cm="1">
        <f t="array" ref="BB273">SUMPRODUCT(AX273:BA273,$AU$28:$AX$28)+$AY$28</f>
        <v>0.000276914379108599</v>
      </c>
      <c r="BC273" s="10">
        <f t="shared" si="882"/>
        <v>0.500069228594335</v>
      </c>
      <c r="BD273">
        <f t="shared" si="883"/>
        <v>1</v>
      </c>
      <c r="BE273" s="4">
        <f t="shared" si="884"/>
        <v>-0.693008732955588</v>
      </c>
      <c r="BF273" s="61">
        <f t="shared" si="885"/>
        <v>-0.499930771405665</v>
      </c>
      <c r="BG273" s="4">
        <f t="shared" ref="BG273:BJ273" si="1102">1-AX273^2</f>
        <v>0.999420296849458</v>
      </c>
      <c r="BH273" s="4">
        <f t="shared" si="1102"/>
        <v>0.999577353220195</v>
      </c>
      <c r="BI273" s="4">
        <f t="shared" si="1102"/>
        <v>0.999999746593398</v>
      </c>
      <c r="BJ273" s="4">
        <f t="shared" si="1102"/>
        <v>0.999815838584805</v>
      </c>
      <c r="BK273" s="61">
        <f t="shared" si="911"/>
        <v>0.000781487566456933</v>
      </c>
      <c r="BL273" s="61">
        <f t="shared" si="912"/>
        <v>-0.00190065715489423</v>
      </c>
      <c r="BM273" s="61">
        <f t="shared" si="913"/>
        <v>0.00617674673314797</v>
      </c>
      <c r="BN273" s="61">
        <f t="shared" si="914"/>
        <v>-0.00613036178883664</v>
      </c>
    </row>
    <row r="274" spans="1:66">
      <c r="A274" s="4">
        <f>Planar_dataset!A243</f>
        <v>-1.07882286976303</v>
      </c>
      <c r="B274" s="4">
        <f>Planar_dataset!B243</f>
        <v>-3.69037211543305</v>
      </c>
      <c r="C274">
        <f>Planar_dataset!C243</f>
        <v>1</v>
      </c>
      <c r="D274" s="40" cm="1">
        <f t="array" ref="D274">SUMPRODUCT($A274:$B274,$E$21:$F$21)+$G$21</f>
        <v>-0.0354049708308725</v>
      </c>
      <c r="E274" s="40" cm="1">
        <f t="array" ref="E274">SUMPRODUCT($A274:$B274,$E$22:$F$22)+$G$22</f>
        <v>0.0677287783437895</v>
      </c>
      <c r="F274" s="40" cm="1">
        <f t="array" ref="F274">SUMPRODUCT($A274:$B274,$E$23:$F$23)+$G$23</f>
        <v>0.0160844538146875</v>
      </c>
      <c r="G274" s="40" cm="1">
        <f t="array" ref="G274">SUMPRODUCT($A274:$B274,$E$24:$F$24)+$G$24</f>
        <v>0.0240312921660973</v>
      </c>
      <c r="H274" s="10">
        <f t="shared" si="887"/>
        <v>-0.0353901847265305</v>
      </c>
      <c r="I274" s="10">
        <f t="shared" si="888"/>
        <v>0.0676254064808521</v>
      </c>
      <c r="J274" s="10">
        <f t="shared" si="889"/>
        <v>0.0160830668903818</v>
      </c>
      <c r="K274" s="10">
        <f t="shared" si="890"/>
        <v>0.0240266671866715</v>
      </c>
      <c r="L274" s="10" cm="1">
        <f t="array" ref="L274">SUMPRODUCT(H274:K274,$E$28:$H$28)+$I$28</f>
        <v>-0.00030597777379719</v>
      </c>
      <c r="M274" s="10">
        <f t="shared" si="891"/>
        <v>0.499923505557147</v>
      </c>
      <c r="N274">
        <f t="shared" si="892"/>
        <v>0</v>
      </c>
      <c r="O274" s="4">
        <f t="shared" si="893"/>
        <v>-0.693300181149644</v>
      </c>
      <c r="P274" s="61">
        <f t="shared" si="894"/>
        <v>-0.500076494442853</v>
      </c>
      <c r="Q274" s="4">
        <f t="shared" si="895"/>
        <v>0.998747534825022</v>
      </c>
      <c r="R274" s="4">
        <f t="shared" si="896"/>
        <v>0.9954268043983</v>
      </c>
      <c r="S274" s="4">
        <f t="shared" si="897"/>
        <v>0.9997413349594</v>
      </c>
      <c r="T274" s="4">
        <f t="shared" si="898"/>
        <v>0.999422719263901</v>
      </c>
      <c r="U274" s="61">
        <f t="shared" si="899"/>
        <v>0.000218849917709789</v>
      </c>
      <c r="V274" s="61">
        <f t="shared" si="900"/>
        <v>0.00237554147066013</v>
      </c>
      <c r="W274" s="61">
        <f t="shared" si="901"/>
        <v>0.00656862928597042</v>
      </c>
      <c r="X274" s="61">
        <f t="shared" si="902"/>
        <v>-0.00442123482152597</v>
      </c>
      <c r="Y274" s="40" cm="1">
        <f t="array" ref="Y274">SUMPRODUCT($A274:$B274,$Z$21:$AA$21)+$AB$21</f>
        <v>-0.0357753316059267</v>
      </c>
      <c r="Z274" s="40" cm="1">
        <f t="array" ref="Z274">SUMPRODUCT($A274:$B274,$Z$22:$AA$22)+$AB$22</f>
        <v>0.0637315815009187</v>
      </c>
      <c r="AA274" s="40" cm="1">
        <f t="array" ref="AA274">SUMPRODUCT($A274:$B274,$Z$23:$AA$23)+$AB$23</f>
        <v>0.00500423293289729</v>
      </c>
      <c r="AB274" s="40" cm="1">
        <f t="array" ref="AB274">SUMPRODUCT($A274:$B274,$Z$24:$AA$24)+$AB$24</f>
        <v>0.0314871270111583</v>
      </c>
      <c r="AC274" s="10">
        <f t="shared" ref="AC274:AF274" si="1103">TANH(Y274)</f>
        <v>-0.035760076772474</v>
      </c>
      <c r="AD274" s="10">
        <f t="shared" si="1103"/>
        <v>0.0636454349634495</v>
      </c>
      <c r="AE274" s="10">
        <f t="shared" si="1103"/>
        <v>0.00500419116073612</v>
      </c>
      <c r="AF274" s="10">
        <f t="shared" si="1103"/>
        <v>0.0314767252792166</v>
      </c>
      <c r="AG274" s="61" cm="1">
        <f t="array" ref="AG274">SUMPRODUCT(AC274:AF274,$Z$28:$AC$28)+$AD$28</f>
        <v>0.000274232231870334</v>
      </c>
      <c r="AH274" s="10">
        <f t="shared" si="876"/>
        <v>0.500068558057538</v>
      </c>
      <c r="AI274">
        <f t="shared" si="877"/>
        <v>1</v>
      </c>
      <c r="AJ274" s="4">
        <f t="shared" si="878"/>
        <v>-0.693010073844425</v>
      </c>
      <c r="AK274" s="61">
        <f t="shared" si="879"/>
        <v>-0.499931441942462</v>
      </c>
      <c r="AL274" s="4">
        <f t="shared" ref="AL274:AO274" si="1104">1-AC274^2</f>
        <v>0.998721216909227</v>
      </c>
      <c r="AM274" s="4">
        <f t="shared" si="1104"/>
        <v>0.995949258608313</v>
      </c>
      <c r="AN274" s="4">
        <f t="shared" si="1104"/>
        <v>0.999974958070827</v>
      </c>
      <c r="AO274" s="4">
        <f t="shared" si="1104"/>
        <v>0.999009215765697</v>
      </c>
      <c r="AP274" s="61">
        <f t="shared" si="905"/>
        <v>0.00049388339011401</v>
      </c>
      <c r="AQ274" s="61">
        <f t="shared" si="906"/>
        <v>0.000173891504458617</v>
      </c>
      <c r="AR274" s="61">
        <f t="shared" si="907"/>
        <v>0.00618641062190283</v>
      </c>
      <c r="AS274" s="61">
        <f t="shared" si="908"/>
        <v>-0.00514725079329909</v>
      </c>
      <c r="AT274" s="40" cm="1">
        <f t="array" ref="AT274">SUMPRODUCT($A274:$B274,$AO$21:$AP$21)+$AQ$21</f>
        <v>-0.0366106928896975</v>
      </c>
      <c r="AU274" s="40" cm="1">
        <f t="array" ref="AU274">SUMPRODUCT($A274:$B274,$AO$22:$AP$22)+$AQ$22</f>
        <v>0.0634390570470056</v>
      </c>
      <c r="AV274" s="40" cm="1">
        <f t="array" ref="AV274">SUMPRODUCT($A274:$B274,$AO$23:$AP$23)+$AQ$23</f>
        <v>-0.00542551495462552</v>
      </c>
      <c r="AW274" s="40" cm="1">
        <f t="array" ref="AW274">SUMPRODUCT($A274:$B274,$AO$24:$AP$24)+$AQ$24</f>
        <v>0.0401608723229082</v>
      </c>
      <c r="AX274" s="10">
        <f t="shared" ref="AX274:BA274" si="1105">TANH(AT274)</f>
        <v>-0.0365943446945635</v>
      </c>
      <c r="AY274" s="10">
        <f t="shared" si="1105"/>
        <v>0.0633540900345451</v>
      </c>
      <c r="AZ274" s="10">
        <f t="shared" si="1105"/>
        <v>-0.00542546171971525</v>
      </c>
      <c r="BA274" s="10">
        <f t="shared" si="1105"/>
        <v>0.0401392944782921</v>
      </c>
      <c r="BB274" s="10" cm="1">
        <f t="array" ref="BB274">SUMPRODUCT(AX274:BA274,$AU$28:$AX$28)+$AY$28</f>
        <v>0.000858372671181082</v>
      </c>
      <c r="BC274" s="10">
        <f t="shared" si="882"/>
        <v>0.500214593154619</v>
      </c>
      <c r="BD274">
        <f t="shared" si="883"/>
        <v>1</v>
      </c>
      <c r="BE274" s="4">
        <f t="shared" si="884"/>
        <v>-0.692718086324807</v>
      </c>
      <c r="BF274" s="61">
        <f t="shared" si="885"/>
        <v>-0.499785406845381</v>
      </c>
      <c r="BG274" s="4">
        <f t="shared" ref="BG274:BJ274" si="1106">1-AX274^2</f>
        <v>0.998660853936375</v>
      </c>
      <c r="BH274" s="4">
        <f t="shared" si="1106"/>
        <v>0.995986259275895</v>
      </c>
      <c r="BI274" s="4">
        <f t="shared" si="1106"/>
        <v>0.999970564365128</v>
      </c>
      <c r="BJ274" s="4">
        <f t="shared" si="1106"/>
        <v>0.998388837038785</v>
      </c>
      <c r="BK274" s="61">
        <f t="shared" si="911"/>
        <v>0.000780666667027729</v>
      </c>
      <c r="BL274" s="61">
        <f t="shared" si="912"/>
        <v>-0.00189327816309152</v>
      </c>
      <c r="BM274" s="61">
        <f t="shared" si="913"/>
        <v>0.00617477052546468</v>
      </c>
      <c r="BN274" s="61">
        <f t="shared" si="914"/>
        <v>-0.00611983216437382</v>
      </c>
    </row>
    <row r="275" spans="1:66">
      <c r="A275" s="4">
        <f>Planar_dataset!A244</f>
        <v>-1.48728331385022</v>
      </c>
      <c r="B275" s="4">
        <f>Planar_dataset!B244</f>
        <v>-3.47057693621255</v>
      </c>
      <c r="C275">
        <f>Planar_dataset!C244</f>
        <v>1</v>
      </c>
      <c r="D275" s="40" cm="1">
        <f t="array" ref="D275">SUMPRODUCT($A275:$B275,$E$21:$F$21)+$G$21</f>
        <v>-0.0417513830282679</v>
      </c>
      <c r="E275" s="40" cm="1">
        <f t="array" ref="E275">SUMPRODUCT($A275:$B275,$E$22:$F$22)+$G$22</f>
        <v>0.0632387572300488</v>
      </c>
      <c r="F275" s="40" cm="1">
        <f t="array" ref="F275">SUMPRODUCT($A275:$B275,$E$23:$F$23)+$G$23</f>
        <v>0.0164377317642382</v>
      </c>
      <c r="G275" s="40" cm="1">
        <f t="array" ref="G275">SUMPRODUCT($A275:$B275,$E$24:$F$24)+$G$24</f>
        <v>0.0229911411274661</v>
      </c>
      <c r="H275" s="10">
        <f t="shared" si="887"/>
        <v>-0.0417271399015852</v>
      </c>
      <c r="I275" s="10">
        <f t="shared" si="888"/>
        <v>0.0631545916401913</v>
      </c>
      <c r="J275" s="10">
        <f t="shared" si="889"/>
        <v>0.0164362514378628</v>
      </c>
      <c r="K275" s="10">
        <f t="shared" si="890"/>
        <v>0.0229870910016826</v>
      </c>
      <c r="L275" s="10" cm="1">
        <f t="array" ref="L275">SUMPRODUCT(H275:K275,$E$28:$H$28)+$I$28</f>
        <v>-0.000295702192425465</v>
      </c>
      <c r="M275" s="10">
        <f t="shared" si="891"/>
        <v>0.499926074452432</v>
      </c>
      <c r="N275">
        <f t="shared" si="892"/>
        <v>0</v>
      </c>
      <c r="O275" s="4">
        <f t="shared" si="893"/>
        <v>-0.693295042586131</v>
      </c>
      <c r="P275" s="61">
        <f t="shared" si="894"/>
        <v>-0.500073925547568</v>
      </c>
      <c r="Q275" s="4">
        <f t="shared" si="895"/>
        <v>0.998258845795634</v>
      </c>
      <c r="R275" s="4">
        <f t="shared" si="896"/>
        <v>0.996011497554761</v>
      </c>
      <c r="S275" s="4">
        <f t="shared" si="897"/>
        <v>0.999729849638671</v>
      </c>
      <c r="T275" s="4">
        <f t="shared" si="898"/>
        <v>0.99947159364728</v>
      </c>
      <c r="U275" s="61">
        <f t="shared" si="899"/>
        <v>0.000218741710354392</v>
      </c>
      <c r="V275" s="61">
        <f t="shared" si="900"/>
        <v>0.00237692460434655</v>
      </c>
      <c r="W275" s="61">
        <f t="shared" si="901"/>
        <v>0.00656852008094523</v>
      </c>
      <c r="X275" s="61">
        <f t="shared" si="902"/>
        <v>-0.0044214283184509</v>
      </c>
      <c r="Y275" s="40" cm="1">
        <f t="array" ref="Y275">SUMPRODUCT($A275:$B275,$Z$21:$AA$21)+$AB$21</f>
        <v>-0.0420941551501006</v>
      </c>
      <c r="Z275" s="40" cm="1">
        <f t="array" ref="Z275">SUMPRODUCT($A275:$B275,$Z$22:$AA$22)+$AB$22</f>
        <v>0.0595407785148898</v>
      </c>
      <c r="AA275" s="40" cm="1">
        <f t="array" ref="AA275">SUMPRODUCT($A275:$B275,$Z$23:$AA$23)+$AB$23</f>
        <v>0.00618526868557174</v>
      </c>
      <c r="AB275" s="40" cm="1">
        <f t="array" ref="AB275">SUMPRODUCT($A275:$B275,$Z$24:$AA$24)+$AB$24</f>
        <v>0.0298898450309316</v>
      </c>
      <c r="AC275" s="10">
        <f t="shared" ref="AC275:AF275" si="1107">TANH(Y275)</f>
        <v>-0.042069310296867</v>
      </c>
      <c r="AD275" s="10">
        <f t="shared" si="1107"/>
        <v>0.059470518721092</v>
      </c>
      <c r="AE275" s="10">
        <f t="shared" si="1107"/>
        <v>0.00618518980903944</v>
      </c>
      <c r="AF275" s="10">
        <f t="shared" si="1107"/>
        <v>0.0298809469866275</v>
      </c>
      <c r="AG275" s="61" cm="1">
        <f t="array" ref="AG275">SUMPRODUCT(AC275:AF275,$Z$28:$AC$28)+$AD$28</f>
        <v>0.000250870244135334</v>
      </c>
      <c r="AH275" s="10">
        <f t="shared" si="876"/>
        <v>0.500062717560705</v>
      </c>
      <c r="AI275">
        <f t="shared" si="877"/>
        <v>1</v>
      </c>
      <c r="AJ275" s="4">
        <f t="shared" si="878"/>
        <v>-0.693021753304863</v>
      </c>
      <c r="AK275" s="61">
        <f t="shared" si="879"/>
        <v>-0.499937282439295</v>
      </c>
      <c r="AL275" s="4">
        <f t="shared" ref="AL275:AO275" si="1108">1-AC275^2</f>
        <v>0.998230173131146</v>
      </c>
      <c r="AM275" s="4">
        <f t="shared" si="1108"/>
        <v>0.996463257403044</v>
      </c>
      <c r="AN275" s="4">
        <f t="shared" si="1108"/>
        <v>0.999961743427026</v>
      </c>
      <c r="AO275" s="4">
        <f t="shared" si="1108"/>
        <v>0.999107129007182</v>
      </c>
      <c r="AP275" s="61">
        <f t="shared" si="905"/>
        <v>0.000493646328225735</v>
      </c>
      <c r="AQ275" s="61">
        <f t="shared" si="906"/>
        <v>0.000173983280562794</v>
      </c>
      <c r="AR275" s="61">
        <f t="shared" si="907"/>
        <v>0.00618640114102083</v>
      </c>
      <c r="AS275" s="61">
        <f t="shared" si="908"/>
        <v>-0.00514781541628647</v>
      </c>
      <c r="AT275" s="40" cm="1">
        <f t="array" ref="AT275">SUMPRODUCT($A275:$B275,$AO$21:$AP$21)+$AQ$21</f>
        <v>-0.0428672787759808</v>
      </c>
      <c r="AU275" s="40" cm="1">
        <f t="array" ref="AU275">SUMPRODUCT($A275:$B275,$AO$22:$AP$22)+$AQ$22</f>
        <v>0.0592701508854888</v>
      </c>
      <c r="AV275" s="40" cm="1">
        <f t="array" ref="AV275">SUMPRODUCT($A275:$B275,$AO$23:$AP$23)+$AQ$23</f>
        <v>-0.00346505052035495</v>
      </c>
      <c r="AW275" s="40" cm="1">
        <f t="array" ref="AW275">SUMPRODUCT($A275:$B275,$AO$24:$AP$24)+$AQ$24</f>
        <v>0.0379152322600157</v>
      </c>
      <c r="AX275" s="10">
        <f t="shared" ref="AX275:BA275" si="1109">TANH(AT275)</f>
        <v>-0.0428410403736725</v>
      </c>
      <c r="AY275" s="10">
        <f t="shared" si="1109"/>
        <v>0.0592008438982943</v>
      </c>
      <c r="AZ275" s="10">
        <f t="shared" si="1109"/>
        <v>-0.00346503665262511</v>
      </c>
      <c r="BA275" s="10">
        <f t="shared" si="1109"/>
        <v>0.0378970741664202</v>
      </c>
      <c r="BB275" s="10" cm="1">
        <f t="array" ref="BB275">SUMPRODUCT(AX275:BA275,$AU$28:$AX$28)+$AY$28</f>
        <v>0.000800624887719859</v>
      </c>
      <c r="BC275" s="10">
        <f t="shared" si="882"/>
        <v>0.500200156211238</v>
      </c>
      <c r="BD275">
        <f t="shared" si="883"/>
        <v>1</v>
      </c>
      <c r="BE275" s="4">
        <f t="shared" si="884"/>
        <v>-0.69274694824111</v>
      </c>
      <c r="BF275" s="61">
        <f t="shared" si="885"/>
        <v>-0.499799843788762</v>
      </c>
      <c r="BG275" s="4">
        <f t="shared" ref="BG275:BJ275" si="1110">1-AX275^2</f>
        <v>0.998164645259701</v>
      </c>
      <c r="BH275" s="4">
        <f t="shared" si="1110"/>
        <v>0.99649526008173</v>
      </c>
      <c r="BI275" s="4">
        <f t="shared" si="1110"/>
        <v>0.999987993520996</v>
      </c>
      <c r="BJ275" s="4">
        <f t="shared" si="1110"/>
        <v>0.998563811769625</v>
      </c>
      <c r="BK275" s="61">
        <f t="shared" si="911"/>
        <v>0.000780301313363096</v>
      </c>
      <c r="BL275" s="61">
        <f t="shared" si="912"/>
        <v>-0.00189430044447258</v>
      </c>
      <c r="BM275" s="61">
        <f t="shared" si="913"/>
        <v>0.00617505651895672</v>
      </c>
      <c r="BN275" s="61">
        <f t="shared" si="914"/>
        <v>-0.00612108151859673</v>
      </c>
    </row>
    <row r="276" spans="1:66">
      <c r="A276" s="4">
        <f>Planar_dataset!A245</f>
        <v>1.52973464284723</v>
      </c>
      <c r="B276" s="4">
        <f>Planar_dataset!B245</f>
        <v>1.15856433144198</v>
      </c>
      <c r="C276">
        <f>Planar_dataset!C245</f>
        <v>1</v>
      </c>
      <c r="D276" s="40" cm="1">
        <f t="array" ref="D276">SUMPRODUCT($A276:$B276,$E$21:$F$21)+$G$21</f>
        <v>0.0324185168211556</v>
      </c>
      <c r="E276" s="40" cm="1">
        <f t="array" ref="E276">SUMPRODUCT($A276:$B276,$E$22:$F$22)+$G$22</f>
        <v>-0.0201136065816369</v>
      </c>
      <c r="F276" s="40" cm="1">
        <f t="array" ref="F276">SUMPRODUCT($A276:$B276,$E$23:$F$23)+$G$23</f>
        <v>-0.00835341442543212</v>
      </c>
      <c r="G276" s="40" cm="1">
        <f t="array" ref="G276">SUMPRODUCT($A276:$B276,$E$24:$F$24)+$G$24</f>
        <v>-0.00852993130582311</v>
      </c>
      <c r="H276" s="10">
        <f t="shared" si="887"/>
        <v>0.0324071647360384</v>
      </c>
      <c r="I276" s="10">
        <f t="shared" si="888"/>
        <v>-0.020110894652571</v>
      </c>
      <c r="J276" s="10">
        <f t="shared" si="889"/>
        <v>-0.00835322013173724</v>
      </c>
      <c r="K276" s="10">
        <f t="shared" si="890"/>
        <v>-0.00852972443334978</v>
      </c>
      <c r="L276" s="10" cm="1">
        <f t="array" ref="L276">SUMPRODUCT(H276:K276,$E$28:$H$28)+$I$28</f>
        <v>0.000116066752893667</v>
      </c>
      <c r="M276" s="10">
        <f t="shared" si="891"/>
        <v>0.500029016688191</v>
      </c>
      <c r="N276">
        <f t="shared" si="892"/>
        <v>1</v>
      </c>
      <c r="O276" s="4">
        <f t="shared" si="893"/>
        <v>-0.693089148867435</v>
      </c>
      <c r="P276" s="61">
        <f t="shared" si="894"/>
        <v>-0.499970983311809</v>
      </c>
      <c r="Q276" s="4">
        <f t="shared" si="895"/>
        <v>0.998949775673771</v>
      </c>
      <c r="R276" s="4">
        <f t="shared" si="896"/>
        <v>0.999595551916273</v>
      </c>
      <c r="S276" s="4">
        <f t="shared" si="897"/>
        <v>0.999930223713431</v>
      </c>
      <c r="T276" s="4">
        <f t="shared" si="898"/>
        <v>0.999927243801091</v>
      </c>
      <c r="U276" s="61">
        <f t="shared" si="899"/>
        <v>0.000218848049116393</v>
      </c>
      <c r="V276" s="61">
        <f t="shared" si="900"/>
        <v>0.00238498668534525</v>
      </c>
      <c r="W276" s="61">
        <f t="shared" si="901"/>
        <v>0.00656848417035846</v>
      </c>
      <c r="X276" s="61">
        <f t="shared" si="902"/>
        <v>-0.00442253342424639</v>
      </c>
      <c r="Y276" s="40" cm="1">
        <f t="array" ref="Y276">SUMPRODUCT($A276:$B276,$Z$21:$AA$21)+$AB$21</f>
        <v>0.0325208621531943</v>
      </c>
      <c r="Z276" s="40" cm="1">
        <f t="array" ref="Z276">SUMPRODUCT($A276:$B276,$Z$22:$AA$22)+$AB$22</f>
        <v>-0.0190125580929799</v>
      </c>
      <c r="AA276" s="40" cm="1">
        <f t="array" ref="AA276">SUMPRODUCT($A276:$B276,$Z$23:$AA$23)+$AB$23</f>
        <v>-0.00529771247006902</v>
      </c>
      <c r="AB276" s="40" cm="1">
        <f t="array" ref="AB276">SUMPRODUCT($A276:$B276,$Z$24:$AA$24)+$AB$24</f>
        <v>-0.0105857909942218</v>
      </c>
      <c r="AC276" s="10">
        <f t="shared" ref="AC276:AF276" si="1111">TANH(Y276)</f>
        <v>0.0325094022430693</v>
      </c>
      <c r="AD276" s="10">
        <f t="shared" si="1111"/>
        <v>-0.0190102675543686</v>
      </c>
      <c r="AE276" s="10">
        <f t="shared" si="1111"/>
        <v>-0.00529766290918772</v>
      </c>
      <c r="AF276" s="10">
        <f t="shared" si="1111"/>
        <v>-0.0105853956009962</v>
      </c>
      <c r="AG276" s="61" cm="1">
        <f t="array" ref="AG276">SUMPRODUCT(AC276:AF276,$Z$28:$AC$28)+$AD$28</f>
        <v>-7.04443532608742e-5</v>
      </c>
      <c r="AH276" s="10">
        <f t="shared" si="876"/>
        <v>0.499982388911692</v>
      </c>
      <c r="AI276">
        <f t="shared" si="877"/>
        <v>0</v>
      </c>
      <c r="AJ276" s="4">
        <f t="shared" si="878"/>
        <v>-0.693182403356876</v>
      </c>
      <c r="AK276" s="61">
        <f t="shared" si="879"/>
        <v>-0.500017611088308</v>
      </c>
      <c r="AL276" s="4">
        <f t="shared" ref="AL276:AO276" si="1112">1-AC276^2</f>
        <v>0.998943138765798</v>
      </c>
      <c r="AM276" s="4">
        <f t="shared" si="1112"/>
        <v>0.999638609727511</v>
      </c>
      <c r="AN276" s="4">
        <f t="shared" si="1112"/>
        <v>0.999971934767701</v>
      </c>
      <c r="AO276" s="4">
        <f t="shared" si="1112"/>
        <v>0.99988794939997</v>
      </c>
      <c r="AP276" s="61">
        <f t="shared" si="905"/>
        <v>0.000494078279579114</v>
      </c>
      <c r="AQ276" s="61">
        <f t="shared" si="906"/>
        <v>0.000174565743887585</v>
      </c>
      <c r="AR276" s="61">
        <f t="shared" si="907"/>
        <v>0.00618745821646146</v>
      </c>
      <c r="AS276" s="61">
        <f t="shared" si="908"/>
        <v>-0.0051526663119522</v>
      </c>
      <c r="AT276" s="40" cm="1">
        <f t="array" ref="AT276">SUMPRODUCT($A276:$B276,$AO$21:$AP$21)+$AQ$21</f>
        <v>0.0327516732492209</v>
      </c>
      <c r="AU276" s="40" cm="1">
        <f t="array" ref="AU276">SUMPRODUCT($A276:$B276,$AO$22:$AP$22)+$AQ$22</f>
        <v>-0.0189319828900802</v>
      </c>
      <c r="AV276" s="40" cm="1">
        <f t="array" ref="AV276">SUMPRODUCT($A276:$B276,$AO$23:$AP$23)+$AQ$23</f>
        <v>-0.00242210952912136</v>
      </c>
      <c r="AW276" s="40" cm="1">
        <f t="array" ref="AW276">SUMPRODUCT($A276:$B276,$AO$24:$AP$24)+$AQ$24</f>
        <v>-0.0129769034439595</v>
      </c>
      <c r="AX276" s="10">
        <f t="shared" ref="AX276:BA276" si="1113">TANH(AT276)</f>
        <v>0.0327399676696469</v>
      </c>
      <c r="AY276" s="10">
        <f t="shared" si="1113"/>
        <v>-0.0189297213473605</v>
      </c>
      <c r="AZ276" s="10">
        <f t="shared" si="1113"/>
        <v>-0.00242210479260479</v>
      </c>
      <c r="BA276" s="10">
        <f t="shared" si="1113"/>
        <v>-0.0129761750560775</v>
      </c>
      <c r="BB276" s="10" cm="1">
        <f t="array" ref="BB276">SUMPRODUCT(AX276:BA276,$AU$28:$AX$28)+$AY$28</f>
        <v>-0.000251586561682348</v>
      </c>
      <c r="BC276" s="10">
        <f t="shared" si="882"/>
        <v>0.499937103359911</v>
      </c>
      <c r="BD276">
        <f t="shared" si="883"/>
        <v>0</v>
      </c>
      <c r="BE276" s="4">
        <f t="shared" si="884"/>
        <v>-0.693272981752761</v>
      </c>
      <c r="BF276" s="61">
        <f t="shared" si="885"/>
        <v>-0.500062896640089</v>
      </c>
      <c r="BG276" s="4">
        <f t="shared" ref="BG276:BJ276" si="1114">1-AX276^2</f>
        <v>0.99892809451699</v>
      </c>
      <c r="BH276" s="4">
        <f t="shared" si="1114"/>
        <v>0.999641665649711</v>
      </c>
      <c r="BI276" s="4">
        <f t="shared" si="1114"/>
        <v>0.999994133408374</v>
      </c>
      <c r="BJ276" s="4">
        <f t="shared" si="1114"/>
        <v>0.999831618880914</v>
      </c>
      <c r="BK276" s="61">
        <f t="shared" si="911"/>
        <v>0.000781309128677161</v>
      </c>
      <c r="BL276" s="61">
        <f t="shared" si="912"/>
        <v>-0.00190128179387099</v>
      </c>
      <c r="BM276" s="61">
        <f t="shared" si="913"/>
        <v>0.00617834448699621</v>
      </c>
      <c r="BN276" s="61">
        <f t="shared" si="914"/>
        <v>-0.00613207874645315</v>
      </c>
    </row>
    <row r="277" spans="1:66">
      <c r="A277" s="4">
        <f>Planar_dataset!A246</f>
        <v>-1.39893030032008</v>
      </c>
      <c r="B277" s="4">
        <f>Planar_dataset!B246</f>
        <v>-2.0360608550427</v>
      </c>
      <c r="C277">
        <f>Planar_dataset!C246</f>
        <v>1</v>
      </c>
      <c r="D277" s="40" cm="1">
        <f t="array" ref="D277">SUMPRODUCT($A277:$B277,$E$21:$F$21)+$G$21</f>
        <v>-0.0339092718696491</v>
      </c>
      <c r="E277" s="40" cm="1">
        <f t="array" ref="E277">SUMPRODUCT($A277:$B277,$E$22:$F$22)+$G$22</f>
        <v>0.0365919131498803</v>
      </c>
      <c r="F277" s="40" cm="1">
        <f t="array" ref="F277">SUMPRODUCT($A277:$B277,$E$23:$F$23)+$G$23</f>
        <v>0.011103576321132</v>
      </c>
      <c r="G277" s="40" cm="1">
        <f t="array" ref="G277">SUMPRODUCT($A277:$B277,$E$24:$F$24)+$G$24</f>
        <v>0.013923610997055</v>
      </c>
      <c r="H277" s="10">
        <f t="shared" si="887"/>
        <v>-0.0338962811132864</v>
      </c>
      <c r="I277" s="10">
        <f t="shared" si="888"/>
        <v>0.0365755900906745</v>
      </c>
      <c r="J277" s="10">
        <f t="shared" si="889"/>
        <v>0.0111031200258541</v>
      </c>
      <c r="K277" s="10">
        <f t="shared" si="890"/>
        <v>0.0139227112908568</v>
      </c>
      <c r="L277" s="10" cm="1">
        <f t="array" ref="L277">SUMPRODUCT(H277:K277,$E$28:$H$28)+$I$28</f>
        <v>-0.000182409141380295</v>
      </c>
      <c r="M277" s="10">
        <f t="shared" si="891"/>
        <v>0.499954397714781</v>
      </c>
      <c r="N277">
        <f t="shared" si="892"/>
        <v>0</v>
      </c>
      <c r="O277" s="4">
        <f t="shared" si="893"/>
        <v>-0.693238389289772</v>
      </c>
      <c r="P277" s="61">
        <f t="shared" si="894"/>
        <v>-0.500045602285219</v>
      </c>
      <c r="Q277" s="4">
        <f t="shared" si="895"/>
        <v>0.998851042126689</v>
      </c>
      <c r="R277" s="4">
        <f t="shared" si="896"/>
        <v>0.998662226209519</v>
      </c>
      <c r="S277" s="4">
        <f t="shared" si="897"/>
        <v>0.999876720725691</v>
      </c>
      <c r="T277" s="4">
        <f t="shared" si="898"/>
        <v>0.999806158110311</v>
      </c>
      <c r="U277" s="61">
        <f t="shared" si="899"/>
        <v>0.000218859077856264</v>
      </c>
      <c r="V277" s="61">
        <f t="shared" si="900"/>
        <v>0.00238311543412859</v>
      </c>
      <c r="W277" s="61">
        <f t="shared" si="901"/>
        <v>0.00656911298383588</v>
      </c>
      <c r="X277" s="61">
        <f t="shared" si="902"/>
        <v>-0.00442265784795213</v>
      </c>
      <c r="Y277" s="40" cm="1">
        <f t="array" ref="Y277">SUMPRODUCT($A277:$B277,$Z$21:$AA$21)+$AB$21</f>
        <v>-0.0341042036674586</v>
      </c>
      <c r="Z277" s="40" cm="1">
        <f t="array" ref="Z277">SUMPRODUCT($A277:$B277,$Z$22:$AA$22)+$AB$22</f>
        <v>0.0344905909657219</v>
      </c>
      <c r="AA277" s="40" cm="1">
        <f t="array" ref="AA277">SUMPRODUCT($A277:$B277,$Z$23:$AA$23)+$AB$23</f>
        <v>0.0052757223036457</v>
      </c>
      <c r="AB277" s="40" cm="1">
        <f t="array" ref="AB277">SUMPRODUCT($A277:$B277,$Z$24:$AA$24)+$AB$24</f>
        <v>0.017844910485802</v>
      </c>
      <c r="AC277" s="10">
        <f t="shared" ref="AC277:AF277" si="1115">TANH(Y277)</f>
        <v>-0.0340909876536896</v>
      </c>
      <c r="AD277" s="10">
        <f t="shared" si="1115"/>
        <v>0.0344769207915545</v>
      </c>
      <c r="AE277" s="10">
        <f t="shared" si="1115"/>
        <v>0.00527567335736537</v>
      </c>
      <c r="AF277" s="10">
        <f t="shared" si="1115"/>
        <v>0.0178430165443414</v>
      </c>
      <c r="AG277" s="61" cm="1">
        <f t="array" ref="AG277">SUMPRODUCT(AC277:AF277,$Z$28:$AC$28)+$AD$28</f>
        <v>0.000138897948621151</v>
      </c>
      <c r="AH277" s="10">
        <f t="shared" si="876"/>
        <v>0.500034724487099</v>
      </c>
      <c r="AI277">
        <f t="shared" si="877"/>
        <v>1</v>
      </c>
      <c r="AJ277" s="4">
        <f t="shared" si="878"/>
        <v>-0.693077733997215</v>
      </c>
      <c r="AK277" s="61">
        <f t="shared" si="879"/>
        <v>-0.499965275512901</v>
      </c>
      <c r="AL277" s="4">
        <f t="shared" ref="AL277:AO277" si="1116">1-AC277^2</f>
        <v>0.998837804560796</v>
      </c>
      <c r="AM277" s="4">
        <f t="shared" si="1116"/>
        <v>0.998811341932733</v>
      </c>
      <c r="AN277" s="4">
        <f t="shared" si="1116"/>
        <v>0.999972167270626</v>
      </c>
      <c r="AO277" s="4">
        <f t="shared" si="1116"/>
        <v>0.999681626760598</v>
      </c>
      <c r="AP277" s="61">
        <f t="shared" si="905"/>
        <v>0.000493974472707911</v>
      </c>
      <c r="AQ277" s="61">
        <f t="shared" si="906"/>
        <v>0.000174403022828431</v>
      </c>
      <c r="AR277" s="61">
        <f t="shared" si="907"/>
        <v>0.00618681202939204</v>
      </c>
      <c r="AS277" s="61">
        <f t="shared" si="908"/>
        <v>-0.00515106387587221</v>
      </c>
      <c r="AT277" s="40" cm="1">
        <f t="array" ref="AT277">SUMPRODUCT($A277:$B277,$AO$21:$AP$21)+$AQ$21</f>
        <v>-0.0345438624365719</v>
      </c>
      <c r="AU277" s="40" cm="1">
        <f t="array" ref="AU277">SUMPRODUCT($A277:$B277,$AO$22:$AP$22)+$AQ$22</f>
        <v>0.0343368091009986</v>
      </c>
      <c r="AV277" s="40" cm="1">
        <f t="array" ref="AV277">SUMPRODUCT($A277:$B277,$AO$23:$AP$23)+$AQ$23</f>
        <v>-0.000209562763750203</v>
      </c>
      <c r="AW277" s="40" cm="1">
        <f t="array" ref="AW277">SUMPRODUCT($A277:$B277,$AO$24:$AP$24)+$AQ$24</f>
        <v>0.0224063847077029</v>
      </c>
      <c r="AX277" s="10">
        <f t="shared" ref="AX277:BA277" si="1117">TANH(AT277)</f>
        <v>-0.0345301288430668</v>
      </c>
      <c r="AY277" s="10">
        <f t="shared" si="1117"/>
        <v>0.034323320907721</v>
      </c>
      <c r="AZ277" s="10">
        <f t="shared" si="1117"/>
        <v>-0.000209562760682445</v>
      </c>
      <c r="BA277" s="10">
        <f t="shared" si="1117"/>
        <v>0.0224026357813838</v>
      </c>
      <c r="BB277" s="10" cm="1">
        <f t="array" ref="BB277">SUMPRODUCT(AX277:BA277,$AU$28:$AX$28)+$AY$28</f>
        <v>0.000462749050346751</v>
      </c>
      <c r="BC277" s="10">
        <f t="shared" si="882"/>
        <v>0.500115687260522</v>
      </c>
      <c r="BD277">
        <f t="shared" si="883"/>
        <v>1</v>
      </c>
      <c r="BE277" s="4">
        <f t="shared" si="884"/>
        <v>-0.692915832801857</v>
      </c>
      <c r="BF277" s="61">
        <f t="shared" si="885"/>
        <v>-0.499884312739478</v>
      </c>
      <c r="BG277" s="4">
        <f t="shared" ref="BG277:BJ277" si="1118">1-AX277^2</f>
        <v>0.998807670202081</v>
      </c>
      <c r="BH277" s="4">
        <f t="shared" si="1118"/>
        <v>0.998821909641866</v>
      </c>
      <c r="BI277" s="4">
        <f t="shared" si="1118"/>
        <v>0.999999956083449</v>
      </c>
      <c r="BJ277" s="4">
        <f t="shared" si="1118"/>
        <v>0.999498121910047</v>
      </c>
      <c r="BK277" s="61">
        <f t="shared" si="911"/>
        <v>0.000780935949371235</v>
      </c>
      <c r="BL277" s="61">
        <f t="shared" si="912"/>
        <v>-0.00189904421358371</v>
      </c>
      <c r="BM277" s="61">
        <f t="shared" si="913"/>
        <v>0.00617617402069055</v>
      </c>
      <c r="BN277" s="61">
        <f t="shared" si="914"/>
        <v>-0.00612784419720621</v>
      </c>
    </row>
    <row r="278" spans="1:66">
      <c r="A278" s="4">
        <f>Planar_dataset!A247</f>
        <v>-0.367322611467012</v>
      </c>
      <c r="B278" s="4">
        <f>Planar_dataset!B247</f>
        <v>-0.385511111037629</v>
      </c>
      <c r="C278">
        <f>Planar_dataset!C247</f>
        <v>1</v>
      </c>
      <c r="D278" s="40" cm="1">
        <f t="array" ref="D278">SUMPRODUCT($A278:$B278,$E$21:$F$21)+$G$21</f>
        <v>-0.00825283079254423</v>
      </c>
      <c r="E278" s="40" cm="1">
        <f t="array" ref="E278">SUMPRODUCT($A278:$B278,$E$22:$F$22)+$G$22</f>
        <v>0.00682951440512394</v>
      </c>
      <c r="F278" s="40" cm="1">
        <f t="array" ref="F278">SUMPRODUCT($A278:$B278,$E$23:$F$23)+$G$23</f>
        <v>0.00238654487186292</v>
      </c>
      <c r="G278" s="40" cm="1">
        <f t="array" ref="G278">SUMPRODUCT($A278:$B278,$E$24:$F$24)+$G$24</f>
        <v>0.00272108544598493</v>
      </c>
      <c r="H278" s="10">
        <f t="shared" si="887"/>
        <v>-0.00825264343303665</v>
      </c>
      <c r="I278" s="10">
        <f t="shared" si="888"/>
        <v>0.00682940822576011</v>
      </c>
      <c r="J278" s="10">
        <f t="shared" si="889"/>
        <v>0.00238654034094109</v>
      </c>
      <c r="K278" s="10">
        <f t="shared" si="890"/>
        <v>0.00272107873008839</v>
      </c>
      <c r="L278" s="10" cm="1">
        <f t="array" ref="L278">SUMPRODUCT(H278:K278,$E$28:$H$28)+$I$28</f>
        <v>-3.62596511027442e-5</v>
      </c>
      <c r="M278" s="10">
        <f t="shared" si="891"/>
        <v>0.499990935087225</v>
      </c>
      <c r="N278">
        <f t="shared" si="892"/>
        <v>0</v>
      </c>
      <c r="O278" s="4">
        <f t="shared" si="893"/>
        <v>-0.693165310549842</v>
      </c>
      <c r="P278" s="61">
        <f t="shared" si="894"/>
        <v>-0.500009064912775</v>
      </c>
      <c r="Q278" s="4">
        <f t="shared" si="895"/>
        <v>0.999931893876367</v>
      </c>
      <c r="R278" s="4">
        <f t="shared" si="896"/>
        <v>0.999953359183286</v>
      </c>
      <c r="S278" s="4">
        <f t="shared" si="897"/>
        <v>0.999994304425201</v>
      </c>
      <c r="T278" s="4">
        <f t="shared" si="898"/>
        <v>0.999992595730545</v>
      </c>
      <c r="U278" s="61">
        <f t="shared" si="899"/>
        <v>0.000219079895259746</v>
      </c>
      <c r="V278" s="61">
        <f t="shared" si="900"/>
        <v>0.00238602211998462</v>
      </c>
      <c r="W278" s="61">
        <f t="shared" si="901"/>
        <v>0.00656940545075403</v>
      </c>
      <c r="X278" s="61">
        <f t="shared" si="902"/>
        <v>-0.00442315934223899</v>
      </c>
      <c r="Y278" s="40" cm="1">
        <f t="array" ref="Y278">SUMPRODUCT($A278:$B278,$Z$21:$AA$21)+$AB$21</f>
        <v>-0.00828853689114689</v>
      </c>
      <c r="Z278" s="40" cm="1">
        <f t="array" ref="Z278">SUMPRODUCT($A278:$B278,$Z$22:$AA$22)+$AB$22</f>
        <v>0.00644502342048115</v>
      </c>
      <c r="AA278" s="40" cm="1">
        <f t="array" ref="AA278">SUMPRODUCT($A278:$B278,$Z$23:$AA$23)+$AB$23</f>
        <v>0.00131946905804503</v>
      </c>
      <c r="AB278" s="40" cm="1">
        <f t="array" ref="AB278">SUMPRODUCT($A278:$B278,$Z$24:$AA$24)+$AB$24</f>
        <v>0.00343902327797853</v>
      </c>
      <c r="AC278" s="10">
        <f t="shared" ref="AC278:AF278" si="1119">TANH(Y278)</f>
        <v>-0.00828834708929939</v>
      </c>
      <c r="AD278" s="10">
        <f t="shared" si="1119"/>
        <v>0.0064449341834673</v>
      </c>
      <c r="AE278" s="10">
        <f t="shared" si="1119"/>
        <v>0.0013194682923143</v>
      </c>
      <c r="AF278" s="10">
        <f t="shared" si="1119"/>
        <v>0.00343900972040286</v>
      </c>
      <c r="AG278" s="61" cm="1">
        <f t="array" ref="AG278">SUMPRODUCT(AC278:AF278,$Z$28:$AC$28)+$AD$28</f>
        <v>2.367273581763e-5</v>
      </c>
      <c r="AH278" s="10">
        <f t="shared" si="876"/>
        <v>0.500005918183954</v>
      </c>
      <c r="AI278">
        <f t="shared" si="877"/>
        <v>1</v>
      </c>
      <c r="AJ278" s="4">
        <f t="shared" si="878"/>
        <v>-0.693135344262086</v>
      </c>
      <c r="AK278" s="61">
        <f t="shared" si="879"/>
        <v>-0.499994081816046</v>
      </c>
      <c r="AL278" s="4">
        <f t="shared" ref="AL278:AO278" si="1120">1-AC278^2</f>
        <v>0.999931303302527</v>
      </c>
      <c r="AM278" s="4">
        <f t="shared" si="1120"/>
        <v>0.999958462823371</v>
      </c>
      <c r="AN278" s="4">
        <f t="shared" si="1120"/>
        <v>0.999998259003426</v>
      </c>
      <c r="AO278" s="4">
        <f t="shared" si="1120"/>
        <v>0.999988173212143</v>
      </c>
      <c r="AP278" s="61">
        <f t="shared" si="905"/>
        <v>0.000494543753966572</v>
      </c>
      <c r="AQ278" s="61">
        <f t="shared" si="906"/>
        <v>0.000174613382317974</v>
      </c>
      <c r="AR278" s="61">
        <f t="shared" si="907"/>
        <v>0.00618732993095405</v>
      </c>
      <c r="AS278" s="61">
        <f t="shared" si="908"/>
        <v>-0.00515294029694385</v>
      </c>
      <c r="AT278" s="40" cm="1">
        <f t="array" ref="AT278">SUMPRODUCT($A278:$B278,$AO$21:$AP$21)+$AQ$21</f>
        <v>-0.00836907094956738</v>
      </c>
      <c r="AU278" s="40" cm="1">
        <f t="array" ref="AU278">SUMPRODUCT($A278:$B278,$AO$22:$AP$22)+$AQ$22</f>
        <v>0.00641688280147073</v>
      </c>
      <c r="AV278" s="40" cm="1">
        <f t="array" ref="AV278">SUMPRODUCT($A278:$B278,$AO$23:$AP$23)+$AQ$23</f>
        <v>0.000315153664800124</v>
      </c>
      <c r="AW278" s="40" cm="1">
        <f t="array" ref="AW278">SUMPRODUCT($A278:$B278,$AO$24:$AP$24)+$AQ$24</f>
        <v>0.0042741284763409</v>
      </c>
      <c r="AX278" s="10">
        <f t="shared" ref="AX278:BA278" si="1121">TANH(AT278)</f>
        <v>-0.00836887556136964</v>
      </c>
      <c r="AY278" s="10">
        <f t="shared" si="1121"/>
        <v>0.00641679472824268</v>
      </c>
      <c r="AZ278" s="10">
        <f t="shared" si="1121"/>
        <v>0.000315153654366244</v>
      </c>
      <c r="BA278" s="10">
        <f t="shared" si="1121"/>
        <v>0.00427410244968985</v>
      </c>
      <c r="BB278" s="10" cm="1">
        <f t="array" ref="BB278">SUMPRODUCT(AX278:BA278,$AU$28:$AX$28)+$AY$28</f>
        <v>8.68656101485335e-5</v>
      </c>
      <c r="BC278" s="10">
        <f t="shared" si="882"/>
        <v>0.500021716402523</v>
      </c>
      <c r="BD278">
        <f t="shared" si="883"/>
        <v>1</v>
      </c>
      <c r="BE278" s="4">
        <f t="shared" si="884"/>
        <v>-0.693103748698075</v>
      </c>
      <c r="BF278" s="61">
        <f t="shared" si="885"/>
        <v>-0.499978283597477</v>
      </c>
      <c r="BG278" s="4">
        <f t="shared" ref="BG278:BJ278" si="1122">1-AX278^2</f>
        <v>0.999929961921838</v>
      </c>
      <c r="BH278" s="4">
        <f t="shared" si="1122"/>
        <v>0.999958824745416</v>
      </c>
      <c r="BI278" s="4">
        <f t="shared" si="1122"/>
        <v>0.999999900678174</v>
      </c>
      <c r="BJ278" s="4">
        <f t="shared" si="1122"/>
        <v>0.99998173204825</v>
      </c>
      <c r="BK278" s="61">
        <f t="shared" si="911"/>
        <v>0.000781960402934695</v>
      </c>
      <c r="BL278" s="61">
        <f t="shared" si="912"/>
        <v>-0.00190156321076665</v>
      </c>
      <c r="BM278" s="61">
        <f t="shared" si="913"/>
        <v>0.00617733470780995</v>
      </c>
      <c r="BN278" s="61">
        <f t="shared" si="914"/>
        <v>-0.00613196167429749</v>
      </c>
    </row>
    <row r="279" spans="1:66">
      <c r="A279" s="4">
        <f>Planar_dataset!A248</f>
        <v>-1.53385549145202</v>
      </c>
      <c r="B279" s="4">
        <f>Planar_dataset!B248</f>
        <v>-2.62194406401765</v>
      </c>
      <c r="C279">
        <f>Planar_dataset!C248</f>
        <v>1</v>
      </c>
      <c r="D279" s="40" cm="1">
        <f t="array" ref="D279">SUMPRODUCT($A279:$B279,$E$21:$F$21)+$G$21</f>
        <v>-0.0388800201757367</v>
      </c>
      <c r="E279" s="40" cm="1">
        <f t="array" ref="E279">SUMPRODUCT($A279:$B279,$E$22:$F$22)+$G$22</f>
        <v>0.0473796046061326</v>
      </c>
      <c r="F279" s="40" cm="1">
        <f t="array" ref="F279">SUMPRODUCT($A279:$B279,$E$23:$F$23)+$G$23</f>
        <v>0.01355631617542</v>
      </c>
      <c r="G279" s="40" cm="1">
        <f t="array" ref="G279">SUMPRODUCT($A279:$B279,$E$24:$F$24)+$G$24</f>
        <v>0.0177087417847608</v>
      </c>
      <c r="H279" s="10">
        <f t="shared" si="887"/>
        <v>-0.0388604409429543</v>
      </c>
      <c r="I279" s="10">
        <f t="shared" si="888"/>
        <v>0.0473441834074179</v>
      </c>
      <c r="J279" s="10">
        <f t="shared" si="889"/>
        <v>0.0135554858049621</v>
      </c>
      <c r="K279" s="10">
        <f t="shared" si="890"/>
        <v>0.0177068908658728</v>
      </c>
      <c r="L279" s="10" cm="1">
        <f t="array" ref="L279">SUMPRODUCT(H279:K279,$E$28:$H$28)+$I$28</f>
        <v>-0.000230368676517827</v>
      </c>
      <c r="M279" s="10">
        <f t="shared" si="891"/>
        <v>0.499942407831125</v>
      </c>
      <c r="N279">
        <f t="shared" si="892"/>
        <v>0</v>
      </c>
      <c r="O279" s="4">
        <f t="shared" si="893"/>
        <v>-0.69326237153192</v>
      </c>
      <c r="P279" s="61">
        <f t="shared" si="894"/>
        <v>-0.500057592168875</v>
      </c>
      <c r="Q279" s="4">
        <f t="shared" si="895"/>
        <v>0.998489866129719</v>
      </c>
      <c r="R279" s="4">
        <f t="shared" si="896"/>
        <v>0.997758528297485</v>
      </c>
      <c r="S279" s="4">
        <f t="shared" si="897"/>
        <v>0.999816248804592</v>
      </c>
      <c r="T279" s="4">
        <f t="shared" si="898"/>
        <v>0.999686466015864</v>
      </c>
      <c r="U279" s="61">
        <f t="shared" si="899"/>
        <v>0.000218785186098506</v>
      </c>
      <c r="V279" s="61">
        <f t="shared" si="900"/>
        <v>0.00238101602240999</v>
      </c>
      <c r="W279" s="61">
        <f t="shared" si="901"/>
        <v>0.00656887318988432</v>
      </c>
      <c r="X279" s="61">
        <f t="shared" si="902"/>
        <v>-0.00442223442007897</v>
      </c>
      <c r="Y279" s="40" cm="1">
        <f t="array" ref="Y279">SUMPRODUCT($A279:$B279,$Z$21:$AA$21)+$AB$21</f>
        <v>-0.039134176456022</v>
      </c>
      <c r="Z279" s="40" cm="1">
        <f t="array" ref="Z279">SUMPRODUCT($A279:$B279,$Z$22:$AA$22)+$AB$22</f>
        <v>0.0446389617133588</v>
      </c>
      <c r="AA279" s="40" cm="1">
        <f t="array" ref="AA279">SUMPRODUCT($A279:$B279,$Z$23:$AA$23)+$AB$23</f>
        <v>0.00595646061811124</v>
      </c>
      <c r="AB279" s="40" cm="1">
        <f t="array" ref="AB279">SUMPRODUCT($A279:$B279,$Z$24:$AA$24)+$AB$24</f>
        <v>0.0228224277809511</v>
      </c>
      <c r="AC279" s="10">
        <f t="shared" ref="AC279:AF279" si="1123">TANH(Y279)</f>
        <v>-0.0391142109013776</v>
      </c>
      <c r="AD279" s="10">
        <f t="shared" si="1123"/>
        <v>0.0446093355793144</v>
      </c>
      <c r="AE279" s="10">
        <f t="shared" si="1123"/>
        <v>0.00595639017518214</v>
      </c>
      <c r="AF279" s="10">
        <f t="shared" si="1123"/>
        <v>0.0228184661520058</v>
      </c>
      <c r="AG279" s="61" cm="1">
        <f t="array" ref="AG279">SUMPRODUCT(AC279:AF279,$Z$28:$AC$28)+$AD$28</f>
        <v>0.000183181906314056</v>
      </c>
      <c r="AH279" s="10">
        <f t="shared" si="876"/>
        <v>0.50004579547645</v>
      </c>
      <c r="AI279">
        <f t="shared" si="877"/>
        <v>1</v>
      </c>
      <c r="AJ279" s="4">
        <f t="shared" si="878"/>
        <v>-0.69305559380124</v>
      </c>
      <c r="AK279" s="61">
        <f t="shared" si="879"/>
        <v>-0.49995420452355</v>
      </c>
      <c r="AL279" s="4">
        <f t="shared" ref="AL279:AO279" si="1124">1-AC279^2</f>
        <v>0.998470078505563</v>
      </c>
      <c r="AM279" s="4">
        <f t="shared" si="1124"/>
        <v>0.998010007179172</v>
      </c>
      <c r="AN279" s="4">
        <f t="shared" si="1124"/>
        <v>0.999964521416081</v>
      </c>
      <c r="AO279" s="4">
        <f t="shared" si="1124"/>
        <v>0.99947931760247</v>
      </c>
      <c r="AP279" s="61">
        <f t="shared" si="905"/>
        <v>0.000493781679763475</v>
      </c>
      <c r="AQ279" s="61">
        <f t="shared" si="906"/>
        <v>0.000174259242508399</v>
      </c>
      <c r="AR279" s="61">
        <f t="shared" si="907"/>
        <v>0.00618662772788349</v>
      </c>
      <c r="AS279" s="61">
        <f t="shared" si="908"/>
        <v>-0.00514990739700634</v>
      </c>
      <c r="AT279" s="40" cm="1">
        <f t="array" ref="AT279">SUMPRODUCT($A279:$B279,$AO$21:$AP$21)+$AQ$21</f>
        <v>-0.0397074182534139</v>
      </c>
      <c r="AU279" s="40" cm="1">
        <f t="array" ref="AU279">SUMPRODUCT($A279:$B279,$AO$22:$AP$22)+$AQ$22</f>
        <v>0.0444383932850092</v>
      </c>
      <c r="AV279" s="40" cm="1">
        <f t="array" ref="AV279">SUMPRODUCT($A279:$B279,$AO$23:$AP$23)+$AQ$23</f>
        <v>-0.00119681502147826</v>
      </c>
      <c r="AW279" s="40" cm="1">
        <f t="array" ref="AW279">SUMPRODUCT($A279:$B279,$AO$24:$AP$24)+$AQ$24</f>
        <v>0.0287710798242216</v>
      </c>
      <c r="AX279" s="10">
        <f t="shared" ref="AX279:BA279" si="1125">TANH(AT279)</f>
        <v>-0.0396865627879123</v>
      </c>
      <c r="AY279" s="10">
        <f t="shared" si="1125"/>
        <v>0.0444091644924058</v>
      </c>
      <c r="AZ279" s="10">
        <f t="shared" si="1125"/>
        <v>-0.0011968144500528</v>
      </c>
      <c r="BA279" s="10">
        <f t="shared" si="1125"/>
        <v>0.0287631437913822</v>
      </c>
      <c r="BB279" s="10" cm="1">
        <f t="array" ref="BB279">SUMPRODUCT(AX279:BA279,$AU$28:$AX$28)+$AY$28</f>
        <v>0.000599382498740598</v>
      </c>
      <c r="BC279" s="10">
        <f t="shared" si="882"/>
        <v>0.500149845620199</v>
      </c>
      <c r="BD279">
        <f t="shared" si="883"/>
        <v>1</v>
      </c>
      <c r="BE279" s="4">
        <f t="shared" si="884"/>
        <v>-0.692847534217997</v>
      </c>
      <c r="BF279" s="61">
        <f t="shared" si="885"/>
        <v>-0.499850154379801</v>
      </c>
      <c r="BG279" s="4">
        <f t="shared" ref="BG279:BJ279" si="1126">1-AX279^2</f>
        <v>0.998424976734081</v>
      </c>
      <c r="BH279" s="4">
        <f t="shared" si="1126"/>
        <v>0.998027826109086</v>
      </c>
      <c r="BI279" s="4">
        <f t="shared" si="1126"/>
        <v>0.999998567635172</v>
      </c>
      <c r="BJ279" s="4">
        <f t="shared" si="1126"/>
        <v>0.999172681559236</v>
      </c>
      <c r="BK279" s="61">
        <f t="shared" si="911"/>
        <v>0.000780583390637684</v>
      </c>
      <c r="BL279" s="61">
        <f t="shared" si="912"/>
        <v>-0.00189740477186205</v>
      </c>
      <c r="BM279" s="61">
        <f t="shared" si="913"/>
        <v>0.00617574341238289</v>
      </c>
      <c r="BN279" s="61">
        <f t="shared" si="914"/>
        <v>-0.00612543035331359</v>
      </c>
    </row>
    <row r="280" spans="1:66">
      <c r="A280" s="4">
        <f>Planar_dataset!A249</f>
        <v>1.75371064112955</v>
      </c>
      <c r="B280" s="4">
        <f>Planar_dataset!B249</f>
        <v>1.34798304338905</v>
      </c>
      <c r="C280">
        <f>Planar_dataset!C249</f>
        <v>1</v>
      </c>
      <c r="D280" s="40" cm="1">
        <f t="array" ref="D280">SUMPRODUCT($A280:$B280,$E$21:$F$21)+$G$21</f>
        <v>0.0372514466364449</v>
      </c>
      <c r="E280" s="40" cm="1">
        <f t="array" ref="E280">SUMPRODUCT($A280:$B280,$E$22:$F$22)+$G$22</f>
        <v>-0.0234272792901461</v>
      </c>
      <c r="F280" s="40" cm="1">
        <f t="array" ref="F280">SUMPRODUCT($A280:$B280,$E$23:$F$23)+$G$23</f>
        <v>-0.00964667731017902</v>
      </c>
      <c r="G280" s="40" cm="1">
        <f t="array" ref="G280">SUMPRODUCT($A280:$B280,$E$24:$F$24)+$G$24</f>
        <v>-0.00990290897090617</v>
      </c>
      <c r="H280" s="10">
        <f t="shared" si="887"/>
        <v>0.0372342252869855</v>
      </c>
      <c r="I280" s="10">
        <f t="shared" si="888"/>
        <v>-0.0234229943083788</v>
      </c>
      <c r="J280" s="10">
        <f t="shared" si="889"/>
        <v>-0.00964637808658611</v>
      </c>
      <c r="K280" s="10">
        <f t="shared" si="890"/>
        <v>-0.00990258526541215</v>
      </c>
      <c r="L280" s="10" cm="1">
        <f t="array" ref="L280">SUMPRODUCT(H280:K280,$E$28:$H$28)+$I$28</f>
        <v>0.000134603272486401</v>
      </c>
      <c r="M280" s="10">
        <f t="shared" si="891"/>
        <v>0.500033650818071</v>
      </c>
      <c r="N280">
        <f t="shared" si="892"/>
        <v>1</v>
      </c>
      <c r="O280" s="4">
        <f t="shared" si="893"/>
        <v>-0.693079881188457</v>
      </c>
      <c r="P280" s="61">
        <f t="shared" si="894"/>
        <v>-0.499966349181929</v>
      </c>
      <c r="Q280" s="4">
        <f t="shared" si="895"/>
        <v>0.998613612467278</v>
      </c>
      <c r="R280" s="4">
        <f t="shared" si="896"/>
        <v>0.99945136333763</v>
      </c>
      <c r="S280" s="4">
        <f t="shared" si="897"/>
        <v>0.999906947389811</v>
      </c>
      <c r="T280" s="4">
        <f t="shared" si="898"/>
        <v>0.999901938805061</v>
      </c>
      <c r="U280" s="61">
        <f t="shared" si="899"/>
        <v>0.000218772375333964</v>
      </c>
      <c r="V280" s="61">
        <f t="shared" si="900"/>
        <v>0.00238462055559366</v>
      </c>
      <c r="W280" s="61">
        <f t="shared" si="901"/>
        <v>0.00656827038899287</v>
      </c>
      <c r="X280" s="61">
        <f t="shared" si="902"/>
        <v>-0.00442238051338266</v>
      </c>
      <c r="Y280" s="40" cm="1">
        <f t="array" ref="Y280">SUMPRODUCT($A280:$B280,$Z$21:$AA$21)+$AB$21</f>
        <v>0.0373708296590219</v>
      </c>
      <c r="Z280" s="40" cm="1">
        <f t="array" ref="Z280">SUMPRODUCT($A280:$B280,$Z$22:$AA$22)+$AB$22</f>
        <v>-0.0221428619623881</v>
      </c>
      <c r="AA280" s="40" cm="1">
        <f t="array" ref="AA280">SUMPRODUCT($A280:$B280,$Z$23:$AA$23)+$AB$23</f>
        <v>-0.00608211095244709</v>
      </c>
      <c r="AB280" s="40" cm="1">
        <f t="array" ref="AB280">SUMPRODUCT($A280:$B280,$Z$24:$AA$24)+$AB$24</f>
        <v>-0.0123011345167838</v>
      </c>
      <c r="AC280" s="10">
        <f t="shared" ref="AC280:AF280" si="1127">TANH(Y280)</f>
        <v>0.0373534422679265</v>
      </c>
      <c r="AD280" s="10">
        <f t="shared" si="1127"/>
        <v>-0.0221392437434958</v>
      </c>
      <c r="AE280" s="10">
        <f t="shared" si="1127"/>
        <v>-0.00608203595692471</v>
      </c>
      <c r="AF280" s="10">
        <f t="shared" si="1127"/>
        <v>-0.0123005140936793</v>
      </c>
      <c r="AG280" s="61" cm="1">
        <f t="array" ref="AG280">SUMPRODUCT(AC280:AF280,$Z$28:$AC$28)+$AD$28</f>
        <v>-8.21128812606663e-5</v>
      </c>
      <c r="AH280" s="10">
        <f t="shared" si="876"/>
        <v>0.499979471779696</v>
      </c>
      <c r="AI280">
        <f t="shared" si="877"/>
        <v>0</v>
      </c>
      <c r="AJ280" s="4">
        <f t="shared" si="878"/>
        <v>-0.693188237843391</v>
      </c>
      <c r="AK280" s="61">
        <f t="shared" si="879"/>
        <v>-0.500020528220304</v>
      </c>
      <c r="AL280" s="4">
        <f t="shared" ref="AL280:AO280" si="1128">1-AC280^2</f>
        <v>0.998604720350737</v>
      </c>
      <c r="AM280" s="4">
        <f t="shared" si="1128"/>
        <v>0.999509853886466</v>
      </c>
      <c r="AN280" s="4">
        <f t="shared" si="1128"/>
        <v>0.999963008838619</v>
      </c>
      <c r="AO280" s="4">
        <f t="shared" si="1128"/>
        <v>0.999848697353031</v>
      </c>
      <c r="AP280" s="61">
        <f t="shared" si="905"/>
        <v>0.000493913778996254</v>
      </c>
      <c r="AQ280" s="61">
        <f t="shared" si="906"/>
        <v>0.000174544277698326</v>
      </c>
      <c r="AR280" s="61">
        <f t="shared" si="907"/>
        <v>0.00618743908376917</v>
      </c>
      <c r="AS280" s="61">
        <f t="shared" si="908"/>
        <v>-0.00515249409636381</v>
      </c>
      <c r="AT280" s="40" cm="1">
        <f t="array" ref="AT280">SUMPRODUCT($A280:$B280,$AO$21:$AP$21)+$AQ$21</f>
        <v>0.0376400658068798</v>
      </c>
      <c r="AU280" s="40" cm="1">
        <f t="array" ref="AU280">SUMPRODUCT($A280:$B280,$AO$22:$AP$22)+$AQ$22</f>
        <v>-0.022048867338716</v>
      </c>
      <c r="AV280" s="40" cm="1">
        <f t="array" ref="AV280">SUMPRODUCT($A280:$B280,$AO$23:$AP$23)+$AQ$23</f>
        <v>-0.00272761359681149</v>
      </c>
      <c r="AW280" s="40" cm="1">
        <f t="array" ref="AW280">SUMPRODUCT($A280:$B280,$AO$24:$AP$24)+$AQ$24</f>
        <v>-0.0150904589850734</v>
      </c>
      <c r="AX280" s="10">
        <f t="shared" ref="AX280:BA280" si="1129">TANH(AT280)</f>
        <v>0.0376223000456952</v>
      </c>
      <c r="AY280" s="10">
        <f t="shared" si="1129"/>
        <v>-0.0220452949956953</v>
      </c>
      <c r="AZ280" s="10">
        <f t="shared" si="1129"/>
        <v>-0.0027276068324627</v>
      </c>
      <c r="BA280" s="10">
        <f t="shared" si="1129"/>
        <v>-0.0150893136131431</v>
      </c>
      <c r="BB280" s="10" cm="1">
        <f t="array" ref="BB280">SUMPRODUCT(AX280:BA280,$AU$28:$AX$28)+$AY$28</f>
        <v>-0.000293215359738457</v>
      </c>
      <c r="BC280" s="10">
        <f t="shared" si="882"/>
        <v>0.499926696160591</v>
      </c>
      <c r="BD280">
        <f t="shared" si="883"/>
        <v>0</v>
      </c>
      <c r="BE280" s="4">
        <f t="shared" si="884"/>
        <v>-0.69329379898672</v>
      </c>
      <c r="BF280" s="61">
        <f t="shared" si="885"/>
        <v>-0.500073303839409</v>
      </c>
      <c r="BG280" s="4">
        <f t="shared" ref="BG280:BJ280" si="1130">1-AX280^2</f>
        <v>0.998584562539272</v>
      </c>
      <c r="BH280" s="4">
        <f t="shared" si="1130"/>
        <v>0.999514004968553</v>
      </c>
      <c r="BI280" s="4">
        <f t="shared" si="1130"/>
        <v>0.999992560160967</v>
      </c>
      <c r="BJ280" s="4">
        <f t="shared" si="1130"/>
        <v>0.999772312614684</v>
      </c>
      <c r="BK280" s="61">
        <f t="shared" si="911"/>
        <v>0.000781056690836056</v>
      </c>
      <c r="BL280" s="61">
        <f t="shared" si="912"/>
        <v>-0.00190107855194285</v>
      </c>
      <c r="BM280" s="61">
        <f t="shared" si="913"/>
        <v>0.00617846334902275</v>
      </c>
      <c r="BN280" s="61">
        <f t="shared" si="914"/>
        <v>-0.00613184262642083</v>
      </c>
    </row>
    <row r="281" spans="1:66">
      <c r="A281" s="4">
        <f>Planar_dataset!A250</f>
        <v>-1.15897743257729</v>
      </c>
      <c r="B281" s="4">
        <f>Planar_dataset!B250</f>
        <v>-1.51195709409881</v>
      </c>
      <c r="C281">
        <f>Planar_dataset!C250</f>
        <v>1</v>
      </c>
      <c r="D281" s="40" cm="1">
        <f t="array" ref="D281">SUMPRODUCT($A281:$B281,$E$21:$F$21)+$G$21</f>
        <v>-0.0273296420109651</v>
      </c>
      <c r="E281" s="40" cm="1">
        <f t="array" ref="E281">SUMPRODUCT($A281:$B281,$E$22:$F$22)+$G$22</f>
        <v>0.02705682624857</v>
      </c>
      <c r="F281" s="40" cm="1">
        <f t="array" ref="F281">SUMPRODUCT($A281:$B281,$E$23:$F$23)+$G$23</f>
        <v>0.00857867022178365</v>
      </c>
      <c r="G281" s="40" cm="1">
        <f t="array" ref="G281">SUMPRODUCT($A281:$B281,$E$24:$F$24)+$G$24</f>
        <v>0.0104389363110475</v>
      </c>
      <c r="H281" s="10">
        <f t="shared" si="887"/>
        <v>-0.0273228397883252</v>
      </c>
      <c r="I281" s="10">
        <f t="shared" si="888"/>
        <v>0.0270502256678177</v>
      </c>
      <c r="J281" s="10">
        <f t="shared" si="889"/>
        <v>0.00857845978295274</v>
      </c>
      <c r="K281" s="10">
        <f t="shared" si="890"/>
        <v>0.0104385571457703</v>
      </c>
      <c r="L281" s="10" cm="1">
        <f t="array" ref="L281">SUMPRODUCT(H281:K281,$E$28:$H$28)+$I$28</f>
        <v>-0.000137483732789176</v>
      </c>
      <c r="M281" s="10">
        <f t="shared" si="891"/>
        <v>0.499965629066857</v>
      </c>
      <c r="N281">
        <f t="shared" si="892"/>
        <v>0</v>
      </c>
      <c r="O281" s="4">
        <f t="shared" si="893"/>
        <v>-0.693215924789062</v>
      </c>
      <c r="P281" s="61">
        <f t="shared" si="894"/>
        <v>-0.500034370933143</v>
      </c>
      <c r="Q281" s="4">
        <f t="shared" si="895"/>
        <v>0.999253462425902</v>
      </c>
      <c r="R281" s="4">
        <f t="shared" si="896"/>
        <v>0.99926828529132</v>
      </c>
      <c r="S281" s="4">
        <f t="shared" si="897"/>
        <v>0.999926410027752</v>
      </c>
      <c r="T281" s="4">
        <f t="shared" si="898"/>
        <v>0.999891036524714</v>
      </c>
      <c r="U281" s="61">
        <f t="shared" si="899"/>
        <v>0.000218942334801971</v>
      </c>
      <c r="V281" s="61">
        <f t="shared" si="900"/>
        <v>0.00238450811880839</v>
      </c>
      <c r="W281" s="61">
        <f t="shared" si="901"/>
        <v>0.00656929188480337</v>
      </c>
      <c r="X281" s="61">
        <f t="shared" si="902"/>
        <v>-0.00442293396468976</v>
      </c>
      <c r="Y281" s="40" cm="1">
        <f t="array" ref="Y281">SUMPRODUCT($A281:$B281,$Z$21:$AA$21)+$AB$21</f>
        <v>-0.0274729894463731</v>
      </c>
      <c r="Z281" s="40" cm="1">
        <f t="array" ref="Z281">SUMPRODUCT($A281:$B281,$Z$22:$AA$22)+$AB$22</f>
        <v>0.0255119864175713</v>
      </c>
      <c r="AA281" s="40" cm="1">
        <f t="array" ref="AA281">SUMPRODUCT($A281:$B281,$Z$23:$AA$23)+$AB$23</f>
        <v>0.00429362646172133</v>
      </c>
      <c r="AB281" s="40" cm="1">
        <f t="array" ref="AB281">SUMPRODUCT($A281:$B281,$Z$24:$AA$24)+$AB$24</f>
        <v>0.0133221066353289</v>
      </c>
      <c r="AC281" s="10">
        <f t="shared" ref="AC281:AF281" si="1131">TANH(Y281)</f>
        <v>-0.0274660796474836</v>
      </c>
      <c r="AD281" s="10">
        <f t="shared" si="1131"/>
        <v>0.0255064529353467</v>
      </c>
      <c r="AE281" s="10">
        <f t="shared" si="1131"/>
        <v>0.0042936000772547</v>
      </c>
      <c r="AF281" s="10">
        <f t="shared" si="1131"/>
        <v>0.0133213185619958</v>
      </c>
      <c r="AG281" s="61" cm="1">
        <f t="array" ref="AG281">SUMPRODUCT(AC281:AF281,$Z$28:$AC$28)+$AD$28</f>
        <v>0.000101029507404557</v>
      </c>
      <c r="AH281" s="10">
        <f t="shared" si="876"/>
        <v>0.50002525737683</v>
      </c>
      <c r="AI281">
        <f t="shared" si="877"/>
        <v>1</v>
      </c>
      <c r="AJ281" s="4">
        <f t="shared" si="878"/>
        <v>-0.693096667082113</v>
      </c>
      <c r="AK281" s="61">
        <f t="shared" si="879"/>
        <v>-0.49997474262317</v>
      </c>
      <c r="AL281" s="4">
        <f t="shared" ref="AL281:AO281" si="1132">1-AC281^2</f>
        <v>0.999245614468798</v>
      </c>
      <c r="AM281" s="4">
        <f t="shared" si="1132"/>
        <v>0.999349420858657</v>
      </c>
      <c r="AN281" s="4">
        <f t="shared" si="1132"/>
        <v>0.999981564998377</v>
      </c>
      <c r="AO281" s="4">
        <f t="shared" si="1132"/>
        <v>0.99982254247177</v>
      </c>
      <c r="AP281" s="61">
        <f t="shared" si="905"/>
        <v>0.000494185512276341</v>
      </c>
      <c r="AQ281" s="61">
        <f t="shared" si="906"/>
        <v>0.000174500281292855</v>
      </c>
      <c r="AR281" s="61">
        <f t="shared" si="907"/>
        <v>0.0061869873246858</v>
      </c>
      <c r="AS281" s="61">
        <f t="shared" si="908"/>
        <v>-0.00515188752477382</v>
      </c>
      <c r="AT281" s="40" cm="1">
        <f t="array" ref="AT281">SUMPRODUCT($A281:$B281,$AO$21:$AP$21)+$AQ$21</f>
        <v>-0.0277963004702046</v>
      </c>
      <c r="AU281" s="40" cm="1">
        <f t="array" ref="AU281">SUMPRODUCT($A281:$B281,$AO$22:$AP$22)+$AQ$22</f>
        <v>0.0253989289861449</v>
      </c>
      <c r="AV281" s="40" cm="1">
        <f t="array" ref="AV281">SUMPRODUCT($A281:$B281,$AO$23:$AP$23)+$AQ$23</f>
        <v>0.000260526559875048</v>
      </c>
      <c r="AW281" s="40" cm="1">
        <f t="array" ref="AW281">SUMPRODUCT($A281:$B281,$AO$24:$AP$24)+$AQ$24</f>
        <v>0.0166759155336434</v>
      </c>
      <c r="AX281" s="10">
        <f t="shared" ref="AX281:BA281" si="1133">TANH(AT281)</f>
        <v>-0.0277891438900617</v>
      </c>
      <c r="AY281" s="10">
        <f t="shared" si="1133"/>
        <v>0.0253934687313964</v>
      </c>
      <c r="AZ281" s="10">
        <f t="shared" si="1133"/>
        <v>0.000260526553980714</v>
      </c>
      <c r="BA281" s="10">
        <f t="shared" si="1133"/>
        <v>0.0166743699251359</v>
      </c>
      <c r="BB281" s="10" cm="1">
        <f t="array" ref="BB281">SUMPRODUCT(AX281:BA281,$AU$28:$AX$28)+$AY$28</f>
        <v>0.000342177857983244</v>
      </c>
      <c r="BC281" s="10">
        <f t="shared" si="882"/>
        <v>0.500085544463661</v>
      </c>
      <c r="BD281">
        <f t="shared" si="883"/>
        <v>1</v>
      </c>
      <c r="BE281" s="4">
        <f t="shared" si="884"/>
        <v>-0.692976106266665</v>
      </c>
      <c r="BF281" s="61">
        <f t="shared" si="885"/>
        <v>-0.499914455536339</v>
      </c>
      <c r="BG281" s="4">
        <f t="shared" ref="BG281:BJ281" si="1134">1-AX281^2</f>
        <v>0.999227763481857</v>
      </c>
      <c r="BH281" s="4">
        <f t="shared" si="1134"/>
        <v>0.999355171745788</v>
      </c>
      <c r="BI281" s="4">
        <f t="shared" si="1134"/>
        <v>0.999999932125915</v>
      </c>
      <c r="BJ281" s="4">
        <f t="shared" si="1134"/>
        <v>0.9997219653876</v>
      </c>
      <c r="BK281" s="61">
        <f t="shared" si="911"/>
        <v>0.000781311516833909</v>
      </c>
      <c r="BL281" s="61">
        <f t="shared" si="912"/>
        <v>-0.00190017266898162</v>
      </c>
      <c r="BM281" s="61">
        <f t="shared" si="913"/>
        <v>0.00617654629320209</v>
      </c>
      <c r="BN281" s="61">
        <f t="shared" si="914"/>
        <v>-0.00612958615289508</v>
      </c>
    </row>
    <row r="282" spans="1:66">
      <c r="A282" s="4">
        <f>Planar_dataset!A251</f>
        <v>2.94968569147169</v>
      </c>
      <c r="B282" s="4">
        <f>Planar_dataset!B251</f>
        <v>1.73829518104547</v>
      </c>
      <c r="C282">
        <f>Planar_dataset!C251</f>
        <v>1</v>
      </c>
      <c r="D282" s="40" cm="1">
        <f t="array" ref="D282">SUMPRODUCT($A282:$B282,$E$21:$F$21)+$G$21</f>
        <v>0.0603467478506011</v>
      </c>
      <c r="E282" s="40" cm="1">
        <f t="array" ref="E282">SUMPRODUCT($A282:$B282,$E$22:$F$22)+$G$22</f>
        <v>-0.0295466318533664</v>
      </c>
      <c r="F282" s="40" cm="1">
        <f t="array" ref="F282">SUMPRODUCT($A282:$B282,$E$23:$F$23)+$G$23</f>
        <v>-0.0143488383603566</v>
      </c>
      <c r="G282" s="40" cm="1">
        <f t="array" ref="G282">SUMPRODUCT($A282:$B282,$E$24:$F$24)+$G$24</f>
        <v>-0.0133397361905512</v>
      </c>
      <c r="H282" s="10">
        <f t="shared" si="887"/>
        <v>0.0602735988840637</v>
      </c>
      <c r="I282" s="10">
        <f t="shared" si="888"/>
        <v>-0.0295380367508894</v>
      </c>
      <c r="J282" s="10">
        <f t="shared" si="889"/>
        <v>-0.0143478536846802</v>
      </c>
      <c r="K282" s="10">
        <f t="shared" si="890"/>
        <v>-0.0133389449845795</v>
      </c>
      <c r="L282" s="10" cm="1">
        <f t="array" ref="L282">SUMPRODUCT(H282:K282,$E$28:$H$28)+$I$28</f>
        <v>0.000185062149553513</v>
      </c>
      <c r="M282" s="10">
        <f t="shared" si="891"/>
        <v>0.500046265537256</v>
      </c>
      <c r="N282">
        <f t="shared" si="892"/>
        <v>1</v>
      </c>
      <c r="O282" s="4">
        <f t="shared" si="893"/>
        <v>-0.693054653766169</v>
      </c>
      <c r="P282" s="61">
        <f t="shared" si="894"/>
        <v>-0.499953734462744</v>
      </c>
      <c r="Q282" s="4">
        <f t="shared" si="895"/>
        <v>0.996367093277563</v>
      </c>
      <c r="R282" s="4">
        <f t="shared" si="896"/>
        <v>0.999127504384903</v>
      </c>
      <c r="S282" s="4">
        <f t="shared" si="897"/>
        <v>0.999794139094643</v>
      </c>
      <c r="T282" s="4">
        <f t="shared" si="898"/>
        <v>0.999822072546698</v>
      </c>
      <c r="U282" s="61">
        <f t="shared" si="899"/>
        <v>0.000218274709214029</v>
      </c>
      <c r="V282" s="61">
        <f t="shared" si="900"/>
        <v>0.00238378770375333</v>
      </c>
      <c r="W282" s="61">
        <f t="shared" si="901"/>
        <v>0.00656736365842418</v>
      </c>
      <c r="X282" s="61">
        <f t="shared" si="902"/>
        <v>-0.00442191570698573</v>
      </c>
      <c r="Y282" s="40" cm="1">
        <f t="array" ref="Y282">SUMPRODUCT($A282:$B282,$Z$21:$AA$21)+$AB$21</f>
        <v>0.0604926464235351</v>
      </c>
      <c r="Z282" s="40" cm="1">
        <f t="array" ref="Z282">SUMPRODUCT($A282:$B282,$Z$22:$AA$22)+$AB$22</f>
        <v>-0.0279793608445886</v>
      </c>
      <c r="AA282" s="40" cm="1">
        <f t="array" ref="AA282">SUMPRODUCT($A282:$B282,$Z$23:$AA$23)+$AB$23</f>
        <v>-0.00999647316609436</v>
      </c>
      <c r="AB282" s="40" cm="1">
        <f t="array" ref="AB282">SUMPRODUCT($A282:$B282,$Z$24:$AA$24)+$AB$24</f>
        <v>-0.0162677622862697</v>
      </c>
      <c r="AC282" s="10">
        <f t="shared" ref="AC282:AF282" si="1135">TANH(Y282)</f>
        <v>0.0604189661417246</v>
      </c>
      <c r="AD282" s="10">
        <f t="shared" si="1135"/>
        <v>-0.0279720619659754</v>
      </c>
      <c r="AE282" s="10">
        <f t="shared" si="1135"/>
        <v>-0.00999614019862935</v>
      </c>
      <c r="AF282" s="10">
        <f t="shared" si="1135"/>
        <v>-0.0162663274041363</v>
      </c>
      <c r="AG282" s="61" cm="1">
        <f t="array" ref="AG282">SUMPRODUCT(AC282:AF282,$Z$28:$AC$28)+$AD$28</f>
        <v>-9.5327254524156e-5</v>
      </c>
      <c r="AH282" s="10">
        <f t="shared" si="876"/>
        <v>0.499976168186387</v>
      </c>
      <c r="AI282">
        <f t="shared" si="877"/>
        <v>0</v>
      </c>
      <c r="AJ282" s="4">
        <f t="shared" si="878"/>
        <v>-0.693194845323118</v>
      </c>
      <c r="AK282" s="61">
        <f t="shared" si="879"/>
        <v>-0.500023831813613</v>
      </c>
      <c r="AL282" s="4">
        <f t="shared" ref="AL282:AO282" si="1136">1-AC282^2</f>
        <v>0.996349548530365</v>
      </c>
      <c r="AM282" s="4">
        <f t="shared" si="1136"/>
        <v>0.999217563749372</v>
      </c>
      <c r="AN282" s="4">
        <f t="shared" si="1136"/>
        <v>0.999900077181129</v>
      </c>
      <c r="AO282" s="4">
        <f t="shared" si="1136"/>
        <v>0.999735406592781</v>
      </c>
      <c r="AP282" s="61">
        <f t="shared" si="905"/>
        <v>0.000492801618118941</v>
      </c>
      <c r="AQ282" s="61">
        <f t="shared" si="906"/>
        <v>0.000174494387971177</v>
      </c>
      <c r="AR282" s="61">
        <f t="shared" si="907"/>
        <v>0.00618709056088125</v>
      </c>
      <c r="AS282" s="61">
        <f t="shared" si="908"/>
        <v>-0.00515194431629236</v>
      </c>
      <c r="AT282" s="40" cm="1">
        <f t="array" ref="AT282">SUMPRODUCT($A282:$B282,$AO$21:$AP$21)+$AQ$21</f>
        <v>0.0608216642734184</v>
      </c>
      <c r="AU282" s="40" cm="1">
        <f t="array" ref="AU282">SUMPRODUCT($A282:$B282,$AO$22:$AP$22)+$AQ$22</f>
        <v>-0.0278646654030289</v>
      </c>
      <c r="AV282" s="40" cm="1">
        <f t="array" ref="AV282">SUMPRODUCT($A282:$B282,$AO$23:$AP$23)+$AQ$23</f>
        <v>-0.00590103916087204</v>
      </c>
      <c r="AW282" s="40" cm="1">
        <f t="array" ref="AW282">SUMPRODUCT($A282:$B282,$AO$24:$AP$24)+$AQ$24</f>
        <v>-0.0196729241568415</v>
      </c>
      <c r="AX282" s="10">
        <f t="shared" ref="AX282:BA282" si="1137">TANH(AT282)</f>
        <v>0.0607467763995722</v>
      </c>
      <c r="AY282" s="10">
        <f t="shared" si="1137"/>
        <v>-0.0278574558991026</v>
      </c>
      <c r="AZ282" s="10">
        <f t="shared" si="1137"/>
        <v>-0.00590097066597987</v>
      </c>
      <c r="BA282" s="10">
        <f t="shared" si="1137"/>
        <v>-0.019670386585443</v>
      </c>
      <c r="BB282" s="10" cm="1">
        <f t="array" ref="BB282">SUMPRODUCT(AX282:BA282,$AU$28:$AX$28)+$AY$28</f>
        <v>-0.000368468393007954</v>
      </c>
      <c r="BC282" s="10">
        <f t="shared" si="882"/>
        <v>0.49990788290279</v>
      </c>
      <c r="BD282">
        <f t="shared" si="883"/>
        <v>0</v>
      </c>
      <c r="BE282" s="4">
        <f t="shared" si="884"/>
        <v>-0.693331431727569</v>
      </c>
      <c r="BF282" s="61">
        <f t="shared" si="885"/>
        <v>-0.50009211709721</v>
      </c>
      <c r="BG282" s="4">
        <f t="shared" ref="BG282:BJ282" si="1138">1-AX282^2</f>
        <v>0.99630982915706</v>
      </c>
      <c r="BH282" s="4">
        <f t="shared" si="1138"/>
        <v>0.99922396215083</v>
      </c>
      <c r="BI282" s="4">
        <f t="shared" si="1138"/>
        <v>0.999965178545199</v>
      </c>
      <c r="BJ282" s="4">
        <f t="shared" si="1138"/>
        <v>0.999613075891579</v>
      </c>
      <c r="BK282" s="61">
        <f t="shared" si="911"/>
        <v>0.000779306793939741</v>
      </c>
      <c r="BL282" s="61">
        <f t="shared" si="912"/>
        <v>-0.00190059838938006</v>
      </c>
      <c r="BM282" s="61">
        <f t="shared" si="913"/>
        <v>0.00617852660506012</v>
      </c>
      <c r="BN282" s="61">
        <f t="shared" si="914"/>
        <v>-0.00613109663883634</v>
      </c>
    </row>
    <row r="283" spans="1:66">
      <c r="A283" s="4">
        <f>Planar_dataset!A252</f>
        <v>-1.38165997156149</v>
      </c>
      <c r="B283" s="4">
        <f>Planar_dataset!B252</f>
        <v>-1.79547235077132</v>
      </c>
      <c r="C283">
        <f>Planar_dataset!C252</f>
        <v>1</v>
      </c>
      <c r="D283" s="40" cm="1">
        <f t="array" ref="D283">SUMPRODUCT($A283:$B283,$E$21:$F$21)+$G$21</f>
        <v>-0.0325501773316739</v>
      </c>
      <c r="E283" s="40" cm="1">
        <f t="array" ref="E283">SUMPRODUCT($A283:$B283,$E$22:$F$22)+$G$22</f>
        <v>0.0321252293576292</v>
      </c>
      <c r="F283" s="40" cm="1">
        <f t="array" ref="F283">SUMPRODUCT($A283:$B283,$E$23:$F$23)+$G$23</f>
        <v>0.0102021611446286</v>
      </c>
      <c r="G283" s="40" cm="1">
        <f t="array" ref="G283">SUMPRODUCT($A283:$B283,$E$24:$F$24)+$G$24</f>
        <v>0.0124008297210413</v>
      </c>
      <c r="H283" s="10">
        <f t="shared" si="887"/>
        <v>-0.0325386864115565</v>
      </c>
      <c r="I283" s="10">
        <f t="shared" si="888"/>
        <v>0.032114182513858</v>
      </c>
      <c r="J283" s="10">
        <f t="shared" si="889"/>
        <v>0.0102018071984715</v>
      </c>
      <c r="K283" s="10">
        <f t="shared" si="890"/>
        <v>0.0124001940912205</v>
      </c>
      <c r="L283" s="10" cm="1">
        <f t="array" ref="L283">SUMPRODUCT(H283:K283,$E$28:$H$28)+$I$28</f>
        <v>-0.000163339869494736</v>
      </c>
      <c r="M283" s="10">
        <f t="shared" si="891"/>
        <v>0.499959165032717</v>
      </c>
      <c r="N283">
        <f t="shared" si="892"/>
        <v>0</v>
      </c>
      <c r="O283" s="4">
        <f t="shared" si="893"/>
        <v>-0.693228853829682</v>
      </c>
      <c r="P283" s="61">
        <f t="shared" si="894"/>
        <v>-0.500040834967283</v>
      </c>
      <c r="Q283" s="4">
        <f t="shared" si="895"/>
        <v>0.99894123388661</v>
      </c>
      <c r="R283" s="4">
        <f t="shared" si="896"/>
        <v>0.998968679281467</v>
      </c>
      <c r="S283" s="4">
        <f t="shared" si="897"/>
        <v>0.999895923129885</v>
      </c>
      <c r="T283" s="4">
        <f t="shared" si="898"/>
        <v>0.9998462351865</v>
      </c>
      <c r="U283" s="61">
        <f t="shared" si="899"/>
        <v>0.000218876753107648</v>
      </c>
      <c r="V283" s="61">
        <f t="shared" si="900"/>
        <v>0.00238382399843889</v>
      </c>
      <c r="W283" s="61">
        <f t="shared" si="901"/>
        <v>0.00656917651256022</v>
      </c>
      <c r="X283" s="61">
        <f t="shared" si="902"/>
        <v>-0.00442279296323553</v>
      </c>
      <c r="Y283" s="40" cm="1">
        <f t="array" ref="Y283">SUMPRODUCT($A283:$B283,$Z$21:$AA$21)+$AB$21</f>
        <v>-0.03272034291757</v>
      </c>
      <c r="Z283" s="40" cm="1">
        <f t="array" ref="Z283">SUMPRODUCT($A283:$B283,$Z$22:$AA$22)+$AB$22</f>
        <v>0.0302913717380287</v>
      </c>
      <c r="AA283" s="40" cm="1">
        <f t="array" ref="AA283">SUMPRODUCT($A283:$B283,$Z$23:$AA$23)+$AB$23</f>
        <v>0.00511550559571443</v>
      </c>
      <c r="AB283" s="40" cm="1">
        <f t="array" ref="AB283">SUMPRODUCT($A283:$B283,$Z$24:$AA$24)+$AB$24</f>
        <v>0.0158233632039417</v>
      </c>
      <c r="AC283" s="10">
        <f t="shared" ref="AC283:AF283" si="1139">TANH(Y283)</f>
        <v>-0.0327086708890578</v>
      </c>
      <c r="AD283" s="10">
        <f t="shared" si="1139"/>
        <v>0.0302821103474586</v>
      </c>
      <c r="AE283" s="10">
        <f t="shared" si="1139"/>
        <v>0.00511546097465355</v>
      </c>
      <c r="AF283" s="10">
        <f t="shared" si="1139"/>
        <v>0.0158220427245042</v>
      </c>
      <c r="AG283" s="61" cm="1">
        <f t="array" ref="AG283">SUMPRODUCT(AC283:AF283,$Z$28:$AC$28)+$AD$28</f>
        <v>0.000120149817460857</v>
      </c>
      <c r="AH283" s="10">
        <f t="shared" si="876"/>
        <v>0.500030037454329</v>
      </c>
      <c r="AI283">
        <f t="shared" si="877"/>
        <v>1</v>
      </c>
      <c r="AJ283" s="4">
        <f t="shared" si="878"/>
        <v>-0.693087107455712</v>
      </c>
      <c r="AK283" s="61">
        <f t="shared" si="879"/>
        <v>-0.499969962545671</v>
      </c>
      <c r="AL283" s="4">
        <f t="shared" ref="AL283:AO283" si="1140">1-AC283^2</f>
        <v>0.998930142848671</v>
      </c>
      <c r="AM283" s="4">
        <f t="shared" si="1140"/>
        <v>0.999082993792904</v>
      </c>
      <c r="AN283" s="4">
        <f t="shared" si="1140"/>
        <v>0.999973832059017</v>
      </c>
      <c r="AO283" s="4">
        <f t="shared" si="1140"/>
        <v>0.999749662964024</v>
      </c>
      <c r="AP283" s="61">
        <f t="shared" si="905"/>
        <v>0.00049402476983639</v>
      </c>
      <c r="AQ283" s="61">
        <f t="shared" si="906"/>
        <v>0.000174452091539549</v>
      </c>
      <c r="AR283" s="61">
        <f t="shared" si="907"/>
        <v>0.00618688032911758</v>
      </c>
      <c r="AS283" s="61">
        <f t="shared" si="908"/>
        <v>-0.00515146273936472</v>
      </c>
      <c r="AT283" s="40" cm="1">
        <f t="array" ref="AT283">SUMPRODUCT($A283:$B283,$AO$21:$AP$21)+$AQ$21</f>
        <v>-0.0331041397066042</v>
      </c>
      <c r="AU283" s="40" cm="1">
        <f t="array" ref="AU283">SUMPRODUCT($A283:$B283,$AO$22:$AP$22)+$AQ$22</f>
        <v>0.0301571633412469</v>
      </c>
      <c r="AV283" s="40" cm="1">
        <f t="array" ref="AV283">SUMPRODUCT($A283:$B283,$AO$23:$AP$23)+$AQ$23</f>
        <v>0.000327934362523147</v>
      </c>
      <c r="AW283" s="40" cm="1">
        <f t="array" ref="AW283">SUMPRODUCT($A283:$B283,$AO$24:$AP$24)+$AQ$24</f>
        <v>0.019804574050166</v>
      </c>
      <c r="AX283" s="10">
        <f t="shared" ref="AX283:BA283" si="1141">TANH(AT283)</f>
        <v>-0.0330920522387574</v>
      </c>
      <c r="AY283" s="10">
        <f t="shared" si="1141"/>
        <v>0.0301480244764746</v>
      </c>
      <c r="AZ283" s="10">
        <f t="shared" si="1141"/>
        <v>0.00032793435076769</v>
      </c>
      <c r="BA283" s="10">
        <f t="shared" si="1141"/>
        <v>0.0198019851987012</v>
      </c>
      <c r="BB283" s="10" cm="1">
        <f t="array" ref="BB283">SUMPRODUCT(AX283:BA283,$AU$28:$AX$28)+$AY$28</f>
        <v>0.000406082197825691</v>
      </c>
      <c r="BC283" s="10">
        <f t="shared" si="882"/>
        <v>0.500101520548061</v>
      </c>
      <c r="BD283">
        <f t="shared" si="883"/>
        <v>1</v>
      </c>
      <c r="BE283" s="4">
        <f t="shared" si="884"/>
        <v>-0.692944160073876</v>
      </c>
      <c r="BF283" s="61">
        <f t="shared" si="885"/>
        <v>-0.499898479451939</v>
      </c>
      <c r="BG283" s="4">
        <f t="shared" ref="BG283:BJ283" si="1142">1-AX283^2</f>
        <v>0.998904916078627</v>
      </c>
      <c r="BH283" s="4">
        <f t="shared" si="1142"/>
        <v>0.999091096620166</v>
      </c>
      <c r="BI283" s="4">
        <f t="shared" si="1142"/>
        <v>0.999999892459062</v>
      </c>
      <c r="BJ283" s="4">
        <f t="shared" si="1142"/>
        <v>0.99960788138219</v>
      </c>
      <c r="BK283" s="61">
        <f t="shared" si="911"/>
        <v>0.000781034116694706</v>
      </c>
      <c r="BL283" s="61">
        <f t="shared" si="912"/>
        <v>-0.00189960984788835</v>
      </c>
      <c r="BM283" s="61">
        <f t="shared" si="913"/>
        <v>0.00617634866038512</v>
      </c>
      <c r="BN283" s="61">
        <f t="shared" si="914"/>
        <v>-0.00612869080594325</v>
      </c>
    </row>
    <row r="284" spans="1:66">
      <c r="A284" s="4">
        <f>Planar_dataset!A253</f>
        <v>2.41200118230146</v>
      </c>
      <c r="B284" s="4">
        <f>Planar_dataset!B253</f>
        <v>1.54317461928581</v>
      </c>
      <c r="C284">
        <f>Planar_dataset!C253</f>
        <v>1</v>
      </c>
      <c r="D284" s="40" cm="1">
        <f t="array" ref="D284">SUMPRODUCT($A284:$B284,$E$21:$F$21)+$G$21</f>
        <v>0.0498778491499031</v>
      </c>
      <c r="E284" s="40" cm="1">
        <f t="array" ref="E284">SUMPRODUCT($A284:$B284,$E$22:$F$22)+$G$22</f>
        <v>-0.026429426359776</v>
      </c>
      <c r="F284" s="40" cm="1">
        <f t="array" ref="F284">SUMPRODUCT($A284:$B284,$E$23:$F$23)+$G$23</f>
        <v>-0.0121651572519285</v>
      </c>
      <c r="G284" s="40" cm="1">
        <f t="array" ref="G284">SUMPRODUCT($A284:$B284,$E$24:$F$24)+$G$24</f>
        <v>-0.0116714408191065</v>
      </c>
      <c r="H284" s="10">
        <f t="shared" si="887"/>
        <v>0.049836528233708</v>
      </c>
      <c r="I284" s="10">
        <f t="shared" si="888"/>
        <v>-0.0264232742988277</v>
      </c>
      <c r="J284" s="10">
        <f t="shared" si="889"/>
        <v>-0.0121645571759819</v>
      </c>
      <c r="K284" s="10">
        <f t="shared" si="890"/>
        <v>-0.0116709108769137</v>
      </c>
      <c r="L284" s="10" cm="1">
        <f t="array" ref="L284">SUMPRODUCT(H284:K284,$E$28:$H$28)+$I$28</f>
        <v>0.000160841514524709</v>
      </c>
      <c r="M284" s="10">
        <f t="shared" si="891"/>
        <v>0.500040210378545</v>
      </c>
      <c r="N284">
        <f t="shared" si="892"/>
        <v>1</v>
      </c>
      <c r="O284" s="4">
        <f t="shared" si="893"/>
        <v>-0.693066763036432</v>
      </c>
      <c r="P284" s="61">
        <f t="shared" si="894"/>
        <v>-0.499959789621455</v>
      </c>
      <c r="Q284" s="4">
        <f t="shared" si="895"/>
        <v>0.997516320453611</v>
      </c>
      <c r="R284" s="4">
        <f t="shared" si="896"/>
        <v>0.999301810575329</v>
      </c>
      <c r="S284" s="4">
        <f t="shared" si="897"/>
        <v>0.999852023548712</v>
      </c>
      <c r="T284" s="4">
        <f t="shared" si="898"/>
        <v>0.999863789839303</v>
      </c>
      <c r="U284" s="61">
        <f t="shared" si="899"/>
        <v>0.000218529117738866</v>
      </c>
      <c r="V284" s="61">
        <f t="shared" si="900"/>
        <v>0.00238423245168712</v>
      </c>
      <c r="W284" s="61">
        <f t="shared" si="901"/>
        <v>0.00656782342978157</v>
      </c>
      <c r="X284" s="61">
        <f t="shared" si="902"/>
        <v>-0.00442215376815833</v>
      </c>
      <c r="Y284" s="40" cm="1">
        <f t="array" ref="Y284">SUMPRODUCT($A284:$B284,$Z$21:$AA$21)+$AB$21</f>
        <v>0.0500097881835906</v>
      </c>
      <c r="Z284" s="40" cm="1">
        <f t="array" ref="Z284">SUMPRODUCT($A284:$B284,$Z$22:$AA$22)+$AB$22</f>
        <v>-0.0250113418014286</v>
      </c>
      <c r="AA284" s="40" cm="1">
        <f t="array" ref="AA284">SUMPRODUCT($A284:$B284,$Z$23:$AA$23)+$AB$23</f>
        <v>-0.00822799078466796</v>
      </c>
      <c r="AB284" s="40" cm="1">
        <f t="array" ref="AB284">SUMPRODUCT($A284:$B284,$Z$24:$AA$24)+$AB$24</f>
        <v>-0.014320217233396</v>
      </c>
      <c r="AC284" s="10">
        <f t="shared" ref="AC284:AF284" si="1143">TANH(Y284)</f>
        <v>0.0499681387069632</v>
      </c>
      <c r="AD284" s="10">
        <f t="shared" si="1143"/>
        <v>-0.0250061276809622</v>
      </c>
      <c r="AE284" s="10">
        <f t="shared" si="1143"/>
        <v>-0.0082278051118304</v>
      </c>
      <c r="AF284" s="10">
        <f t="shared" si="1143"/>
        <v>-0.0143192384379476</v>
      </c>
      <c r="AG284" s="61" cm="1">
        <f t="array" ref="AG284">SUMPRODUCT(AC284:AF284,$Z$28:$AC$28)+$AD$28</f>
        <v>-8.78413791661078e-5</v>
      </c>
      <c r="AH284" s="10">
        <f t="shared" si="876"/>
        <v>0.499978039655223</v>
      </c>
      <c r="AI284">
        <f t="shared" si="877"/>
        <v>0</v>
      </c>
      <c r="AJ284" s="4">
        <f t="shared" si="878"/>
        <v>-0.693191102214042</v>
      </c>
      <c r="AK284" s="61">
        <f t="shared" si="879"/>
        <v>-0.500021960344778</v>
      </c>
      <c r="AL284" s="4">
        <f t="shared" ref="AL284:AO284" si="1144">1-AC284^2</f>
        <v>0.997503185114162</v>
      </c>
      <c r="AM284" s="4">
        <f t="shared" si="1144"/>
        <v>0.999374693578403</v>
      </c>
      <c r="AN284" s="4">
        <f t="shared" si="1144"/>
        <v>0.999932303223042</v>
      </c>
      <c r="AO284" s="4">
        <f t="shared" si="1144"/>
        <v>0.999794959410557</v>
      </c>
      <c r="AP284" s="61">
        <f t="shared" si="905"/>
        <v>0.000493370368457056</v>
      </c>
      <c r="AQ284" s="61">
        <f t="shared" si="906"/>
        <v>0.000174521174521186</v>
      </c>
      <c r="AR284" s="61">
        <f t="shared" si="907"/>
        <v>0.00618726680870921</v>
      </c>
      <c r="AS284" s="61">
        <f t="shared" si="908"/>
        <v>-0.00515223192665953</v>
      </c>
      <c r="AT284" s="40" cm="1">
        <f t="array" ref="AT284">SUMPRODUCT($A284:$B284,$AO$21:$AP$21)+$AQ$21</f>
        <v>0.0503073309586311</v>
      </c>
      <c r="AU284" s="40" cm="1">
        <f t="array" ref="AU284">SUMPRODUCT($A284:$B284,$AO$22:$AP$22)+$AQ$22</f>
        <v>-0.0249075645695816</v>
      </c>
      <c r="AV284" s="40" cm="1">
        <f t="array" ref="AV284">SUMPRODUCT($A284:$B284,$AO$23:$AP$23)+$AQ$23</f>
        <v>-0.0045231080535926</v>
      </c>
      <c r="AW284" s="40" cm="1">
        <f t="array" ref="AW284">SUMPRODUCT($A284:$B284,$AO$24:$AP$24)+$AQ$24</f>
        <v>-0.0174007388911188</v>
      </c>
      <c r="AX284" s="10">
        <f t="shared" ref="AX284:BA284" si="1145">TANH(AT284)</f>
        <v>0.0502649341513618</v>
      </c>
      <c r="AY284" s="10">
        <f t="shared" si="1145"/>
        <v>-0.0249024150729159</v>
      </c>
      <c r="AZ284" s="10">
        <f t="shared" si="1145"/>
        <v>-0.0045230772084999</v>
      </c>
      <c r="BA284" s="10">
        <f t="shared" si="1145"/>
        <v>-0.0173989828720813</v>
      </c>
      <c r="BB284" s="10" cm="1">
        <f t="array" ref="BB284">SUMPRODUCT(AX284:BA284,$AU$28:$AX$28)+$AY$28</f>
        <v>-0.000330000536187344</v>
      </c>
      <c r="BC284" s="10">
        <f t="shared" si="882"/>
        <v>0.499917499866702</v>
      </c>
      <c r="BD284">
        <f t="shared" si="883"/>
        <v>0</v>
      </c>
      <c r="BE284" s="4">
        <f t="shared" si="884"/>
        <v>-0.693312194440583</v>
      </c>
      <c r="BF284" s="61">
        <f t="shared" si="885"/>
        <v>-0.500082500133298</v>
      </c>
      <c r="BG284" s="4">
        <f t="shared" ref="BG284:BJ284" si="1146">1-AX284^2</f>
        <v>0.997473436394759</v>
      </c>
      <c r="BH284" s="4">
        <f t="shared" si="1146"/>
        <v>0.999379869723536</v>
      </c>
      <c r="BI284" s="4">
        <f t="shared" si="1146"/>
        <v>0.999979541772566</v>
      </c>
      <c r="BJ284" s="4">
        <f t="shared" si="1146"/>
        <v>0.999697275395017</v>
      </c>
      <c r="BK284" s="61">
        <f t="shared" si="911"/>
        <v>0.000780201955759998</v>
      </c>
      <c r="BL284" s="61">
        <f t="shared" si="912"/>
        <v>-0.00190085838225261</v>
      </c>
      <c r="BM284" s="61">
        <f t="shared" si="913"/>
        <v>0.00617849653458128</v>
      </c>
      <c r="BN284" s="61">
        <f t="shared" si="914"/>
        <v>-0.00613149516067041</v>
      </c>
    </row>
    <row r="285" spans="1:66">
      <c r="A285" s="4">
        <f>Planar_dataset!A254</f>
        <v>1.48331333296555</v>
      </c>
      <c r="B285" s="4">
        <f>Planar_dataset!B254</f>
        <v>1.10954959738753</v>
      </c>
      <c r="C285">
        <f>Planar_dataset!C254</f>
        <v>1</v>
      </c>
      <c r="D285" s="40" cm="1">
        <f t="array" ref="D285">SUMPRODUCT($A285:$B285,$E$21:$F$21)+$G$21</f>
        <v>0.0313742579125227</v>
      </c>
      <c r="E285" s="40" cm="1">
        <f t="array" ref="E285">SUMPRODUCT($A285:$B285,$E$22:$F$22)+$G$22</f>
        <v>-0.0192450159776404</v>
      </c>
      <c r="F285" s="40" cm="1">
        <f t="array" ref="F285">SUMPRODUCT($A285:$B285,$E$23:$F$23)+$G$23</f>
        <v>-0.00805076301814472</v>
      </c>
      <c r="G285" s="40" cm="1">
        <f t="array" ref="G285">SUMPRODUCT($A285:$B285,$E$24:$F$24)+$G$24</f>
        <v>-0.00818419891203863</v>
      </c>
      <c r="H285" s="10">
        <f t="shared" si="887"/>
        <v>0.0313639676093834</v>
      </c>
      <c r="I285" s="10">
        <f t="shared" si="888"/>
        <v>-0.0192426403999495</v>
      </c>
      <c r="J285" s="10">
        <f t="shared" si="889"/>
        <v>-0.00805058908649555</v>
      </c>
      <c r="K285" s="10">
        <f t="shared" si="890"/>
        <v>-0.00818401618802006</v>
      </c>
      <c r="L285" s="10" cm="1">
        <f t="array" ref="L285">SUMPRODUCT(H285:K285,$E$28:$H$28)+$I$28</f>
        <v>0.000111462446803759</v>
      </c>
      <c r="M285" s="10">
        <f t="shared" si="891"/>
        <v>0.500027865611672</v>
      </c>
      <c r="N285">
        <f t="shared" si="892"/>
        <v>1</v>
      </c>
      <c r="O285" s="4">
        <f t="shared" si="893"/>
        <v>-0.693091450889528</v>
      </c>
      <c r="P285" s="61">
        <f t="shared" si="894"/>
        <v>-0.499972134388328</v>
      </c>
      <c r="Q285" s="4">
        <f t="shared" si="895"/>
        <v>0.999016301535798</v>
      </c>
      <c r="R285" s="4">
        <f t="shared" si="896"/>
        <v>0.999629720790438</v>
      </c>
      <c r="S285" s="4">
        <f t="shared" si="897"/>
        <v>0.99993518801536</v>
      </c>
      <c r="T285" s="4">
        <f t="shared" si="898"/>
        <v>0.999933021879034</v>
      </c>
      <c r="U285" s="61">
        <f t="shared" si="899"/>
        <v>0.000218863127362358</v>
      </c>
      <c r="V285" s="61">
        <f t="shared" si="900"/>
        <v>0.00238507370173862</v>
      </c>
      <c r="W285" s="61">
        <f t="shared" si="901"/>
        <v>0.006568531903181</v>
      </c>
      <c r="X285" s="61">
        <f t="shared" si="902"/>
        <v>-0.00442256916184703</v>
      </c>
      <c r="Y285" s="40" cm="1">
        <f t="array" ref="Y285">SUMPRODUCT($A285:$B285,$Z$21:$AA$21)+$AB$21</f>
        <v>0.0314720595563174</v>
      </c>
      <c r="Z285" s="40" cm="1">
        <f t="array" ref="Z285">SUMPRODUCT($A285:$B285,$Z$22:$AA$22)+$AB$22</f>
        <v>-0.0181929087148422</v>
      </c>
      <c r="AA285" s="40" cm="1">
        <f t="array" ref="AA285">SUMPRODUCT($A285:$B285,$Z$23:$AA$23)+$AB$23</f>
        <v>-0.00513083235360177</v>
      </c>
      <c r="AB285" s="40" cm="1">
        <f t="array" ref="AB285">SUMPRODUCT($A285:$B285,$Z$24:$AA$24)+$AB$24</f>
        <v>-0.0101487075060213</v>
      </c>
      <c r="AC285" s="10">
        <f t="shared" ref="AC285:AF285" si="1147">TANH(Y285)</f>
        <v>0.0314616727458344</v>
      </c>
      <c r="AD285" s="10">
        <f t="shared" si="1147"/>
        <v>-0.0181909018058776</v>
      </c>
      <c r="AE285" s="10">
        <f t="shared" si="1147"/>
        <v>-0.00513078733026835</v>
      </c>
      <c r="AF285" s="10">
        <f t="shared" si="1147"/>
        <v>-0.010148359094056</v>
      </c>
      <c r="AG285" s="61" cm="1">
        <f t="array" ref="AG285">SUMPRODUCT(AC285:AF285,$Z$28:$AC$28)+$AD$28</f>
        <v>-6.72550372929375e-5</v>
      </c>
      <c r="AH285" s="10">
        <f t="shared" si="876"/>
        <v>0.499983186240683</v>
      </c>
      <c r="AI285">
        <f t="shared" si="877"/>
        <v>0</v>
      </c>
      <c r="AJ285" s="4">
        <f t="shared" si="878"/>
        <v>-0.693180808643997</v>
      </c>
      <c r="AK285" s="61">
        <f t="shared" si="879"/>
        <v>-0.500016813759317</v>
      </c>
      <c r="AL285" s="4">
        <f t="shared" ref="AL285:AO285" si="1148">1-AC285^2</f>
        <v>0.999010163148034</v>
      </c>
      <c r="AM285" s="4">
        <f t="shared" si="1148"/>
        <v>0.999669091091489</v>
      </c>
      <c r="AN285" s="4">
        <f t="shared" si="1148"/>
        <v>0.999973675021372</v>
      </c>
      <c r="AO285" s="4">
        <f t="shared" si="1148"/>
        <v>0.999897010807698</v>
      </c>
      <c r="AP285" s="61">
        <f t="shared" si="905"/>
        <v>0.000494110641994891</v>
      </c>
      <c r="AQ285" s="61">
        <f t="shared" si="906"/>
        <v>0.000174570788441876</v>
      </c>
      <c r="AR285" s="61">
        <f t="shared" si="907"/>
        <v>0.00618745911796126</v>
      </c>
      <c r="AS285" s="61">
        <f t="shared" si="908"/>
        <v>-0.00515270479106929</v>
      </c>
      <c r="AT285" s="40" cm="1">
        <f t="array" ref="AT285">SUMPRODUCT($A285:$B285,$AO$21:$AP$21)+$AQ$21</f>
        <v>0.0316926229917082</v>
      </c>
      <c r="AU285" s="40" cm="1">
        <f t="array" ref="AU285">SUMPRODUCT($A285:$B285,$AO$22:$AP$22)+$AQ$22</f>
        <v>-0.0181159151483468</v>
      </c>
      <c r="AV285" s="40" cm="1">
        <f t="array" ref="AV285">SUMPRODUCT($A285:$B285,$AO$23:$AP$23)+$AQ$23</f>
        <v>-0.0023830116313144</v>
      </c>
      <c r="AW285" s="40" cm="1">
        <f t="array" ref="AW285">SUMPRODUCT($A285:$B285,$AO$24:$AP$24)+$AQ$24</f>
        <v>-0.0124335617985676</v>
      </c>
      <c r="AX285" s="10">
        <f t="shared" ref="AX285:BA285" si="1149">TANH(AT285)</f>
        <v>0.0316820163268065</v>
      </c>
      <c r="AY285" s="10">
        <f t="shared" si="1149"/>
        <v>-0.018113933609591</v>
      </c>
      <c r="AZ285" s="10">
        <f t="shared" si="1149"/>
        <v>-0.00238300712048663</v>
      </c>
      <c r="BA285" s="10">
        <f t="shared" si="1149"/>
        <v>-0.01243292112241</v>
      </c>
      <c r="BB285" s="10" cm="1">
        <f t="array" ref="BB285">SUMPRODUCT(AX285:BA285,$AU$28:$AX$28)+$AY$28</f>
        <v>-0.000240649239533685</v>
      </c>
      <c r="BC285" s="10">
        <f t="shared" si="882"/>
        <v>0.499939837690407</v>
      </c>
      <c r="BD285">
        <f t="shared" si="883"/>
        <v>0</v>
      </c>
      <c r="BE285" s="4">
        <f t="shared" si="884"/>
        <v>-0.693267512418719</v>
      </c>
      <c r="BF285" s="61">
        <f t="shared" si="885"/>
        <v>-0.500060162309593</v>
      </c>
      <c r="BG285" s="4">
        <f t="shared" ref="BG285:BJ285" si="1150">1-AX285^2</f>
        <v>0.998996249841468</v>
      </c>
      <c r="BH285" s="4">
        <f t="shared" si="1150"/>
        <v>0.999671885409187</v>
      </c>
      <c r="BI285" s="4">
        <f t="shared" si="1150"/>
        <v>0.999994321277064</v>
      </c>
      <c r="BJ285" s="4">
        <f t="shared" si="1150"/>
        <v>0.999845422472364</v>
      </c>
      <c r="BK285" s="61">
        <f t="shared" si="911"/>
        <v>0.000781358163726136</v>
      </c>
      <c r="BL285" s="61">
        <f t="shared" si="912"/>
        <v>-0.00190132887427334</v>
      </c>
      <c r="BM285" s="61">
        <f t="shared" si="913"/>
        <v>0.00617831186469235</v>
      </c>
      <c r="BN285" s="61">
        <f t="shared" si="914"/>
        <v>-0.00613212987491298</v>
      </c>
    </row>
    <row r="286" spans="1:66">
      <c r="A286" s="4">
        <f>Planar_dataset!A255</f>
        <v>-1.29300069920576</v>
      </c>
      <c r="B286" s="4">
        <f>Planar_dataset!B255</f>
        <v>-1.64931941080934</v>
      </c>
      <c r="C286">
        <f>Planar_dataset!C255</f>
        <v>1</v>
      </c>
      <c r="D286" s="40" cm="1">
        <f t="array" ref="D286">SUMPRODUCT($A286:$B286,$E$21:$F$21)+$G$21</f>
        <v>-0.0303264203622363</v>
      </c>
      <c r="E286" s="40" cm="1">
        <f t="array" ref="E286">SUMPRODUCT($A286:$B286,$E$22:$F$22)+$G$22</f>
        <v>0.0294872339387193</v>
      </c>
      <c r="F286" s="40" cm="1">
        <f t="array" ref="F286">SUMPRODUCT($A286:$B286,$E$23:$F$23)+$G$23</f>
        <v>0.00943774010469796</v>
      </c>
      <c r="G286" s="40" cm="1">
        <f t="array" ref="G286">SUMPRODUCT($A286:$B286,$E$24:$F$24)+$G$24</f>
        <v>0.0114110918028631</v>
      </c>
      <c r="H286" s="10">
        <f t="shared" si="887"/>
        <v>-0.0303171267946814</v>
      </c>
      <c r="I286" s="10">
        <f t="shared" si="888"/>
        <v>0.0294786905566094</v>
      </c>
      <c r="J286" s="10">
        <f t="shared" si="889"/>
        <v>0.00943745990522554</v>
      </c>
      <c r="K286" s="10">
        <f t="shared" si="890"/>
        <v>0.0114105965377654</v>
      </c>
      <c r="L286" s="10" cm="1">
        <f t="array" ref="L286">SUMPRODUCT(H286:K286,$E$28:$H$28)+$I$28</f>
        <v>-0.000150447985188395</v>
      </c>
      <c r="M286" s="10">
        <f t="shared" si="891"/>
        <v>0.499962388003774</v>
      </c>
      <c r="N286">
        <f t="shared" si="892"/>
        <v>0</v>
      </c>
      <c r="O286" s="4">
        <f t="shared" si="893"/>
        <v>-0.693222407381864</v>
      </c>
      <c r="P286" s="61">
        <f t="shared" si="894"/>
        <v>-0.500037611996226</v>
      </c>
      <c r="Q286" s="4">
        <f t="shared" si="895"/>
        <v>0.999080871822915</v>
      </c>
      <c r="R286" s="4">
        <f t="shared" si="896"/>
        <v>0.999131006803068</v>
      </c>
      <c r="S286" s="4">
        <f t="shared" si="897"/>
        <v>0.999910934350537</v>
      </c>
      <c r="T286" s="4">
        <f t="shared" si="898"/>
        <v>0.999869798286652</v>
      </c>
      <c r="U286" s="61">
        <f t="shared" si="899"/>
        <v>0.000218905938050783</v>
      </c>
      <c r="V286" s="61">
        <f t="shared" si="900"/>
        <v>0.00238419599093925</v>
      </c>
      <c r="W286" s="61">
        <f t="shared" si="901"/>
        <v>0.00656923279247339</v>
      </c>
      <c r="X286" s="61">
        <f t="shared" si="902"/>
        <v>-0.00442286868656501</v>
      </c>
      <c r="Y286" s="40" cm="1">
        <f t="array" ref="Y286">SUMPRODUCT($A286:$B286,$Z$21:$AA$21)+$AB$21</f>
        <v>-0.0304824553848106</v>
      </c>
      <c r="Z286" s="40" cm="1">
        <f t="array" ref="Z286">SUMPRODUCT($A286:$B286,$Z$22:$AA$22)+$AB$22</f>
        <v>0.0278057459533554</v>
      </c>
      <c r="AA286" s="40" cm="1">
        <f t="array" ref="AA286">SUMPRODUCT($A286:$B286,$Z$23:$AA$23)+$AB$23</f>
        <v>0.0047735962963993</v>
      </c>
      <c r="AB286" s="40" cm="1">
        <f t="array" ref="AB286">SUMPRODUCT($A286:$B286,$Z$24:$AA$24)+$AB$24</f>
        <v>0.014549331071865</v>
      </c>
      <c r="AC286" s="10">
        <f t="shared" ref="AC286:AF286" si="1151">TANH(Y286)</f>
        <v>-0.0304730176623577</v>
      </c>
      <c r="AD286" s="10">
        <f t="shared" si="1151"/>
        <v>0.0277985820765879</v>
      </c>
      <c r="AE286" s="10">
        <f t="shared" si="1151"/>
        <v>0.00477356003773092</v>
      </c>
      <c r="AF286" s="10">
        <f t="shared" si="1151"/>
        <v>0.0145483045432666</v>
      </c>
      <c r="AG286" s="61" cm="1">
        <f t="array" ref="AG286">SUMPRODUCT(AC286:AF286,$Z$28:$AC$28)+$AD$28</f>
        <v>0.000109909404537887</v>
      </c>
      <c r="AH286" s="10">
        <f t="shared" si="876"/>
        <v>0.500027477351107</v>
      </c>
      <c r="AI286">
        <f t="shared" si="877"/>
        <v>1</v>
      </c>
      <c r="AJ286" s="4">
        <f t="shared" si="878"/>
        <v>-0.693092227367686</v>
      </c>
      <c r="AK286" s="61">
        <f t="shared" si="879"/>
        <v>-0.499972522648893</v>
      </c>
      <c r="AL286" s="4">
        <f t="shared" ref="AL286:AO286" si="1152">1-AC286^2</f>
        <v>0.99907139519455</v>
      </c>
      <c r="AM286" s="4">
        <f t="shared" si="1152"/>
        <v>0.999227238834531</v>
      </c>
      <c r="AN286" s="4">
        <f t="shared" si="1152"/>
        <v>0.999977213124566</v>
      </c>
      <c r="AO286" s="4">
        <f t="shared" si="1152"/>
        <v>0.999788346834916</v>
      </c>
      <c r="AP286" s="61">
        <f t="shared" si="905"/>
        <v>0.000494097156749433</v>
      </c>
      <c r="AQ286" s="61">
        <f t="shared" si="906"/>
        <v>0.000174478171898698</v>
      </c>
      <c r="AR286" s="61">
        <f t="shared" si="907"/>
        <v>0.00618693292802775</v>
      </c>
      <c r="AS286" s="61">
        <f t="shared" si="908"/>
        <v>-0.00515168844694157</v>
      </c>
      <c r="AT286" s="40" cm="1">
        <f t="array" ref="AT286">SUMPRODUCT($A286:$B286,$AO$21:$AP$21)+$AQ$21</f>
        <v>-0.0308343814100802</v>
      </c>
      <c r="AU286" s="40" cm="1">
        <f t="array" ref="AU286">SUMPRODUCT($A286:$B286,$AO$22:$AP$22)+$AQ$22</f>
        <v>0.0276826882776235</v>
      </c>
      <c r="AV286" s="40" cm="1">
        <f t="array" ref="AV286">SUMPRODUCT($A286:$B286,$AO$23:$AP$23)+$AQ$23</f>
        <v>0.000383705809173056</v>
      </c>
      <c r="AW286" s="40" cm="1">
        <f t="array" ref="AW286">SUMPRODUCT($A286:$B286,$AO$24:$AP$24)+$AQ$24</f>
        <v>0.0181998301687883</v>
      </c>
      <c r="AX286" s="10">
        <f t="shared" ref="AX286:BA286" si="1153">TANH(AT286)</f>
        <v>-0.0308246131023171</v>
      </c>
      <c r="AY286" s="10">
        <f t="shared" si="1153"/>
        <v>0.0276756190750341</v>
      </c>
      <c r="AZ286" s="10">
        <f t="shared" si="1153"/>
        <v>0.000383705790342036</v>
      </c>
      <c r="BA286" s="10">
        <f t="shared" si="1153"/>
        <v>0.0181978209685816</v>
      </c>
      <c r="BB286" s="10" cm="1">
        <f t="array" ref="BB286">SUMPRODUCT(AX286:BA286,$AU$28:$AX$28)+$AY$28</f>
        <v>0.00037276840548287</v>
      </c>
      <c r="BC286" s="10">
        <f t="shared" si="882"/>
        <v>0.500093192100292</v>
      </c>
      <c r="BD286">
        <f t="shared" si="883"/>
        <v>1</v>
      </c>
      <c r="BE286" s="4">
        <f t="shared" si="884"/>
        <v>-0.692960813726739</v>
      </c>
      <c r="BF286" s="61">
        <f t="shared" si="885"/>
        <v>-0.499906807899708</v>
      </c>
      <c r="BG286" s="4">
        <f t="shared" ref="BG286:BJ286" si="1154">1-AX286^2</f>
        <v>0.999049843227092</v>
      </c>
      <c r="BH286" s="4">
        <f t="shared" si="1154"/>
        <v>0.999234060108814</v>
      </c>
      <c r="BI286" s="4">
        <f t="shared" si="1154"/>
        <v>0.999999852769866</v>
      </c>
      <c r="BJ286" s="4">
        <f t="shared" si="1154"/>
        <v>0.999668839311995</v>
      </c>
      <c r="BK286" s="61">
        <f t="shared" si="911"/>
        <v>0.00078116044796748</v>
      </c>
      <c r="BL286" s="61">
        <f t="shared" si="912"/>
        <v>-0.00189991332235641</v>
      </c>
      <c r="BM286" s="61">
        <f t="shared" si="913"/>
        <v>0.00617645131493402</v>
      </c>
      <c r="BN286" s="61">
        <f t="shared" si="914"/>
        <v>-0.00612916665671795</v>
      </c>
    </row>
    <row r="287" spans="1:66">
      <c r="A287" s="4">
        <f>Planar_dataset!A256</f>
        <v>3.02838862090391</v>
      </c>
      <c r="B287" s="4">
        <f>Planar_dataset!B256</f>
        <v>1.75797431534157</v>
      </c>
      <c r="C287">
        <f>Planar_dataset!C256</f>
        <v>1</v>
      </c>
      <c r="D287" s="40" cm="1">
        <f t="array" ref="D287">SUMPRODUCT($A287:$B287,$E$21:$F$21)+$G$21</f>
        <v>0.0618403522155475</v>
      </c>
      <c r="E287" s="40" cm="1">
        <f t="array" ref="E287">SUMPRODUCT($A287:$B287,$E$22:$F$22)+$G$22</f>
        <v>-0.0298374047508589</v>
      </c>
      <c r="F287" s="40" cm="1">
        <f t="array" ref="F287">SUMPRODUCT($A287:$B287,$E$23:$F$23)+$G$23</f>
        <v>-0.0146369644975927</v>
      </c>
      <c r="G287" s="40" cm="1">
        <f t="array" ref="G287">SUMPRODUCT($A287:$B287,$E$24:$F$24)+$G$24</f>
        <v>-0.0135282444655632</v>
      </c>
      <c r="H287" s="10">
        <f t="shared" si="887"/>
        <v>0.0617616420561833</v>
      </c>
      <c r="I287" s="10">
        <f t="shared" si="888"/>
        <v>-0.0298285534469089</v>
      </c>
      <c r="J287" s="10">
        <f t="shared" si="889"/>
        <v>-0.0146359193091765</v>
      </c>
      <c r="K287" s="10">
        <f t="shared" si="890"/>
        <v>-0.0135274192426429</v>
      </c>
      <c r="L287" s="10" cm="1">
        <f t="array" ref="L287">SUMPRODUCT(H287:K287,$E$28:$H$28)+$I$28</f>
        <v>0.00018791402157503</v>
      </c>
      <c r="M287" s="10">
        <f t="shared" si="891"/>
        <v>0.500046978505255</v>
      </c>
      <c r="N287">
        <f t="shared" si="892"/>
        <v>1</v>
      </c>
      <c r="O287" s="4">
        <f t="shared" si="893"/>
        <v>-0.693053227963118</v>
      </c>
      <c r="P287" s="61">
        <f t="shared" si="894"/>
        <v>-0.499953021494745</v>
      </c>
      <c r="Q287" s="4">
        <f t="shared" si="895"/>
        <v>0.996185499570524</v>
      </c>
      <c r="R287" s="4">
        <f t="shared" si="896"/>
        <v>0.999110257399265</v>
      </c>
      <c r="S287" s="4">
        <f t="shared" si="897"/>
        <v>0.999785789865975</v>
      </c>
      <c r="T287" s="4">
        <f t="shared" si="898"/>
        <v>0.999817008928634</v>
      </c>
      <c r="U287" s="61">
        <f t="shared" si="899"/>
        <v>0.000218234616158889</v>
      </c>
      <c r="V287" s="61">
        <f t="shared" si="900"/>
        <v>0.0023837431553141</v>
      </c>
      <c r="W287" s="61">
        <f t="shared" si="901"/>
        <v>0.00656729944928443</v>
      </c>
      <c r="X287" s="61">
        <f t="shared" si="902"/>
        <v>-0.00442188700618846</v>
      </c>
      <c r="Y287" s="40" cm="1">
        <f t="array" ref="Y287">SUMPRODUCT($A287:$B287,$Z$21:$AA$21)+$AB$21</f>
        <v>0.0619873723881741</v>
      </c>
      <c r="Z287" s="40" cm="1">
        <f t="array" ref="Z287">SUMPRODUCT($A287:$B287,$Z$22:$AA$22)+$AB$22</f>
        <v>-0.0282582527549299</v>
      </c>
      <c r="AA287" s="40" cm="1">
        <f t="array" ref="AA287">SUMPRODUCT($A287:$B287,$Z$23:$AA$23)+$AB$23</f>
        <v>-0.0102514130229989</v>
      </c>
      <c r="AB287" s="40" cm="1">
        <f t="array" ref="AB287">SUMPRODUCT($A287:$B287,$Z$24:$AA$24)+$AB$24</f>
        <v>-0.0164785807955054</v>
      </c>
      <c r="AC287" s="10">
        <f t="shared" ref="AC287:AF287" si="1155">TANH(Y287)</f>
        <v>0.0619081000893738</v>
      </c>
      <c r="AD287" s="10">
        <f t="shared" si="1155"/>
        <v>-0.0282507334799839</v>
      </c>
      <c r="AE287" s="10">
        <f t="shared" si="1155"/>
        <v>-0.0102510539260763</v>
      </c>
      <c r="AF287" s="10">
        <f t="shared" si="1155"/>
        <v>-0.0164770894063079</v>
      </c>
      <c r="AG287" s="61" cm="1">
        <f t="array" ref="AG287">SUMPRODUCT(AC287:AF287,$Z$28:$AC$28)+$AD$28</f>
        <v>-9.57205581141408e-5</v>
      </c>
      <c r="AH287" s="10">
        <f t="shared" si="876"/>
        <v>0.49997606986049</v>
      </c>
      <c r="AI287">
        <f t="shared" si="877"/>
        <v>0</v>
      </c>
      <c r="AJ287" s="4">
        <f t="shared" si="878"/>
        <v>-0.693195041984305</v>
      </c>
      <c r="AK287" s="61">
        <f t="shared" si="879"/>
        <v>-0.50002393013951</v>
      </c>
      <c r="AL287" s="4">
        <f t="shared" ref="AL287:AO287" si="1156">1-AC287^2</f>
        <v>0.996167387143324</v>
      </c>
      <c r="AM287" s="4">
        <f t="shared" si="1156"/>
        <v>0.999201896057843</v>
      </c>
      <c r="AN287" s="4">
        <f t="shared" si="1156"/>
        <v>0.999894915893405</v>
      </c>
      <c r="AO287" s="4">
        <f t="shared" si="1156"/>
        <v>0.999728505524696</v>
      </c>
      <c r="AP287" s="61">
        <f t="shared" si="905"/>
        <v>0.000492711616681068</v>
      </c>
      <c r="AQ287" s="61">
        <f t="shared" si="906"/>
        <v>0.000174491686218597</v>
      </c>
      <c r="AR287" s="61">
        <f t="shared" si="907"/>
        <v>0.00618705984097369</v>
      </c>
      <c r="AS287" s="61">
        <f t="shared" si="908"/>
        <v>-0.00515190976604786</v>
      </c>
      <c r="AT287" s="40" cm="1">
        <f t="array" ref="AT287">SUMPRODUCT($A287:$B287,$AO$21:$AP$21)+$AQ$21</f>
        <v>0.0623189183641548</v>
      </c>
      <c r="AU287" s="40" cm="1">
        <f t="array" ref="AU287">SUMPRODUCT($A287:$B287,$AO$22:$AP$22)+$AQ$22</f>
        <v>-0.0281426877683173</v>
      </c>
      <c r="AV287" s="40" cm="1">
        <f t="array" ref="AV287">SUMPRODUCT($A287:$B287,$AO$23:$AP$23)+$AQ$23</f>
        <v>-0.00612478230102495</v>
      </c>
      <c r="AW287" s="40" cm="1">
        <f t="array" ref="AW287">SUMPRODUCT($A287:$B287,$AO$24:$AP$24)+$AQ$24</f>
        <v>-0.0199096631757004</v>
      </c>
      <c r="AX287" s="10">
        <f t="shared" ref="AX287:BA287" si="1157">TANH(AT287)</f>
        <v>0.0622383685869961</v>
      </c>
      <c r="AY287" s="10">
        <f t="shared" si="1157"/>
        <v>-0.0281352603497605</v>
      </c>
      <c r="AZ287" s="10">
        <f t="shared" si="1157"/>
        <v>-0.0061247057159399</v>
      </c>
      <c r="BA287" s="10">
        <f t="shared" si="1157"/>
        <v>-0.0199070328978449</v>
      </c>
      <c r="BB287" s="10" cm="1">
        <f t="array" ref="BB287">SUMPRODUCT(AX287:BA287,$AU$28:$AX$28)+$AY$28</f>
        <v>-0.000371996103025386</v>
      </c>
      <c r="BC287" s="10">
        <f t="shared" si="882"/>
        <v>0.499907000975316</v>
      </c>
      <c r="BD287">
        <f t="shared" si="883"/>
        <v>0</v>
      </c>
      <c r="BE287" s="4">
        <f t="shared" si="884"/>
        <v>-0.693333195909096</v>
      </c>
      <c r="BF287" s="61">
        <f t="shared" si="885"/>
        <v>-0.500092999024684</v>
      </c>
      <c r="BG287" s="4">
        <f t="shared" ref="BG287:BJ287" si="1158">1-AX287^2</f>
        <v>0.996126385475629</v>
      </c>
      <c r="BH287" s="4">
        <f t="shared" si="1158"/>
        <v>0.999208407125051</v>
      </c>
      <c r="BI287" s="4">
        <f t="shared" si="1158"/>
        <v>0.999962487979893</v>
      </c>
      <c r="BJ287" s="4">
        <f t="shared" si="1158"/>
        <v>0.999603710041204</v>
      </c>
      <c r="BK287" s="61">
        <f t="shared" si="911"/>
        <v>0.000779164679613672</v>
      </c>
      <c r="BL287" s="61">
        <f t="shared" si="912"/>
        <v>-0.00190057215427281</v>
      </c>
      <c r="BM287" s="61">
        <f t="shared" si="913"/>
        <v>0.0061785208767399</v>
      </c>
      <c r="BN287" s="61">
        <f t="shared" si="914"/>
        <v>-0.0061310500059475</v>
      </c>
    </row>
    <row r="288" spans="1:66">
      <c r="A288" s="4">
        <f>Planar_dataset!A257</f>
        <v>-1.14374793637669</v>
      </c>
      <c r="B288" s="4">
        <f>Planar_dataset!B257</f>
        <v>-1.47251062689445</v>
      </c>
      <c r="C288">
        <f>Planar_dataset!C257</f>
        <v>1</v>
      </c>
      <c r="D288" s="40" cm="1">
        <f t="array" ref="D288">SUMPRODUCT($A288:$B288,$E$21:$F$21)+$G$21</f>
        <v>-0.0268850551905352</v>
      </c>
      <c r="E288" s="40" cm="1">
        <f t="array" ref="E288">SUMPRODUCT($A288:$B288,$E$22:$F$22)+$G$22</f>
        <v>0.0263364402887154</v>
      </c>
      <c r="F288" s="40" cm="1">
        <f t="array" ref="F288">SUMPRODUCT($A288:$B288,$E$23:$F$23)+$G$23</f>
        <v>0.00839648551160894</v>
      </c>
      <c r="G288" s="40" cm="1">
        <f t="array" ref="G288">SUMPRODUCT($A288:$B288,$E$24:$F$24)+$G$24</f>
        <v>0.0101790055839144</v>
      </c>
      <c r="H288" s="10">
        <f t="shared" si="887"/>
        <v>-0.026878579501336</v>
      </c>
      <c r="I288" s="10">
        <f t="shared" si="888"/>
        <v>0.0263303529216189</v>
      </c>
      <c r="J288" s="10">
        <f t="shared" si="889"/>
        <v>0.00839628819705185</v>
      </c>
      <c r="K288" s="10">
        <f t="shared" si="890"/>
        <v>0.0101786540422503</v>
      </c>
      <c r="L288" s="10" cm="1">
        <f t="array" ref="L288">SUMPRODUCT(H288:K288,$E$28:$H$28)+$I$28</f>
        <v>-0.000134148709735474</v>
      </c>
      <c r="M288" s="10">
        <f t="shared" si="891"/>
        <v>0.499966462822616</v>
      </c>
      <c r="N288">
        <f t="shared" si="892"/>
        <v>0</v>
      </c>
      <c r="O288" s="4">
        <f t="shared" si="893"/>
        <v>-0.693214257164298</v>
      </c>
      <c r="P288" s="61">
        <f t="shared" si="894"/>
        <v>-0.500033537177384</v>
      </c>
      <c r="Q288" s="4">
        <f t="shared" si="895"/>
        <v>0.99927754196399</v>
      </c>
      <c r="R288" s="4">
        <f t="shared" si="896"/>
        <v>0.999306712515023</v>
      </c>
      <c r="S288" s="4">
        <f t="shared" si="897"/>
        <v>0.999929502344512</v>
      </c>
      <c r="T288" s="4">
        <f t="shared" si="898"/>
        <v>0.999896395001888</v>
      </c>
      <c r="U288" s="61">
        <f t="shared" si="899"/>
        <v>0.000218947245698403</v>
      </c>
      <c r="V288" s="61">
        <f t="shared" si="900"/>
        <v>0.00238459583985708</v>
      </c>
      <c r="W288" s="61">
        <f t="shared" si="901"/>
        <v>0.00656930124697901</v>
      </c>
      <c r="X288" s="61">
        <f t="shared" si="902"/>
        <v>-0.00442295029263728</v>
      </c>
      <c r="Y288" s="40" cm="1">
        <f t="array" ref="Y288">SUMPRODUCT($A288:$B288,$Z$21:$AA$21)+$AB$21</f>
        <v>-0.0270244870369186</v>
      </c>
      <c r="Z288" s="40" cm="1">
        <f t="array" ref="Z288">SUMPRODUCT($A288:$B288,$Z$22:$AA$22)+$AB$22</f>
        <v>0.0248338499709428</v>
      </c>
      <c r="AA288" s="40" cm="1">
        <f t="array" ref="AA288">SUMPRODUCT($A288:$B288,$Z$23:$AA$23)+$AB$23</f>
        <v>0.00422856567988638</v>
      </c>
      <c r="AB288" s="40" cm="1">
        <f t="array" ref="AB288">SUMPRODUCT($A288:$B288,$Z$24:$AA$24)+$AB$24</f>
        <v>0.0129833645106847</v>
      </c>
      <c r="AC288" s="10">
        <f t="shared" ref="AC288:AF288" si="1159">TANH(Y288)</f>
        <v>-0.0270179100909852</v>
      </c>
      <c r="AD288" s="10">
        <f t="shared" si="1159"/>
        <v>0.0248287460518328</v>
      </c>
      <c r="AE288" s="10">
        <f t="shared" si="1159"/>
        <v>0.00422854047673308</v>
      </c>
      <c r="AF288" s="10">
        <f t="shared" si="1159"/>
        <v>0.0129826350343394</v>
      </c>
      <c r="AG288" s="61" cm="1">
        <f t="array" ref="AG288">SUMPRODUCT(AC288:AF288,$Z$28:$AC$28)+$AD$28</f>
        <v>9.81374655757189e-5</v>
      </c>
      <c r="AH288" s="10">
        <f t="shared" si="876"/>
        <v>0.500024534366374</v>
      </c>
      <c r="AI288">
        <f t="shared" si="877"/>
        <v>1</v>
      </c>
      <c r="AJ288" s="4">
        <f t="shared" si="878"/>
        <v>-0.693098113031028</v>
      </c>
      <c r="AK288" s="61">
        <f t="shared" si="879"/>
        <v>-0.499975465633626</v>
      </c>
      <c r="AL288" s="4">
        <f t="shared" ref="AL288:AO288" si="1160">1-AC288^2</f>
        <v>0.999270032534315</v>
      </c>
      <c r="AM288" s="4">
        <f t="shared" si="1160"/>
        <v>0.999383533369494</v>
      </c>
      <c r="AN288" s="4">
        <f t="shared" si="1160"/>
        <v>0.999982119445437</v>
      </c>
      <c r="AO288" s="4">
        <f t="shared" si="1160"/>
        <v>0.999831451187565</v>
      </c>
      <c r="AP288" s="61">
        <f t="shared" si="905"/>
        <v>0.000494198303096789</v>
      </c>
      <c r="AQ288" s="61">
        <f t="shared" si="906"/>
        <v>0.000174506490163194</v>
      </c>
      <c r="AR288" s="61">
        <f t="shared" si="907"/>
        <v>0.00618699970207594</v>
      </c>
      <c r="AS288" s="61">
        <f t="shared" si="908"/>
        <v>-0.00515194087980156</v>
      </c>
      <c r="AT288" s="40" cm="1">
        <f t="array" ref="AT288">SUMPRODUCT($A288:$B288,$AO$21:$AP$21)+$AQ$21</f>
        <v>-0.02733896644323</v>
      </c>
      <c r="AU288" s="40" cm="1">
        <f t="array" ref="AU288">SUMPRODUCT($A288:$B288,$AO$22:$AP$22)+$AQ$22</f>
        <v>0.0247238844360492</v>
      </c>
      <c r="AV288" s="40" cm="1">
        <f t="array" ref="AV288">SUMPRODUCT($A288:$B288,$AO$23:$AP$23)+$AQ$23</f>
        <v>0.000305711447492594</v>
      </c>
      <c r="AW288" s="40" cm="1">
        <f t="array" ref="AW288">SUMPRODUCT($A288:$B288,$AO$24:$AP$24)+$AQ$24</f>
        <v>0.0162454900283214</v>
      </c>
      <c r="AX288" s="10">
        <f t="shared" ref="AX288:BA288" si="1161">TANH(AT288)</f>
        <v>-0.0273321572571769</v>
      </c>
      <c r="AY288" s="10">
        <f t="shared" si="1161"/>
        <v>0.0247188480074096</v>
      </c>
      <c r="AZ288" s="10">
        <f t="shared" si="1161"/>
        <v>0.000305711437968716</v>
      </c>
      <c r="BA288" s="10">
        <f t="shared" si="1161"/>
        <v>0.0162440610312175</v>
      </c>
      <c r="BB288" s="10" cm="1">
        <f t="array" ref="BB288">SUMPRODUCT(AX288:BA288,$AU$28:$AX$28)+$AY$28</f>
        <v>0.000333061331460675</v>
      </c>
      <c r="BC288" s="10">
        <f t="shared" si="882"/>
        <v>0.500083265332095</v>
      </c>
      <c r="BD288">
        <f t="shared" si="883"/>
        <v>1</v>
      </c>
      <c r="BE288" s="4">
        <f t="shared" si="884"/>
        <v>-0.692980663760446</v>
      </c>
      <c r="BF288" s="61">
        <f t="shared" si="885"/>
        <v>-0.499916734667905</v>
      </c>
      <c r="BG288" s="4">
        <f t="shared" ref="BG288:BJ288" si="1162">1-AX288^2</f>
        <v>0.999252953179669</v>
      </c>
      <c r="BH288" s="4">
        <f t="shared" si="1162"/>
        <v>0.999388978553187</v>
      </c>
      <c r="BI288" s="4">
        <f t="shared" si="1162"/>
        <v>0.999999906540517</v>
      </c>
      <c r="BJ288" s="4">
        <f t="shared" si="1162"/>
        <v>0.999736130481214</v>
      </c>
      <c r="BK288" s="61">
        <f t="shared" si="911"/>
        <v>0.00078133477516775</v>
      </c>
      <c r="BL288" s="61">
        <f t="shared" si="912"/>
        <v>-0.00190024561246499</v>
      </c>
      <c r="BM288" s="61">
        <f t="shared" si="913"/>
        <v>0.00617657429431293</v>
      </c>
      <c r="BN288" s="61">
        <f t="shared" si="914"/>
        <v>-0.00612970094864776</v>
      </c>
    </row>
    <row r="289" spans="1:66">
      <c r="A289" s="4">
        <f>Planar_dataset!A258</f>
        <v>-1.0687063564225</v>
      </c>
      <c r="B289" s="4">
        <f>Planar_dataset!B258</f>
        <v>-1.28986402419594</v>
      </c>
      <c r="C289">
        <f>Planar_dataset!C258</f>
        <v>1</v>
      </c>
      <c r="D289" s="40" cm="1">
        <f t="array" ref="D289">SUMPRODUCT($A289:$B289,$E$21:$F$21)+$G$21</f>
        <v>-0.0247455697121581</v>
      </c>
      <c r="E289" s="40" cm="1">
        <f t="array" ref="E289">SUMPRODUCT($A289:$B289,$E$22:$F$22)+$G$22</f>
        <v>0.0230052473991426</v>
      </c>
      <c r="F289" s="40" cm="1">
        <f t="array" ref="F289">SUMPRODUCT($A289:$B289,$E$23:$F$23)+$G$23</f>
        <v>0.0075403737984329</v>
      </c>
      <c r="G289" s="40" cm="1">
        <f t="array" ref="G289">SUMPRODUCT($A289:$B289,$E$24:$F$24)+$G$24</f>
        <v>0.00897171963381705</v>
      </c>
      <c r="H289" s="10">
        <f t="shared" si="887"/>
        <v>-0.0247405200217294</v>
      </c>
      <c r="I289" s="10">
        <f t="shared" si="888"/>
        <v>0.0230011898149429</v>
      </c>
      <c r="J289" s="10">
        <f t="shared" si="889"/>
        <v>0.00754023089340954</v>
      </c>
      <c r="K289" s="10">
        <f t="shared" si="890"/>
        <v>0.00897147892508626</v>
      </c>
      <c r="L289" s="10" cm="1">
        <f t="array" ref="L289">SUMPRODUCT(H289:K289,$E$28:$H$28)+$I$28</f>
        <v>-0.000118629707723032</v>
      </c>
      <c r="M289" s="10">
        <f t="shared" si="891"/>
        <v>0.499970342573104</v>
      </c>
      <c r="N289">
        <f t="shared" si="892"/>
        <v>0</v>
      </c>
      <c r="O289" s="4">
        <f t="shared" si="893"/>
        <v>-0.693206497172933</v>
      </c>
      <c r="P289" s="61">
        <f t="shared" si="894"/>
        <v>-0.500029657426896</v>
      </c>
      <c r="Q289" s="4">
        <f t="shared" si="895"/>
        <v>0.999387906669054</v>
      </c>
      <c r="R289" s="4">
        <f t="shared" si="896"/>
        <v>0.999470945267097</v>
      </c>
      <c r="S289" s="4">
        <f t="shared" si="897"/>
        <v>0.999943144918074</v>
      </c>
      <c r="T289" s="4">
        <f t="shared" si="898"/>
        <v>0.999919512565897</v>
      </c>
      <c r="U289" s="61">
        <f t="shared" si="899"/>
        <v>0.000218969728221687</v>
      </c>
      <c r="V289" s="61">
        <f t="shared" si="900"/>
        <v>0.00238496923522063</v>
      </c>
      <c r="W289" s="61">
        <f t="shared" si="901"/>
        <v>0.00656933990369711</v>
      </c>
      <c r="X289" s="61">
        <f t="shared" si="902"/>
        <v>-0.00442301823268956</v>
      </c>
      <c r="Y289" s="40" cm="1">
        <f t="array" ref="Y289">SUMPRODUCT($A289:$B289,$Z$21:$AA$21)+$AB$21</f>
        <v>-0.0248669243818622</v>
      </c>
      <c r="Z289" s="40" cm="1">
        <f t="array" ref="Z289">SUMPRODUCT($A289:$B289,$Z$22:$AA$22)+$AB$22</f>
        <v>0.0216976971626545</v>
      </c>
      <c r="AA289" s="40" cm="1">
        <f t="array" ref="AA289">SUMPRODUCT($A289:$B289,$Z$23:$AA$23)+$AB$23</f>
        <v>0.00391315918662547</v>
      </c>
      <c r="AB289" s="40" cm="1">
        <f t="array" ref="AB289">SUMPRODUCT($A289:$B289,$Z$24:$AA$24)+$AB$24</f>
        <v>0.0114122452926049</v>
      </c>
      <c r="AC289" s="10">
        <f t="shared" ref="AC289:AF289" si="1163">TANH(Y289)</f>
        <v>-0.0248618000463257</v>
      </c>
      <c r="AD289" s="10">
        <f t="shared" si="1163"/>
        <v>0.0216942927836868</v>
      </c>
      <c r="AE289" s="10">
        <f t="shared" si="1163"/>
        <v>0.00391313921292049</v>
      </c>
      <c r="AF289" s="10">
        <f t="shared" si="1163"/>
        <v>0.0114117498773057</v>
      </c>
      <c r="AG289" s="61" cm="1">
        <f t="array" ref="AG289">SUMPRODUCT(AC289:AF289,$Z$28:$AC$28)+$AD$28</f>
        <v>8.48127041096978e-5</v>
      </c>
      <c r="AH289" s="10">
        <f t="shared" ref="AH289:AH352" si="1164">1/(1+EXP(-AG289))</f>
        <v>0.500021203176015</v>
      </c>
      <c r="AI289">
        <f t="shared" ref="AI289:AI352" si="1165">IF(AH289&gt;0.5,1,0)</f>
        <v>1</v>
      </c>
      <c r="AJ289" s="4">
        <f t="shared" ref="AJ289:AJ352" si="1166">$C289*LN(AH289)+(1-$C289)*LN(1-AH289)</f>
        <v>-0.69310477510704</v>
      </c>
      <c r="AK289" s="61">
        <f t="shared" ref="AK289:AK352" si="1167">AH289-$C289</f>
        <v>-0.499978796823985</v>
      </c>
      <c r="AL289" s="4">
        <f t="shared" ref="AL289:AO289" si="1168">1-AC289^2</f>
        <v>0.999381890898457</v>
      </c>
      <c r="AM289" s="4">
        <f t="shared" si="1168"/>
        <v>0.999529357660616</v>
      </c>
      <c r="AN289" s="4">
        <f t="shared" si="1168"/>
        <v>0.9999846873415</v>
      </c>
      <c r="AO289" s="4">
        <f t="shared" si="1168"/>
        <v>0.999869771964738</v>
      </c>
      <c r="AP289" s="61">
        <f t="shared" si="905"/>
        <v>0.00049425691676017</v>
      </c>
      <c r="AQ289" s="61">
        <f t="shared" si="906"/>
        <v>0.000174533116000877</v>
      </c>
      <c r="AR289" s="61">
        <f t="shared" si="907"/>
        <v>0.0061870568122083</v>
      </c>
      <c r="AS289" s="61">
        <f t="shared" si="908"/>
        <v>-0.00515217266665314</v>
      </c>
      <c r="AT289" s="40" cm="1">
        <f t="array" ref="AT289">SUMPRODUCT($A289:$B289,$AO$21:$AP$21)+$AQ$21</f>
        <v>-0.0251406307908985</v>
      </c>
      <c r="AU289" s="40" cm="1">
        <f t="array" ref="AU289">SUMPRODUCT($A289:$B289,$AO$22:$AP$22)+$AQ$22</f>
        <v>0.0216020050217143</v>
      </c>
      <c r="AV289" s="40" cm="1">
        <f t="array" ref="AV289">SUMPRODUCT($A289:$B289,$AO$23:$AP$23)+$AQ$23</f>
        <v>0.000499253951613803</v>
      </c>
      <c r="AW289" s="40" cm="1">
        <f t="array" ref="AW289">SUMPRODUCT($A289:$B289,$AO$24:$AP$24)+$AQ$24</f>
        <v>0.0142511160950819</v>
      </c>
      <c r="AX289" s="10">
        <f t="shared" ref="AX289:BA289" si="1169">TANH(AT289)</f>
        <v>-0.0251353354067461</v>
      </c>
      <c r="AY289" s="10">
        <f t="shared" si="1169"/>
        <v>0.0215986454812504</v>
      </c>
      <c r="AZ289" s="10">
        <f t="shared" si="1169"/>
        <v>0.000499253910133374</v>
      </c>
      <c r="BA289" s="10">
        <f t="shared" si="1169"/>
        <v>0.0142501513999216</v>
      </c>
      <c r="BB289" s="10" cm="1">
        <f t="array" ref="BB289">SUMPRODUCT(AX289:BA289,$AU$28:$AX$28)+$AY$28</f>
        <v>0.000290911836354152</v>
      </c>
      <c r="BC289" s="10">
        <f t="shared" ref="BC289:BC352" si="1170">1/(1+EXP(-BB289))</f>
        <v>0.500072727958576</v>
      </c>
      <c r="BD289">
        <f t="shared" ref="BD289:BD352" si="1171">IF(BC289&gt;0.5,1,0)</f>
        <v>1</v>
      </c>
      <c r="BE289" s="4">
        <f t="shared" ref="BE289:BE352" si="1172">$C289*LN(BC289)+(1-$C289)*LN(1-BC289)</f>
        <v>-0.69300173522048</v>
      </c>
      <c r="BF289" s="61">
        <f t="shared" ref="BF289:BF352" si="1173">BC289-$C289</f>
        <v>-0.499927272041424</v>
      </c>
      <c r="BG289" s="4">
        <f t="shared" ref="BG289:BJ289" si="1174">1-AX289^2</f>
        <v>0.99936821491399</v>
      </c>
      <c r="BH289" s="4">
        <f t="shared" si="1174"/>
        <v>0.999533498513375</v>
      </c>
      <c r="BI289" s="4">
        <f t="shared" si="1174"/>
        <v>0.999999750745533</v>
      </c>
      <c r="BJ289" s="4">
        <f t="shared" si="1174"/>
        <v>0.999796933185079</v>
      </c>
      <c r="BK289" s="61">
        <f t="shared" si="911"/>
        <v>0.000781441371571909</v>
      </c>
      <c r="BL289" s="61">
        <f t="shared" si="912"/>
        <v>-0.00190056046344656</v>
      </c>
      <c r="BM289" s="61">
        <f t="shared" si="913"/>
        <v>0.00617670352343496</v>
      </c>
      <c r="BN289" s="61">
        <f t="shared" si="914"/>
        <v>-0.00613020296068133</v>
      </c>
    </row>
    <row r="290" spans="1:66">
      <c r="A290" s="4">
        <f>Planar_dataset!A259</f>
        <v>2.70728745518028</v>
      </c>
      <c r="B290" s="4">
        <f>Planar_dataset!B259</f>
        <v>1.67620530961302</v>
      </c>
      <c r="C290">
        <f>Planar_dataset!C259</f>
        <v>1</v>
      </c>
      <c r="D290" s="40" cm="1">
        <f t="array" ref="D290">SUMPRODUCT($A290:$B290,$E$21:$F$21)+$G$21</f>
        <v>0.0557401155722271</v>
      </c>
      <c r="E290" s="40" cm="1">
        <f t="array" ref="E290">SUMPRODUCT($A290:$B290,$E$22:$F$22)+$G$22</f>
        <v>-0.0286234997903667</v>
      </c>
      <c r="F290" s="40" cm="1">
        <f t="array" ref="F290">SUMPRODUCT($A290:$B290,$E$23:$F$23)+$G$23</f>
        <v>-0.0134561848556581</v>
      </c>
      <c r="G290" s="40" cm="1">
        <f t="array" ref="G290">SUMPRODUCT($A290:$B290,$E$24:$F$24)+$G$24</f>
        <v>-0.0127498683846359</v>
      </c>
      <c r="H290" s="10">
        <f t="shared" ref="H290:H353" si="1175">TANH(D290)</f>
        <v>0.0556824597793896</v>
      </c>
      <c r="I290" s="10">
        <f t="shared" ref="I290:I353" si="1176">TANH(E290)</f>
        <v>-0.0286156852283395</v>
      </c>
      <c r="J290" s="10">
        <f t="shared" ref="J290:J353" si="1177">TANH(F290)</f>
        <v>-0.0134553727488982</v>
      </c>
      <c r="K290" s="10">
        <f t="shared" ref="K290:K353" si="1178">TANH(G290)</f>
        <v>-0.0127491775603262</v>
      </c>
      <c r="L290" s="10" cm="1">
        <f t="array" ref="L290">SUMPRODUCT(H290:K290,$E$28:$H$28)+$I$28</f>
        <v>0.000176163497057535</v>
      </c>
      <c r="M290" s="10">
        <f t="shared" ref="M290:M353" si="1179">1/(1+EXP(-L290))</f>
        <v>0.500044040874151</v>
      </c>
      <c r="N290">
        <f t="shared" ref="N290:N353" si="1180">IF(M290&gt;0.5,1,0)</f>
        <v>1</v>
      </c>
      <c r="O290" s="4">
        <f t="shared" ref="O290:O353" si="1181">$C290*LN(M290)+(1-$C290)*LN(1-M290)</f>
        <v>-0.693059102690614</v>
      </c>
      <c r="P290" s="61">
        <f t="shared" ref="P290:P353" si="1182">M290-$C290</f>
        <v>-0.499955959125849</v>
      </c>
      <c r="Q290" s="4">
        <f t="shared" ref="Q290:Q353" si="1183">1-H290^2</f>
        <v>0.996899463672917</v>
      </c>
      <c r="R290" s="4">
        <f t="shared" ref="R290:R353" si="1184">1-I290^2</f>
        <v>0.999181142558913</v>
      </c>
      <c r="S290" s="4">
        <f t="shared" ref="S290:S353" si="1185">1-J290^2</f>
        <v>0.999818952944188</v>
      </c>
      <c r="T290" s="4">
        <f t="shared" ref="T290:T353" si="1186">1-K290^2</f>
        <v>0.999837458471535</v>
      </c>
      <c r="U290" s="61">
        <f t="shared" ref="U290:U353" si="1187">$E$28*P290*Q290</f>
        <v>0.00021839230768536</v>
      </c>
      <c r="V290" s="61">
        <f t="shared" ref="V290:V353" si="1188">$F$28*P290*R290</f>
        <v>0.00238392628522952</v>
      </c>
      <c r="W290" s="61">
        <f t="shared" ref="W290:W353" si="1189">$G$28*P290*S290</f>
        <v>0.00656755587732483</v>
      </c>
      <c r="X290" s="61">
        <f t="shared" ref="X290:X353" si="1190">$H$28*P290*T290</f>
        <v>-0.00442200343102486</v>
      </c>
      <c r="Y290" s="40" cm="1">
        <f t="array" ref="Y290">SUMPRODUCT($A290:$B290,$Z$21:$AA$21)+$AB$21</f>
        <v>0.055882406137748</v>
      </c>
      <c r="Z290" s="40" cm="1">
        <f t="array" ref="Z290">SUMPRODUCT($A290:$B290,$Z$22:$AA$22)+$AB$22</f>
        <v>-0.0270944800832732</v>
      </c>
      <c r="AA290" s="40" cm="1">
        <f t="array" ref="AA290">SUMPRODUCT($A290:$B290,$Z$23:$AA$23)+$AB$23</f>
        <v>-0.00921062729188536</v>
      </c>
      <c r="AB290" s="40" cm="1">
        <f t="array" ref="AB290">SUMPRODUCT($A290:$B290,$Z$24:$AA$24)+$AB$24</f>
        <v>-0.0156060876170277</v>
      </c>
      <c r="AC290" s="10">
        <f t="shared" ref="AC290:AF290" si="1191">TANH(Y290)</f>
        <v>0.0558243080430094</v>
      </c>
      <c r="AD290" s="10">
        <f t="shared" si="1191"/>
        <v>-0.0270878519123143</v>
      </c>
      <c r="AE290" s="10">
        <f t="shared" si="1191"/>
        <v>-0.00921036683752359</v>
      </c>
      <c r="AF290" s="10">
        <f t="shared" si="1191"/>
        <v>-0.0156048207863815</v>
      </c>
      <c r="AG290" s="61" cm="1">
        <f t="array" ref="AG290">SUMPRODUCT(AC290:AF290,$Z$28:$AC$28)+$AD$28</f>
        <v>-9.39974164407483e-5</v>
      </c>
      <c r="AH290" s="10">
        <f t="shared" si="1164"/>
        <v>0.499976500645907</v>
      </c>
      <c r="AI290">
        <f t="shared" si="1165"/>
        <v>0</v>
      </c>
      <c r="AJ290" s="4">
        <f t="shared" si="1166"/>
        <v>-0.693194180372605</v>
      </c>
      <c r="AK290" s="61">
        <f t="shared" si="1167"/>
        <v>-0.500023499354093</v>
      </c>
      <c r="AL290" s="4">
        <f t="shared" ref="AL290:AO290" si="1192">1-AC290^2</f>
        <v>0.996883646631519</v>
      </c>
      <c r="AM290" s="4">
        <f t="shared" si="1192"/>
        <v>0.999266248278777</v>
      </c>
      <c r="AN290" s="4">
        <f t="shared" si="1192"/>
        <v>0.999915169142718</v>
      </c>
      <c r="AO290" s="4">
        <f t="shared" si="1192"/>
        <v>0.999756489568225</v>
      </c>
      <c r="AP290" s="61">
        <f t="shared" ref="AP290:AP353" si="1193">$Z$28*AK290*AL290</f>
        <v>0.000493065459029398</v>
      </c>
      <c r="AQ290" s="61">
        <f t="shared" ref="AQ290:AQ353" si="1194">$AA$28*AK290*AM290</f>
        <v>0.000174502773775715</v>
      </c>
      <c r="AR290" s="61">
        <f t="shared" ref="AR290:AR353" si="1195">$AB$28*AK290*AN290</f>
        <v>0.00618717983176527</v>
      </c>
      <c r="AS290" s="61">
        <f t="shared" ref="AS290:AS353" si="1196">$AC$28*AK290*AO290</f>
        <v>-0.00515204953782033</v>
      </c>
      <c r="AT290" s="40" cm="1">
        <f t="array" ref="AT290">SUMPRODUCT($A290:$B290,$AO$21:$AP$21)+$AQ$21</f>
        <v>0.056203291170696</v>
      </c>
      <c r="AU290" s="40" cm="1">
        <f t="array" ref="AU290">SUMPRODUCT($A290:$B290,$AO$22:$AP$22)+$AQ$22</f>
        <v>-0.0269825841652007</v>
      </c>
      <c r="AV290" s="40" cm="1">
        <f t="array" ref="AV290">SUMPRODUCT($A290:$B290,$AO$23:$AP$23)+$AQ$23</f>
        <v>-0.0052156036093535</v>
      </c>
      <c r="AW290" s="40" cm="1">
        <f t="array" ref="AW290">SUMPRODUCT($A290:$B290,$AO$24:$AP$24)+$AQ$24</f>
        <v>-0.0189278178055697</v>
      </c>
      <c r="AX290" s="10">
        <f t="shared" ref="AX290:BA290" si="1197">TANH(AT290)</f>
        <v>0.056144187343768</v>
      </c>
      <c r="AY290" s="10">
        <f t="shared" si="1197"/>
        <v>-0.02697603775962</v>
      </c>
      <c r="AZ290" s="10">
        <f t="shared" si="1197"/>
        <v>-0.00521555631734583</v>
      </c>
      <c r="BA290" s="10">
        <f t="shared" si="1197"/>
        <v>-0.0189255577550146</v>
      </c>
      <c r="BB290" s="10" cm="1">
        <f t="array" ref="BB290">SUMPRODUCT(AX290:BA290,$AU$28:$AX$28)+$AY$28</f>
        <v>-0.000357250412148103</v>
      </c>
      <c r="BC290" s="10">
        <f t="shared" si="1170"/>
        <v>0.499910687397913</v>
      </c>
      <c r="BD290">
        <f t="shared" si="1171"/>
        <v>0</v>
      </c>
      <c r="BE290" s="4">
        <f t="shared" si="1172"/>
        <v>-0.693325821719502</v>
      </c>
      <c r="BF290" s="61">
        <f t="shared" si="1173"/>
        <v>-0.500089312602087</v>
      </c>
      <c r="BG290" s="4">
        <f t="shared" ref="BG290:BJ290" si="1198">1-AX290^2</f>
        <v>0.996847830227508</v>
      </c>
      <c r="BH290" s="4">
        <f t="shared" si="1198"/>
        <v>0.999272293386792</v>
      </c>
      <c r="BI290" s="4">
        <f t="shared" si="1198"/>
        <v>0.999972797972301</v>
      </c>
      <c r="BJ290" s="4">
        <f t="shared" si="1198"/>
        <v>0.999641823263662</v>
      </c>
      <c r="BK290" s="61">
        <f t="shared" ref="BK290:BK353" si="1199">$AU$28*BF290*BG290</f>
        <v>0.000779723242050709</v>
      </c>
      <c r="BL290" s="61">
        <f t="shared" ref="BL290:BL353" si="1200">$AV$28*BF290*BH290</f>
        <v>-0.00190067966000043</v>
      </c>
      <c r="BM290" s="61">
        <f t="shared" ref="BM290:BM353" si="1201">$AW$28*BF290*BI290</f>
        <v>0.00617853903435656</v>
      </c>
      <c r="BN290" s="61">
        <f t="shared" ref="BN290:BN353" si="1202">$AX$28*BF290*BJ290</f>
        <v>-0.00613123857606006</v>
      </c>
    </row>
    <row r="291" spans="1:66">
      <c r="A291" s="4">
        <f>Planar_dataset!A260</f>
        <v>-0.229022863372174</v>
      </c>
      <c r="B291" s="4">
        <f>Planar_dataset!B260</f>
        <v>-0.239669870243863</v>
      </c>
      <c r="C291">
        <f>Planar_dataset!C260</f>
        <v>1</v>
      </c>
      <c r="D291" s="40" cm="1">
        <f t="array" ref="D291">SUMPRODUCT($A291:$B291,$E$21:$F$21)+$G$21</f>
        <v>-0.00514255073726386</v>
      </c>
      <c r="E291" s="40" cm="1">
        <f t="array" ref="E291">SUMPRODUCT($A291:$B291,$E$22:$F$22)+$G$22</f>
        <v>0.00424522927969736</v>
      </c>
      <c r="F291" s="40" cm="1">
        <f t="array" ref="F291">SUMPRODUCT($A291:$B291,$E$23:$F$23)+$G$23</f>
        <v>0.00148553278934752</v>
      </c>
      <c r="G291" s="40" cm="1">
        <f t="array" ref="G291">SUMPRODUCT($A291:$B291,$E$24:$F$24)+$G$24</f>
        <v>0.00169222861865954</v>
      </c>
      <c r="H291" s="10">
        <f t="shared" si="1175"/>
        <v>-0.00514250540473917</v>
      </c>
      <c r="I291" s="10">
        <f t="shared" si="1176"/>
        <v>0.00424520377741398</v>
      </c>
      <c r="J291" s="10">
        <f t="shared" si="1177"/>
        <v>0.00148553169658676</v>
      </c>
      <c r="K291" s="10">
        <f t="shared" si="1178"/>
        <v>0.00169222700335151</v>
      </c>
      <c r="L291" s="10" cm="1">
        <f t="array" ref="L291">SUMPRODUCT(H291:K291,$E$28:$H$28)+$I$28</f>
        <v>-2.25535847044566e-5</v>
      </c>
      <c r="M291" s="10">
        <f t="shared" si="1179"/>
        <v>0.499994361603824</v>
      </c>
      <c r="N291">
        <f t="shared" si="1180"/>
        <v>0</v>
      </c>
      <c r="O291" s="4">
        <f t="shared" si="1181"/>
        <v>-0.69315845741588</v>
      </c>
      <c r="P291" s="61">
        <f t="shared" si="1182"/>
        <v>-0.500005638396176</v>
      </c>
      <c r="Q291" s="4">
        <f t="shared" si="1183"/>
        <v>0.999973554638162</v>
      </c>
      <c r="R291" s="4">
        <f t="shared" si="1184"/>
        <v>0.999981978244888</v>
      </c>
      <c r="S291" s="4">
        <f t="shared" si="1185"/>
        <v>0.999997793195578</v>
      </c>
      <c r="T291" s="4">
        <f t="shared" si="1186"/>
        <v>0.999997136367769</v>
      </c>
      <c r="U291" s="61">
        <f t="shared" si="1187"/>
        <v>0.000219087521519599</v>
      </c>
      <c r="V291" s="61">
        <f t="shared" si="1188"/>
        <v>0.00238607405722338</v>
      </c>
      <c r="W291" s="61">
        <f t="shared" si="1189"/>
        <v>0.00656938335033719</v>
      </c>
      <c r="X291" s="61">
        <f t="shared" si="1190"/>
        <v>-0.00442314911470376</v>
      </c>
      <c r="Y291" s="40" cm="1">
        <f t="array" ref="Y291">SUMPRODUCT($A291:$B291,$Z$21:$AA$21)+$AB$21</f>
        <v>-0.00516473933494222</v>
      </c>
      <c r="Z291" s="40" cm="1">
        <f t="array" ref="Z291">SUMPRODUCT($A291:$B291,$Z$22:$AA$22)+$AB$22</f>
        <v>0.00400633816459438</v>
      </c>
      <c r="AA291" s="40" cm="1">
        <f t="array" ref="AA291">SUMPRODUCT($A291:$B291,$Z$23:$AA$23)+$AB$23</f>
        <v>0.000822376456298948</v>
      </c>
      <c r="AB291" s="40" cm="1">
        <f t="array" ref="AB291">SUMPRODUCT($A291:$B291,$Z$24:$AA$24)+$AB$24</f>
        <v>0.00213839707236892</v>
      </c>
      <c r="AC291" s="10">
        <f t="shared" ref="AC291:AF291" si="1203">TANH(Y291)</f>
        <v>-0.00516469341309662</v>
      </c>
      <c r="AD291" s="10">
        <f t="shared" si="1203"/>
        <v>0.00400631672982726</v>
      </c>
      <c r="AE291" s="10">
        <f t="shared" si="1203"/>
        <v>0.000822376270907101</v>
      </c>
      <c r="AF291" s="10">
        <f t="shared" si="1203"/>
        <v>0.00213839381292882</v>
      </c>
      <c r="AG291" s="61" cm="1">
        <f t="array" ref="AG291">SUMPRODUCT(AC291:AF291,$Z$28:$AC$28)+$AD$28</f>
        <v>1.41817148753534e-5</v>
      </c>
      <c r="AH291" s="10">
        <f t="shared" si="1164"/>
        <v>0.500003545428719</v>
      </c>
      <c r="AI291">
        <f t="shared" si="1165"/>
        <v>1</v>
      </c>
      <c r="AJ291" s="4">
        <f t="shared" si="1166"/>
        <v>-0.693140089727648</v>
      </c>
      <c r="AK291" s="61">
        <f t="shared" si="1167"/>
        <v>-0.499996454571281</v>
      </c>
      <c r="AL291" s="4">
        <f t="shared" ref="AL291:AO291" si="1204">1-AC291^2</f>
        <v>0.999973325941949</v>
      </c>
      <c r="AM291" s="4">
        <f t="shared" si="1204"/>
        <v>0.99998394942626</v>
      </c>
      <c r="AN291" s="4">
        <f t="shared" si="1204"/>
        <v>0.999999323697269</v>
      </c>
      <c r="AO291" s="4">
        <f t="shared" si="1204"/>
        <v>0.999995427271901</v>
      </c>
      <c r="AP291" s="61">
        <f t="shared" si="1193"/>
        <v>0.000494566884417148</v>
      </c>
      <c r="AQ291" s="61">
        <f t="shared" si="1194"/>
        <v>0.000174618661465331</v>
      </c>
      <c r="AR291" s="61">
        <f t="shared" si="1195"/>
        <v>0.00618736588099538</v>
      </c>
      <c r="AS291" s="61">
        <f t="shared" si="1196"/>
        <v>-0.00515300213092175</v>
      </c>
      <c r="AT291" s="40" cm="1">
        <f t="array" ref="AT291">SUMPRODUCT($A291:$B291,$AO$21:$AP$21)+$AQ$21</f>
        <v>-0.00521478654325775</v>
      </c>
      <c r="AU291" s="40" cm="1">
        <f t="array" ref="AU291">SUMPRODUCT($A291:$B291,$AO$22:$AP$22)+$AQ$22</f>
        <v>0.00398885289377898</v>
      </c>
      <c r="AV291" s="40" cm="1">
        <f t="array" ref="AV291">SUMPRODUCT($A291:$B291,$AO$23:$AP$23)+$AQ$23</f>
        <v>0.000198212953254373</v>
      </c>
      <c r="AW291" s="40" cm="1">
        <f t="array" ref="AW291">SUMPRODUCT($A291:$B291,$AO$24:$AP$24)+$AQ$24</f>
        <v>0.00265738449016199</v>
      </c>
      <c r="AX291" s="10">
        <f t="shared" ref="AX291:BA291" si="1205">TANH(AT291)</f>
        <v>-0.00521473927347246</v>
      </c>
      <c r="AY291" s="10">
        <f t="shared" si="1205"/>
        <v>0.00398883173843742</v>
      </c>
      <c r="AZ291" s="10">
        <f t="shared" si="1205"/>
        <v>0.000198212950658551</v>
      </c>
      <c r="BA291" s="10">
        <f t="shared" si="1205"/>
        <v>0.0026573782349691</v>
      </c>
      <c r="BB291" s="10" cm="1">
        <f t="array" ref="BB291">SUMPRODUCT(AX291:BA291,$AU$28:$AX$28)+$AY$28</f>
        <v>5.43138208612271e-5</v>
      </c>
      <c r="BC291" s="10">
        <f t="shared" si="1170"/>
        <v>0.500013578455212</v>
      </c>
      <c r="BD291">
        <f t="shared" si="1171"/>
        <v>1</v>
      </c>
      <c r="BE291" s="4">
        <f t="shared" si="1172"/>
        <v>-0.693120024018264</v>
      </c>
      <c r="BF291" s="61">
        <f t="shared" si="1173"/>
        <v>-0.499986421544788</v>
      </c>
      <c r="BG291" s="4">
        <f t="shared" ref="BG291:BJ291" si="1206">1-AX291^2</f>
        <v>0.99997280649431</v>
      </c>
      <c r="BH291" s="4">
        <f t="shared" si="1206"/>
        <v>0.999984089221362</v>
      </c>
      <c r="BI291" s="4">
        <f t="shared" si="1206"/>
        <v>0.999999960711626</v>
      </c>
      <c r="BJ291" s="4">
        <f t="shared" si="1206"/>
        <v>0.999992938340916</v>
      </c>
      <c r="BK291" s="61">
        <f t="shared" si="1199"/>
        <v>0.000782006636243746</v>
      </c>
      <c r="BL291" s="61">
        <f t="shared" si="1200"/>
        <v>-0.00190164220651159</v>
      </c>
      <c r="BM291" s="61">
        <f t="shared" si="1201"/>
        <v>0.0061774356246785</v>
      </c>
      <c r="BN291" s="61">
        <f t="shared" si="1202"/>
        <v>-0.00613213020072542</v>
      </c>
    </row>
    <row r="292" spans="1:66">
      <c r="A292" s="4">
        <f>Planar_dataset!A261</f>
        <v>0.180385877070923</v>
      </c>
      <c r="B292" s="4">
        <f>Planar_dataset!B261</f>
        <v>0.180650988225348</v>
      </c>
      <c r="C292">
        <f>Planar_dataset!C261</f>
        <v>1</v>
      </c>
      <c r="D292" s="40" cm="1">
        <f t="array" ref="D292">SUMPRODUCT($A292:$B292,$E$21:$F$21)+$G$21</f>
        <v>0.00401499251798842</v>
      </c>
      <c r="E292" s="40" cm="1">
        <f t="array" ref="E292">SUMPRODUCT($A292:$B292,$E$22:$F$22)+$G$22</f>
        <v>-0.00319235018000228</v>
      </c>
      <c r="F292" s="40" cm="1">
        <f t="array" ref="F292">SUMPRODUCT($A292:$B292,$E$23:$F$23)+$G$23</f>
        <v>-0.00114124474386445</v>
      </c>
      <c r="G292" s="40" cm="1">
        <f t="array" ref="G292">SUMPRODUCT($A292:$B292,$E$24:$F$24)+$G$24</f>
        <v>-0.00128193686593551</v>
      </c>
      <c r="H292" s="10">
        <f t="shared" si="1175"/>
        <v>0.00401497094401369</v>
      </c>
      <c r="I292" s="10">
        <f t="shared" si="1176"/>
        <v>-0.00319233933552686</v>
      </c>
      <c r="J292" s="10">
        <f t="shared" si="1177"/>
        <v>-0.00114124424839727</v>
      </c>
      <c r="K292" s="10">
        <f t="shared" si="1178"/>
        <v>-0.00128193616370714</v>
      </c>
      <c r="L292" s="10" cm="1">
        <f t="array" ref="L292">SUMPRODUCT(H292:K292,$E$28:$H$28)+$I$28</f>
        <v>1.712924386841e-5</v>
      </c>
      <c r="M292" s="10">
        <f t="shared" si="1179"/>
        <v>0.500004282310967</v>
      </c>
      <c r="N292">
        <f t="shared" si="1180"/>
        <v>1</v>
      </c>
      <c r="O292" s="4">
        <f t="shared" si="1181"/>
        <v>-0.693138615974687</v>
      </c>
      <c r="P292" s="61">
        <f t="shared" si="1182"/>
        <v>-0.499995717689033</v>
      </c>
      <c r="Q292" s="4">
        <f t="shared" si="1183"/>
        <v>0.999983880008319</v>
      </c>
      <c r="R292" s="4">
        <f t="shared" si="1184"/>
        <v>0.999989808969567</v>
      </c>
      <c r="S292" s="4">
        <f t="shared" si="1185"/>
        <v>0.999998697561565</v>
      </c>
      <c r="T292" s="4">
        <f t="shared" si="1186"/>
        <v>0.999998356639672</v>
      </c>
      <c r="U292" s="61">
        <f t="shared" si="1187"/>
        <v>0.000219085436737036</v>
      </c>
      <c r="V292" s="61">
        <f t="shared" si="1188"/>
        <v>0.00238604539932837</v>
      </c>
      <c r="W292" s="61">
        <f t="shared" si="1189"/>
        <v>0.00656925894697249</v>
      </c>
      <c r="X292" s="61">
        <f t="shared" si="1190"/>
        <v>-0.00442306675151234</v>
      </c>
      <c r="Y292" s="40" cm="1">
        <f t="array" ref="Y292">SUMPRODUCT($A292:$B292,$Z$21:$AA$21)+$AB$21</f>
        <v>0.00403163534198047</v>
      </c>
      <c r="Z292" s="40" cm="1">
        <f t="array" ref="Z292">SUMPRODUCT($A292:$B292,$Z$22:$AA$22)+$AB$22</f>
        <v>-0.00301301586737392</v>
      </c>
      <c r="AA292" s="40" cm="1">
        <f t="array" ref="AA292">SUMPRODUCT($A292:$B292,$Z$23:$AA$23)+$AB$23</f>
        <v>-0.000644129858023749</v>
      </c>
      <c r="AB292" s="40" cm="1">
        <f t="array" ref="AB292">SUMPRODUCT($A292:$B292,$Z$24:$AA$24)+$AB$24</f>
        <v>-0.00161643103218374</v>
      </c>
      <c r="AC292" s="10">
        <f t="shared" ref="AC292:AF292" si="1207">TANH(Y292)</f>
        <v>0.00403161349860995</v>
      </c>
      <c r="AD292" s="10">
        <f t="shared" si="1207"/>
        <v>-0.00301300674975525</v>
      </c>
      <c r="AE292" s="10">
        <f t="shared" si="1207"/>
        <v>-0.000644129768939901</v>
      </c>
      <c r="AF292" s="10">
        <f t="shared" si="1207"/>
        <v>-0.00161642962435499</v>
      </c>
      <c r="AG292" s="61" cm="1">
        <f t="array" ref="AG292">SUMPRODUCT(AC292:AF292,$Z$28:$AC$28)+$AD$28</f>
        <v>-1.30134213883172e-5</v>
      </c>
      <c r="AH292" s="10">
        <f t="shared" si="1164"/>
        <v>0.499996746644653</v>
      </c>
      <c r="AI292">
        <f t="shared" si="1165"/>
        <v>0</v>
      </c>
      <c r="AJ292" s="4">
        <f t="shared" si="1166"/>
        <v>-0.693153687291808</v>
      </c>
      <c r="AK292" s="61">
        <f t="shared" si="1167"/>
        <v>-0.500003253355347</v>
      </c>
      <c r="AL292" s="4">
        <f t="shared" ref="AL292:AO292" si="1208">1-AC292^2</f>
        <v>0.999983746092598</v>
      </c>
      <c r="AM292" s="4">
        <f t="shared" si="1208"/>
        <v>0.999990921790326</v>
      </c>
      <c r="AN292" s="4">
        <f t="shared" si="1208"/>
        <v>0.999999585096841</v>
      </c>
      <c r="AO292" s="4">
        <f t="shared" si="1208"/>
        <v>0.99999738715527</v>
      </c>
      <c r="AP292" s="61">
        <f t="shared" si="1193"/>
        <v>0.000494578763040727</v>
      </c>
      <c r="AQ292" s="61">
        <f t="shared" si="1194"/>
        <v>0.000174622253412292</v>
      </c>
      <c r="AR292" s="61">
        <f t="shared" si="1195"/>
        <v>0.00618745163211896</v>
      </c>
      <c r="AS292" s="61">
        <f t="shared" si="1196"/>
        <v>-0.00515308229918284</v>
      </c>
      <c r="AT292" s="40" cm="1">
        <f t="array" ref="AT292">SUMPRODUCT($A292:$B292,$AO$21:$AP$21)+$AQ$21</f>
        <v>0.00406916675609295</v>
      </c>
      <c r="AU292" s="40" cm="1">
        <f t="array" ref="AU292">SUMPRODUCT($A292:$B292,$AO$22:$AP$22)+$AQ$22</f>
        <v>-0.0029998943849041</v>
      </c>
      <c r="AV292" s="40" cm="1">
        <f t="array" ref="AV292">SUMPRODUCT($A292:$B292,$AO$23:$AP$23)+$AQ$23</f>
        <v>-0.000176301916224664</v>
      </c>
      <c r="AW292" s="40" cm="1">
        <f t="array" ref="AW292">SUMPRODUCT($A292:$B292,$AO$24:$AP$24)+$AQ$24</f>
        <v>-0.00200549236981758</v>
      </c>
      <c r="AX292" s="10">
        <f t="shared" ref="AX292:BA292" si="1209">TANH(AT292)</f>
        <v>0.00406914429699381</v>
      </c>
      <c r="AY292" s="10">
        <f t="shared" si="1209"/>
        <v>-0.00299988538588699</v>
      </c>
      <c r="AZ292" s="10">
        <f t="shared" si="1209"/>
        <v>-0.000176301914398037</v>
      </c>
      <c r="BA292" s="10">
        <f t="shared" si="1209"/>
        <v>-0.00200548968112537</v>
      </c>
      <c r="BB292" s="10" cm="1">
        <f t="array" ref="BB292">SUMPRODUCT(AX292:BA292,$AU$28:$AX$28)+$AY$28</f>
        <v>-3.93496836160181e-5</v>
      </c>
      <c r="BC292" s="10">
        <f t="shared" si="1170"/>
        <v>0.499990162579097</v>
      </c>
      <c r="BD292">
        <f t="shared" si="1171"/>
        <v>0</v>
      </c>
      <c r="BE292" s="4">
        <f t="shared" si="1172"/>
        <v>-0.693166855595303</v>
      </c>
      <c r="BF292" s="61">
        <f t="shared" si="1173"/>
        <v>-0.500009837420903</v>
      </c>
      <c r="BG292" s="4">
        <f t="shared" ref="BG292:BJ292" si="1210">1-AX292^2</f>
        <v>0.99998344206469</v>
      </c>
      <c r="BH292" s="4">
        <f t="shared" si="1210"/>
        <v>0.999991000687672</v>
      </c>
      <c r="BI292" s="4">
        <f t="shared" si="1210"/>
        <v>0.999999968917635</v>
      </c>
      <c r="BJ292" s="4">
        <f t="shared" si="1210"/>
        <v>0.999995978011139</v>
      </c>
      <c r="BK292" s="61">
        <f t="shared" si="1199"/>
        <v>0.000782051577681684</v>
      </c>
      <c r="BL292" s="61">
        <f t="shared" si="1200"/>
        <v>-0.00190174441012753</v>
      </c>
      <c r="BM292" s="61">
        <f t="shared" si="1201"/>
        <v>0.00617772498336426</v>
      </c>
      <c r="BN292" s="61">
        <f t="shared" si="1202"/>
        <v>-0.00613243602758487</v>
      </c>
    </row>
    <row r="293" spans="1:66">
      <c r="A293" s="4">
        <f>Planar_dataset!A262</f>
        <v>0.787999977285485</v>
      </c>
      <c r="B293" s="4">
        <f>Planar_dataset!B262</f>
        <v>0.691778881256235</v>
      </c>
      <c r="C293">
        <f>Planar_dataset!C262</f>
        <v>1</v>
      </c>
      <c r="D293" s="40" cm="1">
        <f t="array" ref="D293">SUMPRODUCT($A293:$B293,$E$21:$F$21)+$G$21</f>
        <v>0.0171140749247977</v>
      </c>
      <c r="E293" s="40" cm="1">
        <f t="array" ref="E293">SUMPRODUCT($A293:$B293,$E$22:$F$22)+$G$22</f>
        <v>-0.0121308489491379</v>
      </c>
      <c r="F293" s="40" cm="1">
        <f t="array" ref="F293">SUMPRODUCT($A293:$B293,$E$23:$F$23)+$G$23</f>
        <v>-0.00463996667074912</v>
      </c>
      <c r="G293" s="40" cm="1">
        <f t="array" ref="G293">SUMPRODUCT($A293:$B293,$E$24:$F$24)+$G$24</f>
        <v>-0.00498946112288849</v>
      </c>
      <c r="H293" s="10">
        <f t="shared" si="1175"/>
        <v>0.017112404264489</v>
      </c>
      <c r="I293" s="10">
        <f t="shared" si="1176"/>
        <v>-0.0121302539357094</v>
      </c>
      <c r="J293" s="10">
        <f t="shared" si="1177"/>
        <v>-0.00463993337263876</v>
      </c>
      <c r="K293" s="10">
        <f t="shared" si="1178"/>
        <v>-0.00498941971955109</v>
      </c>
      <c r="L293" s="10" cm="1">
        <f t="array" ref="L293">SUMPRODUCT(H293:K293,$E$28:$H$28)+$I$28</f>
        <v>6.7214342359545e-5</v>
      </c>
      <c r="M293" s="10">
        <f t="shared" si="1179"/>
        <v>0.500016803585584</v>
      </c>
      <c r="N293">
        <f t="shared" si="1180"/>
        <v>1</v>
      </c>
      <c r="O293" s="4">
        <f t="shared" si="1181"/>
        <v>-0.693113573953487</v>
      </c>
      <c r="P293" s="61">
        <f t="shared" si="1182"/>
        <v>-0.499983196414416</v>
      </c>
      <c r="Q293" s="4">
        <f t="shared" si="1183"/>
        <v>0.999707165620289</v>
      </c>
      <c r="R293" s="4">
        <f t="shared" si="1184"/>
        <v>0.999852856939455</v>
      </c>
      <c r="S293" s="4">
        <f t="shared" si="1185"/>
        <v>0.999978471018298</v>
      </c>
      <c r="T293" s="4">
        <f t="shared" si="1186"/>
        <v>0.999975105690862</v>
      </c>
      <c r="U293" s="61">
        <f t="shared" si="1187"/>
        <v>0.000219019326680601</v>
      </c>
      <c r="V293" s="61">
        <f t="shared" si="1188"/>
        <v>0.00238565887724906</v>
      </c>
      <c r="W293" s="61">
        <f t="shared" si="1189"/>
        <v>0.00656896156432703</v>
      </c>
      <c r="X293" s="61">
        <f t="shared" si="1190"/>
        <v>-0.00442285314760457</v>
      </c>
      <c r="Y293" s="40" cm="1">
        <f t="array" ref="Y293">SUMPRODUCT($A293:$B293,$Z$21:$AA$21)+$AB$21</f>
        <v>0.0171766544278277</v>
      </c>
      <c r="Z293" s="40" cm="1">
        <f t="array" ref="Z293">SUMPRODUCT($A293:$B293,$Z$22:$AA$22)+$AB$22</f>
        <v>-0.0114571303654782</v>
      </c>
      <c r="AA293" s="40" cm="1">
        <f t="array" ref="AA293">SUMPRODUCT($A293:$B293,$Z$23:$AA$23)+$AB$23</f>
        <v>-0.00277088005127202</v>
      </c>
      <c r="AB293" s="40" cm="1">
        <f t="array" ref="AB293">SUMPRODUCT($A293:$B293,$Z$24:$AA$24)+$AB$24</f>
        <v>-0.00624702193194971</v>
      </c>
      <c r="AC293" s="10">
        <f t="shared" ref="AC293:AF293" si="1211">TANH(Y293)</f>
        <v>0.0171749653750117</v>
      </c>
      <c r="AD293" s="10">
        <f t="shared" si="1211"/>
        <v>-0.011456629081866</v>
      </c>
      <c r="AE293" s="10">
        <f t="shared" si="1211"/>
        <v>-0.00277087295989477</v>
      </c>
      <c r="AF293" s="10">
        <f t="shared" si="1211"/>
        <v>-0.00624694066928525</v>
      </c>
      <c r="AG293" s="61" cm="1">
        <f t="array" ref="AG293">SUMPRODUCT(AC293:AF293,$Z$28:$AC$28)+$AD$28</f>
        <v>-4.44700394863399e-5</v>
      </c>
      <c r="AH293" s="10">
        <f t="shared" si="1164"/>
        <v>0.49998888249013</v>
      </c>
      <c r="AI293">
        <f t="shared" si="1165"/>
        <v>0</v>
      </c>
      <c r="AJ293" s="4">
        <f t="shared" si="1166"/>
        <v>-0.693169415826887</v>
      </c>
      <c r="AK293" s="61">
        <f t="shared" si="1167"/>
        <v>-0.50001111750987</v>
      </c>
      <c r="AL293" s="4">
        <f t="shared" ref="AL293:AO293" si="1212">1-AC293^2</f>
        <v>0.999705020564367</v>
      </c>
      <c r="AM293" s="4">
        <f t="shared" si="1212"/>
        <v>0.999868745650081</v>
      </c>
      <c r="AN293" s="4">
        <f t="shared" si="1212"/>
        <v>0.99999232226304</v>
      </c>
      <c r="AO293" s="4">
        <f t="shared" si="1212"/>
        <v>0.999960975732274</v>
      </c>
      <c r="AP293" s="61">
        <f t="shared" si="1193"/>
        <v>0.000494448685741903</v>
      </c>
      <c r="AQ293" s="61">
        <f t="shared" si="1194"/>
        <v>0.000174603664705025</v>
      </c>
      <c r="AR293" s="61">
        <f t="shared" si="1195"/>
        <v>0.00618750401047892</v>
      </c>
      <c r="AS293" s="61">
        <f t="shared" si="1196"/>
        <v>-0.00515297571342573</v>
      </c>
      <c r="AT293" s="40" cm="1">
        <f t="array" ref="AT293">SUMPRODUCT($A293:$B293,$AO$21:$AP$21)+$AQ$21</f>
        <v>0.0173177866123646</v>
      </c>
      <c r="AU293" s="40" cm="1">
        <f t="array" ref="AU293">SUMPRODUCT($A293:$B293,$AO$22:$AP$22)+$AQ$22</f>
        <v>-0.0114078285196475</v>
      </c>
      <c r="AV293" s="40" cm="1">
        <f t="array" ref="AV293">SUMPRODUCT($A293:$B293,$AO$23:$AP$23)+$AQ$23</f>
        <v>-0.00101188582537965</v>
      </c>
      <c r="AW293" s="40" cm="1">
        <f t="array" ref="AW293">SUMPRODUCT($A293:$B293,$AO$24:$AP$24)+$AQ$24</f>
        <v>-0.00770971735038064</v>
      </c>
      <c r="AX293" s="10">
        <f t="shared" ref="AX293:BA293" si="1213">TANH(AT293)</f>
        <v>0.0173160555855254</v>
      </c>
      <c r="AY293" s="10">
        <f t="shared" si="1213"/>
        <v>-0.0114073336793134</v>
      </c>
      <c r="AZ293" s="10">
        <f t="shared" si="1213"/>
        <v>-0.0010118854800188</v>
      </c>
      <c r="BA293" s="10">
        <f t="shared" si="1213"/>
        <v>-0.00770956459947667</v>
      </c>
      <c r="BB293" s="10" cm="1">
        <f t="array" ref="BB293">SUMPRODUCT(AX293:BA293,$AU$28:$AX$28)+$AY$28</f>
        <v>-0.000151681294889402</v>
      </c>
      <c r="BC293" s="10">
        <f t="shared" si="1170"/>
        <v>0.49996207967635</v>
      </c>
      <c r="BD293">
        <f t="shared" si="1171"/>
        <v>0</v>
      </c>
      <c r="BE293" s="4">
        <f t="shared" si="1172"/>
        <v>-0.693223024083292</v>
      </c>
      <c r="BF293" s="61">
        <f t="shared" si="1173"/>
        <v>-0.50003792032365</v>
      </c>
      <c r="BG293" s="4">
        <f t="shared" ref="BG293:BJ293" si="1214">1-AX293^2</f>
        <v>0.999700154218959</v>
      </c>
      <c r="BH293" s="4">
        <f t="shared" si="1214"/>
        <v>0.999869872738329</v>
      </c>
      <c r="BI293" s="4">
        <f t="shared" si="1214"/>
        <v>0.999998976087775</v>
      </c>
      <c r="BJ293" s="4">
        <f t="shared" si="1214"/>
        <v>0.999940562613686</v>
      </c>
      <c r="BK293" s="61">
        <f t="shared" si="1199"/>
        <v>0.000781873939555944</v>
      </c>
      <c r="BL293" s="61">
        <f t="shared" si="1200"/>
        <v>-0.00190162085162116</v>
      </c>
      <c r="BM293" s="61">
        <f t="shared" si="1201"/>
        <v>0.00617806581966299</v>
      </c>
      <c r="BN293" s="61">
        <f t="shared" si="1202"/>
        <v>-0.00613244060218423</v>
      </c>
    </row>
    <row r="294" spans="1:66">
      <c r="A294" s="4">
        <f>Planar_dataset!A263</f>
        <v>-0.165291432258602</v>
      </c>
      <c r="B294" s="4">
        <f>Planar_dataset!B263</f>
        <v>-0.182942022447497</v>
      </c>
      <c r="C294">
        <f>Planar_dataset!C263</f>
        <v>1</v>
      </c>
      <c r="D294" s="40" cm="1">
        <f t="array" ref="D294">SUMPRODUCT($A294:$B294,$E$21:$F$21)+$G$21</f>
        <v>-0.00375500957022731</v>
      </c>
      <c r="E294" s="40" cm="1">
        <f t="array" ref="E294">SUMPRODUCT($A294:$B294,$E$22:$F$22)+$G$22</f>
        <v>0.00324960919262702</v>
      </c>
      <c r="F294" s="40" cm="1">
        <f t="array" ref="F294">SUMPRODUCT($A294:$B294,$E$23:$F$23)+$G$23</f>
        <v>0.00110750218434122</v>
      </c>
      <c r="G294" s="40" cm="1">
        <f t="array" ref="G294">SUMPRODUCT($A294:$B294,$E$24:$F$24)+$G$24</f>
        <v>0.00128381229875538</v>
      </c>
      <c r="H294" s="10">
        <f t="shared" si="1175"/>
        <v>-0.00375499192166061</v>
      </c>
      <c r="I294" s="10">
        <f t="shared" si="1176"/>
        <v>0.00324959775409441</v>
      </c>
      <c r="J294" s="10">
        <f t="shared" si="1177"/>
        <v>0.00110750173153508</v>
      </c>
      <c r="K294" s="10">
        <f t="shared" si="1178"/>
        <v>0.00128381159344049</v>
      </c>
      <c r="L294" s="10" cm="1">
        <f t="array" ref="L294">SUMPRODUCT(H294:K294,$E$28:$H$28)+$I$28</f>
        <v>-1.70564879059282e-5</v>
      </c>
      <c r="M294" s="10">
        <f t="shared" si="1179"/>
        <v>0.499995735878024</v>
      </c>
      <c r="N294">
        <f t="shared" si="1180"/>
        <v>0</v>
      </c>
      <c r="O294" s="4">
        <f t="shared" si="1181"/>
        <v>-0.693155708840264</v>
      </c>
      <c r="P294" s="61">
        <f t="shared" si="1182"/>
        <v>-0.500004264121976</v>
      </c>
      <c r="Q294" s="4">
        <f t="shared" si="1183"/>
        <v>0.999985900035668</v>
      </c>
      <c r="R294" s="4">
        <f t="shared" si="1184"/>
        <v>0.999989440114437</v>
      </c>
      <c r="S294" s="4">
        <f t="shared" si="1185"/>
        <v>0.999998773439915</v>
      </c>
      <c r="T294" s="4">
        <f t="shared" si="1186"/>
        <v>0.999998351827793</v>
      </c>
      <c r="U294" s="61">
        <f t="shared" si="1187"/>
        <v>0.00021908962414037</v>
      </c>
      <c r="V294" s="61">
        <f t="shared" si="1188"/>
        <v>0.00238608530390259</v>
      </c>
      <c r="W294" s="61">
        <f t="shared" si="1189"/>
        <v>0.00656937173387005</v>
      </c>
      <c r="X294" s="61">
        <f t="shared" si="1190"/>
        <v>-0.00442314233376298</v>
      </c>
      <c r="Y294" s="40" cm="1">
        <f t="array" ref="Y294">SUMPRODUCT($A294:$B294,$Z$21:$AA$21)+$AB$21</f>
        <v>-0.00377205651438394</v>
      </c>
      <c r="Z294" s="40" cm="1">
        <f t="array" ref="Z294">SUMPRODUCT($A294:$B294,$Z$22:$AA$22)+$AB$22</f>
        <v>0.0030660668175107</v>
      </c>
      <c r="AA294" s="40" cm="1">
        <f t="array" ref="AA294">SUMPRODUCT($A294:$B294,$Z$23:$AA$23)+$AB$23</f>
        <v>0.000597930388640188</v>
      </c>
      <c r="AB294" s="40" cm="1">
        <f t="array" ref="AB294">SUMPRODUCT($A294:$B294,$Z$24:$AA$24)+$AB$24</f>
        <v>0.0016266474426609</v>
      </c>
      <c r="AC294" s="10">
        <f t="shared" ref="AC294:AF294" si="1215">TANH(Y294)</f>
        <v>-0.00377203862436311</v>
      </c>
      <c r="AD294" s="10">
        <f t="shared" si="1215"/>
        <v>0.00306605720975488</v>
      </c>
      <c r="AE294" s="10">
        <f t="shared" si="1215"/>
        <v>0.000597930317382692</v>
      </c>
      <c r="AF294" s="10">
        <f t="shared" si="1215"/>
        <v>0.00162664600796919</v>
      </c>
      <c r="AG294" s="61" cm="1">
        <f t="array" ref="AG294">SUMPRODUCT(AC294:AF294,$Z$28:$AC$28)+$AD$28</f>
        <v>1.06358712680677e-5</v>
      </c>
      <c r="AH294" s="10">
        <f t="shared" si="1164"/>
        <v>0.500002658967817</v>
      </c>
      <c r="AI294">
        <f t="shared" si="1165"/>
        <v>1</v>
      </c>
      <c r="AJ294" s="4">
        <f t="shared" si="1166"/>
        <v>-0.693141862638451</v>
      </c>
      <c r="AK294" s="61">
        <f t="shared" si="1167"/>
        <v>-0.499997341032183</v>
      </c>
      <c r="AL294" s="4">
        <f t="shared" ref="AL294:AO294" si="1216">1-AC294^2</f>
        <v>0.999985771724616</v>
      </c>
      <c r="AM294" s="4">
        <f t="shared" si="1216"/>
        <v>0.999990599293186</v>
      </c>
      <c r="AN294" s="4">
        <f t="shared" si="1216"/>
        <v>0.999999642479336</v>
      </c>
      <c r="AO294" s="4">
        <f t="shared" si="1216"/>
        <v>0.999997354022765</v>
      </c>
      <c r="AP294" s="61">
        <f t="shared" si="1193"/>
        <v>0.00049457391669884</v>
      </c>
      <c r="AQ294" s="61">
        <f t="shared" si="1194"/>
        <v>0.000174620132264317</v>
      </c>
      <c r="AR294" s="61">
        <f t="shared" si="1195"/>
        <v>0.00618737882321515</v>
      </c>
      <c r="AS294" s="61">
        <f t="shared" si="1196"/>
        <v>-0.00515302119547067</v>
      </c>
      <c r="AT294" s="40" cm="1">
        <f t="array" ref="AT294">SUMPRODUCT($A294:$B294,$AO$21:$AP$21)+$AQ$21</f>
        <v>-0.00381050768173449</v>
      </c>
      <c r="AU294" s="40" cm="1">
        <f t="array" ref="AU294">SUMPRODUCT($A294:$B294,$AO$22:$AP$22)+$AQ$22</f>
        <v>0.0030526321113418</v>
      </c>
      <c r="AV294" s="40" cm="1">
        <f t="array" ref="AV294">SUMPRODUCT($A294:$B294,$AO$23:$AP$23)+$AQ$23</f>
        <v>0.000118308049543718</v>
      </c>
      <c r="AW294" s="40" cm="1">
        <f t="array" ref="AW294">SUMPRODUCT($A294:$B294,$AO$24:$AP$24)+$AQ$24</f>
        <v>0.00202544424311989</v>
      </c>
      <c r="AX294" s="10">
        <f t="shared" ref="AX294:BA294" si="1217">TANH(AT294)</f>
        <v>-0.00381048923902407</v>
      </c>
      <c r="AY294" s="10">
        <f t="shared" si="1217"/>
        <v>0.00305262262932912</v>
      </c>
      <c r="AZ294" s="10">
        <f t="shared" si="1217"/>
        <v>0.00011830804899174</v>
      </c>
      <c r="BA294" s="10">
        <f t="shared" si="1217"/>
        <v>0.00202544147338049</v>
      </c>
      <c r="BB294" s="10" cm="1">
        <f t="array" ref="BB294">SUMPRODUCT(AX294:BA294,$AU$28:$AX$28)+$AY$28</f>
        <v>4.17933523402831e-5</v>
      </c>
      <c r="BC294" s="10">
        <f t="shared" si="1170"/>
        <v>0.500010448338084</v>
      </c>
      <c r="BD294">
        <f t="shared" si="1171"/>
        <v>1</v>
      </c>
      <c r="BE294" s="4">
        <f t="shared" si="1172"/>
        <v>-0.693126284102111</v>
      </c>
      <c r="BF294" s="61">
        <f t="shared" si="1173"/>
        <v>-0.499989551661916</v>
      </c>
      <c r="BG294" s="4">
        <f t="shared" ref="BG294:BJ294" si="1218">1-AX294^2</f>
        <v>0.999985480171759</v>
      </c>
      <c r="BH294" s="4">
        <f t="shared" si="1218"/>
        <v>0.999990681495083</v>
      </c>
      <c r="BI294" s="4">
        <f t="shared" si="1218"/>
        <v>0.999999986003205</v>
      </c>
      <c r="BJ294" s="4">
        <f t="shared" si="1218"/>
        <v>0.999995897586838</v>
      </c>
      <c r="BK294" s="61">
        <f t="shared" si="1199"/>
        <v>0.00078202144315287</v>
      </c>
      <c r="BL294" s="61">
        <f t="shared" si="1200"/>
        <v>-0.00190166664798447</v>
      </c>
      <c r="BM294" s="61">
        <f t="shared" si="1201"/>
        <v>0.00617747445416095</v>
      </c>
      <c r="BN294" s="61">
        <f t="shared" si="1202"/>
        <v>-0.00613218673706255</v>
      </c>
    </row>
    <row r="295" spans="1:66">
      <c r="A295" s="4">
        <f>Planar_dataset!A264</f>
        <v>3.7397981820942</v>
      </c>
      <c r="B295" s="4">
        <f>Planar_dataset!B264</f>
        <v>1.63134903735626</v>
      </c>
      <c r="C295">
        <f>Planar_dataset!C264</f>
        <v>1</v>
      </c>
      <c r="D295" s="40" cm="1">
        <f t="array" ref="D295">SUMPRODUCT($A295:$B295,$E$21:$F$21)+$G$21</f>
        <v>0.0740120943780586</v>
      </c>
      <c r="E295" s="40" cm="1">
        <f t="array" ref="E295">SUMPRODUCT($A295:$B295,$E$22:$F$22)+$G$22</f>
        <v>-0.0267912597208168</v>
      </c>
      <c r="F295" s="40" cm="1">
        <f t="array" ref="F295">SUMPRODUCT($A295:$B295,$E$23:$F$23)+$G$23</f>
        <v>-0.0161611161482168</v>
      </c>
      <c r="G295" s="40" cm="1">
        <f t="array" ref="G295">SUMPRODUCT($A295:$B295,$E$24:$F$24)+$G$24</f>
        <v>-0.0133229339259019</v>
      </c>
      <c r="H295" s="10">
        <f t="shared" si="1175"/>
        <v>0.0738772489260811</v>
      </c>
      <c r="I295" s="10">
        <f t="shared" si="1176"/>
        <v>-0.0267848515588869</v>
      </c>
      <c r="J295" s="10">
        <f t="shared" si="1177"/>
        <v>-0.0161597092993979</v>
      </c>
      <c r="K295" s="10">
        <f t="shared" si="1178"/>
        <v>-0.0133221457057508</v>
      </c>
      <c r="L295" s="10" cm="1">
        <f t="array" ref="L295">SUMPRODUCT(H295:K295,$E$28:$H$28)+$I$28</f>
        <v>0.000189916525529663</v>
      </c>
      <c r="M295" s="10">
        <f t="shared" si="1179"/>
        <v>0.50004747913124</v>
      </c>
      <c r="N295">
        <f t="shared" si="1180"/>
        <v>1</v>
      </c>
      <c r="O295" s="4">
        <f t="shared" si="1181"/>
        <v>-0.693052226805716</v>
      </c>
      <c r="P295" s="61">
        <f t="shared" si="1182"/>
        <v>-0.49995252086876</v>
      </c>
      <c r="Q295" s="4">
        <f t="shared" si="1183"/>
        <v>0.994542152091114</v>
      </c>
      <c r="R295" s="4">
        <f t="shared" si="1184"/>
        <v>0.999282571726968</v>
      </c>
      <c r="S295" s="4">
        <f t="shared" si="1185"/>
        <v>0.999738863795359</v>
      </c>
      <c r="T295" s="4">
        <f t="shared" si="1186"/>
        <v>0.999822520433795</v>
      </c>
      <c r="U295" s="61">
        <f t="shared" si="1187"/>
        <v>0.000217874389431823</v>
      </c>
      <c r="V295" s="61">
        <f t="shared" si="1188"/>
        <v>0.00238415188683984</v>
      </c>
      <c r="W295" s="61">
        <f t="shared" si="1189"/>
        <v>0.0065669846298671</v>
      </c>
      <c r="X295" s="61">
        <f t="shared" si="1190"/>
        <v>-0.00442190695403855</v>
      </c>
      <c r="Y295" s="40" cm="1">
        <f t="array" ref="Y295">SUMPRODUCT($A295:$B295,$Z$21:$AA$21)+$AB$21</f>
        <v>0.0741376510381694</v>
      </c>
      <c r="Z295" s="40" cm="1">
        <f t="array" ref="Z295">SUMPRODUCT($A295:$B295,$Z$22:$AA$22)+$AB$22</f>
        <v>-0.0254460654967823</v>
      </c>
      <c r="AA295" s="40" cm="1">
        <f t="array" ref="AA295">SUMPRODUCT($A295:$B295,$Z$23:$AA$23)+$AB$23</f>
        <v>-0.0124214698516511</v>
      </c>
      <c r="AB295" s="40" cm="1">
        <f t="array" ref="AB295">SUMPRODUCT($A295:$B295,$Z$24:$AA$24)+$AB$24</f>
        <v>-0.0158384291638249</v>
      </c>
      <c r="AC295" s="10">
        <f t="shared" ref="AC295:AF295" si="1219">TANH(Y295)</f>
        <v>0.0740021191581121</v>
      </c>
      <c r="AD295" s="10">
        <f t="shared" si="1219"/>
        <v>-0.025440574790661</v>
      </c>
      <c r="AE295" s="10">
        <f t="shared" si="1219"/>
        <v>-0.0124208310428197</v>
      </c>
      <c r="AF295" s="10">
        <f t="shared" si="1219"/>
        <v>-0.0158371049092281</v>
      </c>
      <c r="AG295" s="61" cm="1">
        <f t="array" ref="AG295">SUMPRODUCT(AC295:AF295,$Z$28:$AC$28)+$AD$28</f>
        <v>-7.52186214726239e-5</v>
      </c>
      <c r="AH295" s="10">
        <f t="shared" si="1164"/>
        <v>0.499981195344641</v>
      </c>
      <c r="AI295">
        <f t="shared" si="1165"/>
        <v>0</v>
      </c>
      <c r="AJ295" s="4">
        <f t="shared" si="1166"/>
        <v>-0.693184790577912</v>
      </c>
      <c r="AK295" s="61">
        <f t="shared" si="1167"/>
        <v>-0.500018804655359</v>
      </c>
      <c r="AL295" s="4">
        <f t="shared" ref="AL295:AO295" si="1220">1-AC295^2</f>
        <v>0.994523686360109</v>
      </c>
      <c r="AM295" s="4">
        <f t="shared" si="1220"/>
        <v>0.999352777154321</v>
      </c>
      <c r="AN295" s="4">
        <f t="shared" si="1220"/>
        <v>0.999845722956206</v>
      </c>
      <c r="AO295" s="4">
        <f t="shared" si="1220"/>
        <v>0.999749186108094</v>
      </c>
      <c r="AP295" s="61">
        <f t="shared" si="1193"/>
        <v>0.000491893588153015</v>
      </c>
      <c r="AQ295" s="61">
        <f t="shared" si="1194"/>
        <v>0.000174516245851177</v>
      </c>
      <c r="AR295" s="61">
        <f t="shared" si="1195"/>
        <v>0.00618669203214193</v>
      </c>
      <c r="AS295" s="61">
        <f t="shared" si="1196"/>
        <v>-0.00515196352885287</v>
      </c>
      <c r="AT295" s="40" cm="1">
        <f t="array" ref="AT295">SUMPRODUCT($A295:$B295,$AO$21:$AP$21)+$AQ$21</f>
        <v>0.0744207684490485</v>
      </c>
      <c r="AU295" s="40" cm="1">
        <f t="array" ref="AU295">SUMPRODUCT($A295:$B295,$AO$22:$AP$22)+$AQ$22</f>
        <v>-0.0253476211896382</v>
      </c>
      <c r="AV295" s="40" cm="1">
        <f t="array" ref="AV295">SUMPRODUCT($A295:$B295,$AO$23:$AP$23)+$AQ$23</f>
        <v>-0.00890324737109944</v>
      </c>
      <c r="AW295" s="40" cm="1">
        <f t="array" ref="AW295">SUMPRODUCT($A295:$B295,$AO$24:$AP$24)+$AQ$24</f>
        <v>-0.0187632904093267</v>
      </c>
      <c r="AX295" s="10">
        <f t="shared" ref="AX295:BA295" si="1221">TANH(AT295)</f>
        <v>0.0742836802226624</v>
      </c>
      <c r="AY295" s="10">
        <f t="shared" si="1221"/>
        <v>-0.0253421939528466</v>
      </c>
      <c r="AZ295" s="10">
        <f t="shared" si="1221"/>
        <v>-0.00890301213157341</v>
      </c>
      <c r="BA295" s="10">
        <f t="shared" si="1221"/>
        <v>-0.0187610887780225</v>
      </c>
      <c r="BB295" s="10" cm="1">
        <f t="array" ref="BB295">SUMPRODUCT(AX295:BA295,$AU$28:$AX$28)+$AY$28</f>
        <v>-0.000331831681211903</v>
      </c>
      <c r="BC295" s="10">
        <f t="shared" si="1170"/>
        <v>0.499917042080458</v>
      </c>
      <c r="BD295">
        <f t="shared" si="1171"/>
        <v>0</v>
      </c>
      <c r="BE295" s="4">
        <f t="shared" si="1172"/>
        <v>-0.693313110164584</v>
      </c>
      <c r="BF295" s="61">
        <f t="shared" si="1173"/>
        <v>-0.500082957919542</v>
      </c>
      <c r="BG295" s="4">
        <f t="shared" ref="BG295:BJ295" si="1222">1-AX295^2</f>
        <v>0.994481934852577</v>
      </c>
      <c r="BH295" s="4">
        <f t="shared" si="1222"/>
        <v>0.999357773205656</v>
      </c>
      <c r="BI295" s="4">
        <f t="shared" si="1222"/>
        <v>0.999920736374985</v>
      </c>
      <c r="BJ295" s="4">
        <f t="shared" si="1222"/>
        <v>0.999648021547863</v>
      </c>
      <c r="BK295" s="61">
        <f t="shared" si="1199"/>
        <v>0.000777862780603835</v>
      </c>
      <c r="BL295" s="61">
        <f t="shared" si="1200"/>
        <v>-0.00190081809388634</v>
      </c>
      <c r="BM295" s="61">
        <f t="shared" si="1201"/>
        <v>0.0061781388537985</v>
      </c>
      <c r="BN295" s="61">
        <f t="shared" si="1202"/>
        <v>-0.00613119868212011</v>
      </c>
    </row>
    <row r="296" spans="1:66">
      <c r="A296" s="4">
        <f>Planar_dataset!A265</f>
        <v>3.48775653284795</v>
      </c>
      <c r="B296" s="4">
        <f>Planar_dataset!B265</f>
        <v>1.82884976566203</v>
      </c>
      <c r="C296">
        <f>Planar_dataset!C265</f>
        <v>1</v>
      </c>
      <c r="D296" s="40" cm="1">
        <f t="array" ref="D296">SUMPRODUCT($A296:$B296,$E$21:$F$21)+$G$21</f>
        <v>0.0703661158086244</v>
      </c>
      <c r="E296" s="40" cm="1">
        <f t="array" ref="E296">SUMPRODUCT($A296:$B296,$E$22:$F$22)+$G$22</f>
        <v>-0.0307148851918961</v>
      </c>
      <c r="F296" s="40" cm="1">
        <f t="array" ref="F296">SUMPRODUCT($A296:$B296,$E$23:$F$23)+$G$23</f>
        <v>-0.0161626339155713</v>
      </c>
      <c r="G296" s="40" cm="1">
        <f t="array" ref="G296">SUMPRODUCT($A296:$B296,$E$24:$F$24)+$G$24</f>
        <v>-0.0143527218345719</v>
      </c>
      <c r="H296" s="10">
        <f t="shared" si="1175"/>
        <v>0.0702502086638072</v>
      </c>
      <c r="I296" s="10">
        <f t="shared" si="1176"/>
        <v>-0.0307052299851036</v>
      </c>
      <c r="J296" s="10">
        <f t="shared" si="1177"/>
        <v>-0.0161612266703712</v>
      </c>
      <c r="K296" s="10">
        <f t="shared" si="1178"/>
        <v>-0.0143517363592236</v>
      </c>
      <c r="L296" s="10" cm="1">
        <f t="array" ref="L296">SUMPRODUCT(H296:K296,$E$28:$H$28)+$I$28</f>
        <v>0.000201126527723085</v>
      </c>
      <c r="M296" s="10">
        <f t="shared" si="1179"/>
        <v>0.500050281631761</v>
      </c>
      <c r="N296">
        <f t="shared" si="1180"/>
        <v>1</v>
      </c>
      <c r="O296" s="4">
        <f t="shared" si="1181"/>
        <v>-0.693046622352569</v>
      </c>
      <c r="P296" s="61">
        <f t="shared" si="1182"/>
        <v>-0.499949718368239</v>
      </c>
      <c r="Q296" s="4">
        <f t="shared" si="1183"/>
        <v>0.995064908182692</v>
      </c>
      <c r="R296" s="4">
        <f t="shared" si="1184"/>
        <v>0.999057188851562</v>
      </c>
      <c r="S296" s="4">
        <f t="shared" si="1185"/>
        <v>0.999738814752509</v>
      </c>
      <c r="T296" s="4">
        <f t="shared" si="1186"/>
        <v>0.999794027663475</v>
      </c>
      <c r="U296" s="61">
        <f t="shared" si="1187"/>
        <v>0.000217987687685821</v>
      </c>
      <c r="V296" s="61">
        <f t="shared" si="1188"/>
        <v>0.00238360079261887</v>
      </c>
      <c r="W296" s="61">
        <f t="shared" si="1189"/>
        <v>0.00656694749626989</v>
      </c>
      <c r="X296" s="61">
        <f t="shared" si="1190"/>
        <v>-0.00442175615285384</v>
      </c>
      <c r="Y296" s="40" cm="1">
        <f t="array" ref="Y296">SUMPRODUCT($A296:$B296,$Z$21:$AA$21)+$AB$21</f>
        <v>0.0705151175563066</v>
      </c>
      <c r="Z296" s="40" cm="1">
        <f t="array" ref="Z296">SUMPRODUCT($A296:$B296,$Z$22:$AA$22)+$AB$22</f>
        <v>-0.0291156955274584</v>
      </c>
      <c r="AA296" s="40" cm="1">
        <f t="array" ref="AA296">SUMPRODUCT($A296:$B296,$Z$23:$AA$23)+$AB$23</f>
        <v>-0.011720016080533</v>
      </c>
      <c r="AB296" s="40" cm="1">
        <f t="array" ref="AB296">SUMPRODUCT($A296:$B296,$Z$24:$AA$24)+$AB$24</f>
        <v>-0.0173413332597379</v>
      </c>
      <c r="AC296" s="10">
        <f t="shared" ref="AC296:AF296" si="1223">TANH(Y296)</f>
        <v>0.0703984735211383</v>
      </c>
      <c r="AD296" s="10">
        <f t="shared" si="1223"/>
        <v>-0.0291074709610115</v>
      </c>
      <c r="AE296" s="10">
        <f t="shared" si="1223"/>
        <v>-0.0117194794943234</v>
      </c>
      <c r="AF296" s="10">
        <f t="shared" si="1223"/>
        <v>-0.0173395951629336</v>
      </c>
      <c r="AG296" s="61" cm="1">
        <f t="array" ref="AG296">SUMPRODUCT(AC296:AF296,$Z$28:$AC$28)+$AD$28</f>
        <v>-9.45373231482303e-5</v>
      </c>
      <c r="AH296" s="10">
        <f t="shared" si="1164"/>
        <v>0.499976365669231</v>
      </c>
      <c r="AI296">
        <f t="shared" si="1165"/>
        <v>0</v>
      </c>
      <c r="AJ296" s="4">
        <f t="shared" si="1166"/>
        <v>-0.693194450338683</v>
      </c>
      <c r="AK296" s="61">
        <f t="shared" si="1167"/>
        <v>-0.500023634330769</v>
      </c>
      <c r="AL296" s="4">
        <f t="shared" ref="AL296:AO296" si="1224">1-AC296^2</f>
        <v>0.995044054925894</v>
      </c>
      <c r="AM296" s="4">
        <f t="shared" si="1224"/>
        <v>0.999152755134254</v>
      </c>
      <c r="AN296" s="4">
        <f t="shared" si="1224"/>
        <v>0.999862653800382</v>
      </c>
      <c r="AO296" s="4">
        <f t="shared" si="1224"/>
        <v>0.999699338439586</v>
      </c>
      <c r="AP296" s="61">
        <f t="shared" si="1193"/>
        <v>0.000492155717262608</v>
      </c>
      <c r="AQ296" s="61">
        <f t="shared" si="1194"/>
        <v>0.000174483001464709</v>
      </c>
      <c r="AR296" s="61">
        <f t="shared" si="1195"/>
        <v>0.0061868565524163</v>
      </c>
      <c r="AS296" s="61">
        <f t="shared" si="1196"/>
        <v>-0.00515175641132461</v>
      </c>
      <c r="AT296" s="40" cm="1">
        <f t="array" ref="AT296">SUMPRODUCT($A296:$B296,$AO$21:$AP$21)+$AQ$21</f>
        <v>0.0708511229906976</v>
      </c>
      <c r="AU296" s="40" cm="1">
        <f t="array" ref="AU296">SUMPRODUCT($A296:$B296,$AO$22:$AP$22)+$AQ$22</f>
        <v>-0.028998663705878</v>
      </c>
      <c r="AV296" s="40" cm="1">
        <f t="array" ref="AV296">SUMPRODUCT($A296:$B296,$AO$23:$AP$23)+$AQ$23</f>
        <v>-0.00753991729839407</v>
      </c>
      <c r="AW296" s="40" cm="1">
        <f t="array" ref="AW296">SUMPRODUCT($A296:$B296,$AO$24:$AP$24)+$AQ$24</f>
        <v>-0.0208167380809044</v>
      </c>
      <c r="AX296" s="10">
        <f t="shared" ref="AX296:BA296" si="1225">TANH(AT296)</f>
        <v>0.0707328058100836</v>
      </c>
      <c r="AY296" s="10">
        <f t="shared" si="1225"/>
        <v>-0.0289905378962424</v>
      </c>
      <c r="AZ296" s="10">
        <f t="shared" si="1225"/>
        <v>-0.00753977441932349</v>
      </c>
      <c r="BA296" s="10">
        <f t="shared" si="1225"/>
        <v>-0.0208137317172846</v>
      </c>
      <c r="BB296" s="10" cm="1">
        <f t="array" ref="BB296">SUMPRODUCT(AX296:BA296,$AU$28:$AX$28)+$AY$28</f>
        <v>-0.000382172145366262</v>
      </c>
      <c r="BC296" s="10">
        <f t="shared" si="1170"/>
        <v>0.499904456964821</v>
      </c>
      <c r="BD296">
        <f t="shared" si="1171"/>
        <v>0</v>
      </c>
      <c r="BE296" s="4">
        <f t="shared" si="1172"/>
        <v>-0.693338284889572</v>
      </c>
      <c r="BF296" s="61">
        <f t="shared" si="1173"/>
        <v>-0.500095543035179</v>
      </c>
      <c r="BG296" s="4">
        <f t="shared" ref="BG296:BJ296" si="1226">1-AX296^2</f>
        <v>0.994996870182233</v>
      </c>
      <c r="BH296" s="4">
        <f t="shared" si="1226"/>
        <v>0.999159548712487</v>
      </c>
      <c r="BI296" s="4">
        <f t="shared" si="1226"/>
        <v>0.999943151801706</v>
      </c>
      <c r="BJ296" s="4">
        <f t="shared" si="1226"/>
        <v>0.999566788572001</v>
      </c>
      <c r="BK296" s="61">
        <f t="shared" si="1199"/>
        <v>0.000778285138025161</v>
      </c>
      <c r="BL296" s="61">
        <f t="shared" si="1200"/>
        <v>-0.00190048888964965</v>
      </c>
      <c r="BM296" s="61">
        <f t="shared" si="1201"/>
        <v>0.0061784328332677</v>
      </c>
      <c r="BN296" s="61">
        <f t="shared" si="1202"/>
        <v>-0.00613085473678884</v>
      </c>
    </row>
    <row r="297" spans="1:66">
      <c r="A297" s="4">
        <f>Planar_dataset!A266</f>
        <v>2.08377776060822</v>
      </c>
      <c r="B297" s="4">
        <f>Planar_dataset!B266</f>
        <v>1.43428651255457</v>
      </c>
      <c r="C297">
        <f>Planar_dataset!C266</f>
        <v>1</v>
      </c>
      <c r="D297" s="40" cm="1">
        <f t="array" ref="D297">SUMPRODUCT($A297:$B297,$E$21:$F$21)+$G$21</f>
        <v>0.0435318442611127</v>
      </c>
      <c r="E297" s="40" cm="1">
        <f t="array" ref="E297">SUMPRODUCT($A297:$B297,$E$22:$F$22)+$G$22</f>
        <v>-0.0247170317275609</v>
      </c>
      <c r="F297" s="40" cm="1">
        <f t="array" ref="F297">SUMPRODUCT($A297:$B297,$E$23:$F$23)+$G$23</f>
        <v>-0.0108684138662773</v>
      </c>
      <c r="G297" s="40" cm="1">
        <f t="array" ref="G297">SUMPRODUCT($A297:$B297,$E$24:$F$24)+$G$24</f>
        <v>-0.0107171347312396</v>
      </c>
      <c r="H297" s="10">
        <f t="shared" si="1175"/>
        <v>0.0435043671623762</v>
      </c>
      <c r="I297" s="10">
        <f t="shared" si="1176"/>
        <v>-0.0247119994849132</v>
      </c>
      <c r="J297" s="10">
        <f t="shared" si="1177"/>
        <v>-0.0108679859520467</v>
      </c>
      <c r="K297" s="10">
        <f t="shared" si="1178"/>
        <v>-0.0107167244375244</v>
      </c>
      <c r="L297" s="10" cm="1">
        <f t="array" ref="L297">SUMPRODUCT(H297:K297,$E$28:$H$28)+$I$28</f>
        <v>0.000146855394082776</v>
      </c>
      <c r="M297" s="10">
        <f t="shared" si="1179"/>
        <v>0.500036713848455</v>
      </c>
      <c r="N297">
        <f t="shared" si="1180"/>
        <v>1</v>
      </c>
      <c r="O297" s="4">
        <f t="shared" si="1181"/>
        <v>-0.693073755558717</v>
      </c>
      <c r="P297" s="61">
        <f t="shared" si="1182"/>
        <v>-0.499963286151545</v>
      </c>
      <c r="Q297" s="4">
        <f t="shared" si="1183"/>
        <v>0.998107370037801</v>
      </c>
      <c r="R297" s="4">
        <f t="shared" si="1184"/>
        <v>0.999389317081458</v>
      </c>
      <c r="S297" s="4">
        <f t="shared" si="1185"/>
        <v>0.999881886881346</v>
      </c>
      <c r="T297" s="4">
        <f t="shared" si="1186"/>
        <v>0.99988515181733</v>
      </c>
      <c r="U297" s="61">
        <f t="shared" si="1187"/>
        <v>0.000218660130093398</v>
      </c>
      <c r="V297" s="61">
        <f t="shared" si="1188"/>
        <v>0.00238445790919001</v>
      </c>
      <c r="W297" s="61">
        <f t="shared" si="1189"/>
        <v>0.00656806553015567</v>
      </c>
      <c r="X297" s="61">
        <f t="shared" si="1190"/>
        <v>-0.00442227917451427</v>
      </c>
      <c r="Y297" s="40" cm="1">
        <f t="array" ref="Y297">SUMPRODUCT($A297:$B297,$Z$21:$AA$21)+$AB$21</f>
        <v>0.0436563225895462</v>
      </c>
      <c r="Z297" s="40" cm="1">
        <f t="array" ref="Z297">SUMPRODUCT($A297:$B297,$Z$22:$AA$22)+$AB$22</f>
        <v>-0.0233785586347405</v>
      </c>
      <c r="AA297" s="40" cm="1">
        <f t="array" ref="AA297">SUMPRODUCT($A297:$B297,$Z$23:$AA$23)+$AB$23</f>
        <v>-0.00715295159916385</v>
      </c>
      <c r="AB297" s="40" cm="1">
        <f t="array" ref="AB297">SUMPRODUCT($A297:$B297,$Z$24:$AA$24)+$AB$24</f>
        <v>-0.0132168111342172</v>
      </c>
      <c r="AC297" s="10">
        <f t="shared" ref="AC297:AF297" si="1227">TANH(Y297)</f>
        <v>0.0436286092259396</v>
      </c>
      <c r="AD297" s="10">
        <f t="shared" si="1227"/>
        <v>-0.0233743003273807</v>
      </c>
      <c r="AE297" s="10">
        <f t="shared" si="1227"/>
        <v>-0.00715282960874673</v>
      </c>
      <c r="AF297" s="10">
        <f t="shared" si="1227"/>
        <v>-0.0132160415990833</v>
      </c>
      <c r="AG297" s="61" cm="1">
        <f t="array" ref="AG297">SUMPRODUCT(AC297:AF297,$Z$28:$AC$28)+$AD$28</f>
        <v>-8.40733858402181e-5</v>
      </c>
      <c r="AH297" s="10">
        <f t="shared" si="1164"/>
        <v>0.499978981653552</v>
      </c>
      <c r="AI297">
        <f t="shared" si="1165"/>
        <v>0</v>
      </c>
      <c r="AJ297" s="4">
        <f t="shared" si="1166"/>
        <v>-0.693189218136407</v>
      </c>
      <c r="AK297" s="61">
        <f t="shared" si="1167"/>
        <v>-0.500021018346448</v>
      </c>
      <c r="AL297" s="4">
        <f t="shared" ref="AL297:AO297" si="1228">1-AC297^2</f>
        <v>0.99809654445701</v>
      </c>
      <c r="AM297" s="4">
        <f t="shared" si="1228"/>
        <v>0.999453642084205</v>
      </c>
      <c r="AN297" s="4">
        <f t="shared" si="1228"/>
        <v>0.999948837028588</v>
      </c>
      <c r="AO297" s="4">
        <f t="shared" si="1228"/>
        <v>0.999825336244451</v>
      </c>
      <c r="AP297" s="61">
        <f t="shared" si="1193"/>
        <v>0.000493662917116408</v>
      </c>
      <c r="AQ297" s="61">
        <f t="shared" si="1194"/>
        <v>0.000174534632519281</v>
      </c>
      <c r="AR297" s="61">
        <f t="shared" si="1195"/>
        <v>0.00618735745823049</v>
      </c>
      <c r="AS297" s="61">
        <f t="shared" si="1196"/>
        <v>-0.00515237876059379</v>
      </c>
      <c r="AT297" s="40" cm="1">
        <f t="array" ref="AT297">SUMPRODUCT($A297:$B297,$AO$21:$AP$21)+$AQ$21</f>
        <v>0.0439370443477653</v>
      </c>
      <c r="AU297" s="40" cm="1">
        <f t="array" ref="AU297">SUMPRODUCT($A297:$B297,$AO$22:$AP$22)+$AQ$22</f>
        <v>-0.0232806078079943</v>
      </c>
      <c r="AV297" s="40" cm="1">
        <f t="array" ref="AV297">SUMPRODUCT($A297:$B297,$AO$23:$AP$23)+$AQ$23</f>
        <v>-0.0036565895653323</v>
      </c>
      <c r="AW297" s="40" cm="1">
        <f t="array" ref="AW297">SUMPRODUCT($A297:$B297,$AO$24:$AP$24)+$AQ$24</f>
        <v>-0.0161240159433877</v>
      </c>
      <c r="AX297" s="10">
        <f t="shared" ref="AX297:BA297" si="1229">TANH(AT297)</f>
        <v>0.0439087932038588</v>
      </c>
      <c r="AY297" s="10">
        <f t="shared" si="1229"/>
        <v>-0.0232764027930175</v>
      </c>
      <c r="AZ297" s="10">
        <f t="shared" si="1229"/>
        <v>-0.00365657326842972</v>
      </c>
      <c r="BA297" s="10">
        <f t="shared" si="1229"/>
        <v>-0.0161226187605556</v>
      </c>
      <c r="BB297" s="10" cm="1">
        <f t="array" ref="BB297">SUMPRODUCT(AX297:BA297,$AU$28:$AX$28)+$AY$28</f>
        <v>-0.000308926091834933</v>
      </c>
      <c r="BC297" s="10">
        <f t="shared" si="1170"/>
        <v>0.499922768477655</v>
      </c>
      <c r="BD297">
        <f t="shared" si="1171"/>
        <v>0</v>
      </c>
      <c r="BE297" s="4">
        <f t="shared" si="1172"/>
        <v>-0.693301655535279</v>
      </c>
      <c r="BF297" s="61">
        <f t="shared" si="1173"/>
        <v>-0.500077231522345</v>
      </c>
      <c r="BG297" s="4">
        <f t="shared" ref="BG297:BJ297" si="1230">1-AX297^2</f>
        <v>0.998072017879381</v>
      </c>
      <c r="BH297" s="4">
        <f t="shared" si="1230"/>
        <v>0.999458209073017</v>
      </c>
      <c r="BI297" s="4">
        <f t="shared" si="1230"/>
        <v>0.999986629471933</v>
      </c>
      <c r="BJ297" s="4">
        <f t="shared" si="1230"/>
        <v>0.999740061164302</v>
      </c>
      <c r="BK297" s="61">
        <f t="shared" si="1199"/>
        <v>0.000780661928397874</v>
      </c>
      <c r="BL297" s="61">
        <f t="shared" si="1200"/>
        <v>-0.00190098735863183</v>
      </c>
      <c r="BM297" s="61">
        <f t="shared" si="1201"/>
        <v>0.0061784752328932</v>
      </c>
      <c r="BN297" s="61">
        <f t="shared" si="1202"/>
        <v>-0.00613169297981765</v>
      </c>
    </row>
    <row r="298" spans="1:66">
      <c r="A298" s="4">
        <f>Planar_dataset!A267</f>
        <v>2.36553486816998</v>
      </c>
      <c r="B298" s="4">
        <f>Planar_dataset!B267</f>
        <v>1.60094812436611</v>
      </c>
      <c r="C298">
        <f>Planar_dataset!C267</f>
        <v>1</v>
      </c>
      <c r="D298" s="40" cm="1">
        <f t="array" ref="D298">SUMPRODUCT($A298:$B298,$E$21:$F$21)+$G$21</f>
        <v>0.0492989264654554</v>
      </c>
      <c r="E298" s="40" cm="1">
        <f t="array" ref="E298">SUMPRODUCT($A298:$B298,$E$22:$F$22)+$G$22</f>
        <v>-0.0275508702280685</v>
      </c>
      <c r="F298" s="40" cm="1">
        <f t="array" ref="F298">SUMPRODUCT($A298:$B298,$E$23:$F$23)+$G$23</f>
        <v>-0.0122412218752953</v>
      </c>
      <c r="G298" s="40" cm="1">
        <f t="array" ref="G298">SUMPRODUCT($A298:$B298,$E$24:$F$24)+$G$24</f>
        <v>-0.0119952341702822</v>
      </c>
      <c r="H298" s="10">
        <f t="shared" si="1175"/>
        <v>0.049259026810427</v>
      </c>
      <c r="I298" s="10">
        <f t="shared" si="1176"/>
        <v>-0.0275439015104197</v>
      </c>
      <c r="J298" s="10">
        <f t="shared" si="1177"/>
        <v>-0.0122406104730574</v>
      </c>
      <c r="K298" s="10">
        <f t="shared" si="1178"/>
        <v>-0.011994658889399</v>
      </c>
      <c r="L298" s="10" cm="1">
        <f t="array" ref="L298">SUMPRODUCT(H298:K298,$E$28:$H$28)+$I$28</f>
        <v>0.000164577690270211</v>
      </c>
      <c r="M298" s="10">
        <f t="shared" si="1179"/>
        <v>0.500041144422475</v>
      </c>
      <c r="N298">
        <f t="shared" si="1180"/>
        <v>1</v>
      </c>
      <c r="O298" s="4">
        <f t="shared" si="1181"/>
        <v>-0.693064895100537</v>
      </c>
      <c r="P298" s="61">
        <f t="shared" si="1182"/>
        <v>-0.499958855577525</v>
      </c>
      <c r="Q298" s="4">
        <f t="shared" si="1183"/>
        <v>0.99757354827769</v>
      </c>
      <c r="R298" s="4">
        <f t="shared" si="1184"/>
        <v>0.999241333489584</v>
      </c>
      <c r="S298" s="4">
        <f t="shared" si="1185"/>
        <v>0.999850167455247</v>
      </c>
      <c r="T298" s="4">
        <f t="shared" si="1186"/>
        <v>0.999856128158127</v>
      </c>
      <c r="U298" s="61">
        <f t="shared" si="1187"/>
        <v>0.000218541246535024</v>
      </c>
      <c r="V298" s="61">
        <f t="shared" si="1188"/>
        <v>0.00238408370546909</v>
      </c>
      <c r="W298" s="61">
        <f t="shared" si="1189"/>
        <v>0.00656779896724803</v>
      </c>
      <c r="X298" s="61">
        <f t="shared" si="1190"/>
        <v>-0.0044221116208376</v>
      </c>
      <c r="Y298" s="40" cm="1">
        <f t="array" ref="Y298">SUMPRODUCT($A298:$B298,$Z$21:$AA$21)+$AB$21</f>
        <v>0.049437404808498</v>
      </c>
      <c r="Z298" s="40" cm="1">
        <f t="array" ref="Z298">SUMPRODUCT($A298:$B298,$Z$22:$AA$22)+$AB$22</f>
        <v>-0.0260620121049075</v>
      </c>
      <c r="AA298" s="40" cm="1">
        <f t="array" ref="AA298">SUMPRODUCT($A298:$B298,$Z$23:$AA$23)+$AB$23</f>
        <v>-0.00810809887599388</v>
      </c>
      <c r="AB298" s="40" cm="1">
        <f t="array" ref="AB298">SUMPRODUCT($A298:$B298,$Z$24:$AA$24)+$AB$24</f>
        <v>-0.0147758873463684</v>
      </c>
      <c r="AC298" s="10">
        <f t="shared" ref="AC298:AF298" si="1231">TANH(Y298)</f>
        <v>0.0493971681992676</v>
      </c>
      <c r="AD298" s="10">
        <f t="shared" si="1231"/>
        <v>-0.0260561130207206</v>
      </c>
      <c r="AE298" s="10">
        <f t="shared" si="1231"/>
        <v>-0.00810792120176736</v>
      </c>
      <c r="AF298" s="10">
        <f t="shared" si="1231"/>
        <v>-0.014774812115971</v>
      </c>
      <c r="AG298" s="61" cm="1">
        <f t="array" ref="AG298">SUMPRODUCT(AC298:AF298,$Z$28:$AC$28)+$AD$28</f>
        <v>-9.30886331134756e-5</v>
      </c>
      <c r="AH298" s="10">
        <f t="shared" si="1164"/>
        <v>0.499976727841738</v>
      </c>
      <c r="AI298">
        <f t="shared" si="1165"/>
        <v>0</v>
      </c>
      <c r="AJ298" s="4">
        <f t="shared" si="1166"/>
        <v>-0.693193725959689</v>
      </c>
      <c r="AK298" s="61">
        <f t="shared" si="1167"/>
        <v>-0.500023272158262</v>
      </c>
      <c r="AL298" s="4">
        <f t="shared" ref="AL298:AO298" si="1232">1-AC298^2</f>
        <v>0.997559919773893</v>
      </c>
      <c r="AM298" s="4">
        <f t="shared" si="1232"/>
        <v>0.999321078974251</v>
      </c>
      <c r="AN298" s="4">
        <f t="shared" si="1232"/>
        <v>0.999934261613786</v>
      </c>
      <c r="AO298" s="4">
        <f t="shared" si="1232"/>
        <v>0.999781704926938</v>
      </c>
      <c r="AP298" s="61">
        <f t="shared" si="1193"/>
        <v>0.000493399724157387</v>
      </c>
      <c r="AQ298" s="61">
        <f t="shared" si="1194"/>
        <v>0.000174512269616705</v>
      </c>
      <c r="AR298" s="61">
        <f t="shared" si="1195"/>
        <v>0.00618729515901451</v>
      </c>
      <c r="AS298" s="61">
        <f t="shared" si="1196"/>
        <v>-0.00515217713924249</v>
      </c>
      <c r="AT298" s="40" cm="1">
        <f t="array" ref="AT298">SUMPRODUCT($A298:$B298,$AO$21:$AP$21)+$AQ$21</f>
        <v>0.0497496985965156</v>
      </c>
      <c r="AU298" s="40" cm="1">
        <f t="array" ref="AU298">SUMPRODUCT($A298:$B298,$AO$22:$AP$22)+$AQ$22</f>
        <v>-0.0259530556046725</v>
      </c>
      <c r="AV298" s="40" cm="1">
        <f t="array" ref="AV298">SUMPRODUCT($A298:$B298,$AO$23:$AP$23)+$AQ$23</f>
        <v>-0.00421872810084585</v>
      </c>
      <c r="AW298" s="40" cm="1">
        <f t="array" ref="AW298">SUMPRODUCT($A298:$B298,$AO$24:$AP$24)+$AQ$24</f>
        <v>-0.0180098571981344</v>
      </c>
      <c r="AX298" s="10">
        <f t="shared" ref="AX298:BA298" si="1233">TANH(AT298)</f>
        <v>0.0497086951495126</v>
      </c>
      <c r="AY298" s="10">
        <f t="shared" si="1233"/>
        <v>-0.0259472301846588</v>
      </c>
      <c r="AZ298" s="10">
        <f t="shared" si="1233"/>
        <v>-0.00421870307318502</v>
      </c>
      <c r="BA298" s="10">
        <f t="shared" si="1233"/>
        <v>-0.0180079102552527</v>
      </c>
      <c r="BB298" s="10" cm="1">
        <f t="array" ref="BB298">SUMPRODUCT(AX298:BA298,$AU$28:$AX$28)+$AY$28</f>
        <v>-0.000344333328968347</v>
      </c>
      <c r="BC298" s="10">
        <f t="shared" si="1170"/>
        <v>0.499913916668608</v>
      </c>
      <c r="BD298">
        <f t="shared" si="1171"/>
        <v>0</v>
      </c>
      <c r="BE298" s="4">
        <f t="shared" si="1172"/>
        <v>-0.69331936204511</v>
      </c>
      <c r="BF298" s="61">
        <f t="shared" si="1173"/>
        <v>-0.500086083331392</v>
      </c>
      <c r="BG298" s="4">
        <f t="shared" ref="BG298:BJ298" si="1234">1-AX298^2</f>
        <v>0.997529045626533</v>
      </c>
      <c r="BH298" s="4">
        <f t="shared" si="1234"/>
        <v>0.999326741245744</v>
      </c>
      <c r="BI298" s="4">
        <f t="shared" si="1234"/>
        <v>0.99998220254438</v>
      </c>
      <c r="BJ298" s="4">
        <f t="shared" si="1234"/>
        <v>0.999675715168239</v>
      </c>
      <c r="BK298" s="61">
        <f t="shared" si="1199"/>
        <v>0.000780251042713202</v>
      </c>
      <c r="BL298" s="61">
        <f t="shared" si="1200"/>
        <v>-0.00190077094920751</v>
      </c>
      <c r="BM298" s="61">
        <f t="shared" si="1201"/>
        <v>0.00617855724485425</v>
      </c>
      <c r="BN298" s="61">
        <f t="shared" si="1202"/>
        <v>-0.00613140685674003</v>
      </c>
    </row>
    <row r="299" spans="1:66">
      <c r="A299" s="4">
        <f>Planar_dataset!A268</f>
        <v>3.47039368503092</v>
      </c>
      <c r="B299" s="4">
        <f>Planar_dataset!B268</f>
        <v>1.7523066763473</v>
      </c>
      <c r="C299">
        <f>Planar_dataset!C268</f>
        <v>1</v>
      </c>
      <c r="D299" s="40" cm="1">
        <f t="array" ref="D299">SUMPRODUCT($A299:$B299,$E$21:$F$21)+$G$21</f>
        <v>0.0697214408440256</v>
      </c>
      <c r="E299" s="40" cm="1">
        <f t="array" ref="E299">SUMPRODUCT($A299:$B299,$E$22:$F$22)+$G$22</f>
        <v>-0.029305265016115</v>
      </c>
      <c r="F299" s="40" cm="1">
        <f t="array" ref="F299">SUMPRODUCT($A299:$B299,$E$23:$F$23)+$G$23</f>
        <v>-0.0158429279417525</v>
      </c>
      <c r="G299" s="40" cm="1">
        <f t="array" ref="G299">SUMPRODUCT($A299:$B299,$E$24:$F$24)+$G$24</f>
        <v>-0.0138584298689953</v>
      </c>
      <c r="H299" s="10">
        <f t="shared" si="1175"/>
        <v>0.0696086862646047</v>
      </c>
      <c r="I299" s="10">
        <f t="shared" si="1176"/>
        <v>-0.029296878790492</v>
      </c>
      <c r="J299" s="10">
        <f t="shared" si="1177"/>
        <v>-0.0158416025584791</v>
      </c>
      <c r="K299" s="10">
        <f t="shared" si="1178"/>
        <v>-0.0138575427385822</v>
      </c>
      <c r="L299" s="10" cm="1">
        <f t="array" ref="L299">SUMPRODUCT(H299:K299,$E$28:$H$28)+$I$28</f>
        <v>0.000194859044082314</v>
      </c>
      <c r="M299" s="10">
        <f t="shared" si="1179"/>
        <v>0.500048714760866</v>
      </c>
      <c r="N299">
        <f t="shared" si="1180"/>
        <v>1</v>
      </c>
      <c r="O299" s="4">
        <f t="shared" si="1181"/>
        <v>-0.69304975578416</v>
      </c>
      <c r="P299" s="61">
        <f t="shared" si="1182"/>
        <v>-0.499951285239134</v>
      </c>
      <c r="Q299" s="4">
        <f t="shared" si="1183"/>
        <v>0.995154630796516</v>
      </c>
      <c r="R299" s="4">
        <f t="shared" si="1184"/>
        <v>0.999141692893135</v>
      </c>
      <c r="S299" s="4">
        <f t="shared" si="1185"/>
        <v>0.999749043628379</v>
      </c>
      <c r="T299" s="4">
        <f t="shared" si="1186"/>
        <v>0.999807968509248</v>
      </c>
      <c r="U299" s="61">
        <f t="shared" si="1187"/>
        <v>0.000218008026359707</v>
      </c>
      <c r="V299" s="61">
        <f t="shared" si="1188"/>
        <v>0.00238380987757578</v>
      </c>
      <c r="W299" s="61">
        <f t="shared" si="1189"/>
        <v>0.00656703526770781</v>
      </c>
      <c r="X299" s="61">
        <f t="shared" si="1190"/>
        <v>-0.00442183166680267</v>
      </c>
      <c r="Y299" s="40" cm="1">
        <f t="array" ref="Y299">SUMPRODUCT($A299:$B299,$Z$21:$AA$21)+$AB$21</f>
        <v>0.0698627020763333</v>
      </c>
      <c r="Z299" s="40" cm="1">
        <f t="array" ref="Z299">SUMPRODUCT($A299:$B299,$Z$22:$AA$22)+$AB$22</f>
        <v>-0.027789634032472</v>
      </c>
      <c r="AA299" s="40" cm="1">
        <f t="array" ref="AA299">SUMPRODUCT($A299:$B299,$Z$23:$AA$23)+$AB$23</f>
        <v>-0.0116319083104322</v>
      </c>
      <c r="AB299" s="40" cm="1">
        <f t="array" ref="AB299">SUMPRODUCT($A299:$B299,$Z$24:$AA$24)+$AB$24</f>
        <v>-0.0166911979162691</v>
      </c>
      <c r="AC299" s="10">
        <f t="shared" ref="AC299:AF299" si="1235">TANH(Y299)</f>
        <v>0.0697492616508737</v>
      </c>
      <c r="AD299" s="10">
        <f t="shared" si="1235"/>
        <v>-0.0277824825991618</v>
      </c>
      <c r="AE299" s="10">
        <f t="shared" si="1235"/>
        <v>-0.0116313837347523</v>
      </c>
      <c r="AF299" s="10">
        <f t="shared" si="1235"/>
        <v>-0.0166896480548358</v>
      </c>
      <c r="AG299" s="61" cm="1">
        <f t="array" ref="AG299">SUMPRODUCT(AC299:AF299,$Z$28:$AC$28)+$AD$28</f>
        <v>-8.87496242461728e-5</v>
      </c>
      <c r="AH299" s="10">
        <f t="shared" si="1164"/>
        <v>0.499977812593953</v>
      </c>
      <c r="AI299">
        <f t="shared" si="1165"/>
        <v>0</v>
      </c>
      <c r="AJ299" s="4">
        <f t="shared" si="1166"/>
        <v>-0.69319155635663</v>
      </c>
      <c r="AK299" s="61">
        <f t="shared" si="1167"/>
        <v>-0.500022187406047</v>
      </c>
      <c r="AL299" s="4">
        <f t="shared" ref="AL299:AO299" si="1236">1-AC299^2</f>
        <v>0.995135040499158</v>
      </c>
      <c r="AM299" s="4">
        <f t="shared" si="1236"/>
        <v>0.999228133660627</v>
      </c>
      <c r="AN299" s="4">
        <f t="shared" si="1236"/>
        <v>0.999864710912415</v>
      </c>
      <c r="AO299" s="4">
        <f t="shared" si="1236"/>
        <v>0.999721455647806</v>
      </c>
      <c r="AP299" s="61">
        <f t="shared" si="1193"/>
        <v>0.00049219929507315</v>
      </c>
      <c r="AQ299" s="61">
        <f t="shared" si="1194"/>
        <v>0.000174495659947118</v>
      </c>
      <c r="AR299" s="61">
        <f t="shared" si="1195"/>
        <v>0.00618685137819963</v>
      </c>
      <c r="AS299" s="61">
        <f t="shared" si="1196"/>
        <v>-0.0051518554800297</v>
      </c>
      <c r="AT299" s="40" cm="1">
        <f t="array" ref="AT299">SUMPRODUCT($A299:$B299,$AO$21:$AP$21)+$AQ$21</f>
        <v>0.0701812484837032</v>
      </c>
      <c r="AU299" s="40" cm="1">
        <f t="array" ref="AU299">SUMPRODUCT($A299:$B299,$AO$22:$AP$22)+$AQ$22</f>
        <v>-0.0276787171752797</v>
      </c>
      <c r="AV299" s="40" cm="1">
        <f t="array" ref="AV299">SUMPRODUCT($A299:$B299,$AO$23:$AP$23)+$AQ$23</f>
        <v>-0.00766981378775774</v>
      </c>
      <c r="AW299" s="40" cm="1">
        <f t="array" ref="AW299">SUMPRODUCT($A299:$B299,$AO$24:$AP$24)+$AQ$24</f>
        <v>-0.019985300263541</v>
      </c>
      <c r="AX299" s="10">
        <f t="shared" ref="AX299:BA299" si="1237">TANH(AT299)</f>
        <v>0.0700662512891555</v>
      </c>
      <c r="AY299" s="10">
        <f t="shared" si="1237"/>
        <v>-0.02767165101388</v>
      </c>
      <c r="AZ299" s="10">
        <f t="shared" si="1237"/>
        <v>-0.00766966339636324</v>
      </c>
      <c r="BA299" s="10">
        <f t="shared" si="1237"/>
        <v>-0.0199826398974806</v>
      </c>
      <c r="BB299" s="10" cm="1">
        <f t="array" ref="BB299">SUMPRODUCT(AX299:BA299,$AU$28:$AX$28)+$AY$28</f>
        <v>-0.000364315390106055</v>
      </c>
      <c r="BC299" s="10">
        <f t="shared" si="1170"/>
        <v>0.499908921153481</v>
      </c>
      <c r="BD299">
        <f t="shared" si="1171"/>
        <v>0</v>
      </c>
      <c r="BE299" s="4">
        <f t="shared" si="1172"/>
        <v>-0.693329354845711</v>
      </c>
      <c r="BF299" s="61">
        <f t="shared" si="1173"/>
        <v>-0.500091078846519</v>
      </c>
      <c r="BG299" s="4">
        <f t="shared" ref="BG299:BJ299" si="1238">1-AX299^2</f>
        <v>0.995090720430285</v>
      </c>
      <c r="BH299" s="4">
        <f t="shared" si="1238"/>
        <v>0.999234279730166</v>
      </c>
      <c r="BI299" s="4">
        <f t="shared" si="1238"/>
        <v>0.999941176263387</v>
      </c>
      <c r="BJ299" s="4">
        <f t="shared" si="1238"/>
        <v>0.999600694102728</v>
      </c>
      <c r="BK299" s="61">
        <f t="shared" si="1199"/>
        <v>0.000778351599404724</v>
      </c>
      <c r="BL299" s="61">
        <f t="shared" si="1200"/>
        <v>-0.00190061406827536</v>
      </c>
      <c r="BM299" s="61">
        <f t="shared" si="1201"/>
        <v>0.0061783654741113</v>
      </c>
      <c r="BN299" s="61">
        <f t="shared" si="1202"/>
        <v>-0.00613100796678015</v>
      </c>
    </row>
    <row r="300" spans="1:66">
      <c r="A300" s="4">
        <f>Planar_dataset!A269</f>
        <v>2.42914859112562</v>
      </c>
      <c r="B300" s="4">
        <f>Planar_dataset!B269</f>
        <v>0.464326857035379</v>
      </c>
      <c r="C300">
        <f>Planar_dataset!C269</f>
        <v>1</v>
      </c>
      <c r="D300" s="40" cm="1">
        <f t="array" ref="D300">SUMPRODUCT($A300:$B300,$E$21:$F$21)+$G$21</f>
        <v>0.0454752758323362</v>
      </c>
      <c r="E300" s="40" cm="1">
        <f t="array" ref="E300">SUMPRODUCT($A300:$B300,$E$22:$F$22)+$G$22</f>
        <v>-0.00630863021447285</v>
      </c>
      <c r="F300" s="40" cm="1">
        <f t="array" ref="F300">SUMPRODUCT($A300:$B300,$E$23:$F$23)+$G$23</f>
        <v>-0.00838541283181768</v>
      </c>
      <c r="G300" s="40" cm="1">
        <f t="array" ref="G300">SUMPRODUCT($A300:$B300,$E$24:$F$24)+$G$24</f>
        <v>-0.00492124606799437</v>
      </c>
      <c r="H300" s="10">
        <f t="shared" si="1175"/>
        <v>0.0454439541071541</v>
      </c>
      <c r="I300" s="10">
        <f t="shared" si="1176"/>
        <v>-0.00630854652380251</v>
      </c>
      <c r="J300" s="10">
        <f t="shared" si="1177"/>
        <v>-0.00838521629682966</v>
      </c>
      <c r="K300" s="10">
        <f t="shared" si="1178"/>
        <v>-0.00492120633971277</v>
      </c>
      <c r="L300" s="10" cm="1">
        <f t="array" ref="L300">SUMPRODUCT(H300:K300,$E$28:$H$28)+$I$28</f>
        <v>7.68291216107919e-5</v>
      </c>
      <c r="M300" s="10">
        <f t="shared" si="1179"/>
        <v>0.500019207280393</v>
      </c>
      <c r="N300">
        <f t="shared" si="1180"/>
        <v>1</v>
      </c>
      <c r="O300" s="4">
        <f t="shared" si="1181"/>
        <v>-0.693108766736979</v>
      </c>
      <c r="P300" s="61">
        <f t="shared" si="1182"/>
        <v>-0.499980792719607</v>
      </c>
      <c r="Q300" s="4">
        <f t="shared" si="1183"/>
        <v>0.997934847035107</v>
      </c>
      <c r="R300" s="4">
        <f t="shared" si="1184"/>
        <v>0.999960202240757</v>
      </c>
      <c r="S300" s="4">
        <f t="shared" si="1185"/>
        <v>0.999929688147655</v>
      </c>
      <c r="T300" s="4">
        <f t="shared" si="1186"/>
        <v>0.999975781728162</v>
      </c>
      <c r="U300" s="61">
        <f t="shared" si="1187"/>
        <v>0.00021862998987408</v>
      </c>
      <c r="V300" s="61">
        <f t="shared" si="1188"/>
        <v>0.00238590353379883</v>
      </c>
      <c r="W300" s="61">
        <f t="shared" si="1189"/>
        <v>0.00656860952554727</v>
      </c>
      <c r="X300" s="61">
        <f t="shared" si="1190"/>
        <v>-0.00442283487458543</v>
      </c>
      <c r="Y300" s="40" cm="1">
        <f t="array" ref="Y300">SUMPRODUCT($A300:$B300,$Z$21:$AA$21)+$AB$21</f>
        <v>0.0454950515725863</v>
      </c>
      <c r="Z300" s="40" cm="1">
        <f t="array" ref="Z300">SUMPRODUCT($A300:$B300,$Z$22:$AA$22)+$AB$22</f>
        <v>-0.00610214526509588</v>
      </c>
      <c r="AA300" s="40" cm="1">
        <f t="array" ref="AA300">SUMPRODUCT($A300:$B300,$Z$23:$AA$23)+$AB$23</f>
        <v>-0.00780551399432846</v>
      </c>
      <c r="AB300" s="40" cm="1">
        <f t="array" ref="AB300">SUMPRODUCT($A300:$B300,$Z$24:$AA$24)+$AB$24</f>
        <v>-0.00531082947493793</v>
      </c>
      <c r="AC300" s="10">
        <f t="shared" ref="AC300:AF300" si="1239">TANH(Y300)</f>
        <v>0.0454636889897375</v>
      </c>
      <c r="AD300" s="10">
        <f t="shared" si="1239"/>
        <v>-0.00610206952603725</v>
      </c>
      <c r="AE300" s="10">
        <f t="shared" si="1239"/>
        <v>-0.00780535547848293</v>
      </c>
      <c r="AF300" s="10">
        <f t="shared" si="1239"/>
        <v>-0.00531077954501263</v>
      </c>
      <c r="AG300" s="61" cm="1">
        <f t="array" ref="AG300">SUMPRODUCT(AC300:AF300,$Z$28:$AC$28)+$AD$28</f>
        <v>-2.37332372797608e-6</v>
      </c>
      <c r="AH300" s="10">
        <f t="shared" si="1164"/>
        <v>0.499999406669068</v>
      </c>
      <c r="AI300">
        <f t="shared" si="1165"/>
        <v>0</v>
      </c>
      <c r="AJ300" s="4">
        <f t="shared" si="1166"/>
        <v>-0.693148367222513</v>
      </c>
      <c r="AK300" s="61">
        <f t="shared" si="1167"/>
        <v>-0.500000593330932</v>
      </c>
      <c r="AL300" s="4">
        <f t="shared" ref="AL300:AO300" si="1240">1-AC300^2</f>
        <v>0.997933052983444</v>
      </c>
      <c r="AM300" s="4">
        <f t="shared" si="1240"/>
        <v>0.999962764747499</v>
      </c>
      <c r="AN300" s="4">
        <f t="shared" si="1240"/>
        <v>0.999939076425855</v>
      </c>
      <c r="AO300" s="4">
        <f t="shared" si="1240"/>
        <v>0.999971795620624</v>
      </c>
      <c r="AP300" s="61">
        <f t="shared" si="1193"/>
        <v>0.000493561891523721</v>
      </c>
      <c r="AQ300" s="61">
        <f t="shared" si="1194"/>
        <v>0.000174616407554675</v>
      </c>
      <c r="AR300" s="61">
        <f t="shared" si="1195"/>
        <v>0.00618704432214972</v>
      </c>
      <c r="AS300" s="61">
        <f t="shared" si="1196"/>
        <v>-0.00515292300978458</v>
      </c>
      <c r="AT300" s="40" cm="1">
        <f t="array" ref="AT300">SUMPRODUCT($A300:$B300,$AO$21:$AP$21)+$AQ$21</f>
        <v>0.0455395998278951</v>
      </c>
      <c r="AU300" s="40" cm="1">
        <f t="array" ref="AU300">SUMPRODUCT($A300:$B300,$AO$22:$AP$22)+$AQ$22</f>
        <v>-0.00608703466172844</v>
      </c>
      <c r="AV300" s="40" cm="1">
        <f t="array" ref="AV300">SUMPRODUCT($A300:$B300,$AO$23:$AP$23)+$AQ$23</f>
        <v>-0.00726098682823946</v>
      </c>
      <c r="AW300" s="40" cm="1">
        <f t="array" ref="AW300">SUMPRODUCT($A300:$B300,$AO$24:$AP$24)+$AQ$24</f>
        <v>-0.0057629674518343</v>
      </c>
      <c r="AX300" s="10">
        <f t="shared" ref="AX300:BA300" si="1241">TANH(AT300)</f>
        <v>0.0455081450760953</v>
      </c>
      <c r="AY300" s="10">
        <f t="shared" si="1241"/>
        <v>-0.00608695948392485</v>
      </c>
      <c r="AZ300" s="10">
        <f t="shared" si="1241"/>
        <v>-0.00726085922651801</v>
      </c>
      <c r="BA300" s="10">
        <f t="shared" si="1241"/>
        <v>-0.00576290365318619</v>
      </c>
      <c r="BB300" s="10" cm="1">
        <f t="array" ref="BB300">SUMPRODUCT(AX300:BA300,$AU$28:$AX$28)+$AY$28</f>
        <v>-7.44581862901101e-5</v>
      </c>
      <c r="BC300" s="10">
        <f t="shared" si="1170"/>
        <v>0.499981385453436</v>
      </c>
      <c r="BD300">
        <f t="shared" si="1171"/>
        <v>0</v>
      </c>
      <c r="BE300" s="4">
        <f t="shared" si="1172"/>
        <v>-0.693184410346093</v>
      </c>
      <c r="BF300" s="61">
        <f t="shared" si="1173"/>
        <v>-0.500018614546564</v>
      </c>
      <c r="BG300" s="4">
        <f t="shared" ref="BG300:BJ300" si="1242">1-AX300^2</f>
        <v>0.997929008731733</v>
      </c>
      <c r="BH300" s="4">
        <f t="shared" si="1242"/>
        <v>0.999962948924241</v>
      </c>
      <c r="BI300" s="4">
        <f t="shared" si="1242"/>
        <v>0.999947279923293</v>
      </c>
      <c r="BJ300" s="4">
        <f t="shared" si="1242"/>
        <v>0.999966788941484</v>
      </c>
      <c r="BK300" s="61">
        <f t="shared" si="1199"/>
        <v>0.000780458578104771</v>
      </c>
      <c r="BL300" s="61">
        <f t="shared" si="1200"/>
        <v>-0.0019017244444692</v>
      </c>
      <c r="BM300" s="61">
        <f t="shared" si="1201"/>
        <v>0.00617750792272704</v>
      </c>
      <c r="BN300" s="61">
        <f t="shared" si="1202"/>
        <v>-0.00613236467182568</v>
      </c>
    </row>
    <row r="301" spans="1:66">
      <c r="A301" s="4">
        <f>Planar_dataset!A270</f>
        <v>3.90210781338067</v>
      </c>
      <c r="B301" s="4">
        <f>Planar_dataset!B270</f>
        <v>1.43351616573493</v>
      </c>
      <c r="C301">
        <f>Planar_dataset!C270</f>
        <v>1</v>
      </c>
      <c r="D301" s="40" cm="1">
        <f t="array" ref="D301">SUMPRODUCT($A301:$B301,$E$21:$F$21)+$G$21</f>
        <v>0.0760516506861903</v>
      </c>
      <c r="E301" s="40" cm="1">
        <f t="array" ref="E301">SUMPRODUCT($A301:$B301,$E$22:$F$22)+$G$22</f>
        <v>-0.0229480339086684</v>
      </c>
      <c r="F301" s="40" cm="1">
        <f t="array" ref="F301">SUMPRODUCT($A301:$B301,$E$23:$F$23)+$G$23</f>
        <v>-0.0159095140409277</v>
      </c>
      <c r="G301" s="40" cm="1">
        <f t="array" ref="G301">SUMPRODUCT($A301:$B301,$E$24:$F$24)+$G$24</f>
        <v>-0.0122168178753713</v>
      </c>
      <c r="H301" s="10">
        <f t="shared" si="1175"/>
        <v>0.0759053652438077</v>
      </c>
      <c r="I301" s="10">
        <f t="shared" si="1176"/>
        <v>-0.0229440065183471</v>
      </c>
      <c r="J301" s="10">
        <f t="shared" si="1177"/>
        <v>-0.0159081718771308</v>
      </c>
      <c r="K301" s="10">
        <f t="shared" si="1178"/>
        <v>-0.0122162101223628</v>
      </c>
      <c r="L301" s="10" cm="1">
        <f t="array" ref="L301">SUMPRODUCT(H301:K301,$E$28:$H$28)+$I$28</f>
        <v>0.000177177129194784</v>
      </c>
      <c r="M301" s="10">
        <f t="shared" si="1179"/>
        <v>0.500044294282183</v>
      </c>
      <c r="N301">
        <f t="shared" si="1180"/>
        <v>1</v>
      </c>
      <c r="O301" s="4">
        <f t="shared" si="1181"/>
        <v>-0.693058595919315</v>
      </c>
      <c r="P301" s="61">
        <f t="shared" si="1182"/>
        <v>-0.499955705717817</v>
      </c>
      <c r="Q301" s="4">
        <f t="shared" si="1183"/>
        <v>0.994238375527204</v>
      </c>
      <c r="R301" s="4">
        <f t="shared" si="1184"/>
        <v>0.999473572564886</v>
      </c>
      <c r="S301" s="4">
        <f t="shared" si="1185"/>
        <v>0.999746930067528</v>
      </c>
      <c r="T301" s="4">
        <f t="shared" si="1186"/>
        <v>0.999850764210246</v>
      </c>
      <c r="U301" s="61">
        <f t="shared" si="1187"/>
        <v>0.000217809228589646</v>
      </c>
      <c r="V301" s="61">
        <f t="shared" si="1188"/>
        <v>0.00238462277945435</v>
      </c>
      <c r="W301" s="61">
        <f t="shared" si="1189"/>
        <v>0.00656707944880833</v>
      </c>
      <c r="X301" s="61">
        <f t="shared" si="1190"/>
        <v>-0.00442206003724264</v>
      </c>
      <c r="Y301" s="40" cm="1">
        <f t="array" ref="Y301">SUMPRODUCT($A301:$B301,$Z$21:$AA$21)+$AB$21</f>
        <v>0.0761547775102491</v>
      </c>
      <c r="Z301" s="40" cm="1">
        <f t="array" ref="Z301">SUMPRODUCT($A301:$B301,$Z$22:$AA$22)+$AB$22</f>
        <v>-0.0218456017827772</v>
      </c>
      <c r="AA301" s="40" cm="1">
        <f t="array" ref="AA301">SUMPRODUCT($A301:$B301,$Z$23:$AA$23)+$AB$23</f>
        <v>-0.0128420131154396</v>
      </c>
      <c r="AB301" s="40" cm="1">
        <f t="array" ref="AB301">SUMPRODUCT($A301:$B301,$Z$24:$AA$24)+$AB$24</f>
        <v>-0.0142799652802568</v>
      </c>
      <c r="AC301" s="10">
        <f t="shared" ref="AC301:AF301" si="1243">TANH(Y301)</f>
        <v>0.076007897086863</v>
      </c>
      <c r="AD301" s="10">
        <f t="shared" si="1243"/>
        <v>-0.0218421273182005</v>
      </c>
      <c r="AE301" s="10">
        <f t="shared" si="1243"/>
        <v>-0.0128413072052927</v>
      </c>
      <c r="AF301" s="10">
        <f t="shared" si="1243"/>
        <v>-0.0142789947149188</v>
      </c>
      <c r="AG301" s="61" cm="1">
        <f t="array" ref="AG301">SUMPRODUCT(AC301:AF301,$Z$28:$AC$28)+$AD$28</f>
        <v>-5.71980146551404e-5</v>
      </c>
      <c r="AH301" s="10">
        <f t="shared" si="1164"/>
        <v>0.49998570049634</v>
      </c>
      <c r="AI301">
        <f t="shared" si="1165"/>
        <v>0</v>
      </c>
      <c r="AJ301" s="4">
        <f t="shared" si="1166"/>
        <v>-0.693175779976224</v>
      </c>
      <c r="AK301" s="61">
        <f t="shared" si="1167"/>
        <v>-0.50001429950366</v>
      </c>
      <c r="AL301" s="4">
        <f t="shared" ref="AL301:AO301" si="1244">1-AC301^2</f>
        <v>0.994222799580433</v>
      </c>
      <c r="AM301" s="4">
        <f t="shared" si="1244"/>
        <v>0.999522921474216</v>
      </c>
      <c r="AN301" s="4">
        <f t="shared" si="1244"/>
        <v>0.999835100829259</v>
      </c>
      <c r="AO301" s="4">
        <f t="shared" si="1244"/>
        <v>0.999796110309931</v>
      </c>
      <c r="AP301" s="61">
        <f t="shared" si="1193"/>
        <v>0.000491740338291466</v>
      </c>
      <c r="AQ301" s="61">
        <f t="shared" si="1194"/>
        <v>0.000174544385376646</v>
      </c>
      <c r="AR301" s="61">
        <f t="shared" si="1195"/>
        <v>0.00618657056489013</v>
      </c>
      <c r="AS301" s="61">
        <f t="shared" si="1196"/>
        <v>-0.00515215892009184</v>
      </c>
      <c r="AT301" s="40" cm="1">
        <f t="array" ref="AT301">SUMPRODUCT($A301:$B301,$AO$21:$AP$21)+$AQ$21</f>
        <v>0.076387298870626</v>
      </c>
      <c r="AU301" s="40" cm="1">
        <f t="array" ref="AU301">SUMPRODUCT($A301:$B301,$AO$22:$AP$22)+$AQ$22</f>
        <v>-0.0217649230052032</v>
      </c>
      <c r="AV301" s="40" cm="1">
        <f t="array" ref="AV301">SUMPRODUCT($A301:$B301,$AO$23:$AP$23)+$AQ$23</f>
        <v>-0.00995659984513973</v>
      </c>
      <c r="AW301" s="40" cm="1">
        <f t="array" ref="AW301">SUMPRODUCT($A301:$B301,$AO$24:$AP$24)+$AQ$24</f>
        <v>-0.0166784856352493</v>
      </c>
      <c r="AX301" s="10">
        <f t="shared" ref="AX301:BA301" si="1245">TANH(AT301)</f>
        <v>0.0762390710349294</v>
      </c>
      <c r="AY301" s="10">
        <f t="shared" si="1245"/>
        <v>-0.0217614868888095</v>
      </c>
      <c r="AZ301" s="10">
        <f t="shared" si="1245"/>
        <v>-0.00995627084605938</v>
      </c>
      <c r="BA301" s="10">
        <f t="shared" si="1245"/>
        <v>-0.0166769393120544</v>
      </c>
      <c r="BB301" s="10" cm="1">
        <f t="array" ref="BB301">SUMPRODUCT(AX301:BA301,$AU$28:$AX$28)+$AY$28</f>
        <v>-0.000282696414564</v>
      </c>
      <c r="BC301" s="10">
        <f t="shared" si="1170"/>
        <v>0.49992932589683</v>
      </c>
      <c r="BD301">
        <f t="shared" si="1171"/>
        <v>0</v>
      </c>
      <c r="BE301" s="4">
        <f t="shared" si="1172"/>
        <v>-0.693288538756885</v>
      </c>
      <c r="BF301" s="61">
        <f t="shared" si="1173"/>
        <v>-0.50007067410317</v>
      </c>
      <c r="BG301" s="4">
        <f t="shared" ref="BG301:BJ301" si="1246">1-AX301^2</f>
        <v>0.994187604047731</v>
      </c>
      <c r="BH301" s="4">
        <f t="shared" si="1246"/>
        <v>0.999526437688388</v>
      </c>
      <c r="BI301" s="4">
        <f t="shared" si="1246"/>
        <v>0.99990087267084</v>
      </c>
      <c r="BJ301" s="4">
        <f t="shared" si="1246"/>
        <v>0.999721879695182</v>
      </c>
      <c r="BK301" s="61">
        <f t="shared" si="1199"/>
        <v>0.000777613459838278</v>
      </c>
      <c r="BL301" s="61">
        <f t="shared" si="1200"/>
        <v>-0.00190109220168322</v>
      </c>
      <c r="BM301" s="61">
        <f t="shared" si="1201"/>
        <v>0.00617786436929529</v>
      </c>
      <c r="BN301" s="61">
        <f t="shared" si="1202"/>
        <v>-0.00613150106536415</v>
      </c>
    </row>
    <row r="302" spans="1:66">
      <c r="A302" s="4">
        <f>Planar_dataset!A271</f>
        <v>2.03812321628084</v>
      </c>
      <c r="B302" s="4">
        <f>Planar_dataset!B271</f>
        <v>1.43138440655653</v>
      </c>
      <c r="C302">
        <f>Planar_dataset!C271</f>
        <v>1</v>
      </c>
      <c r="D302" s="40" cm="1">
        <f t="array" ref="D302">SUMPRODUCT($A302:$B302,$E$21:$F$21)+$G$21</f>
        <v>0.0427025861033046</v>
      </c>
      <c r="E302" s="40" cm="1">
        <f t="array" ref="E302">SUMPRODUCT($A302:$B302,$E$22:$F$22)+$G$22</f>
        <v>-0.0247070066733792</v>
      </c>
      <c r="F302" s="40" cm="1">
        <f t="array" ref="F302">SUMPRODUCT($A302:$B302,$E$23:$F$23)+$G$23</f>
        <v>-0.0107314780647855</v>
      </c>
      <c r="G302" s="40" cm="1">
        <f t="array" ref="G302">SUMPRODUCT($A302:$B302,$E$24:$F$24)+$G$24</f>
        <v>-0.0106611632606492</v>
      </c>
      <c r="H302" s="10">
        <f t="shared" si="1175"/>
        <v>0.042676648812078</v>
      </c>
      <c r="I302" s="10">
        <f t="shared" si="1176"/>
        <v>-0.0247019805503792</v>
      </c>
      <c r="J302" s="10">
        <f t="shared" si="1177"/>
        <v>-0.010731066121559</v>
      </c>
      <c r="K302" s="10">
        <f t="shared" si="1178"/>
        <v>-0.0106607593616445</v>
      </c>
      <c r="L302" s="10" cm="1">
        <f t="array" ref="L302">SUMPRODUCT(H302:K302,$E$28:$H$28)+$I$28</f>
        <v>0.000145866411139462</v>
      </c>
      <c r="M302" s="10">
        <f t="shared" si="1179"/>
        <v>0.50003646660272</v>
      </c>
      <c r="N302">
        <f t="shared" si="1180"/>
        <v>1</v>
      </c>
      <c r="O302" s="4">
        <f t="shared" si="1181"/>
        <v>-0.693074250014002</v>
      </c>
      <c r="P302" s="61">
        <f t="shared" si="1182"/>
        <v>-0.49996353339728</v>
      </c>
      <c r="Q302" s="4">
        <f t="shared" si="1183"/>
        <v>0.998178703646171</v>
      </c>
      <c r="R302" s="4">
        <f t="shared" si="1184"/>
        <v>0.999389812156889</v>
      </c>
      <c r="S302" s="4">
        <f t="shared" si="1185"/>
        <v>0.999884844219895</v>
      </c>
      <c r="T302" s="4">
        <f t="shared" si="1186"/>
        <v>0.999886348209833</v>
      </c>
      <c r="U302" s="61">
        <f t="shared" si="1187"/>
        <v>0.000218675865627594</v>
      </c>
      <c r="V302" s="61">
        <f t="shared" si="1188"/>
        <v>0.00238446026957914</v>
      </c>
      <c r="W302" s="61">
        <f t="shared" si="1189"/>
        <v>0.00656808820454403</v>
      </c>
      <c r="X302" s="61">
        <f t="shared" si="1190"/>
        <v>-0.00442228665284615</v>
      </c>
      <c r="Y302" s="40" cm="1">
        <f t="array" ref="Y302">SUMPRODUCT($A302:$B302,$Z$21:$AA$21)+$AB$21</f>
        <v>0.0428272973367744</v>
      </c>
      <c r="Z302" s="40" cm="1">
        <f t="array" ref="Z302">SUMPRODUCT($A302:$B302,$Z$22:$AA$22)+$AB$22</f>
        <v>-0.0233658820005485</v>
      </c>
      <c r="AA302" s="40" cm="1">
        <f t="array" ref="AA302">SUMPRODUCT($A302:$B302,$Z$23:$AA$23)+$AB$23</f>
        <v>-0.00700882158649259</v>
      </c>
      <c r="AB302" s="40" cm="1">
        <f t="array" ref="AB302">SUMPRODUCT($A302:$B302,$Z$24:$AA$24)+$AB$24</f>
        <v>-0.0131656933751987</v>
      </c>
      <c r="AC302" s="10">
        <f t="shared" ref="AC302:AF302" si="1247">TANH(Y302)</f>
        <v>0.0428011322462547</v>
      </c>
      <c r="AD302" s="10">
        <f t="shared" si="1247"/>
        <v>-0.0233616306154146</v>
      </c>
      <c r="AE302" s="10">
        <f t="shared" si="1247"/>
        <v>-0.0070087068226116</v>
      </c>
      <c r="AF302" s="10">
        <f t="shared" si="1247"/>
        <v>-0.0131649327340012</v>
      </c>
      <c r="AG302" s="61" cm="1">
        <f t="array" ref="AG302">SUMPRODUCT(AC302:AF302,$Z$28:$AC$28)+$AD$28</f>
        <v>-8.45160579654415e-5</v>
      </c>
      <c r="AH302" s="10">
        <f t="shared" si="1164"/>
        <v>0.499978870985521</v>
      </c>
      <c r="AI302">
        <f t="shared" si="1165"/>
        <v>0</v>
      </c>
      <c r="AJ302" s="4">
        <f t="shared" si="1166"/>
        <v>-0.693189439481799</v>
      </c>
      <c r="AK302" s="61">
        <f t="shared" si="1167"/>
        <v>-0.500021129014479</v>
      </c>
      <c r="AL302" s="4">
        <f t="shared" ref="AL302:AO302" si="1248">1-AC302^2</f>
        <v>0.998168063078439</v>
      </c>
      <c r="AM302" s="4">
        <f t="shared" si="1248"/>
        <v>0.999454234214989</v>
      </c>
      <c r="AN302" s="4">
        <f t="shared" si="1248"/>
        <v>0.999950878028675</v>
      </c>
      <c r="AO302" s="4">
        <f t="shared" si="1248"/>
        <v>0.999826684546109</v>
      </c>
      <c r="AP302" s="61">
        <f t="shared" si="1193"/>
        <v>0.000493698399808071</v>
      </c>
      <c r="AQ302" s="61">
        <f t="shared" si="1194"/>
        <v>0.000174534774552313</v>
      </c>
      <c r="AR302" s="61">
        <f t="shared" si="1195"/>
        <v>0.0061873714567043</v>
      </c>
      <c r="AS302" s="61">
        <f t="shared" si="1196"/>
        <v>-0.00515238684912903</v>
      </c>
      <c r="AT302" s="40" cm="1">
        <f t="array" ref="AT302">SUMPRODUCT($A302:$B302,$AO$21:$AP$21)+$AQ$21</f>
        <v>0.0431085454422612</v>
      </c>
      <c r="AU302" s="40" cm="1">
        <f t="array" ref="AU302">SUMPRODUCT($A302:$B302,$AO$22:$AP$22)+$AQ$22</f>
        <v>-0.0232677371718781</v>
      </c>
      <c r="AV302" s="40" cm="1">
        <f t="array" ref="AV302">SUMPRODUCT($A302:$B302,$AO$23:$AP$23)+$AQ$23</f>
        <v>-0.00350566236837529</v>
      </c>
      <c r="AW302" s="40" cm="1">
        <f t="array" ref="AW302">SUMPRODUCT($A302:$B302,$AO$24:$AP$24)+$AQ$24</f>
        <v>-0.0160785656638476</v>
      </c>
      <c r="AX302" s="10">
        <f t="shared" ref="AX302:BA302" si="1249">TANH(AT302)</f>
        <v>0.0430818617362031</v>
      </c>
      <c r="AY302" s="10">
        <f t="shared" si="1249"/>
        <v>-0.0232635391262422</v>
      </c>
      <c r="AZ302" s="10">
        <f t="shared" si="1249"/>
        <v>-0.00350564800730293</v>
      </c>
      <c r="BA302" s="10">
        <f t="shared" si="1249"/>
        <v>-0.0160771802620433</v>
      </c>
      <c r="BB302" s="10" cm="1">
        <f t="array" ref="BB302">SUMPRODUCT(AX302:BA302,$AU$28:$AX$28)+$AY$28</f>
        <v>-0.000308891187692711</v>
      </c>
      <c r="BC302" s="10">
        <f t="shared" si="1170"/>
        <v>0.499922777203691</v>
      </c>
      <c r="BD302">
        <f t="shared" si="1171"/>
        <v>0</v>
      </c>
      <c r="BE302" s="4">
        <f t="shared" si="1172"/>
        <v>-0.693301638080512</v>
      </c>
      <c r="BF302" s="61">
        <f t="shared" si="1173"/>
        <v>-0.500077222796309</v>
      </c>
      <c r="BG302" s="4">
        <f t="shared" ref="BG302:BJ302" si="1250">1-AX302^2</f>
        <v>0.998143953189343</v>
      </c>
      <c r="BH302" s="4">
        <f t="shared" si="1250"/>
        <v>0.999458807747322</v>
      </c>
      <c r="BI302" s="4">
        <f t="shared" si="1250"/>
        <v>0.999987710432049</v>
      </c>
      <c r="BJ302" s="4">
        <f t="shared" si="1250"/>
        <v>0.999741524274822</v>
      </c>
      <c r="BK302" s="61">
        <f t="shared" si="1199"/>
        <v>0.000780718180411766</v>
      </c>
      <c r="BL302" s="61">
        <f t="shared" si="1200"/>
        <v>-0.00190098846414998</v>
      </c>
      <c r="BM302" s="61">
        <f t="shared" si="1201"/>
        <v>0.00617848180385715</v>
      </c>
      <c r="BN302" s="61">
        <f t="shared" si="1202"/>
        <v>-0.00613170184650039</v>
      </c>
    </row>
    <row r="303" spans="1:66">
      <c r="A303" s="4">
        <f>Planar_dataset!A272</f>
        <v>4.04388428652282</v>
      </c>
      <c r="B303" s="4">
        <f>Planar_dataset!B272</f>
        <v>1.42782215410987</v>
      </c>
      <c r="C303">
        <f>Planar_dataset!C272</f>
        <v>1</v>
      </c>
      <c r="D303" s="40" cm="1">
        <f t="array" ref="D303">SUMPRODUCT($A303:$B303,$E$21:$F$21)+$G$21</f>
        <v>0.0785626501318034</v>
      </c>
      <c r="E303" s="40" cm="1">
        <f t="array" ref="E303">SUMPRODUCT($A303:$B303,$E$22:$F$22)+$G$22</f>
        <v>-0.0227051157106028</v>
      </c>
      <c r="F303" s="40" cm="1">
        <f t="array" ref="F303">SUMPRODUCT($A303:$B303,$E$23:$F$23)+$G$23</f>
        <v>-0.0162825852338445</v>
      </c>
      <c r="G303" s="40" cm="1">
        <f t="array" ref="G303">SUMPRODUCT($A303:$B303,$E$24:$F$24)+$G$24</f>
        <v>-0.0122984243382151</v>
      </c>
      <c r="H303" s="10">
        <f t="shared" si="1175"/>
        <v>0.0784014162644442</v>
      </c>
      <c r="I303" s="10">
        <f t="shared" si="1176"/>
        <v>-0.0227012148506576</v>
      </c>
      <c r="J303" s="10">
        <f t="shared" si="1177"/>
        <v>-0.0162811464260828</v>
      </c>
      <c r="K303" s="10">
        <f t="shared" si="1178"/>
        <v>-0.0122978043250775</v>
      </c>
      <c r="L303" s="10" cm="1">
        <f t="array" ref="L303">SUMPRODUCT(H303:K303,$E$28:$H$28)+$I$28</f>
        <v>0.0001791033402857</v>
      </c>
      <c r="M303" s="10">
        <f t="shared" si="1179"/>
        <v>0.500044775834952</v>
      </c>
      <c r="N303">
        <f t="shared" si="1180"/>
        <v>1</v>
      </c>
      <c r="O303" s="4">
        <f t="shared" si="1181"/>
        <v>-0.693057632899553</v>
      </c>
      <c r="P303" s="61">
        <f t="shared" si="1182"/>
        <v>-0.499955224165048</v>
      </c>
      <c r="Q303" s="4">
        <f t="shared" si="1183"/>
        <v>0.993853217927729</v>
      </c>
      <c r="R303" s="4">
        <f t="shared" si="1184"/>
        <v>0.999484654844304</v>
      </c>
      <c r="S303" s="4">
        <f t="shared" si="1185"/>
        <v>0.999734924271052</v>
      </c>
      <c r="T303" s="4">
        <f t="shared" si="1186"/>
        <v>0.999848764008782</v>
      </c>
      <c r="U303" s="61">
        <f t="shared" si="1187"/>
        <v>0.000217724641850679</v>
      </c>
      <c r="V303" s="61">
        <f t="shared" si="1188"/>
        <v>0.00238464692355721</v>
      </c>
      <c r="W303" s="61">
        <f t="shared" si="1189"/>
        <v>0.0065669942605562</v>
      </c>
      <c r="X303" s="61">
        <f t="shared" si="1190"/>
        <v>-0.00442204693163218</v>
      </c>
      <c r="Y303" s="40" cm="1">
        <f t="array" ref="Y303">SUMPRODUCT($A303:$B303,$Z$21:$AA$21)+$AB$21</f>
        <v>0.078663527473665</v>
      </c>
      <c r="Z303" s="40" cm="1">
        <f t="array" ref="Z303">SUMPRODUCT($A303:$B303,$Z$22:$AA$22)+$AB$22</f>
        <v>-0.0216274034855812</v>
      </c>
      <c r="AA303" s="40" cm="1">
        <f t="array" ref="AA303">SUMPRODUCT($A303:$B303,$Z$23:$AA$23)+$AB$23</f>
        <v>-0.0132831068044873</v>
      </c>
      <c r="AB303" s="40" cm="1">
        <f t="array" ref="AB303">SUMPRODUCT($A303:$B303,$Z$24:$AA$24)+$AB$24</f>
        <v>-0.0143157587551181</v>
      </c>
      <c r="AC303" s="10">
        <f t="shared" ref="AC303:AF303" si="1251">TANH(Y303)</f>
        <v>0.0785016727420082</v>
      </c>
      <c r="AD303" s="10">
        <f t="shared" si="1251"/>
        <v>-0.0216240320827643</v>
      </c>
      <c r="AE303" s="10">
        <f t="shared" si="1251"/>
        <v>-0.0132823256317297</v>
      </c>
      <c r="AF303" s="10">
        <f t="shared" si="1251"/>
        <v>-0.0143147808735542</v>
      </c>
      <c r="AG303" s="61" cm="1">
        <f t="array" ref="AG303">SUMPRODUCT(AC303:AF303,$Z$28:$AC$28)+$AD$28</f>
        <v>-5.46522339022737e-5</v>
      </c>
      <c r="AH303" s="10">
        <f t="shared" si="1164"/>
        <v>0.499986336941528</v>
      </c>
      <c r="AI303">
        <f t="shared" si="1165"/>
        <v>0</v>
      </c>
      <c r="AJ303" s="4">
        <f t="shared" si="1166"/>
        <v>-0.693174507050255</v>
      </c>
      <c r="AK303" s="61">
        <f t="shared" si="1167"/>
        <v>-0.500013663058472</v>
      </c>
      <c r="AL303" s="4">
        <f t="shared" ref="AL303:AO303" si="1252">1-AC303^2</f>
        <v>0.993837487376707</v>
      </c>
      <c r="AM303" s="4">
        <f t="shared" si="1252"/>
        <v>0.999532401236484</v>
      </c>
      <c r="AN303" s="4">
        <f t="shared" si="1252"/>
        <v>0.999823579825813</v>
      </c>
      <c r="AO303" s="4">
        <f t="shared" si="1252"/>
        <v>0.999795087048542</v>
      </c>
      <c r="AP303" s="61">
        <f t="shared" si="1193"/>
        <v>0.000491549138079672</v>
      </c>
      <c r="AQ303" s="61">
        <f t="shared" si="1194"/>
        <v>0.000174545818634073</v>
      </c>
      <c r="AR303" s="61">
        <f t="shared" si="1195"/>
        <v>0.00618649140312394</v>
      </c>
      <c r="AS303" s="61">
        <f t="shared" si="1196"/>
        <v>-0.00515214708907219</v>
      </c>
      <c r="AT303" s="40" cm="1">
        <f t="array" ref="AT303">SUMPRODUCT($A303:$B303,$AO$21:$AP$21)+$AQ$21</f>
        <v>0.0788909717947063</v>
      </c>
      <c r="AU303" s="40" cm="1">
        <f t="array" ref="AU303">SUMPRODUCT($A303:$B303,$AO$22:$AP$22)+$AQ$22</f>
        <v>-0.0215485336082582</v>
      </c>
      <c r="AV303" s="40" cm="1">
        <f t="array" ref="AV303">SUMPRODUCT($A303:$B303,$AO$23:$AP$23)+$AQ$23</f>
        <v>-0.0104618036373524</v>
      </c>
      <c r="AW303" s="40" cm="1">
        <f t="array" ref="AW303">SUMPRODUCT($A303:$B303,$AO$24:$AP$24)+$AQ$24</f>
        <v>-0.016660915667385</v>
      </c>
      <c r="AX303" s="10">
        <f t="shared" ref="AX303:BA303" si="1253">TANH(AT303)</f>
        <v>0.0787277113947865</v>
      </c>
      <c r="AY303" s="10">
        <f t="shared" si="1253"/>
        <v>-0.0215451989506132</v>
      </c>
      <c r="AZ303" s="10">
        <f t="shared" si="1253"/>
        <v>-0.0104614219749099</v>
      </c>
      <c r="BA303" s="10">
        <f t="shared" si="1253"/>
        <v>-0.01665937422561</v>
      </c>
      <c r="BB303" s="10" cm="1">
        <f t="array" ref="BB303">SUMPRODUCT(AX303:BA303,$AU$28:$AX$28)+$AY$28</f>
        <v>-0.000279309575636881</v>
      </c>
      <c r="BC303" s="10">
        <f t="shared" si="1170"/>
        <v>0.499930172606545</v>
      </c>
      <c r="BD303">
        <f t="shared" si="1171"/>
        <v>0</v>
      </c>
      <c r="BE303" s="4">
        <f t="shared" si="1172"/>
        <v>-0.693286845099494</v>
      </c>
      <c r="BF303" s="61">
        <f t="shared" si="1173"/>
        <v>-0.500069827393455</v>
      </c>
      <c r="BG303" s="4">
        <f t="shared" ref="BG303:BJ303" si="1254">1-AX303^2</f>
        <v>0.993801947458539</v>
      </c>
      <c r="BH303" s="4">
        <f t="shared" si="1254"/>
        <v>0.999535804402178</v>
      </c>
      <c r="BI303" s="4">
        <f t="shared" si="1254"/>
        <v>0.999890558650263</v>
      </c>
      <c r="BJ303" s="4">
        <f t="shared" si="1254"/>
        <v>0.999722465250411</v>
      </c>
      <c r="BK303" s="61">
        <f t="shared" si="1199"/>
        <v>0.000777310498674368</v>
      </c>
      <c r="BL303" s="61">
        <f t="shared" si="1200"/>
        <v>-0.00190110679818482</v>
      </c>
      <c r="BM303" s="61">
        <f t="shared" si="1201"/>
        <v>0.00617779018422905</v>
      </c>
      <c r="BN303" s="61">
        <f t="shared" si="1202"/>
        <v>-0.0061314942749538</v>
      </c>
    </row>
    <row r="304" spans="1:66">
      <c r="A304" s="4">
        <f>Planar_dataset!A273</f>
        <v>3.15341019225759</v>
      </c>
      <c r="B304" s="4">
        <f>Planar_dataset!B273</f>
        <v>1.7349267445433</v>
      </c>
      <c r="C304">
        <f>Planar_dataset!C273</f>
        <v>1</v>
      </c>
      <c r="D304" s="40" cm="1">
        <f t="array" ref="D304">SUMPRODUCT($A304:$B304,$E$21:$F$21)+$G$21</f>
        <v>0.0639759187218712</v>
      </c>
      <c r="E304" s="40" cm="1">
        <f t="array" ref="E304">SUMPRODUCT($A304:$B304,$E$22:$F$22)+$G$22</f>
        <v>-0.0292872722998302</v>
      </c>
      <c r="F304" s="40" cm="1">
        <f t="array" ref="F304">SUMPRODUCT($A304:$B304,$E$23:$F$23)+$G$23</f>
        <v>-0.0149019962602157</v>
      </c>
      <c r="G304" s="40" cm="1">
        <f t="array" ref="G304">SUMPRODUCT($A304:$B304,$E$24:$F$24)+$G$24</f>
        <v>-0.0134871807409772</v>
      </c>
      <c r="H304" s="10">
        <f t="shared" si="1175"/>
        <v>0.0638887786484398</v>
      </c>
      <c r="I304" s="10">
        <f t="shared" si="1176"/>
        <v>-0.0292789015080091</v>
      </c>
      <c r="J304" s="10">
        <f t="shared" si="1177"/>
        <v>-0.0149008932652764</v>
      </c>
      <c r="K304" s="10">
        <f t="shared" si="1178"/>
        <v>-0.0134863630095688</v>
      </c>
      <c r="L304" s="10" cm="1">
        <f t="array" ref="L304">SUMPRODUCT(H304:K304,$E$28:$H$28)+$I$28</f>
        <v>0.000188203503153186</v>
      </c>
      <c r="M304" s="10">
        <f t="shared" si="1179"/>
        <v>0.500047050875649</v>
      </c>
      <c r="N304">
        <f t="shared" si="1180"/>
        <v>1</v>
      </c>
      <c r="O304" s="4">
        <f t="shared" si="1181"/>
        <v>-0.693053083235939</v>
      </c>
      <c r="P304" s="61">
        <f t="shared" si="1182"/>
        <v>-0.499952949124351</v>
      </c>
      <c r="Q304" s="4">
        <f t="shared" si="1183"/>
        <v>0.995918223962811</v>
      </c>
      <c r="R304" s="4">
        <f t="shared" si="1184"/>
        <v>0.999142745926484</v>
      </c>
      <c r="S304" s="4">
        <f t="shared" si="1185"/>
        <v>0.999777963379897</v>
      </c>
      <c r="T304" s="4">
        <f t="shared" si="1186"/>
        <v>0.999818118012774</v>
      </c>
      <c r="U304" s="61">
        <f t="shared" si="1187"/>
        <v>0.000218176032440138</v>
      </c>
      <c r="V304" s="61">
        <f t="shared" si="1188"/>
        <v>0.00238382032351684</v>
      </c>
      <c r="W304" s="61">
        <f t="shared" si="1189"/>
        <v>0.00656724708875623</v>
      </c>
      <c r="X304" s="61">
        <f t="shared" si="1190"/>
        <v>-0.00442189127124255</v>
      </c>
      <c r="Y304" s="40" cm="1">
        <f t="array" ref="Y304">SUMPRODUCT($A304:$B304,$Z$21:$AA$21)+$AB$21</f>
        <v>0.0641190844675288</v>
      </c>
      <c r="Z304" s="40" cm="1">
        <f t="array" ref="Z304">SUMPRODUCT($A304:$B304,$Z$22:$AA$22)+$AB$22</f>
        <v>-0.0277501264103336</v>
      </c>
      <c r="AA304" s="40" cm="1">
        <f t="array" ref="AA304">SUMPRODUCT($A304:$B304,$Z$23:$AA$23)+$AB$23</f>
        <v>-0.0106324233626887</v>
      </c>
      <c r="AB304" s="40" cm="1">
        <f t="array" ref="AB304">SUMPRODUCT($A304:$B304,$Z$24:$AA$24)+$AB$24</f>
        <v>-0.0163594378572997</v>
      </c>
      <c r="AC304" s="10">
        <f t="shared" ref="AC304:AF304" si="1255">TANH(Y304)</f>
        <v>0.0640313587184784</v>
      </c>
      <c r="AD304" s="10">
        <f t="shared" si="1255"/>
        <v>-0.0277430054283168</v>
      </c>
      <c r="AE304" s="10">
        <f t="shared" si="1255"/>
        <v>-0.0106320227212282</v>
      </c>
      <c r="AF304" s="10">
        <f t="shared" si="1255"/>
        <v>-0.0163579785814854</v>
      </c>
      <c r="AG304" s="61" cm="1">
        <f t="array" ref="AG304">SUMPRODUCT(AC304:AF304,$Z$28:$AC$28)+$AD$28</f>
        <v>-9.20561432743396e-5</v>
      </c>
      <c r="AH304" s="10">
        <f t="shared" si="1164"/>
        <v>0.499976985964198</v>
      </c>
      <c r="AI304">
        <f t="shared" si="1165"/>
        <v>0</v>
      </c>
      <c r="AJ304" s="4">
        <f t="shared" si="1166"/>
        <v>-0.693193209690874</v>
      </c>
      <c r="AK304" s="61">
        <f t="shared" si="1167"/>
        <v>-0.500023014035802</v>
      </c>
      <c r="AL304" s="4">
        <f t="shared" ref="AL304:AO304" si="1256">1-AC304^2</f>
        <v>0.995899985100666</v>
      </c>
      <c r="AM304" s="4">
        <f t="shared" si="1256"/>
        <v>0.999230325649804</v>
      </c>
      <c r="AN304" s="4">
        <f t="shared" si="1256"/>
        <v>0.999886960092855</v>
      </c>
      <c r="AO304" s="4">
        <f t="shared" si="1256"/>
        <v>0.999732416536728</v>
      </c>
      <c r="AP304" s="61">
        <f t="shared" si="1193"/>
        <v>0.00049257845522646</v>
      </c>
      <c r="AQ304" s="61">
        <f t="shared" si="1194"/>
        <v>0.000174496331209619</v>
      </c>
      <c r="AR304" s="61">
        <f t="shared" si="1195"/>
        <v>0.0061869992774423</v>
      </c>
      <c r="AS304" s="61">
        <f t="shared" si="1196"/>
        <v>-0.00515192048174836</v>
      </c>
      <c r="AT304" s="40" cm="1">
        <f t="array" ref="AT304">SUMPRODUCT($A304:$B304,$AO$21:$AP$21)+$AQ$21</f>
        <v>0.064441933681047</v>
      </c>
      <c r="AU304" s="40" cm="1">
        <f t="array" ref="AU304">SUMPRODUCT($A304:$B304,$AO$22:$AP$22)+$AQ$22</f>
        <v>-0.0276376353703456</v>
      </c>
      <c r="AV304" s="40" cm="1">
        <f t="array" ref="AV304">SUMPRODUCT($A304:$B304,$AO$23:$AP$23)+$AQ$23</f>
        <v>-0.00661503679095462</v>
      </c>
      <c r="AW304" s="40" cm="1">
        <f t="array" ref="AW304">SUMPRODUCT($A304:$B304,$AO$24:$AP$24)+$AQ$24</f>
        <v>-0.0196996253900069</v>
      </c>
      <c r="AX304" s="10">
        <f t="shared" ref="AX304:BA304" si="1257">TANH(AT304)</f>
        <v>0.0643528775876497</v>
      </c>
      <c r="AY304" s="10">
        <f t="shared" si="1257"/>
        <v>-0.0276306006194736</v>
      </c>
      <c r="AZ304" s="10">
        <f t="shared" si="1257"/>
        <v>-0.00661494030414744</v>
      </c>
      <c r="BA304" s="10">
        <f t="shared" si="1257"/>
        <v>-0.0196970774732325</v>
      </c>
      <c r="BB304" s="10" cm="1">
        <f t="array" ref="BB304">SUMPRODUCT(AX304:BA304,$AU$28:$AX$28)+$AY$28</f>
        <v>-0.000364751969707485</v>
      </c>
      <c r="BC304" s="10">
        <f t="shared" si="1170"/>
        <v>0.499908812008584</v>
      </c>
      <c r="BD304">
        <f t="shared" si="1171"/>
        <v>0</v>
      </c>
      <c r="BE304" s="4">
        <f t="shared" si="1172"/>
        <v>-0.693329573175299</v>
      </c>
      <c r="BF304" s="61">
        <f t="shared" si="1173"/>
        <v>-0.500091187991416</v>
      </c>
      <c r="BG304" s="4">
        <f t="shared" ref="BG304:BJ304" si="1258">1-AX304^2</f>
        <v>0.995858707146189</v>
      </c>
      <c r="BH304" s="4">
        <f t="shared" si="1258"/>
        <v>0.999236549909407</v>
      </c>
      <c r="BI304" s="4">
        <f t="shared" si="1258"/>
        <v>0.999956242564773</v>
      </c>
      <c r="BJ304" s="4">
        <f t="shared" si="1258"/>
        <v>0.999612025139013</v>
      </c>
      <c r="BK304" s="61">
        <f t="shared" si="1199"/>
        <v>0.000778952482166599</v>
      </c>
      <c r="BL304" s="61">
        <f t="shared" si="1200"/>
        <v>-0.0019006188011264</v>
      </c>
      <c r="BM304" s="61">
        <f t="shared" si="1201"/>
        <v>0.00617845991315236</v>
      </c>
      <c r="BN304" s="61">
        <f t="shared" si="1202"/>
        <v>-0.00613107880331291</v>
      </c>
    </row>
    <row r="305" spans="1:66">
      <c r="A305" s="4">
        <f>Planar_dataset!A274</f>
        <v>3.09441730750235</v>
      </c>
      <c r="B305" s="4">
        <f>Planar_dataset!B274</f>
        <v>1.70395009211026</v>
      </c>
      <c r="C305">
        <f>Planar_dataset!C274</f>
        <v>1</v>
      </c>
      <c r="D305" s="40" cm="1">
        <f t="array" ref="D305">SUMPRODUCT($A305:$B305,$E$21:$F$21)+$G$21</f>
        <v>0.062785539048612</v>
      </c>
      <c r="E305" s="40" cm="1">
        <f t="array" ref="E305">SUMPRODUCT($A305:$B305,$E$22:$F$22)+$G$22</f>
        <v>-0.0287669512821254</v>
      </c>
      <c r="F305" s="40" cm="1">
        <f t="array" ref="F305">SUMPRODUCT($A305:$B305,$E$23:$F$23)+$G$23</f>
        <v>-0.0146284645015986</v>
      </c>
      <c r="G305" s="40" cm="1">
        <f t="array" ref="G305">SUMPRODUCT($A305:$B305,$E$24:$F$24)+$G$24</f>
        <v>-0.013244145333749</v>
      </c>
      <c r="H305" s="10">
        <f t="shared" si="1175"/>
        <v>0.0627031682304818</v>
      </c>
      <c r="I305" s="10">
        <f t="shared" si="1176"/>
        <v>-0.0287590186644152</v>
      </c>
      <c r="J305" s="10">
        <f t="shared" si="1177"/>
        <v>-0.0146274211329106</v>
      </c>
      <c r="K305" s="10">
        <f t="shared" si="1178"/>
        <v>-0.0132433710144415</v>
      </c>
      <c r="L305" s="10" cm="1">
        <f t="array" ref="L305">SUMPRODUCT(H305:K305,$E$28:$H$28)+$I$28</f>
        <v>0.000184798548877443</v>
      </c>
      <c r="M305" s="10">
        <f t="shared" si="1179"/>
        <v>0.500046199637088</v>
      </c>
      <c r="N305">
        <f t="shared" si="1180"/>
        <v>1</v>
      </c>
      <c r="O305" s="4">
        <f t="shared" si="1181"/>
        <v>-0.69305478555432</v>
      </c>
      <c r="P305" s="61">
        <f t="shared" si="1182"/>
        <v>-0.499953800362912</v>
      </c>
      <c r="Q305" s="4">
        <f t="shared" si="1183"/>
        <v>0.99606831269386</v>
      </c>
      <c r="R305" s="4">
        <f t="shared" si="1184"/>
        <v>0.99917291884546</v>
      </c>
      <c r="S305" s="4">
        <f t="shared" si="1185"/>
        <v>0.999786038551</v>
      </c>
      <c r="T305" s="4">
        <f t="shared" si="1186"/>
        <v>0.999824613124174</v>
      </c>
      <c r="U305" s="61">
        <f t="shared" si="1187"/>
        <v>0.000218209283943319</v>
      </c>
      <c r="V305" s="61">
        <f t="shared" si="1188"/>
        <v>0.00238389637095085</v>
      </c>
      <c r="W305" s="61">
        <f t="shared" si="1189"/>
        <v>0.00656731131390819</v>
      </c>
      <c r="X305" s="61">
        <f t="shared" si="1190"/>
        <v>-0.0044219275260698</v>
      </c>
      <c r="Y305" s="40" cm="1">
        <f t="array" ref="Y305">SUMPRODUCT($A305:$B305,$Z$21:$AA$21)+$AB$21</f>
        <v>0.0629261801634026</v>
      </c>
      <c r="Z305" s="40" cm="1">
        <f t="array" ref="Z305">SUMPRODUCT($A305:$B305,$Z$22:$AA$22)+$AB$22</f>
        <v>-0.0272569000679422</v>
      </c>
      <c r="AA305" s="40" cm="1">
        <f t="array" ref="AA305">SUMPRODUCT($A305:$B305,$Z$23:$AA$23)+$AB$23</f>
        <v>-0.0104341686229777</v>
      </c>
      <c r="AB305" s="40" cm="1">
        <f t="array" ref="AB305">SUMPRODUCT($A305:$B305,$Z$24:$AA$24)+$AB$24</f>
        <v>-0.016065762900689</v>
      </c>
      <c r="AC305" s="10">
        <f t="shared" ref="AC305:AF305" si="1259">TANH(Y305)</f>
        <v>0.0628432551520864</v>
      </c>
      <c r="AD305" s="10">
        <f t="shared" si="1259"/>
        <v>-0.027250152005556</v>
      </c>
      <c r="AE305" s="10">
        <f t="shared" si="1259"/>
        <v>-0.0104337899769671</v>
      </c>
      <c r="AF305" s="10">
        <f t="shared" si="1259"/>
        <v>-0.0160643808054544</v>
      </c>
      <c r="AG305" s="61" cm="1">
        <f t="array" ref="AG305">SUMPRODUCT(AC305:AF305,$Z$28:$AC$28)+$AD$28</f>
        <v>-9.04802778947156e-5</v>
      </c>
      <c r="AH305" s="10">
        <f t="shared" si="1164"/>
        <v>0.499977379930542</v>
      </c>
      <c r="AI305">
        <f t="shared" si="1165"/>
        <v>0</v>
      </c>
      <c r="AJ305" s="4">
        <f t="shared" si="1166"/>
        <v>-0.693192421722228</v>
      </c>
      <c r="AK305" s="61">
        <f t="shared" si="1167"/>
        <v>-0.500022620069458</v>
      </c>
      <c r="AL305" s="4">
        <f t="shared" ref="AL305:AO305" si="1260">1-AC305^2</f>
        <v>0.99605072528189</v>
      </c>
      <c r="AM305" s="4">
        <f t="shared" si="1260"/>
        <v>0.999257429215674</v>
      </c>
      <c r="AN305" s="4">
        <f t="shared" si="1260"/>
        <v>0.999891136026717</v>
      </c>
      <c r="AO305" s="4">
        <f t="shared" si="1260"/>
        <v>0.999741935669337</v>
      </c>
      <c r="AP305" s="61">
        <f t="shared" si="1193"/>
        <v>0.00049265262411754</v>
      </c>
      <c r="AQ305" s="61">
        <f t="shared" si="1194"/>
        <v>0.000174500926836619</v>
      </c>
      <c r="AR305" s="61">
        <f t="shared" si="1195"/>
        <v>0.00618702024212801</v>
      </c>
      <c r="AS305" s="61">
        <f t="shared" si="1196"/>
        <v>-0.00515196547747054</v>
      </c>
      <c r="AT305" s="40" cm="1">
        <f t="array" ref="AT305">SUMPRODUCT($A305:$B305,$AO$21:$AP$21)+$AQ$21</f>
        <v>0.0632433361551795</v>
      </c>
      <c r="AU305" s="40" cm="1">
        <f t="array" ref="AU305">SUMPRODUCT($A305:$B305,$AO$22:$AP$22)+$AQ$22</f>
        <v>-0.0271463919138724</v>
      </c>
      <c r="AV305" s="40" cm="1">
        <f t="array" ref="AV305">SUMPRODUCT($A305:$B305,$AO$23:$AP$23)+$AQ$23</f>
        <v>-0.00648761143506821</v>
      </c>
      <c r="AW305" s="40" cm="1">
        <f t="array" ref="AW305">SUMPRODUCT($A305:$B305,$AO$24:$AP$24)+$AQ$24</f>
        <v>-0.0193470623166003</v>
      </c>
      <c r="AX305" s="10">
        <f t="shared" ref="AX305:BA305" si="1261">TANH(AT305)</f>
        <v>0.0631591523009491</v>
      </c>
      <c r="AY305" s="10">
        <f t="shared" si="1261"/>
        <v>-0.0271397255795282</v>
      </c>
      <c r="AZ305" s="10">
        <f t="shared" si="1261"/>
        <v>-0.00648752041735379</v>
      </c>
      <c r="BA305" s="10">
        <f t="shared" si="1261"/>
        <v>-0.0193446487526097</v>
      </c>
      <c r="BB305" s="10" cm="1">
        <f t="array" ref="BB305">SUMPRODUCT(AX305:BA305,$AU$28:$AX$28)+$AY$28</f>
        <v>-0.000358269721845234</v>
      </c>
      <c r="BC305" s="10">
        <f t="shared" si="1170"/>
        <v>0.499910432570497</v>
      </c>
      <c r="BD305">
        <f t="shared" si="1171"/>
        <v>0</v>
      </c>
      <c r="BE305" s="4">
        <f t="shared" si="1172"/>
        <v>-0.693326331465517</v>
      </c>
      <c r="BF305" s="61">
        <f t="shared" si="1173"/>
        <v>-0.500089567429503</v>
      </c>
      <c r="BG305" s="4">
        <f t="shared" ref="BG305:BJ305" si="1262">1-AX305^2</f>
        <v>0.996010921480626</v>
      </c>
      <c r="BH305" s="4">
        <f t="shared" si="1262"/>
        <v>0.999263435295468</v>
      </c>
      <c r="BI305" s="4">
        <f t="shared" si="1262"/>
        <v>0.999957912078834</v>
      </c>
      <c r="BJ305" s="4">
        <f t="shared" si="1262"/>
        <v>0.999625784564638</v>
      </c>
      <c r="BK305" s="61">
        <f t="shared" si="1199"/>
        <v>0.000779069018358955</v>
      </c>
      <c r="BL305" s="61">
        <f t="shared" si="1200"/>
        <v>-0.00190066377985453</v>
      </c>
      <c r="BM305" s="61">
        <f t="shared" si="1201"/>
        <v>0.00617845020709383</v>
      </c>
      <c r="BN305" s="61">
        <f t="shared" si="1202"/>
        <v>-0.00613114332794239</v>
      </c>
    </row>
    <row r="306" spans="1:66">
      <c r="A306" s="4">
        <f>Planar_dataset!A275</f>
        <v>1.00077505455224</v>
      </c>
      <c r="B306" s="4">
        <f>Planar_dataset!B275</f>
        <v>0.074768537006554</v>
      </c>
      <c r="C306">
        <f>Planar_dataset!C275</f>
        <v>1</v>
      </c>
      <c r="D306" s="40" cm="1">
        <f t="array" ref="D306">SUMPRODUCT($A306:$B306,$E$21:$F$21)+$G$21</f>
        <v>0.0182265196098264</v>
      </c>
      <c r="E306" s="40" cm="1">
        <f t="array" ref="E306">SUMPRODUCT($A306:$B306,$E$22:$F$22)+$G$22</f>
        <v>-0.000427583642790334</v>
      </c>
      <c r="F306" s="40" cm="1">
        <f t="array" ref="F306">SUMPRODUCT($A306:$B306,$E$23:$F$23)+$G$23</f>
        <v>-0.00304128003373376</v>
      </c>
      <c r="G306" s="40" cm="1">
        <f t="array" ref="G306">SUMPRODUCT($A306:$B306,$E$24:$F$24)+$G$24</f>
        <v>-0.0012968553395258</v>
      </c>
      <c r="H306" s="10">
        <f t="shared" si="1175"/>
        <v>0.0182245015581612</v>
      </c>
      <c r="I306" s="10">
        <f t="shared" si="1176"/>
        <v>-0.000427583616732281</v>
      </c>
      <c r="J306" s="10">
        <f t="shared" si="1177"/>
        <v>-0.00304127065711258</v>
      </c>
      <c r="K306" s="10">
        <f t="shared" si="1178"/>
        <v>-0.00129685461249459</v>
      </c>
      <c r="L306" s="10" cm="1">
        <f t="array" ref="L306">SUMPRODUCT(H306:K306,$E$28:$H$28)+$I$28</f>
        <v>2.25407802996294e-5</v>
      </c>
      <c r="M306" s="10">
        <f t="shared" si="1179"/>
        <v>0.500005635195075</v>
      </c>
      <c r="N306">
        <f t="shared" si="1180"/>
        <v>1</v>
      </c>
      <c r="O306" s="4">
        <f t="shared" si="1181"/>
        <v>-0.693135910233306</v>
      </c>
      <c r="P306" s="61">
        <f t="shared" si="1182"/>
        <v>-0.499994364804925</v>
      </c>
      <c r="Q306" s="4">
        <f t="shared" si="1183"/>
        <v>0.999667867542957</v>
      </c>
      <c r="R306" s="4">
        <f t="shared" si="1184"/>
        <v>0.999999817172251</v>
      </c>
      <c r="S306" s="4">
        <f t="shared" si="1185"/>
        <v>0.99999075067279</v>
      </c>
      <c r="T306" s="4">
        <f t="shared" si="1186"/>
        <v>0.999998318168114</v>
      </c>
      <c r="U306" s="61">
        <f t="shared" si="1187"/>
        <v>0.000219015609279829</v>
      </c>
      <c r="V306" s="61">
        <f t="shared" si="1188"/>
        <v>0.002386062823392</v>
      </c>
      <c r="W306" s="61">
        <f t="shared" si="1189"/>
        <v>0.00656918896683127</v>
      </c>
      <c r="X306" s="61">
        <f t="shared" si="1190"/>
        <v>-0.00442305461345432</v>
      </c>
      <c r="Y306" s="40" cm="1">
        <f t="array" ref="Y306">SUMPRODUCT($A306:$B306,$Z$21:$AA$21)+$AB$21</f>
        <v>0.0182225767219905</v>
      </c>
      <c r="Z306" s="40" cm="1">
        <f t="array" ref="Z306">SUMPRODUCT($A306:$B306,$Z$22:$AA$22)+$AB$22</f>
        <v>-0.000473049618908483</v>
      </c>
      <c r="AA306" s="40" cm="1">
        <f t="array" ref="AA306">SUMPRODUCT($A306:$B306,$Z$23:$AA$23)+$AB$23</f>
        <v>-0.00316432918626076</v>
      </c>
      <c r="AB306" s="40" cm="1">
        <f t="array" ref="AB306">SUMPRODUCT($A306:$B306,$Z$24:$AA$24)+$AB$24</f>
        <v>-0.00121380030671653</v>
      </c>
      <c r="AC306" s="10">
        <f t="shared" ref="AC306:AF306" si="1263">TANH(Y306)</f>
        <v>0.0182205599796031</v>
      </c>
      <c r="AD306" s="10">
        <f t="shared" si="1263"/>
        <v>-0.000473049583622778</v>
      </c>
      <c r="AE306" s="10">
        <f t="shared" si="1263"/>
        <v>-0.00316431862484895</v>
      </c>
      <c r="AF306" s="10">
        <f t="shared" si="1263"/>
        <v>-0.00121379971061503</v>
      </c>
      <c r="AG306" s="61" cm="1">
        <f t="array" ref="AG306">SUMPRODUCT(AC306:AF306,$Z$28:$AC$28)+$AD$28</f>
        <v>7.40072755857238e-6</v>
      </c>
      <c r="AH306" s="10">
        <f t="shared" si="1164"/>
        <v>0.50000185018189</v>
      </c>
      <c r="AI306">
        <f t="shared" si="1165"/>
        <v>1</v>
      </c>
      <c r="AJ306" s="4">
        <f t="shared" si="1166"/>
        <v>-0.693143480203013</v>
      </c>
      <c r="AK306" s="61">
        <f t="shared" si="1167"/>
        <v>-0.49999814981811</v>
      </c>
      <c r="AL306" s="4">
        <f t="shared" ref="AL306:AO306" si="1264">1-AC306^2</f>
        <v>0.99966801119403</v>
      </c>
      <c r="AM306" s="4">
        <f t="shared" si="1264"/>
        <v>0.999999776224091</v>
      </c>
      <c r="AN306" s="4">
        <f t="shared" si="1264"/>
        <v>0.99998998708764</v>
      </c>
      <c r="AO306" s="4">
        <f t="shared" si="1264"/>
        <v>0.999998526690262</v>
      </c>
      <c r="AP306" s="61">
        <f t="shared" si="1193"/>
        <v>0.00049441755815145</v>
      </c>
      <c r="AQ306" s="61">
        <f t="shared" si="1194"/>
        <v>0.000174622017220976</v>
      </c>
      <c r="AR306" s="61">
        <f t="shared" si="1195"/>
        <v>0.00618732909011412</v>
      </c>
      <c r="AS306" s="61">
        <f t="shared" si="1196"/>
        <v>-0.00515303557370329</v>
      </c>
      <c r="AT306" s="40" cm="1">
        <f t="array" ref="AT306">SUMPRODUCT($A306:$B306,$AO$21:$AP$21)+$AQ$21</f>
        <v>0.018213657117575</v>
      </c>
      <c r="AU306" s="40" cm="1">
        <f t="array" ref="AU306">SUMPRODUCT($A306:$B306,$AO$22:$AP$22)+$AQ$22</f>
        <v>-0.000476378551308019</v>
      </c>
      <c r="AV306" s="40" cm="1">
        <f t="array" ref="AV306">SUMPRODUCT($A306:$B306,$AO$23:$AP$23)+$AQ$23</f>
        <v>-0.00328073776013898</v>
      </c>
      <c r="AW306" s="40" cm="1">
        <f t="array" ref="AW306">SUMPRODUCT($A306:$B306,$AO$24:$AP$24)+$AQ$24</f>
        <v>-0.00111670894786645</v>
      </c>
      <c r="AX306" s="10">
        <f t="shared" ref="AX306:BA306" si="1265">TANH(AT306)</f>
        <v>0.0182116433349476</v>
      </c>
      <c r="AY306" s="10">
        <f t="shared" si="1265"/>
        <v>-0.000476378515272125</v>
      </c>
      <c r="AZ306" s="10">
        <f t="shared" si="1265"/>
        <v>-0.00328072598973342</v>
      </c>
      <c r="BA306" s="10">
        <f t="shared" si="1265"/>
        <v>-0.00111670848367352</v>
      </c>
      <c r="BB306" s="10" cm="1">
        <f t="array" ref="BB306">SUMPRODUCT(AX306:BA306,$AU$28:$AX$28)+$AY$28</f>
        <v>-2.61549440547517e-6</v>
      </c>
      <c r="BC306" s="10">
        <f t="shared" si="1170"/>
        <v>0.499999346126399</v>
      </c>
      <c r="BD306">
        <f t="shared" si="1171"/>
        <v>0</v>
      </c>
      <c r="BE306" s="4">
        <f t="shared" si="1172"/>
        <v>-0.693148488308003</v>
      </c>
      <c r="BF306" s="61">
        <f t="shared" si="1173"/>
        <v>-0.500000653873601</v>
      </c>
      <c r="BG306" s="4">
        <f t="shared" ref="BG306:BJ306" si="1266">1-AX306^2</f>
        <v>0.999668336047041</v>
      </c>
      <c r="BH306" s="4">
        <f t="shared" si="1266"/>
        <v>0.99999977306351</v>
      </c>
      <c r="BI306" s="4">
        <f t="shared" si="1266"/>
        <v>0.99998923683698</v>
      </c>
      <c r="BJ306" s="4">
        <f t="shared" si="1266"/>
        <v>0.999998752962162</v>
      </c>
      <c r="BK306" s="61">
        <f t="shared" si="1199"/>
        <v>0.000781790785236485</v>
      </c>
      <c r="BL306" s="61">
        <f t="shared" si="1200"/>
        <v>-0.0019017261639557</v>
      </c>
      <c r="BM306" s="61">
        <f t="shared" si="1201"/>
        <v>0.00617754522011033</v>
      </c>
      <c r="BN306" s="61">
        <f t="shared" si="1202"/>
        <v>-0.00613234041173376</v>
      </c>
    </row>
    <row r="307" spans="1:66">
      <c r="A307" s="4">
        <f>Planar_dataset!A276</f>
        <v>3.22109076545968</v>
      </c>
      <c r="B307" s="4">
        <f>Planar_dataset!B276</f>
        <v>1.82710034402662</v>
      </c>
      <c r="C307">
        <f>Planar_dataset!C276</f>
        <v>1</v>
      </c>
      <c r="D307" s="40" cm="1">
        <f t="array" ref="D307">SUMPRODUCT($A307:$B307,$E$21:$F$21)+$G$21</f>
        <v>0.0655888195664608</v>
      </c>
      <c r="E307" s="40" cm="1">
        <f t="array" ref="E307">SUMPRODUCT($A307:$B307,$E$22:$F$22)+$G$22</f>
        <v>-0.0309396105611137</v>
      </c>
      <c r="F307" s="40" cm="1">
        <f t="array" ref="F307">SUMPRODUCT($A307:$B307,$E$23:$F$23)+$G$23</f>
        <v>-0.0154167283063549</v>
      </c>
      <c r="G307" s="40" cm="1">
        <f t="array" ref="G307">SUMPRODUCT($A307:$B307,$E$24:$F$24)+$G$24</f>
        <v>-0.0141211097425338</v>
      </c>
      <c r="H307" s="10">
        <f t="shared" si="1175"/>
        <v>0.0654949290924346</v>
      </c>
      <c r="I307" s="10">
        <f t="shared" si="1176"/>
        <v>-0.0309297419277711</v>
      </c>
      <c r="J307" s="10">
        <f t="shared" si="1177"/>
        <v>-0.0154155070295323</v>
      </c>
      <c r="K307" s="10">
        <f t="shared" si="1178"/>
        <v>-0.0141201712072791</v>
      </c>
      <c r="L307" s="10" cm="1">
        <f t="array" ref="L307">SUMPRODUCT(H307:K307,$E$28:$H$28)+$I$28</f>
        <v>0.000196532345271321</v>
      </c>
      <c r="M307" s="10">
        <f t="shared" si="1179"/>
        <v>0.50004913308616</v>
      </c>
      <c r="N307">
        <f t="shared" si="1180"/>
        <v>1</v>
      </c>
      <c r="O307" s="4">
        <f t="shared" si="1181"/>
        <v>-0.69304891921543</v>
      </c>
      <c r="P307" s="61">
        <f t="shared" si="1182"/>
        <v>-0.49995086691384</v>
      </c>
      <c r="Q307" s="4">
        <f t="shared" si="1183"/>
        <v>0.995710414263177</v>
      </c>
      <c r="R307" s="4">
        <f t="shared" si="1184"/>
        <v>0.999043351064281</v>
      </c>
      <c r="S307" s="4">
        <f t="shared" si="1185"/>
        <v>0.999762362143022</v>
      </c>
      <c r="T307" s="4">
        <f t="shared" si="1186"/>
        <v>0.999800620765077</v>
      </c>
      <c r="U307" s="61">
        <f t="shared" si="1187"/>
        <v>0.000218129599049089</v>
      </c>
      <c r="V307" s="61">
        <f t="shared" si="1188"/>
        <v>0.00238357325355458</v>
      </c>
      <c r="W307" s="61">
        <f t="shared" si="1189"/>
        <v>0.00656711725789566</v>
      </c>
      <c r="X307" s="61">
        <f t="shared" si="1190"/>
        <v>-0.00442179547021307</v>
      </c>
      <c r="Y307" s="40" cm="1">
        <f t="array" ref="Y307">SUMPRODUCT($A307:$B307,$Z$21:$AA$21)+$AB$21</f>
        <v>0.0657407593229996</v>
      </c>
      <c r="Z307" s="40" cm="1">
        <f t="array" ref="Z307">SUMPRODUCT($A307:$B307,$Z$22:$AA$22)+$AB$22</f>
        <v>-0.0293078922287689</v>
      </c>
      <c r="AA307" s="40" cm="1">
        <f t="array" ref="AA307">SUMPRODUCT($A307:$B307,$Z$23:$AA$23)+$AB$23</f>
        <v>-0.0108848692927216</v>
      </c>
      <c r="AB307" s="40" cm="1">
        <f t="array" ref="AB307">SUMPRODUCT($A307:$B307,$Z$24:$AA$24)+$AB$24</f>
        <v>-0.0171698470598201</v>
      </c>
      <c r="AC307" s="10">
        <f t="shared" ref="AC307:AF307" si="1267">TANH(Y307)</f>
        <v>0.0656462155837019</v>
      </c>
      <c r="AD307" s="10">
        <f t="shared" si="1267"/>
        <v>-0.0292995037479886</v>
      </c>
      <c r="AE307" s="10">
        <f t="shared" si="1267"/>
        <v>-0.0108844394319454</v>
      </c>
      <c r="AF307" s="10">
        <f t="shared" si="1267"/>
        <v>-0.0171681600142421</v>
      </c>
      <c r="AG307" s="61" cm="1">
        <f t="array" ref="AG307">SUMPRODUCT(AC307:AF307,$Z$28:$AC$28)+$AD$28</f>
        <v>-9.83361241187696e-5</v>
      </c>
      <c r="AH307" s="10">
        <f t="shared" si="1164"/>
        <v>0.49997541596899</v>
      </c>
      <c r="AI307">
        <f t="shared" si="1165"/>
        <v>0</v>
      </c>
      <c r="AJ307" s="4">
        <f t="shared" si="1166"/>
        <v>-0.693196349830754</v>
      </c>
      <c r="AK307" s="61">
        <f t="shared" si="1167"/>
        <v>-0.50002458403101</v>
      </c>
      <c r="AL307" s="4">
        <f t="shared" ref="AL307:AO307" si="1268">1-AC307^2</f>
        <v>0.995690574379538</v>
      </c>
      <c r="AM307" s="4">
        <f t="shared" si="1268"/>
        <v>0.999141539080122</v>
      </c>
      <c r="AN307" s="4">
        <f t="shared" si="1268"/>
        <v>0.999881528978252</v>
      </c>
      <c r="AO307" s="4">
        <f t="shared" si="1268"/>
        <v>0.999705254281725</v>
      </c>
      <c r="AP307" s="61">
        <f t="shared" si="1193"/>
        <v>0.000492476425649548</v>
      </c>
      <c r="AQ307" s="61">
        <f t="shared" si="1194"/>
        <v>0.000174481374188158</v>
      </c>
      <c r="AR307" s="61">
        <f t="shared" si="1195"/>
        <v>0.0061869850974601</v>
      </c>
      <c r="AS307" s="61">
        <f t="shared" si="1196"/>
        <v>-0.00515179668231229</v>
      </c>
      <c r="AT307" s="40" cm="1">
        <f t="array" ref="AT307">SUMPRODUCT($A307:$B307,$AO$21:$AP$21)+$AQ$21</f>
        <v>0.0660833975905926</v>
      </c>
      <c r="AU307" s="40" cm="1">
        <f t="array" ref="AU307">SUMPRODUCT($A307:$B307,$AO$22:$AP$22)+$AQ$22</f>
        <v>-0.0291884801718861</v>
      </c>
      <c r="AV307" s="40" cm="1">
        <f t="array" ref="AV307">SUMPRODUCT($A307:$B307,$AO$23:$AP$23)+$AQ$23</f>
        <v>-0.00662061805695432</v>
      </c>
      <c r="AW307" s="40" cm="1">
        <f t="array" ref="AW307">SUMPRODUCT($A307:$B307,$AO$24:$AP$24)+$AQ$24</f>
        <v>-0.0207153235177963</v>
      </c>
      <c r="AX307" s="10">
        <f t="shared" ref="AX307:BA307" si="1269">TANH(AT307)</f>
        <v>0.0659873695902706</v>
      </c>
      <c r="AY307" s="10">
        <f t="shared" si="1269"/>
        <v>-0.0291801937848256</v>
      </c>
      <c r="AZ307" s="10">
        <f t="shared" si="1269"/>
        <v>-0.00662052132571914</v>
      </c>
      <c r="BA307" s="10">
        <f t="shared" si="1269"/>
        <v>-0.0207123608744966</v>
      </c>
      <c r="BB307" s="10" cm="1">
        <f t="array" ref="BB307">SUMPRODUCT(AX307:BA307,$AU$28:$AX$28)+$AY$28</f>
        <v>-0.000385585444628304</v>
      </c>
      <c r="BC307" s="10">
        <f t="shared" si="1170"/>
        <v>0.499903603640037</v>
      </c>
      <c r="BD307">
        <f t="shared" si="1171"/>
        <v>0</v>
      </c>
      <c r="BE307" s="4">
        <f t="shared" si="1172"/>
        <v>-0.693339991866776</v>
      </c>
      <c r="BF307" s="61">
        <f t="shared" si="1173"/>
        <v>-0.500096396359963</v>
      </c>
      <c r="BG307" s="4">
        <f t="shared" ref="BG307:BJ307" si="1270">1-AX307^2</f>
        <v>0.995645667054557</v>
      </c>
      <c r="BH307" s="4">
        <f t="shared" si="1270"/>
        <v>0.99914851629068</v>
      </c>
      <c r="BI307" s="4">
        <f t="shared" si="1270"/>
        <v>0.999956168697376</v>
      </c>
      <c r="BJ307" s="4">
        <f t="shared" si="1270"/>
        <v>0.999570998107005</v>
      </c>
      <c r="BK307" s="61">
        <f t="shared" si="1199"/>
        <v>0.000778793954888961</v>
      </c>
      <c r="BL307" s="61">
        <f t="shared" si="1200"/>
        <v>-0.00190047114783109</v>
      </c>
      <c r="BM307" s="61">
        <f t="shared" si="1201"/>
        <v>0.00617852380439798</v>
      </c>
      <c r="BN307" s="61">
        <f t="shared" si="1202"/>
        <v>-0.0061308910172873</v>
      </c>
    </row>
    <row r="308" spans="1:66">
      <c r="A308" s="4">
        <f>Planar_dataset!A277</f>
        <v>3.03895157434757</v>
      </c>
      <c r="B308" s="4">
        <f>Planar_dataset!B277</f>
        <v>1.70923866794272</v>
      </c>
      <c r="C308">
        <f>Planar_dataset!C277</f>
        <v>1</v>
      </c>
      <c r="D308" s="40" cm="1">
        <f t="array" ref="D308">SUMPRODUCT($A308:$B308,$E$21:$F$21)+$G$21</f>
        <v>0.0618165483068692</v>
      </c>
      <c r="E308" s="40" cm="1">
        <f t="array" ref="E308">SUMPRODUCT($A308:$B308,$E$22:$F$22)+$G$22</f>
        <v>-0.0289190265350171</v>
      </c>
      <c r="F308" s="40" cm="1">
        <f t="array" ref="F308">SUMPRODUCT($A308:$B308,$E$23:$F$23)+$G$23</f>
        <v>-0.0144933707990302</v>
      </c>
      <c r="G308" s="40" cm="1">
        <f t="array" ref="G308">SUMPRODUCT($A308:$B308,$E$24:$F$24)+$G$24</f>
        <v>-0.0132314115706855</v>
      </c>
      <c r="H308" s="10">
        <f t="shared" si="1175"/>
        <v>0.0617379289126671</v>
      </c>
      <c r="I308" s="10">
        <f t="shared" si="1176"/>
        <v>-0.0289109674730064</v>
      </c>
      <c r="J308" s="10">
        <f t="shared" si="1177"/>
        <v>-0.0144923560691099</v>
      </c>
      <c r="K308" s="10">
        <f t="shared" si="1178"/>
        <v>-0.0132306394825666</v>
      </c>
      <c r="L308" s="10" cm="1">
        <f t="array" ref="L308">SUMPRODUCT(H308:K308,$E$28:$H$28)+$I$28</f>
        <v>0.00018428467989722</v>
      </c>
      <c r="M308" s="10">
        <f t="shared" si="1179"/>
        <v>0.500046071169844</v>
      </c>
      <c r="N308">
        <f t="shared" si="1180"/>
        <v>1</v>
      </c>
      <c r="O308" s="4">
        <f t="shared" si="1181"/>
        <v>-0.693055042465102</v>
      </c>
      <c r="P308" s="61">
        <f t="shared" si="1182"/>
        <v>-0.499953928830156</v>
      </c>
      <c r="Q308" s="4">
        <f t="shared" si="1183"/>
        <v>0.996188428133574</v>
      </c>
      <c r="R308" s="4">
        <f t="shared" si="1184"/>
        <v>0.999164155959775</v>
      </c>
      <c r="S308" s="4">
        <f t="shared" si="1185"/>
        <v>0.999789971615566</v>
      </c>
      <c r="T308" s="4">
        <f t="shared" si="1186"/>
        <v>0.999824950178882</v>
      </c>
      <c r="U308" s="61">
        <f t="shared" si="1187"/>
        <v>0.000218235653782325</v>
      </c>
      <c r="V308" s="61">
        <f t="shared" si="1188"/>
        <v>0.00238387607640401</v>
      </c>
      <c r="W308" s="61">
        <f t="shared" si="1189"/>
        <v>0.00656733883662667</v>
      </c>
      <c r="X308" s="61">
        <f t="shared" si="1190"/>
        <v>-0.0044219301530138</v>
      </c>
      <c r="Y308" s="40" cm="1">
        <f t="array" ref="Y308">SUMPRODUCT($A308:$B308,$Z$21:$AA$21)+$AB$21</f>
        <v>0.0619583871299518</v>
      </c>
      <c r="Z308" s="40" cm="1">
        <f t="array" ref="Z308">SUMPRODUCT($A308:$B308,$Z$22:$AA$22)+$AB$22</f>
        <v>-0.0273958730860021</v>
      </c>
      <c r="AA308" s="40" cm="1">
        <f t="array" ref="AA308">SUMPRODUCT($A308:$B308,$Z$23:$AA$23)+$AB$23</f>
        <v>-0.0102629550338605</v>
      </c>
      <c r="AB308" s="40" cm="1">
        <f t="array" ref="AB308">SUMPRODUCT($A308:$B308,$Z$24:$AA$24)+$AB$24</f>
        <v>-0.0160773503472907</v>
      </c>
      <c r="AC308" s="10">
        <f t="shared" ref="AC308:AF308" si="1271">TANH(Y308)</f>
        <v>0.0618792258686203</v>
      </c>
      <c r="AD308" s="10">
        <f t="shared" si="1271"/>
        <v>-0.0273890212995159</v>
      </c>
      <c r="AE308" s="10">
        <f t="shared" si="1271"/>
        <v>-0.0102625947226899</v>
      </c>
      <c r="AF308" s="10">
        <f t="shared" si="1271"/>
        <v>-0.0160759652595924</v>
      </c>
      <c r="AG308" s="61" cm="1">
        <f t="array" ref="AG308">SUMPRODUCT(AC308:AF308,$Z$28:$AC$28)+$AD$28</f>
        <v>-9.17160949475747e-5</v>
      </c>
      <c r="AH308" s="10">
        <f t="shared" si="1164"/>
        <v>0.499977070976279</v>
      </c>
      <c r="AI308">
        <f t="shared" si="1165"/>
        <v>0</v>
      </c>
      <c r="AJ308" s="4">
        <f t="shared" si="1166"/>
        <v>-0.693193039658899</v>
      </c>
      <c r="AK308" s="61">
        <f t="shared" si="1167"/>
        <v>-0.500022929023721</v>
      </c>
      <c r="AL308" s="4">
        <f t="shared" ref="AL308:AO308" si="1272">1-AC308^2</f>
        <v>0.9961709614059</v>
      </c>
      <c r="AM308" s="4">
        <f t="shared" si="1272"/>
        <v>0.999249841512255</v>
      </c>
      <c r="AN308" s="4">
        <f t="shared" si="1272"/>
        <v>0.999894679149558</v>
      </c>
      <c r="AO308" s="4">
        <f t="shared" si="1272"/>
        <v>0.999741563340972</v>
      </c>
      <c r="AP308" s="61">
        <f t="shared" si="1193"/>
        <v>0.000492712398058184</v>
      </c>
      <c r="AQ308" s="61">
        <f t="shared" si="1194"/>
        <v>0.000174499709611314</v>
      </c>
      <c r="AR308" s="61">
        <f t="shared" si="1195"/>
        <v>0.00618704598874061</v>
      </c>
      <c r="AS308" s="61">
        <f t="shared" si="1196"/>
        <v>-0.0051519667420507</v>
      </c>
      <c r="AT308" s="40" cm="1">
        <f t="array" ref="AT308">SUMPRODUCT($A308:$B308,$AO$21:$AP$21)+$AQ$21</f>
        <v>0.0622782458842651</v>
      </c>
      <c r="AU308" s="40" cm="1">
        <f t="array" ref="AU308">SUMPRODUCT($A308:$B308,$AO$22:$AP$22)+$AQ$22</f>
        <v>-0.0272844061452711</v>
      </c>
      <c r="AV308" s="40" cm="1">
        <f t="array" ref="AV308">SUMPRODUCT($A308:$B308,$AO$23:$AP$23)+$AQ$23</f>
        <v>-0.00628236626747691</v>
      </c>
      <c r="AW308" s="40" cm="1">
        <f t="array" ref="AW308">SUMPRODUCT($A308:$B308,$AO$24:$AP$24)+$AQ$24</f>
        <v>-0.0193869704234246</v>
      </c>
      <c r="AX308" s="10">
        <f t="shared" ref="AX308:BA308" si="1273">TANH(AT308)</f>
        <v>0.0621978535540784</v>
      </c>
      <c r="AY308" s="10">
        <f t="shared" si="1273"/>
        <v>-0.0272776376370668</v>
      </c>
      <c r="AZ308" s="10">
        <f t="shared" si="1273"/>
        <v>-0.00628228361770742</v>
      </c>
      <c r="BA308" s="10">
        <f t="shared" si="1273"/>
        <v>-0.0193845418943854</v>
      </c>
      <c r="BB308" s="10" cm="1">
        <f t="array" ref="BB308">SUMPRODUCT(AX308:BA308,$AU$28:$AX$28)+$AY$28</f>
        <v>-0.000360315717316409</v>
      </c>
      <c r="BC308" s="10">
        <f t="shared" si="1170"/>
        <v>0.499909921071646</v>
      </c>
      <c r="BD308">
        <f t="shared" si="1171"/>
        <v>0</v>
      </c>
      <c r="BE308" s="4">
        <f t="shared" si="1172"/>
        <v>-0.69332735464703</v>
      </c>
      <c r="BF308" s="61">
        <f t="shared" si="1173"/>
        <v>-0.500090078928354</v>
      </c>
      <c r="BG308" s="4">
        <f t="shared" ref="BG308:BJ308" si="1274">1-AX308^2</f>
        <v>0.996131427013265</v>
      </c>
      <c r="BH308" s="4">
        <f t="shared" si="1274"/>
        <v>0.999255930484941</v>
      </c>
      <c r="BI308" s="4">
        <f t="shared" si="1274"/>
        <v>0.999960532912547</v>
      </c>
      <c r="BJ308" s="4">
        <f t="shared" si="1274"/>
        <v>0.999624239535545</v>
      </c>
      <c r="BK308" s="61">
        <f t="shared" si="1199"/>
        <v>0.00077916407342854</v>
      </c>
      <c r="BL308" s="61">
        <f t="shared" si="1200"/>
        <v>-0.00190065144923063</v>
      </c>
      <c r="BM308" s="61">
        <f t="shared" si="1201"/>
        <v>0.00617847271989087</v>
      </c>
      <c r="BN308" s="61">
        <f t="shared" si="1202"/>
        <v>-0.00613114012261387</v>
      </c>
    </row>
    <row r="309" spans="1:66">
      <c r="A309" s="4">
        <f>Planar_dataset!A278</f>
        <v>-0.110566174112339</v>
      </c>
      <c r="B309" s="4">
        <f>Planar_dataset!B278</f>
        <v>-0.111868339647406</v>
      </c>
      <c r="C309">
        <f>Planar_dataset!C278</f>
        <v>1</v>
      </c>
      <c r="D309" s="40" cm="1">
        <f t="array" ref="D309">SUMPRODUCT($A309:$B309,$E$21:$F$21)+$G$21</f>
        <v>-0.00246593439432096</v>
      </c>
      <c r="E309" s="40" cm="1">
        <f t="array" ref="E309">SUMPRODUCT($A309:$B309,$E$22:$F$22)+$G$22</f>
        <v>0.00197796478814192</v>
      </c>
      <c r="F309" s="40" cm="1">
        <f t="array" ref="F309">SUMPRODUCT($A309:$B309,$E$23:$F$23)+$G$23</f>
        <v>0.000703560502817459</v>
      </c>
      <c r="G309" s="40" cm="1">
        <f t="array" ref="G309">SUMPRODUCT($A309:$B309,$E$24:$F$24)+$G$24</f>
        <v>0.000792899337219861</v>
      </c>
      <c r="H309" s="10">
        <f t="shared" si="1175"/>
        <v>-0.00246592939602184</v>
      </c>
      <c r="I309" s="10">
        <f t="shared" si="1176"/>
        <v>0.0019779622086526</v>
      </c>
      <c r="J309" s="10">
        <f t="shared" si="1177"/>
        <v>0.000703560386730613</v>
      </c>
      <c r="K309" s="10">
        <f t="shared" si="1178"/>
        <v>0.000792899171057444</v>
      </c>
      <c r="L309" s="10" cm="1">
        <f t="array" ref="L309">SUMPRODUCT(H309:K309,$E$28:$H$28)+$I$28</f>
        <v>-1.05883356017172e-5</v>
      </c>
      <c r="M309" s="10">
        <f t="shared" si="1179"/>
        <v>0.4999973529161</v>
      </c>
      <c r="N309">
        <f t="shared" si="1180"/>
        <v>0</v>
      </c>
      <c r="O309" s="4">
        <f t="shared" si="1181"/>
        <v>-0.69315247474176</v>
      </c>
      <c r="P309" s="61">
        <f t="shared" si="1182"/>
        <v>-0.500002647083901</v>
      </c>
      <c r="Q309" s="4">
        <f t="shared" si="1183"/>
        <v>0.999993919192214</v>
      </c>
      <c r="R309" s="4">
        <f t="shared" si="1184"/>
        <v>0.999996087665501</v>
      </c>
      <c r="S309" s="4">
        <f t="shared" si="1185"/>
        <v>0.999999505002782</v>
      </c>
      <c r="T309" s="4">
        <f t="shared" si="1186"/>
        <v>0.999999371310905</v>
      </c>
      <c r="U309" s="61">
        <f t="shared" si="1187"/>
        <v>0.000219090672526968</v>
      </c>
      <c r="V309" s="61">
        <f t="shared" si="1188"/>
        <v>0.00238609344892693</v>
      </c>
      <c r="W309" s="61">
        <f t="shared" si="1189"/>
        <v>0.00656935529410156</v>
      </c>
      <c r="X309" s="61">
        <f t="shared" si="1190"/>
        <v>-0.0044231325384176</v>
      </c>
      <c r="Y309" s="40" cm="1">
        <f t="array" ref="Y309">SUMPRODUCT($A309:$B309,$Z$21:$AA$21)+$AB$21</f>
        <v>-0.00247624551801494</v>
      </c>
      <c r="Z309" s="40" cm="1">
        <f t="array" ref="Z309">SUMPRODUCT($A309:$B309,$Z$22:$AA$22)+$AB$22</f>
        <v>0.00186701757893727</v>
      </c>
      <c r="AA309" s="40" cm="1">
        <f t="array" ref="AA309">SUMPRODUCT($A309:$B309,$Z$23:$AA$23)+$AB$23</f>
        <v>0.00039533260716944</v>
      </c>
      <c r="AB309" s="40" cm="1">
        <f t="array" ref="AB309">SUMPRODUCT($A309:$B309,$Z$24:$AA$24)+$AB$24</f>
        <v>0.00100026024120949</v>
      </c>
      <c r="AC309" s="10">
        <f t="shared" ref="AC309:AF309" si="1275">TANH(Y309)</f>
        <v>-0.00247624045675332</v>
      </c>
      <c r="AD309" s="10">
        <f t="shared" si="1275"/>
        <v>0.00186701540961857</v>
      </c>
      <c r="AE309" s="10">
        <f t="shared" si="1275"/>
        <v>0.000395332586574211</v>
      </c>
      <c r="AF309" s="10">
        <f t="shared" si="1275"/>
        <v>0.00100025990761598</v>
      </c>
      <c r="AG309" s="61" cm="1">
        <f t="array" ref="AG309">SUMPRODUCT(AC309:AF309,$Z$28:$AC$28)+$AD$28</f>
        <v>5.82436903588329e-6</v>
      </c>
      <c r="AH309" s="10">
        <f t="shared" si="1164"/>
        <v>0.500001456092259</v>
      </c>
      <c r="AI309">
        <f t="shared" si="1165"/>
        <v>1</v>
      </c>
      <c r="AJ309" s="4">
        <f t="shared" si="1166"/>
        <v>-0.693144268379668</v>
      </c>
      <c r="AK309" s="61">
        <f t="shared" si="1167"/>
        <v>-0.499998543907741</v>
      </c>
      <c r="AL309" s="4">
        <f t="shared" ref="AL309:AO309" si="1276">1-AC309^2</f>
        <v>0.9999938682332</v>
      </c>
      <c r="AM309" s="4">
        <f t="shared" si="1276"/>
        <v>0.99999651425346</v>
      </c>
      <c r="AN309" s="4">
        <f t="shared" si="1276"/>
        <v>0.999999843712146</v>
      </c>
      <c r="AO309" s="4">
        <f t="shared" si="1276"/>
        <v>0.999998999480117</v>
      </c>
      <c r="AP309" s="61">
        <f t="shared" si="1193"/>
        <v>0.000494579110915491</v>
      </c>
      <c r="AQ309" s="61">
        <f t="shared" si="1194"/>
        <v>0.000174621585242469</v>
      </c>
      <c r="AR309" s="61">
        <f t="shared" si="1195"/>
        <v>0.00618739495369489</v>
      </c>
      <c r="AS309" s="61">
        <f t="shared" si="1196"/>
        <v>-0.00515304207154254</v>
      </c>
      <c r="AT309" s="40" cm="1">
        <f t="array" ref="AT309">SUMPRODUCT($A309:$B309,$AO$21:$AP$21)+$AQ$21</f>
        <v>-0.00249950466197076</v>
      </c>
      <c r="AU309" s="40" cm="1">
        <f t="array" ref="AU309">SUMPRODUCT($A309:$B309,$AO$22:$AP$22)+$AQ$22</f>
        <v>0.00185889554748462</v>
      </c>
      <c r="AV309" s="40" cm="1">
        <f t="array" ref="AV309">SUMPRODUCT($A309:$B309,$AO$23:$AP$23)+$AQ$23</f>
        <v>0.000105214378582249</v>
      </c>
      <c r="AW309" s="40" cm="1">
        <f t="array" ref="AW309">SUMPRODUCT($A309:$B309,$AO$24:$AP$24)+$AQ$24</f>
        <v>0.00124146916334527</v>
      </c>
      <c r="AX309" s="10">
        <f t="shared" ref="AX309:BA309" si="1277">TANH(AT309)</f>
        <v>-0.00249949945674569</v>
      </c>
      <c r="AY309" s="10">
        <f t="shared" si="1277"/>
        <v>0.00185889340635427</v>
      </c>
      <c r="AZ309" s="10">
        <f t="shared" si="1277"/>
        <v>0.000105214378194005</v>
      </c>
      <c r="BA309" s="10">
        <f t="shared" si="1277"/>
        <v>0.00124146852554267</v>
      </c>
      <c r="BB309" s="10" cm="1">
        <f t="array" ref="BB309">SUMPRODUCT(AX309:BA309,$AU$28:$AX$28)+$AY$28</f>
        <v>2.57491458117485e-5</v>
      </c>
      <c r="BC309" s="10">
        <f t="shared" si="1170"/>
        <v>0.500006437286453</v>
      </c>
      <c r="BD309">
        <f t="shared" si="1171"/>
        <v>1</v>
      </c>
      <c r="BE309" s="4">
        <f t="shared" si="1172"/>
        <v>-0.693134306069917</v>
      </c>
      <c r="BF309" s="61">
        <f t="shared" si="1173"/>
        <v>-0.499993562713547</v>
      </c>
      <c r="BG309" s="4">
        <f t="shared" ref="BG309:BJ309" si="1278">1-AX309^2</f>
        <v>0.999993752502466</v>
      </c>
      <c r="BH309" s="4">
        <f t="shared" si="1278"/>
        <v>0.999996544515304</v>
      </c>
      <c r="BI309" s="4">
        <f t="shared" si="1278"/>
        <v>0.999999988929935</v>
      </c>
      <c r="BJ309" s="4">
        <f t="shared" si="1278"/>
        <v>0.9999984587559</v>
      </c>
      <c r="BK309" s="61">
        <f t="shared" si="1199"/>
        <v>0.000782034186026564</v>
      </c>
      <c r="BL309" s="61">
        <f t="shared" si="1200"/>
        <v>-0.00190169305337284</v>
      </c>
      <c r="BM309" s="61">
        <f t="shared" si="1201"/>
        <v>0.00617752402961444</v>
      </c>
      <c r="BN309" s="61">
        <f t="shared" si="1202"/>
        <v>-0.00613225163688315</v>
      </c>
    </row>
    <row r="310" spans="1:66">
      <c r="A310" s="4">
        <f>Planar_dataset!A279</f>
        <v>1.4533855348719</v>
      </c>
      <c r="B310" s="4">
        <f>Planar_dataset!B279</f>
        <v>1.1411218532306</v>
      </c>
      <c r="C310">
        <f>Planar_dataset!C279</f>
        <v>1</v>
      </c>
      <c r="D310" s="40" cm="1">
        <f t="array" ref="D310">SUMPRODUCT($A310:$B310,$E$21:$F$21)+$G$21</f>
        <v>0.0309767768011327</v>
      </c>
      <c r="E310" s="40" cm="1">
        <f t="array" ref="E310">SUMPRODUCT($A310:$B310,$E$22:$F$22)+$G$22</f>
        <v>-0.0198622422289737</v>
      </c>
      <c r="F310" s="40" cm="1">
        <f t="array" ref="F310">SUMPRODUCT($A310:$B310,$E$23:$F$23)+$G$23</f>
        <v>-0.00807975224952167</v>
      </c>
      <c r="G310" s="40" cm="1">
        <f t="array" ref="G310">SUMPRODUCT($A310:$B310,$E$24:$F$24)+$G$24</f>
        <v>-0.00835739446634547</v>
      </c>
      <c r="H310" s="10">
        <f t="shared" si="1175"/>
        <v>0.0309668725700459</v>
      </c>
      <c r="I310" s="10">
        <f t="shared" si="1176"/>
        <v>-0.0198596306988505</v>
      </c>
      <c r="J310" s="10">
        <f t="shared" si="1177"/>
        <v>-0.00807957643224969</v>
      </c>
      <c r="K310" s="10">
        <f t="shared" si="1178"/>
        <v>-0.00835719989480578</v>
      </c>
      <c r="L310" s="10" cm="1">
        <f t="array" ref="L310">SUMPRODUCT(H310:K310,$E$28:$H$28)+$I$28</f>
        <v>0.000113429668220209</v>
      </c>
      <c r="M310" s="10">
        <f t="shared" si="1179"/>
        <v>0.500028357417025</v>
      </c>
      <c r="N310">
        <f t="shared" si="1180"/>
        <v>1</v>
      </c>
      <c r="O310" s="4">
        <f t="shared" si="1181"/>
        <v>-0.693090467334121</v>
      </c>
      <c r="P310" s="61">
        <f t="shared" si="1182"/>
        <v>-0.499971642582975</v>
      </c>
      <c r="Q310" s="4">
        <f t="shared" si="1183"/>
        <v>0.999041052803231</v>
      </c>
      <c r="R310" s="4">
        <f t="shared" si="1184"/>
        <v>0.999605595068505</v>
      </c>
      <c r="S310" s="4">
        <f t="shared" si="1185"/>
        <v>0.999934720444675</v>
      </c>
      <c r="T310" s="4">
        <f t="shared" si="1186"/>
        <v>0.999930157209918</v>
      </c>
      <c r="U310" s="61">
        <f t="shared" si="1187"/>
        <v>0.000218868334542787</v>
      </c>
      <c r="V310" s="61">
        <f t="shared" si="1188"/>
        <v>0.00238501379274119</v>
      </c>
      <c r="W310" s="61">
        <f t="shared" si="1189"/>
        <v>0.0065685223704936</v>
      </c>
      <c r="X310" s="61">
        <f t="shared" si="1190"/>
        <v>-0.00442255214148477</v>
      </c>
      <c r="Y310" s="40" cm="1">
        <f t="array" ref="Y310">SUMPRODUCT($A310:$B310,$Z$21:$AA$21)+$AB$21</f>
        <v>0.0310782051174367</v>
      </c>
      <c r="Z310" s="40" cm="1">
        <f t="array" ref="Z310">SUMPRODUCT($A310:$B310,$Z$22:$AA$22)+$AB$22</f>
        <v>-0.0187708718858115</v>
      </c>
      <c r="AA310" s="40" cm="1">
        <f t="array" ref="AA310">SUMPRODUCT($A310:$B310,$Z$23:$AA$23)+$AB$23</f>
        <v>-0.00505112462909752</v>
      </c>
      <c r="AB310" s="40" cm="1">
        <f t="array" ref="AB310">SUMPRODUCT($A310:$B310,$Z$24:$AA$24)+$AB$24</f>
        <v>-0.0103950561525038</v>
      </c>
      <c r="AC310" s="10">
        <f t="shared" ref="AC310:AF310" si="1279">TANH(Y310)</f>
        <v>0.0310682033033313</v>
      </c>
      <c r="AD310" s="10">
        <f t="shared" si="1279"/>
        <v>-0.0187686675849127</v>
      </c>
      <c r="AE310" s="10">
        <f t="shared" si="1279"/>
        <v>-0.00505108167164035</v>
      </c>
      <c r="AF310" s="10">
        <f t="shared" si="1279"/>
        <v>-0.0103946817484923</v>
      </c>
      <c r="AG310" s="61" cm="1">
        <f t="array" ref="AG310">SUMPRODUCT(AC310:AF310,$Z$28:$AC$28)+$AD$28</f>
        <v>-7.0189023937827e-5</v>
      </c>
      <c r="AH310" s="10">
        <f t="shared" si="1164"/>
        <v>0.499982452744023</v>
      </c>
      <c r="AI310">
        <f t="shared" si="1165"/>
        <v>0</v>
      </c>
      <c r="AJ310" s="4">
        <f t="shared" si="1166"/>
        <v>-0.693182275687727</v>
      </c>
      <c r="AK310" s="61">
        <f t="shared" si="1167"/>
        <v>-0.500017547255977</v>
      </c>
      <c r="AL310" s="4">
        <f t="shared" ref="AL310:AO310" si="1280">1-AC310^2</f>
        <v>0.999034766743503</v>
      </c>
      <c r="AM310" s="4">
        <f t="shared" si="1280"/>
        <v>0.999647737117087</v>
      </c>
      <c r="AN310" s="4">
        <f t="shared" si="1280"/>
        <v>0.999974486573946</v>
      </c>
      <c r="AO310" s="4">
        <f t="shared" si="1280"/>
        <v>0.999891950591348</v>
      </c>
      <c r="AP310" s="61">
        <f t="shared" si="1193"/>
        <v>0.000494123535789</v>
      </c>
      <c r="AQ310" s="61">
        <f t="shared" si="1194"/>
        <v>0.000174567315507863</v>
      </c>
      <c r="AR310" s="61">
        <f t="shared" si="1195"/>
        <v>0.00618747321620517</v>
      </c>
      <c r="AS310" s="61">
        <f t="shared" si="1196"/>
        <v>-0.00515268627327374</v>
      </c>
      <c r="AT310" s="40" cm="1">
        <f t="array" ref="AT310">SUMPRODUCT($A310:$B310,$AO$21:$AP$21)+$AQ$21</f>
        <v>0.0313069494923677</v>
      </c>
      <c r="AU310" s="40" cm="1">
        <f t="array" ref="AU310">SUMPRODUCT($A310:$B310,$AO$22:$AP$22)+$AQ$22</f>
        <v>-0.0186910050184654</v>
      </c>
      <c r="AV310" s="40" cm="1">
        <f t="array" ref="AV310">SUMPRODUCT($A310:$B310,$AO$23:$AP$23)+$AQ$23</f>
        <v>-0.00220096624374085</v>
      </c>
      <c r="AW310" s="40" cm="1">
        <f t="array" ref="AW310">SUMPRODUCT($A310:$B310,$AO$24:$AP$24)+$AQ$24</f>
        <v>-0.0127650312570143</v>
      </c>
      <c r="AX310" s="10">
        <f t="shared" ref="AX310:BA310" si="1281">TANH(AT310)</f>
        <v>0.0312967252585669</v>
      </c>
      <c r="AY310" s="10">
        <f t="shared" si="1281"/>
        <v>-0.0186888287321914</v>
      </c>
      <c r="AZ310" s="10">
        <f t="shared" si="1281"/>
        <v>-0.00220096268973573</v>
      </c>
      <c r="BA310" s="10">
        <f t="shared" si="1281"/>
        <v>-0.0127643379651763</v>
      </c>
      <c r="BB310" s="10" cm="1">
        <f t="array" ref="BB310">SUMPRODUCT(AX310:BA310,$AU$28:$AX$28)+$AY$28</f>
        <v>-0.000248547108487828</v>
      </c>
      <c r="BC310" s="10">
        <f t="shared" si="1170"/>
        <v>0.499937863223198</v>
      </c>
      <c r="BD310">
        <f t="shared" si="1171"/>
        <v>0</v>
      </c>
      <c r="BE310" s="4">
        <f t="shared" si="1172"/>
        <v>-0.693271461836148</v>
      </c>
      <c r="BF310" s="61">
        <f t="shared" si="1173"/>
        <v>-0.500062136776802</v>
      </c>
      <c r="BG310" s="4">
        <f t="shared" ref="BG310:BJ310" si="1282">1-AX310^2</f>
        <v>0.99902051498809</v>
      </c>
      <c r="BH310" s="4">
        <f t="shared" si="1282"/>
        <v>0.999650727680619</v>
      </c>
      <c r="BI310" s="4">
        <f t="shared" si="1282"/>
        <v>0.999995155763238</v>
      </c>
      <c r="BJ310" s="4">
        <f t="shared" si="1282"/>
        <v>0.999837071676311</v>
      </c>
      <c r="BK310" s="61">
        <f t="shared" si="1199"/>
        <v>0.000781380227782399</v>
      </c>
      <c r="BL310" s="61">
        <f t="shared" si="1200"/>
        <v>-0.00190129614043027</v>
      </c>
      <c r="BM310" s="61">
        <f t="shared" si="1201"/>
        <v>0.00617834141527089</v>
      </c>
      <c r="BN310" s="61">
        <f t="shared" si="1202"/>
        <v>-0.00613210287109331</v>
      </c>
    </row>
    <row r="311" spans="1:66">
      <c r="A311" s="4">
        <f>Planar_dataset!A280</f>
        <v>3.42704770080748</v>
      </c>
      <c r="B311" s="4">
        <f>Planar_dataset!B280</f>
        <v>0.982679505714347</v>
      </c>
      <c r="C311">
        <f>Planar_dataset!C280</f>
        <v>1</v>
      </c>
      <c r="D311" s="40" cm="1">
        <f t="array" ref="D311">SUMPRODUCT($A311:$B311,$E$21:$F$21)+$G$21</f>
        <v>0.065586643816087</v>
      </c>
      <c r="E311" s="40" cm="1">
        <f t="array" ref="E311">SUMPRODUCT($A311:$B311,$E$22:$F$22)+$G$22</f>
        <v>-0.0150051466255459</v>
      </c>
      <c r="F311" s="40" cm="1">
        <f t="array" ref="F311">SUMPRODUCT($A311:$B311,$E$23:$F$23)+$G$23</f>
        <v>-0.0129923698005387</v>
      </c>
      <c r="G311" s="40" cm="1">
        <f t="array" ref="G311">SUMPRODUCT($A311:$B311,$E$24:$F$24)+$G$24</f>
        <v>-0.00899699719059688</v>
      </c>
      <c r="H311" s="10">
        <f t="shared" si="1175"/>
        <v>0.0654927626748199</v>
      </c>
      <c r="I311" s="10">
        <f t="shared" si="1176"/>
        <v>-0.0150040205685723</v>
      </c>
      <c r="J311" s="10">
        <f t="shared" si="1177"/>
        <v>-0.0129916388053096</v>
      </c>
      <c r="K311" s="10">
        <f t="shared" si="1178"/>
        <v>-0.00899675444160312</v>
      </c>
      <c r="L311" s="10" cm="1">
        <f t="array" ref="L311">SUMPRODUCT(H311:K311,$E$28:$H$28)+$I$28</f>
        <v>0.000134009421854359</v>
      </c>
      <c r="M311" s="10">
        <f t="shared" si="1179"/>
        <v>0.500033502355413</v>
      </c>
      <c r="N311">
        <f t="shared" si="1180"/>
        <v>1</v>
      </c>
      <c r="O311" s="4">
        <f t="shared" si="1181"/>
        <v>-0.693080178093834</v>
      </c>
      <c r="P311" s="61">
        <f t="shared" si="1182"/>
        <v>-0.499966497644587</v>
      </c>
      <c r="Q311" s="4">
        <f t="shared" si="1183"/>
        <v>0.99571069803722</v>
      </c>
      <c r="R311" s="4">
        <f t="shared" si="1184"/>
        <v>0.999774879366778</v>
      </c>
      <c r="S311" s="4">
        <f t="shared" si="1185"/>
        <v>0.999831217321152</v>
      </c>
      <c r="T311" s="4">
        <f t="shared" si="1186"/>
        <v>0.999919058409517</v>
      </c>
      <c r="U311" s="61">
        <f t="shared" si="1187"/>
        <v>0.000218136480937427</v>
      </c>
      <c r="V311" s="61">
        <f t="shared" si="1188"/>
        <v>0.00238539315038311</v>
      </c>
      <c r="W311" s="61">
        <f t="shared" si="1189"/>
        <v>0.00656777487740452</v>
      </c>
      <c r="X311" s="61">
        <f t="shared" si="1190"/>
        <v>-0.00442245754344028</v>
      </c>
      <c r="Y311" s="40" cm="1">
        <f t="array" ref="Y311">SUMPRODUCT($A311:$B311,$Z$21:$AA$21)+$AB$21</f>
        <v>0.0656485403083289</v>
      </c>
      <c r="Z311" s="40" cm="1">
        <f t="array" ref="Z311">SUMPRODUCT($A311:$B311,$Z$22:$AA$22)+$AB$22</f>
        <v>-0.0143466568026526</v>
      </c>
      <c r="AA311" s="40" cm="1">
        <f t="array" ref="AA311">SUMPRODUCT($A311:$B311,$Z$23:$AA$23)+$AB$23</f>
        <v>-0.0111566216036044</v>
      </c>
      <c r="AB311" s="40" cm="1">
        <f t="array" ref="AB311">SUMPRODUCT($A311:$B311,$Z$24:$AA$24)+$AB$24</f>
        <v>-0.0102313983482791</v>
      </c>
      <c r="AC311" s="10">
        <f t="shared" ref="AC311:AF311" si="1283">TANH(Y311)</f>
        <v>0.0655543934244004</v>
      </c>
      <c r="AD311" s="10">
        <f t="shared" si="1283"/>
        <v>-0.0143456725760053</v>
      </c>
      <c r="AE311" s="10">
        <f t="shared" si="1283"/>
        <v>-0.0111561587376546</v>
      </c>
      <c r="AF311" s="10">
        <f t="shared" si="1283"/>
        <v>-0.0102310413504773</v>
      </c>
      <c r="AG311" s="61" cm="1">
        <f t="array" ref="AG311">SUMPRODUCT(AC311:AF311,$Z$28:$AC$28)+$AD$28</f>
        <v>-2.86105654396417e-5</v>
      </c>
      <c r="AH311" s="10">
        <f t="shared" si="1164"/>
        <v>0.499992847358641</v>
      </c>
      <c r="AI311">
        <f t="shared" si="1165"/>
        <v>0</v>
      </c>
      <c r="AJ311" s="4">
        <f t="shared" si="1166"/>
        <v>-0.693161485944986</v>
      </c>
      <c r="AK311" s="61">
        <f t="shared" si="1167"/>
        <v>-0.500007152641359</v>
      </c>
      <c r="AL311" s="4">
        <f t="shared" ref="AL311:AO311" si="1284">1-AC311^2</f>
        <v>0.995702621502759</v>
      </c>
      <c r="AM311" s="4">
        <f t="shared" si="1284"/>
        <v>0.999794201678342</v>
      </c>
      <c r="AN311" s="4">
        <f t="shared" si="1284"/>
        <v>0.99987554012222</v>
      </c>
      <c r="AO311" s="4">
        <f t="shared" si="1284"/>
        <v>0.999895325792885</v>
      </c>
      <c r="AP311" s="61">
        <f t="shared" si="1193"/>
        <v>0.000492465215791353</v>
      </c>
      <c r="AQ311" s="61">
        <f t="shared" si="1194"/>
        <v>0.000174589262918656</v>
      </c>
      <c r="AR311" s="61">
        <f t="shared" si="1195"/>
        <v>0.00618673235650753</v>
      </c>
      <c r="AS311" s="61">
        <f t="shared" si="1196"/>
        <v>-0.00515259654952921</v>
      </c>
      <c r="AT311" s="40" cm="1">
        <f t="array" ref="AT311">SUMPRODUCT($A311:$B311,$AO$21:$AP$21)+$AQ$21</f>
        <v>0.0657880735458787</v>
      </c>
      <c r="AU311" s="40" cm="1">
        <f t="array" ref="AU311">SUMPRODUCT($A311:$B311,$AO$22:$AP$22)+$AQ$22</f>
        <v>-0.0142984668413498</v>
      </c>
      <c r="AV311" s="40" cm="1">
        <f t="array" ref="AV311">SUMPRODUCT($A311:$B311,$AO$23:$AP$23)+$AQ$23</f>
        <v>-0.00943045264029554</v>
      </c>
      <c r="AW311" s="40" cm="1">
        <f t="array" ref="AW311">SUMPRODUCT($A311:$B311,$AO$24:$AP$24)+$AQ$24</f>
        <v>-0.0116659584308802</v>
      </c>
      <c r="AX311" s="10">
        <f t="shared" ref="AX311:BA311" si="1285">TANH(AT311)</f>
        <v>0.0656933257630974</v>
      </c>
      <c r="AY311" s="10">
        <f t="shared" si="1285"/>
        <v>-0.0142974924988453</v>
      </c>
      <c r="AZ311" s="10">
        <f t="shared" si="1285"/>
        <v>-0.00943017308938485</v>
      </c>
      <c r="BA311" s="10">
        <f t="shared" si="1285"/>
        <v>-0.0116654292350937</v>
      </c>
      <c r="BB311" s="10" cm="1">
        <f t="array" ref="BB311">SUMPRODUCT(AX311:BA311,$AU$28:$AX$28)+$AY$28</f>
        <v>-0.000182848395379083</v>
      </c>
      <c r="BC311" s="10">
        <f t="shared" si="1170"/>
        <v>0.499954287901283</v>
      </c>
      <c r="BD311">
        <f t="shared" si="1171"/>
        <v>0</v>
      </c>
      <c r="BE311" s="4">
        <f t="shared" si="1172"/>
        <v>-0.693238608936827</v>
      </c>
      <c r="BF311" s="61">
        <f t="shared" si="1173"/>
        <v>-0.500045712098717</v>
      </c>
      <c r="BG311" s="4">
        <f t="shared" ref="BG311:BJ311" si="1286">1-AX311^2</f>
        <v>0.995684386950184</v>
      </c>
      <c r="BH311" s="4">
        <f t="shared" si="1286"/>
        <v>0.999795581708245</v>
      </c>
      <c r="BI311" s="4">
        <f t="shared" si="1286"/>
        <v>0.999911071835504</v>
      </c>
      <c r="BJ311" s="4">
        <f t="shared" si="1286"/>
        <v>0.999863917760761</v>
      </c>
      <c r="BK311" s="61">
        <f t="shared" si="1199"/>
        <v>0.000778745308543047</v>
      </c>
      <c r="BL311" s="61">
        <f t="shared" si="1200"/>
        <v>-0.00190150918941828</v>
      </c>
      <c r="BM311" s="61">
        <f t="shared" si="1201"/>
        <v>0.00617761900128546</v>
      </c>
      <c r="BN311" s="61">
        <f t="shared" si="1202"/>
        <v>-0.00613206610486172</v>
      </c>
    </row>
    <row r="312" spans="1:66">
      <c r="A312" s="4">
        <f>Planar_dataset!A281</f>
        <v>3.16377424668886</v>
      </c>
      <c r="B312" s="4">
        <f>Planar_dataset!B281</f>
        <v>1.69883486495499</v>
      </c>
      <c r="C312">
        <f>Planar_dataset!C281</f>
        <v>1</v>
      </c>
      <c r="D312" s="40" cm="1">
        <f t="array" ref="D312">SUMPRODUCT($A312:$B312,$E$21:$F$21)+$G$21</f>
        <v>0.0640037485407928</v>
      </c>
      <c r="E312" s="40" cm="1">
        <f t="array" ref="E312">SUMPRODUCT($A312:$B312,$E$22:$F$22)+$G$22</f>
        <v>-0.0286047017070792</v>
      </c>
      <c r="F312" s="40" cm="1">
        <f t="array" ref="F312">SUMPRODUCT($A312:$B312,$E$23:$F$23)+$G$23</f>
        <v>-0.0148027057408837</v>
      </c>
      <c r="G312" s="40" cm="1">
        <f t="array" ref="G312">SUMPRODUCT($A312:$B312,$E$24:$F$24)+$G$24</f>
        <v>-0.0132694597838582</v>
      </c>
      <c r="H312" s="10">
        <f t="shared" si="1175"/>
        <v>0.0639164948229865</v>
      </c>
      <c r="I312" s="10">
        <f t="shared" si="1176"/>
        <v>-0.028596902527901</v>
      </c>
      <c r="J312" s="10">
        <f t="shared" si="1177"/>
        <v>-0.0148016246455323</v>
      </c>
      <c r="K312" s="10">
        <f t="shared" si="1178"/>
        <v>-0.0132686810162379</v>
      </c>
      <c r="L312" s="10" cm="1">
        <f t="array" ref="L312">SUMPRODUCT(H312:K312,$E$28:$H$28)+$I$28</f>
        <v>0.000185558144558403</v>
      </c>
      <c r="M312" s="10">
        <f t="shared" si="1179"/>
        <v>0.500046389536006</v>
      </c>
      <c r="N312">
        <f t="shared" si="1180"/>
        <v>1</v>
      </c>
      <c r="O312" s="4">
        <f t="shared" si="1181"/>
        <v>-0.693054405791644</v>
      </c>
      <c r="P312" s="61">
        <f t="shared" si="1182"/>
        <v>-0.499953610463994</v>
      </c>
      <c r="Q312" s="4">
        <f t="shared" si="1183"/>
        <v>0.995914681689543</v>
      </c>
      <c r="R312" s="4">
        <f t="shared" si="1184"/>
        <v>0.99918221716581</v>
      </c>
      <c r="S312" s="4">
        <f t="shared" si="1185"/>
        <v>0.999780911907853</v>
      </c>
      <c r="T312" s="4">
        <f t="shared" si="1186"/>
        <v>0.999823942104089</v>
      </c>
      <c r="U312" s="61">
        <f t="shared" si="1187"/>
        <v>0.000218175545036576</v>
      </c>
      <c r="V312" s="61">
        <f t="shared" si="1188"/>
        <v>0.00238391765004066</v>
      </c>
      <c r="W312" s="61">
        <f t="shared" si="1189"/>
        <v>0.00656727514397306</v>
      </c>
      <c r="X312" s="61">
        <f t="shared" si="1190"/>
        <v>-0.00442192287875454</v>
      </c>
      <c r="Y312" s="40" cm="1">
        <f t="array" ref="Y312">SUMPRODUCT($A312:$B312,$Z$21:$AA$21)+$AB$21</f>
        <v>0.0641430474324699</v>
      </c>
      <c r="Z312" s="40" cm="1">
        <f t="array" ref="Z312">SUMPRODUCT($A312:$B312,$Z$22:$AA$22)+$AB$22</f>
        <v>-0.027109355052273</v>
      </c>
      <c r="AA312" s="40" cm="1">
        <f t="array" ref="AA312">SUMPRODUCT($A312:$B312,$Z$23:$AA$23)+$AB$23</f>
        <v>-0.0106489231293271</v>
      </c>
      <c r="AB312" s="40" cm="1">
        <f t="array" ref="AB312">SUMPRODUCT($A312:$B312,$Z$24:$AA$24)+$AB$24</f>
        <v>-0.0160637959085715</v>
      </c>
      <c r="AC312" s="10">
        <f t="shared" ref="AC312:AF312" si="1287">TANH(Y312)</f>
        <v>0.0640552233982841</v>
      </c>
      <c r="AD312" s="10">
        <f t="shared" si="1287"/>
        <v>-0.0271027159607898</v>
      </c>
      <c r="AE312" s="10">
        <f t="shared" si="1287"/>
        <v>-0.0106485206198389</v>
      </c>
      <c r="AF312" s="10">
        <f t="shared" si="1287"/>
        <v>-0.0160624143208852</v>
      </c>
      <c r="AG312" s="61" cm="1">
        <f t="array" ref="AG312">SUMPRODUCT(AC312:AF312,$Z$28:$AC$28)+$AD$28</f>
        <v>-8.90530868727551e-5</v>
      </c>
      <c r="AH312" s="10">
        <f t="shared" si="1164"/>
        <v>0.499977736728297</v>
      </c>
      <c r="AI312">
        <f t="shared" si="1165"/>
        <v>0</v>
      </c>
      <c r="AJ312" s="4">
        <f t="shared" si="1166"/>
        <v>-0.693191708094688</v>
      </c>
      <c r="AK312" s="61">
        <f t="shared" si="1167"/>
        <v>-0.500022263271703</v>
      </c>
      <c r="AL312" s="4">
        <f t="shared" ref="AL312:AO312" si="1288">1-AC312^2</f>
        <v>0.995896928355396</v>
      </c>
      <c r="AM312" s="4">
        <f t="shared" si="1288"/>
        <v>0.999265442787549</v>
      </c>
      <c r="AN312" s="4">
        <f t="shared" si="1288"/>
        <v>0.999886609008609</v>
      </c>
      <c r="AO312" s="4">
        <f t="shared" si="1288"/>
        <v>0.999741998846184</v>
      </c>
      <c r="AP312" s="61">
        <f t="shared" si="1193"/>
        <v>0.000492576203756715</v>
      </c>
      <c r="AQ312" s="61">
        <f t="shared" si="1194"/>
        <v>0.00017450220173306</v>
      </c>
      <c r="AR312" s="61">
        <f t="shared" si="1195"/>
        <v>0.00618698781551571</v>
      </c>
      <c r="AS312" s="61">
        <f t="shared" si="1196"/>
        <v>-0.00515196212678614</v>
      </c>
      <c r="AT312" s="40" cm="1">
        <f t="array" ref="AT312">SUMPRODUCT($A312:$B312,$AO$21:$AP$21)+$AQ$21</f>
        <v>0.064457174388691</v>
      </c>
      <c r="AU312" s="40" cm="1">
        <f t="array" ref="AU312">SUMPRODUCT($A312:$B312,$AO$22:$AP$22)+$AQ$22</f>
        <v>-0.0269999229317633</v>
      </c>
      <c r="AV312" s="40" cm="1">
        <f t="array" ref="AV312">SUMPRODUCT($A312:$B312,$AO$23:$AP$23)+$AQ$23</f>
        <v>-0.00674054079742728</v>
      </c>
      <c r="AW312" s="40" cm="1">
        <f t="array" ref="AW312">SUMPRODUCT($A312:$B312,$AO$24:$AP$24)+$AQ$24</f>
        <v>-0.0193133244198249</v>
      </c>
      <c r="AX312" s="10">
        <f t="shared" ref="AX312:BA312" si="1289">TANH(AT312)</f>
        <v>0.064368055164173</v>
      </c>
      <c r="AY312" s="10">
        <f t="shared" si="1289"/>
        <v>-0.0269933639005418</v>
      </c>
      <c r="AZ312" s="10">
        <f t="shared" si="1289"/>
        <v>-0.00674043871403877</v>
      </c>
      <c r="BA312" s="10">
        <f t="shared" si="1289"/>
        <v>-0.0193109234590782</v>
      </c>
      <c r="BB312" s="10" cm="1">
        <f t="array" ref="BB312">SUMPRODUCT(AX312:BA312,$AU$28:$AX$28)+$AY$28</f>
        <v>-0.000356065397756035</v>
      </c>
      <c r="BC312" s="10">
        <f t="shared" si="1170"/>
        <v>0.499910983651501</v>
      </c>
      <c r="BD312">
        <f t="shared" si="1171"/>
        <v>0</v>
      </c>
      <c r="BE312" s="4">
        <f t="shared" si="1172"/>
        <v>-0.693325229106644</v>
      </c>
      <c r="BF312" s="61">
        <f t="shared" si="1173"/>
        <v>-0.500089016348499</v>
      </c>
      <c r="BG312" s="4">
        <f t="shared" ref="BG312:BJ312" si="1290">1-AX312^2</f>
        <v>0.995856753474382</v>
      </c>
      <c r="BH312" s="4">
        <f t="shared" si="1290"/>
        <v>0.999271358305333</v>
      </c>
      <c r="BI312" s="4">
        <f t="shared" si="1290"/>
        <v>0.999954566485942</v>
      </c>
      <c r="BJ312" s="4">
        <f t="shared" si="1290"/>
        <v>0.999627088235158</v>
      </c>
      <c r="BK312" s="61">
        <f t="shared" si="1199"/>
        <v>0.000778947571430854</v>
      </c>
      <c r="BL312" s="61">
        <f t="shared" si="1200"/>
        <v>-0.00190067675545167</v>
      </c>
      <c r="BM312" s="61">
        <f t="shared" si="1201"/>
        <v>0.00617842272723402</v>
      </c>
      <c r="BN312" s="61">
        <f t="shared" si="1202"/>
        <v>-0.00613114456761365</v>
      </c>
    </row>
    <row r="313" spans="1:66">
      <c r="A313" s="4">
        <f>Planar_dataset!A282</f>
        <v>3.0643527897583</v>
      </c>
      <c r="B313" s="4">
        <f>Planar_dataset!B282</f>
        <v>0.733791652698532</v>
      </c>
      <c r="C313">
        <f>Planar_dataset!C282</f>
        <v>1</v>
      </c>
      <c r="D313" s="40" cm="1">
        <f t="array" ref="D313">SUMPRODUCT($A313:$B313,$E$21:$F$21)+$G$21</f>
        <v>0.0580129593702368</v>
      </c>
      <c r="E313" s="40" cm="1">
        <f t="array" ref="E313">SUMPRODUCT($A313:$B313,$E$22:$F$22)+$G$22</f>
        <v>-0.0107171310510241</v>
      </c>
      <c r="F313" s="40" cm="1">
        <f t="array" ref="F313">SUMPRODUCT($A313:$B313,$E$23:$F$23)+$G$23</f>
        <v>-0.0111033448992847</v>
      </c>
      <c r="G313" s="40" cm="1">
        <f t="array" ref="G313">SUMPRODUCT($A313:$B313,$E$24:$F$24)+$G$24</f>
        <v>-0.0071363695249918</v>
      </c>
      <c r="H313" s="10">
        <f t="shared" si="1175"/>
        <v>0.0579479659247047</v>
      </c>
      <c r="I313" s="10">
        <f t="shared" si="1176"/>
        <v>-0.0107167207577316</v>
      </c>
      <c r="J313" s="10">
        <f t="shared" si="1177"/>
        <v>-0.0111028886325357</v>
      </c>
      <c r="K313" s="10">
        <f t="shared" si="1178"/>
        <v>-0.00713624838099771</v>
      </c>
      <c r="L313" s="10" cm="1">
        <f t="array" ref="L313">SUMPRODUCT(H313:K313,$E$28:$H$28)+$I$28</f>
        <v>0.000108498476133827</v>
      </c>
      <c r="M313" s="10">
        <f t="shared" si="1179"/>
        <v>0.500027124619007</v>
      </c>
      <c r="N313">
        <f t="shared" si="1180"/>
        <v>1</v>
      </c>
      <c r="O313" s="4">
        <f t="shared" si="1181"/>
        <v>-0.693092932793368</v>
      </c>
      <c r="P313" s="61">
        <f t="shared" si="1182"/>
        <v>-0.499972875380993</v>
      </c>
      <c r="Q313" s="4">
        <f t="shared" si="1183"/>
        <v>0.996642033245189</v>
      </c>
      <c r="R313" s="4">
        <f t="shared" si="1184"/>
        <v>0.999885151896201</v>
      </c>
      <c r="S313" s="4">
        <f t="shared" si="1185"/>
        <v>0.999876725864014</v>
      </c>
      <c r="T313" s="4">
        <f t="shared" si="1186"/>
        <v>0.999949073959045</v>
      </c>
      <c r="U313" s="61">
        <f t="shared" si="1187"/>
        <v>0.000218343299506012</v>
      </c>
      <c r="V313" s="61">
        <f t="shared" si="1188"/>
        <v>0.00238568668516187</v>
      </c>
      <c r="W313" s="61">
        <f t="shared" si="1189"/>
        <v>0.00656815760222595</v>
      </c>
      <c r="X313" s="61">
        <f t="shared" si="1190"/>
        <v>-0.0044226467126894</v>
      </c>
      <c r="Y313" s="40" cm="1">
        <f t="array" ref="Y313">SUMPRODUCT($A313:$B313,$Z$21:$AA$21)+$AB$21</f>
        <v>0.0580532692611051</v>
      </c>
      <c r="Z313" s="40" cm="1">
        <f t="array" ref="Z313">SUMPRODUCT($A313:$B313,$Z$22:$AA$22)+$AB$22</f>
        <v>-0.0102907331220527</v>
      </c>
      <c r="AA313" s="40" cm="1">
        <f t="array" ref="AA313">SUMPRODUCT($A313:$B313,$Z$23:$AA$23)+$AB$23</f>
        <v>-0.00991193772378245</v>
      </c>
      <c r="AB313" s="40" cm="1">
        <f t="array" ref="AB313">SUMPRODUCT($A313:$B313,$Z$24:$AA$24)+$AB$24</f>
        <v>-0.00793727739282147</v>
      </c>
      <c r="AC313" s="10">
        <f t="shared" ref="AC313:AF313" si="1291">TANH(Y313)</f>
        <v>0.0579881403624352</v>
      </c>
      <c r="AD313" s="10">
        <f t="shared" si="1291"/>
        <v>-0.0102903698773451</v>
      </c>
      <c r="AE313" s="10">
        <f t="shared" si="1291"/>
        <v>-0.00991161313211073</v>
      </c>
      <c r="AF313" s="10">
        <f t="shared" si="1291"/>
        <v>-0.00793711071321126</v>
      </c>
      <c r="AG313" s="61" cm="1">
        <f t="array" ref="AG313">SUMPRODUCT(AC313:AF313,$Z$28:$AC$28)+$AD$28</f>
        <v>-1.43020751487264e-5</v>
      </c>
      <c r="AH313" s="10">
        <f t="shared" si="1164"/>
        <v>0.499996424481213</v>
      </c>
      <c r="AI313">
        <f t="shared" si="1165"/>
        <v>0</v>
      </c>
      <c r="AJ313" s="4">
        <f t="shared" si="1166"/>
        <v>-0.693154331623088</v>
      </c>
      <c r="AK313" s="61">
        <f t="shared" si="1167"/>
        <v>-0.500003575518787</v>
      </c>
      <c r="AL313" s="4">
        <f t="shared" ref="AL313:AO313" si="1292">1-AC313^2</f>
        <v>0.996637375577306</v>
      </c>
      <c r="AM313" s="4">
        <f t="shared" si="1292"/>
        <v>0.999894108287787</v>
      </c>
      <c r="AN313" s="4">
        <f t="shared" si="1292"/>
        <v>0.999901759925119</v>
      </c>
      <c r="AO313" s="4">
        <f t="shared" si="1292"/>
        <v>0.999937002273526</v>
      </c>
      <c r="AP313" s="61">
        <f t="shared" si="1193"/>
        <v>0.00049292400995115</v>
      </c>
      <c r="AQ313" s="61">
        <f t="shared" si="1194"/>
        <v>0.000174605459969029</v>
      </c>
      <c r="AR313" s="61">
        <f t="shared" si="1195"/>
        <v>0.00618685032967486</v>
      </c>
      <c r="AS313" s="61">
        <f t="shared" si="1196"/>
        <v>-0.0051527744501519</v>
      </c>
      <c r="AT313" s="40" cm="1">
        <f t="array" ref="AT313">SUMPRODUCT($A313:$B313,$AO$21:$AP$21)+$AQ$21</f>
        <v>0.0581441200471178</v>
      </c>
      <c r="AU313" s="40" cm="1">
        <f t="array" ref="AU313">SUMPRODUCT($A313:$B313,$AO$22:$AP$22)+$AQ$22</f>
        <v>-0.0102595283420331</v>
      </c>
      <c r="AV313" s="40" cm="1">
        <f t="array" ref="AV313">SUMPRODUCT($A313:$B313,$AO$23:$AP$23)+$AQ$23</f>
        <v>-0.00879211756286689</v>
      </c>
      <c r="AW313" s="40" cm="1">
        <f t="array" ref="AW313">SUMPRODUCT($A313:$B313,$AO$24:$AP$24)+$AQ$24</f>
        <v>-0.00886766916783577</v>
      </c>
      <c r="AX313" s="10">
        <f t="shared" ref="AX313:BA313" si="1293">TANH(AT313)</f>
        <v>0.0580786851741126</v>
      </c>
      <c r="AY313" s="10">
        <f t="shared" si="1293"/>
        <v>-0.0102591683916441</v>
      </c>
      <c r="AZ313" s="10">
        <f t="shared" si="1293"/>
        <v>-0.00879189102240763</v>
      </c>
      <c r="BA313" s="10">
        <f t="shared" si="1293"/>
        <v>-0.00886743673711349</v>
      </c>
      <c r="BB313" s="10" cm="1">
        <f t="array" ref="BB313">SUMPRODUCT(AX313:BA313,$AU$28:$AX$28)+$AY$28</f>
        <v>-0.000129148416879389</v>
      </c>
      <c r="BC313" s="10">
        <f t="shared" si="1170"/>
        <v>0.499967712895825</v>
      </c>
      <c r="BD313">
        <f t="shared" si="1171"/>
        <v>0</v>
      </c>
      <c r="BE313" s="4">
        <f t="shared" si="1172"/>
        <v>-0.693211756853299</v>
      </c>
      <c r="BF313" s="61">
        <f t="shared" si="1173"/>
        <v>-0.500032287104175</v>
      </c>
      <c r="BG313" s="4">
        <f t="shared" ref="BG313:BJ313" si="1294">1-AX313^2</f>
        <v>0.996626866328446</v>
      </c>
      <c r="BH313" s="4">
        <f t="shared" si="1294"/>
        <v>0.999894749463912</v>
      </c>
      <c r="BI313" s="4">
        <f t="shared" si="1294"/>
        <v>0.99992270265225</v>
      </c>
      <c r="BJ313" s="4">
        <f t="shared" si="1294"/>
        <v>0.999921368565713</v>
      </c>
      <c r="BK313" s="61">
        <f t="shared" si="1199"/>
        <v>0.000779461513934435</v>
      </c>
      <c r="BL313" s="61">
        <f t="shared" si="1200"/>
        <v>-0.00190164674047435</v>
      </c>
      <c r="BM313" s="61">
        <f t="shared" si="1201"/>
        <v>0.00617752500266122</v>
      </c>
      <c r="BN313" s="61">
        <f t="shared" si="1202"/>
        <v>-0.00613225380462649</v>
      </c>
    </row>
    <row r="314" spans="1:66">
      <c r="A314" s="4">
        <f>Planar_dataset!A283</f>
        <v>2.97153033955191</v>
      </c>
      <c r="B314" s="4">
        <f>Planar_dataset!B283</f>
        <v>1.80316095026673</v>
      </c>
      <c r="C314">
        <f>Planar_dataset!C283</f>
        <v>1</v>
      </c>
      <c r="D314" s="40" cm="1">
        <f t="array" ref="D314">SUMPRODUCT($A314:$B314,$E$21:$F$21)+$G$21</f>
        <v>0.0610206129183457</v>
      </c>
      <c r="E314" s="40" cm="1">
        <f t="array" ref="E314">SUMPRODUCT($A314:$B314,$E$22:$F$22)+$G$22</f>
        <v>-0.0307343211974791</v>
      </c>
      <c r="F314" s="40" cm="1">
        <f t="array" ref="F314">SUMPRODUCT($A314:$B314,$E$23:$F$23)+$G$23</f>
        <v>-0.0146395499777963</v>
      </c>
      <c r="G314" s="40" cm="1">
        <f t="array" ref="G314">SUMPRODUCT($A314:$B314,$E$24:$F$24)+$G$24</f>
        <v>-0.0137645195880417</v>
      </c>
      <c r="H314" s="10">
        <f t="shared" si="1175"/>
        <v>0.0609449884919056</v>
      </c>
      <c r="I314" s="10">
        <f t="shared" si="1176"/>
        <v>-0.0307246476546132</v>
      </c>
      <c r="J314" s="10">
        <f t="shared" si="1177"/>
        <v>-0.0146385042354462</v>
      </c>
      <c r="K314" s="10">
        <f t="shared" si="1178"/>
        <v>-0.0137636503694475</v>
      </c>
      <c r="L314" s="10" cm="1">
        <f t="array" ref="L314">SUMPRODUCT(H314:K314,$E$28:$H$28)+$I$28</f>
        <v>0.000190492396359684</v>
      </c>
      <c r="M314" s="10">
        <f t="shared" si="1179"/>
        <v>0.500047623098946</v>
      </c>
      <c r="N314">
        <f t="shared" si="1180"/>
        <v>1</v>
      </c>
      <c r="O314" s="4">
        <f t="shared" si="1181"/>
        <v>-0.693051938897685</v>
      </c>
      <c r="P314" s="61">
        <f t="shared" si="1182"/>
        <v>-0.499952376901054</v>
      </c>
      <c r="Q314" s="4">
        <f t="shared" si="1183"/>
        <v>0.996285708377721</v>
      </c>
      <c r="R314" s="4">
        <f t="shared" si="1184"/>
        <v>0.9990559960265</v>
      </c>
      <c r="S314" s="4">
        <f t="shared" si="1185"/>
        <v>0.999785714193749</v>
      </c>
      <c r="T314" s="4">
        <f t="shared" si="1186"/>
        <v>0.999810561928508</v>
      </c>
      <c r="U314" s="61">
        <f t="shared" si="1187"/>
        <v>0.000218256287528258</v>
      </c>
      <c r="V314" s="61">
        <f t="shared" si="1188"/>
        <v>0.00238361062173832</v>
      </c>
      <c r="W314" s="61">
        <f t="shared" si="1189"/>
        <v>0.00656729048494129</v>
      </c>
      <c r="X314" s="61">
        <f t="shared" si="1190"/>
        <v>-0.0044218527919249</v>
      </c>
      <c r="Y314" s="40" cm="1">
        <f t="array" ref="Y314">SUMPRODUCT($A314:$B314,$Z$21:$AA$21)+$AB$21</f>
        <v>0.061172987705818</v>
      </c>
      <c r="Z314" s="40" cm="1">
        <f t="array" ref="Z314">SUMPRODUCT($A314:$B314,$Z$22:$AA$22)+$AB$22</f>
        <v>-0.0290971613758243</v>
      </c>
      <c r="AA314" s="40" cm="1">
        <f t="array" ref="AA314">SUMPRODUCT($A314:$B314,$Z$23:$AA$23)+$AB$23</f>
        <v>-0.0100934505413867</v>
      </c>
      <c r="AB314" s="40" cm="1">
        <f t="array" ref="AB314">SUMPRODUCT($A314:$B314,$Z$24:$AA$24)+$AB$24</f>
        <v>-0.0168229082349545</v>
      </c>
      <c r="AC314" s="10">
        <f t="shared" ref="AC314:AF314" si="1295">TANH(Y314)</f>
        <v>0.06109679590405</v>
      </c>
      <c r="AD314" s="10">
        <f t="shared" si="1295"/>
        <v>-0.0290889525023539</v>
      </c>
      <c r="AE314" s="10">
        <f t="shared" si="1295"/>
        <v>-0.0100931077893646</v>
      </c>
      <c r="AF314" s="10">
        <f t="shared" si="1295"/>
        <v>-0.0168213213961503</v>
      </c>
      <c r="AG314" s="61" cm="1">
        <f t="array" ref="AG314">SUMPRODUCT(AC314:AF314,$Z$28:$AC$28)+$AD$28</f>
        <v>-0.00010012755249817</v>
      </c>
      <c r="AH314" s="10">
        <f t="shared" si="1164"/>
        <v>0.499974968111896</v>
      </c>
      <c r="AI314">
        <f t="shared" si="1165"/>
        <v>0</v>
      </c>
      <c r="AJ314" s="4">
        <f t="shared" si="1166"/>
        <v>-0.693197245589385</v>
      </c>
      <c r="AK314" s="61">
        <f t="shared" si="1167"/>
        <v>-0.500025031888104</v>
      </c>
      <c r="AL314" s="4">
        <f t="shared" ref="AL314:AO314" si="1296">1-AC314^2</f>
        <v>0.996267181530259</v>
      </c>
      <c r="AM314" s="4">
        <f t="shared" si="1296"/>
        <v>0.999153832842316</v>
      </c>
      <c r="AN314" s="4">
        <f t="shared" si="1296"/>
        <v>0.999898129175152</v>
      </c>
      <c r="AO314" s="4">
        <f t="shared" si="1296"/>
        <v>0.999717043146487</v>
      </c>
      <c r="AP314" s="61">
        <f t="shared" si="1193"/>
        <v>0.000492762061454295</v>
      </c>
      <c r="AQ314" s="61">
        <f t="shared" si="1194"/>
        <v>0.00017448367734337</v>
      </c>
      <c r="AR314" s="61">
        <f t="shared" si="1195"/>
        <v>0.00618709335638983</v>
      </c>
      <c r="AS314" s="61">
        <f t="shared" si="1196"/>
        <v>-0.00515186204841789</v>
      </c>
      <c r="AT314" s="40" cm="1">
        <f t="array" ref="AT314">SUMPRODUCT($A314:$B314,$AO$21:$AP$21)+$AQ$21</f>
        <v>0.0615166127422534</v>
      </c>
      <c r="AU314" s="40" cm="1">
        <f t="array" ref="AU314">SUMPRODUCT($A314:$B314,$AO$22:$AP$22)+$AQ$22</f>
        <v>-0.0289773513465803</v>
      </c>
      <c r="AV314" s="40" cm="1">
        <f t="array" ref="AV314">SUMPRODUCT($A314:$B314,$AO$23:$AP$23)+$AQ$23</f>
        <v>-0.00581565776684542</v>
      </c>
      <c r="AW314" s="40" cm="1">
        <f t="array" ref="AW314">SUMPRODUCT($A314:$B314,$AO$24:$AP$24)+$AQ$24</f>
        <v>-0.0203797258155186</v>
      </c>
      <c r="AX314" s="10">
        <f t="shared" ref="AX314:BA314" si="1297">TANH(AT314)</f>
        <v>0.0614391310500115</v>
      </c>
      <c r="AY314" s="10">
        <f t="shared" si="1297"/>
        <v>-0.0289692434357909</v>
      </c>
      <c r="AZ314" s="10">
        <f t="shared" si="1297"/>
        <v>-0.00581559220224858</v>
      </c>
      <c r="BA314" s="10">
        <f t="shared" si="1297"/>
        <v>-0.0203769048251002</v>
      </c>
      <c r="BB314" s="10" cm="1">
        <f t="array" ref="BB314">SUMPRODUCT(AX314:BA314,$AU$28:$AX$28)+$AY$28</f>
        <v>-0.000383500018845167</v>
      </c>
      <c r="BC314" s="10">
        <f t="shared" si="1170"/>
        <v>0.499904124996464</v>
      </c>
      <c r="BD314">
        <f t="shared" si="1171"/>
        <v>0</v>
      </c>
      <c r="BE314" s="4">
        <f t="shared" si="1172"/>
        <v>-0.693338948953401</v>
      </c>
      <c r="BF314" s="61">
        <f t="shared" si="1173"/>
        <v>-0.500095875003536</v>
      </c>
      <c r="BG314" s="4">
        <f t="shared" ref="BG314:BJ314" si="1298">1-AX314^2</f>
        <v>0.996225233175819</v>
      </c>
      <c r="BH314" s="4">
        <f t="shared" si="1298"/>
        <v>0.999160782934758</v>
      </c>
      <c r="BI314" s="4">
        <f t="shared" si="1298"/>
        <v>0.999966178887337</v>
      </c>
      <c r="BJ314" s="4">
        <f t="shared" si="1298"/>
        <v>0.999584781749749</v>
      </c>
      <c r="BK314" s="61">
        <f t="shared" si="1199"/>
        <v>0.000779246479084474</v>
      </c>
      <c r="BL314" s="61">
        <f t="shared" si="1200"/>
        <v>-0.00190049249881324</v>
      </c>
      <c r="BM314" s="61">
        <f t="shared" si="1201"/>
        <v>0.00617857921405709</v>
      </c>
      <c r="BN314" s="61">
        <f t="shared" si="1202"/>
        <v>-0.00613096916795282</v>
      </c>
    </row>
    <row r="315" spans="1:66">
      <c r="A315" s="4">
        <f>Planar_dataset!A284</f>
        <v>3.66817241864587</v>
      </c>
      <c r="B315" s="4">
        <f>Planar_dataset!B284</f>
        <v>1.81840952810208</v>
      </c>
      <c r="C315">
        <f>Planar_dataset!C284</f>
        <v>1</v>
      </c>
      <c r="D315" s="40" cm="1">
        <f t="array" ref="D315">SUMPRODUCT($A315:$B315,$E$21:$F$21)+$G$21</f>
        <v>0.0735475130472315</v>
      </c>
      <c r="E315" s="40" cm="1">
        <f t="array" ref="E315">SUMPRODUCT($A315:$B315,$E$22:$F$22)+$G$22</f>
        <v>-0.0303462353649579</v>
      </c>
      <c r="F315" s="40" cm="1">
        <f t="array" ref="F315">SUMPRODUCT($A315:$B315,$E$23:$F$23)+$G$23</f>
        <v>-0.0166260486180357</v>
      </c>
      <c r="G315" s="40" cm="1">
        <f t="array" ref="G315">SUMPRODUCT($A315:$B315,$E$24:$F$24)+$G$24</f>
        <v>-0.0144365402511479</v>
      </c>
      <c r="H315" s="10">
        <f t="shared" si="1175"/>
        <v>0.0734151873838702</v>
      </c>
      <c r="I315" s="10">
        <f t="shared" si="1176"/>
        <v>-0.0303369235729804</v>
      </c>
      <c r="J315" s="10">
        <f t="shared" si="1177"/>
        <v>-0.0166245168328452</v>
      </c>
      <c r="K315" s="10">
        <f t="shared" si="1178"/>
        <v>-0.0144355374105207</v>
      </c>
      <c r="L315" s="10" cm="1">
        <f t="array" ref="L315">SUMPRODUCT(H315:K315,$E$28:$H$28)+$I$28</f>
        <v>0.00020332775068953</v>
      </c>
      <c r="M315" s="10">
        <f t="shared" si="1179"/>
        <v>0.500050831937497</v>
      </c>
      <c r="N315">
        <f t="shared" si="1180"/>
        <v>1</v>
      </c>
      <c r="O315" s="4">
        <f t="shared" si="1181"/>
        <v>-0.693045521852372</v>
      </c>
      <c r="P315" s="61">
        <f t="shared" si="1182"/>
        <v>-0.499949168062503</v>
      </c>
      <c r="Q315" s="4">
        <f t="shared" si="1183"/>
        <v>0.994610210261391</v>
      </c>
      <c r="R315" s="4">
        <f t="shared" si="1184"/>
        <v>0.999079671068127</v>
      </c>
      <c r="S315" s="4">
        <f t="shared" si="1185"/>
        <v>0.999723625440074</v>
      </c>
      <c r="T315" s="4">
        <f t="shared" si="1186"/>
        <v>0.999791615259669</v>
      </c>
      <c r="U315" s="61">
        <f t="shared" si="1187"/>
        <v>0.00021788783771797</v>
      </c>
      <c r="V315" s="61">
        <f t="shared" si="1188"/>
        <v>0.00238365180807847</v>
      </c>
      <c r="W315" s="61">
        <f t="shared" si="1189"/>
        <v>0.00656684049451843</v>
      </c>
      <c r="X315" s="61">
        <f t="shared" si="1190"/>
        <v>-0.00442174061648164</v>
      </c>
      <c r="Y315" s="40" cm="1">
        <f t="array" ref="Y315">SUMPRODUCT($A315:$B315,$Z$21:$AA$21)+$AB$21</f>
        <v>0.0736933207305136</v>
      </c>
      <c r="Z315" s="40" cm="1">
        <f t="array" ref="Z315">SUMPRODUCT($A315:$B315,$Z$22:$AA$22)+$AB$22</f>
        <v>-0.0287820835989096</v>
      </c>
      <c r="AA315" s="40" cm="1">
        <f t="array" ref="AA315">SUMPRODUCT($A315:$B315,$Z$23:$AA$23)+$AB$23</f>
        <v>-0.0122799145760385</v>
      </c>
      <c r="AB315" s="40" cm="1">
        <f t="array" ref="AB315">SUMPRODUCT($A315:$B315,$Z$24:$AA$24)+$AB$24</f>
        <v>-0.0173601757578639</v>
      </c>
      <c r="AC315" s="10">
        <f t="shared" ref="AC315:AF315" si="1299">TANH(Y315)</f>
        <v>0.0735602076410004</v>
      </c>
      <c r="AD315" s="10">
        <f t="shared" si="1299"/>
        <v>-0.0287741384589642</v>
      </c>
      <c r="AE315" s="10">
        <f t="shared" si="1299"/>
        <v>-0.0122792973580325</v>
      </c>
      <c r="AF315" s="10">
        <f t="shared" si="1299"/>
        <v>-0.0173584319896881</v>
      </c>
      <c r="AG315" s="61" cm="1">
        <f t="array" ref="AG315">SUMPRODUCT(AC315:AF315,$Z$28:$AC$28)+$AD$28</f>
        <v>-9.10477065515514e-5</v>
      </c>
      <c r="AH315" s="10">
        <f t="shared" si="1164"/>
        <v>0.499977238073378</v>
      </c>
      <c r="AI315">
        <f t="shared" si="1165"/>
        <v>0</v>
      </c>
      <c r="AJ315" s="4">
        <f t="shared" si="1166"/>
        <v>-0.693192705449432</v>
      </c>
      <c r="AK315" s="61">
        <f t="shared" si="1167"/>
        <v>-0.500022761926622</v>
      </c>
      <c r="AL315" s="4">
        <f t="shared" ref="AL315:AO315" si="1300">1-AC315^2</f>
        <v>0.994588895851813</v>
      </c>
      <c r="AM315" s="4">
        <f t="shared" si="1300"/>
        <v>0.999172048955944</v>
      </c>
      <c r="AN315" s="4">
        <f t="shared" si="1300"/>
        <v>0.999849218856393</v>
      </c>
      <c r="AO315" s="4">
        <f t="shared" si="1300"/>
        <v>0.999698684838859</v>
      </c>
      <c r="AP315" s="61">
        <f t="shared" si="1193"/>
        <v>0.000491929734131651</v>
      </c>
      <c r="AQ315" s="61">
        <f t="shared" si="1194"/>
        <v>0.000174486066332371</v>
      </c>
      <c r="AR315" s="61">
        <f t="shared" si="1195"/>
        <v>0.0061867626267039</v>
      </c>
      <c r="AS315" s="61">
        <f t="shared" si="1196"/>
        <v>-0.00515174405472362</v>
      </c>
      <c r="AT315" s="40" cm="1">
        <f t="array" ref="AT315">SUMPRODUCT($A315:$B315,$AO$21:$AP$21)+$AQ$21</f>
        <v>0.0740221176831896</v>
      </c>
      <c r="AU315" s="40" cm="1">
        <f t="array" ref="AU315">SUMPRODUCT($A315:$B315,$AO$22:$AP$22)+$AQ$22</f>
        <v>-0.0286676157260923</v>
      </c>
      <c r="AV315" s="40" cm="1">
        <f t="array" ref="AV315">SUMPRODUCT($A315:$B315,$AO$23:$AP$23)+$AQ$23</f>
        <v>-0.00819073890647626</v>
      </c>
      <c r="AW315" s="40" cm="1">
        <f t="array" ref="AW315">SUMPRODUCT($A315:$B315,$AO$24:$AP$24)+$AQ$24</f>
        <v>-0.0207599052826427</v>
      </c>
      <c r="AX315" s="10">
        <f t="shared" ref="AX315:BA315" si="1301">TANH(AT315)</f>
        <v>0.0738872175181552</v>
      </c>
      <c r="AY315" s="10">
        <f t="shared" si="1301"/>
        <v>-0.0286597649837276</v>
      </c>
      <c r="AZ315" s="10">
        <f t="shared" si="1301"/>
        <v>-0.00819055574407103</v>
      </c>
      <c r="BA315" s="10">
        <f t="shared" si="1301"/>
        <v>-0.0207569234725032</v>
      </c>
      <c r="BB315" s="10" cm="1">
        <f t="array" ref="BB315">SUMPRODUCT(AX315:BA315,$AU$28:$AX$28)+$AY$28</f>
        <v>-0.000377110604552288</v>
      </c>
      <c r="BC315" s="10">
        <f t="shared" si="1170"/>
        <v>0.499905722349979</v>
      </c>
      <c r="BD315">
        <f t="shared" si="1171"/>
        <v>0</v>
      </c>
      <c r="BE315" s="4">
        <f t="shared" si="1172"/>
        <v>-0.693335753638772</v>
      </c>
      <c r="BF315" s="61">
        <f t="shared" si="1173"/>
        <v>-0.500094277650021</v>
      </c>
      <c r="BG315" s="4">
        <f t="shared" ref="BG315:BJ315" si="1302">1-AX315^2</f>
        <v>0.994540679087425</v>
      </c>
      <c r="BH315" s="4">
        <f t="shared" si="1302"/>
        <v>0.999178617871078</v>
      </c>
      <c r="BI315" s="4">
        <f t="shared" si="1302"/>
        <v>0.999932914796603</v>
      </c>
      <c r="BJ315" s="4">
        <f t="shared" si="1302"/>
        <v>0.999569150127957</v>
      </c>
      <c r="BK315" s="61">
        <f t="shared" si="1199"/>
        <v>0.000777926337617288</v>
      </c>
      <c r="BL315" s="61">
        <f t="shared" si="1200"/>
        <v>-0.00190052035198411</v>
      </c>
      <c r="BM315" s="61">
        <f t="shared" si="1201"/>
        <v>0.00617835394797641</v>
      </c>
      <c r="BN315" s="61">
        <f t="shared" si="1202"/>
        <v>-0.00613085370856272</v>
      </c>
    </row>
    <row r="316" spans="1:66">
      <c r="A316" s="4">
        <f>Planar_dataset!A285</f>
        <v>1.81576373021855</v>
      </c>
      <c r="B316" s="4">
        <f>Planar_dataset!B285</f>
        <v>0.285892702643197</v>
      </c>
      <c r="C316">
        <f>Planar_dataset!C285</f>
        <v>1</v>
      </c>
      <c r="D316" s="40" cm="1">
        <f t="array" ref="D316">SUMPRODUCT($A316:$B316,$E$21:$F$21)+$G$21</f>
        <v>0.0337252168978418</v>
      </c>
      <c r="E316" s="40" cm="1">
        <f t="array" ref="E316">SUMPRODUCT($A316:$B316,$E$22:$F$22)+$G$22</f>
        <v>-0.00357542362737675</v>
      </c>
      <c r="F316" s="40" cm="1">
        <f t="array" ref="F316">SUMPRODUCT($A316:$B316,$E$23:$F$23)+$G$23</f>
        <v>-0.00605094440686316</v>
      </c>
      <c r="G316" s="40" cm="1">
        <f t="array" ref="G316">SUMPRODUCT($A316:$B316,$E$24:$F$24)+$G$24</f>
        <v>-0.00329493899116684</v>
      </c>
      <c r="H316" s="10">
        <f t="shared" si="1175"/>
        <v>0.0337124364679979</v>
      </c>
      <c r="I316" s="10">
        <f t="shared" si="1176"/>
        <v>-0.003575408391795</v>
      </c>
      <c r="J316" s="10">
        <f t="shared" si="1177"/>
        <v>-0.00605087055833</v>
      </c>
      <c r="K316" s="10">
        <f t="shared" si="1178"/>
        <v>-0.00329492706724852</v>
      </c>
      <c r="L316" s="10" cm="1">
        <f t="array" ref="L316">SUMPRODUCT(H316:K316,$E$28:$H$28)+$I$28</f>
        <v>5.26429144066612e-5</v>
      </c>
      <c r="M316" s="10">
        <f t="shared" si="1179"/>
        <v>0.500013160728599</v>
      </c>
      <c r="N316">
        <f t="shared" si="1180"/>
        <v>1</v>
      </c>
      <c r="O316" s="4">
        <f t="shared" si="1181"/>
        <v>-0.693120859449151</v>
      </c>
      <c r="P316" s="61">
        <f t="shared" si="1182"/>
        <v>-0.499986839271401</v>
      </c>
      <c r="Q316" s="4">
        <f t="shared" si="1183"/>
        <v>0.998863471627391</v>
      </c>
      <c r="R316" s="4">
        <f t="shared" si="1184"/>
        <v>0.999987216454832</v>
      </c>
      <c r="S316" s="4">
        <f t="shared" si="1185"/>
        <v>0.999963386965486</v>
      </c>
      <c r="T316" s="4">
        <f t="shared" si="1186"/>
        <v>0.999989143455622</v>
      </c>
      <c r="U316" s="61">
        <f t="shared" si="1187"/>
        <v>0.00021883608168208</v>
      </c>
      <c r="V316" s="61">
        <f t="shared" si="1188"/>
        <v>0.00238599684453936</v>
      </c>
      <c r="W316" s="61">
        <f t="shared" si="1189"/>
        <v>0.00656891033609216</v>
      </c>
      <c r="X316" s="61">
        <f t="shared" si="1190"/>
        <v>-0.00442294746130059</v>
      </c>
      <c r="Y316" s="40" cm="1">
        <f t="array" ref="Y316">SUMPRODUCT($A316:$B316,$Z$21:$AA$21)+$AB$21</f>
        <v>0.0337336503855015</v>
      </c>
      <c r="Z316" s="40" cm="1">
        <f t="array" ref="Z316">SUMPRODUCT($A316:$B316,$Z$22:$AA$22)+$AB$22</f>
        <v>-0.00348962890789171</v>
      </c>
      <c r="AA316" s="40" cm="1">
        <f t="array" ref="AA316">SUMPRODUCT($A316:$B316,$Z$23:$AA$23)+$AB$23</f>
        <v>-0.00580753583052125</v>
      </c>
      <c r="AB316" s="40" cm="1">
        <f t="array" ref="AB316">SUMPRODUCT($A316:$B316,$Z$24:$AA$24)+$AB$24</f>
        <v>-0.00345825839501811</v>
      </c>
      <c r="AC316" s="10">
        <f t="shared" ref="AC316:AF316" si="1303">TANH(Y316)</f>
        <v>0.0337208603683644</v>
      </c>
      <c r="AD316" s="10">
        <f t="shared" si="1303"/>
        <v>-0.00348961474296384</v>
      </c>
      <c r="AE316" s="10">
        <f t="shared" si="1303"/>
        <v>-0.00580747054023389</v>
      </c>
      <c r="AF316" s="10">
        <f t="shared" si="1303"/>
        <v>-0.00345824460867804</v>
      </c>
      <c r="AG316" s="61" cm="1">
        <f t="array" ref="AG316">SUMPRODUCT(AC316:AF316,$Z$28:$AC$28)+$AD$28</f>
        <v>2.69888237439975e-6</v>
      </c>
      <c r="AH316" s="10">
        <f t="shared" si="1164"/>
        <v>0.500000674720594</v>
      </c>
      <c r="AI316">
        <f t="shared" si="1165"/>
        <v>1</v>
      </c>
      <c r="AJ316" s="4">
        <f t="shared" si="1166"/>
        <v>-0.693145831119669</v>
      </c>
      <c r="AK316" s="61">
        <f t="shared" si="1167"/>
        <v>-0.499999325279406</v>
      </c>
      <c r="AL316" s="4">
        <f t="shared" ref="AL316:AO316" si="1304">1-AC316^2</f>
        <v>0.998862903576017</v>
      </c>
      <c r="AM316" s="4">
        <f t="shared" si="1304"/>
        <v>0.999987822588946</v>
      </c>
      <c r="AN316" s="4">
        <f t="shared" si="1304"/>
        <v>0.999966273285924</v>
      </c>
      <c r="AO316" s="4">
        <f t="shared" si="1304"/>
        <v>0.999988040544227</v>
      </c>
      <c r="AP316" s="61">
        <f t="shared" si="1193"/>
        <v>0.000494020528019358</v>
      </c>
      <c r="AQ316" s="61">
        <f t="shared" si="1194"/>
        <v>0.000174620340372083</v>
      </c>
      <c r="AR316" s="61">
        <f t="shared" si="1195"/>
        <v>0.00618719690919039</v>
      </c>
      <c r="AS316" s="61">
        <f t="shared" si="1196"/>
        <v>-0.00515299365244567</v>
      </c>
      <c r="AT316" s="40" cm="1">
        <f t="array" ref="AT316">SUMPRODUCT($A316:$B316,$AO$21:$AP$21)+$AQ$21</f>
        <v>0.0337526287593848</v>
      </c>
      <c r="AU316" s="40" cm="1">
        <f t="array" ref="AU316">SUMPRODUCT($A316:$B316,$AO$22:$AP$22)+$AQ$22</f>
        <v>-0.00348335119278293</v>
      </c>
      <c r="AV316" s="40" cm="1">
        <f t="array" ref="AV316">SUMPRODUCT($A316:$B316,$AO$23:$AP$23)+$AQ$23</f>
        <v>-0.00557942676658914</v>
      </c>
      <c r="AW316" s="40" cm="1">
        <f t="array" ref="AW316">SUMPRODUCT($A316:$B316,$AO$24:$AP$24)+$AQ$24</f>
        <v>-0.00364743458538268</v>
      </c>
      <c r="AX316" s="10">
        <f t="shared" ref="AX316:BA316" si="1305">TANH(AT316)</f>
        <v>0.0337398171498726</v>
      </c>
      <c r="AY316" s="10">
        <f t="shared" si="1305"/>
        <v>-0.00348333710416393</v>
      </c>
      <c r="AZ316" s="10">
        <f t="shared" si="1305"/>
        <v>-0.00557936887145265</v>
      </c>
      <c r="BA316" s="10">
        <f t="shared" si="1305"/>
        <v>-0.00364741841058081</v>
      </c>
      <c r="BB316" s="10" cm="1">
        <f t="array" ref="BB316">SUMPRODUCT(AX316:BA316,$AU$28:$AX$28)+$AY$28</f>
        <v>-4.09780340524576e-5</v>
      </c>
      <c r="BC316" s="10">
        <f t="shared" si="1170"/>
        <v>0.499989755491488</v>
      </c>
      <c r="BD316">
        <f t="shared" si="1171"/>
        <v>0</v>
      </c>
      <c r="BE316" s="4">
        <f t="shared" si="1172"/>
        <v>-0.693167669786871</v>
      </c>
      <c r="BF316" s="61">
        <f t="shared" si="1173"/>
        <v>-0.500010244508512</v>
      </c>
      <c r="BG316" s="4">
        <f t="shared" ref="BG316:BJ316" si="1306">1-AX316^2</f>
        <v>0.998861624738693</v>
      </c>
      <c r="BH316" s="4">
        <f t="shared" si="1306"/>
        <v>0.999987866362619</v>
      </c>
      <c r="BI316" s="4">
        <f t="shared" si="1306"/>
        <v>0.999968870642996</v>
      </c>
      <c r="BJ316" s="4">
        <f t="shared" si="1306"/>
        <v>0.999986696338938</v>
      </c>
      <c r="BK316" s="61">
        <f t="shared" si="1199"/>
        <v>0.000781174880145382</v>
      </c>
      <c r="BL316" s="61">
        <f t="shared" si="1200"/>
        <v>-0.00190173999770659</v>
      </c>
      <c r="BM316" s="61">
        <f t="shared" si="1201"/>
        <v>0.00617753789626533</v>
      </c>
      <c r="BN316" s="61">
        <f t="shared" si="1202"/>
        <v>-0.0061323841008278</v>
      </c>
    </row>
    <row r="317" spans="1:66">
      <c r="A317" s="4">
        <f>Planar_dataset!A286</f>
        <v>-0.652056092069538</v>
      </c>
      <c r="B317" s="4">
        <f>Planar_dataset!B286</f>
        <v>0.010938888986192</v>
      </c>
      <c r="C317">
        <f>Planar_dataset!C286</f>
        <v>1</v>
      </c>
      <c r="D317" s="40" cm="1">
        <f t="array" ref="D317">SUMPRODUCT($A317:$B317,$E$21:$F$21)+$G$21</f>
        <v>-0.0116151115975314</v>
      </c>
      <c r="E317" s="40" cm="1">
        <f t="array" ref="E317">SUMPRODUCT($A317:$B317,$E$22:$F$22)+$G$22</f>
        <v>-0.000833063017343222</v>
      </c>
      <c r="F317" s="40" cm="1">
        <f t="array" ref="F317">SUMPRODUCT($A317:$B317,$E$23:$F$23)+$G$23</f>
        <v>0.00176991998226654</v>
      </c>
      <c r="G317" s="40" cm="1">
        <f t="array" ref="G317">SUMPRODUCT($A317:$B317,$E$24:$F$24)+$G$24</f>
        <v>0.000470933962694536</v>
      </c>
      <c r="H317" s="10">
        <f t="shared" si="1175"/>
        <v>-0.011614589290984</v>
      </c>
      <c r="I317" s="10">
        <f t="shared" si="1176"/>
        <v>-0.000833062824629699</v>
      </c>
      <c r="J317" s="10">
        <f t="shared" si="1177"/>
        <v>0.00176991813410854</v>
      </c>
      <c r="K317" s="10">
        <f t="shared" si="1178"/>
        <v>0.00047093392788015</v>
      </c>
      <c r="L317" s="10" cm="1">
        <f t="array" ref="L317">SUMPRODUCT(H317:K317,$E$28:$H$28)+$I$28</f>
        <v>-1.00235172392944e-5</v>
      </c>
      <c r="M317" s="10">
        <f t="shared" si="1179"/>
        <v>0.49999749412069</v>
      </c>
      <c r="N317">
        <f t="shared" si="1180"/>
        <v>0</v>
      </c>
      <c r="O317" s="4">
        <f t="shared" si="1181"/>
        <v>-0.693152192331124</v>
      </c>
      <c r="P317" s="61">
        <f t="shared" si="1182"/>
        <v>-0.50000250587931</v>
      </c>
      <c r="Q317" s="4">
        <f t="shared" si="1183"/>
        <v>0.999865101315602</v>
      </c>
      <c r="R317" s="4">
        <f t="shared" si="1184"/>
        <v>0.99999930600633</v>
      </c>
      <c r="S317" s="4">
        <f t="shared" si="1185"/>
        <v>0.999996867389799</v>
      </c>
      <c r="T317" s="4">
        <f t="shared" si="1186"/>
        <v>0.999999778221236</v>
      </c>
      <c r="U317" s="61">
        <f t="shared" si="1187"/>
        <v>0.000219062387695209</v>
      </c>
      <c r="V317" s="61">
        <f t="shared" si="1188"/>
        <v>0.00238610045436564</v>
      </c>
      <c r="W317" s="61">
        <f t="shared" si="1189"/>
        <v>0.00656933611144463</v>
      </c>
      <c r="X317" s="61">
        <f t="shared" si="1190"/>
        <v>-0.00442313308910992</v>
      </c>
      <c r="Y317" s="40" cm="1">
        <f t="array" ref="Y317">SUMPRODUCT($A317:$B317,$Z$21:$AA$21)+$AB$21</f>
        <v>-0.0116063432339062</v>
      </c>
      <c r="Z317" s="40" cm="1">
        <f t="array" ref="Z317">SUMPRODUCT($A317:$B317,$Z$22:$AA$22)+$AB$22</f>
        <v>-0.000736309367264673</v>
      </c>
      <c r="AA317" s="40" cm="1">
        <f t="array" ref="AA317">SUMPRODUCT($A317:$B317,$Z$23:$AA$23)+$AB$23</f>
        <v>0.00203541021794185</v>
      </c>
      <c r="AB317" s="40" cm="1">
        <f t="array" ref="AB317">SUMPRODUCT($A317:$B317,$Z$24:$AA$24)+$AB$24</f>
        <v>0.000292076927374094</v>
      </c>
      <c r="AC317" s="10">
        <f t="shared" ref="AC317:AF317" si="1307">TANH(Y317)</f>
        <v>-0.0116058221093068</v>
      </c>
      <c r="AD317" s="10">
        <f t="shared" si="1307"/>
        <v>-0.000736309234200963</v>
      </c>
      <c r="AE317" s="10">
        <f t="shared" si="1307"/>
        <v>0.0020354074071164</v>
      </c>
      <c r="AF317" s="10">
        <f t="shared" si="1307"/>
        <v>0.000292076919068504</v>
      </c>
      <c r="AG317" s="61" cm="1">
        <f t="array" ref="AG317">SUMPRODUCT(AC317:AF317,$Z$28:$AC$28)+$AD$28</f>
        <v>-1.18300150075548e-5</v>
      </c>
      <c r="AH317" s="10">
        <f t="shared" si="1164"/>
        <v>0.499997042496248</v>
      </c>
      <c r="AI317">
        <f t="shared" si="1165"/>
        <v>0</v>
      </c>
      <c r="AJ317" s="4">
        <f t="shared" si="1166"/>
        <v>-0.693153095584943</v>
      </c>
      <c r="AK317" s="61">
        <f t="shared" si="1167"/>
        <v>-0.500002957503752</v>
      </c>
      <c r="AL317" s="4">
        <f t="shared" ref="AL317:AO317" si="1308">1-AC317^2</f>
        <v>0.999865304893167</v>
      </c>
      <c r="AM317" s="4">
        <f t="shared" si="1308"/>
        <v>0.999999457848712</v>
      </c>
      <c r="AN317" s="4">
        <f t="shared" si="1308"/>
        <v>0.999995857116687</v>
      </c>
      <c r="AO317" s="4">
        <f t="shared" si="1308"/>
        <v>0.999999914691073</v>
      </c>
      <c r="AP317" s="61">
        <f t="shared" si="1193"/>
        <v>0.000494519890979408</v>
      </c>
      <c r="AQ317" s="61">
        <f t="shared" si="1194"/>
        <v>0.00017462364068682</v>
      </c>
      <c r="AR317" s="61">
        <f t="shared" si="1195"/>
        <v>0.0061874249043151</v>
      </c>
      <c r="AS317" s="61">
        <f t="shared" si="1196"/>
        <v>-0.00515309227473378</v>
      </c>
      <c r="AT317" s="40" cm="1">
        <f t="array" ref="AT317">SUMPRODUCT($A317:$B317,$AO$21:$AP$21)+$AQ$21</f>
        <v>-0.0115865549479446</v>
      </c>
      <c r="AU317" s="40" cm="1">
        <f t="array" ref="AU317">SUMPRODUCT($A317:$B317,$AO$22:$AP$22)+$AQ$22</f>
        <v>-0.000729232072785613</v>
      </c>
      <c r="AV317" s="40" cm="1">
        <f t="array" ref="AV317">SUMPRODUCT($A317:$B317,$AO$23:$AP$23)+$AQ$23</f>
        <v>0.00228565446883492</v>
      </c>
      <c r="AW317" s="40" cm="1">
        <f t="array" ref="AW317">SUMPRODUCT($A317:$B317,$AO$24:$AP$24)+$AQ$24</f>
        <v>8.37102433528461e-5</v>
      </c>
      <c r="AX317" s="10">
        <f t="shared" ref="AX317:BA317" si="1309">TANH(AT317)</f>
        <v>-0.0115860364841891</v>
      </c>
      <c r="AY317" s="10">
        <f t="shared" si="1309"/>
        <v>-0.000729231943522105</v>
      </c>
      <c r="AZ317" s="10">
        <f t="shared" si="1309"/>
        <v>0.00228565048859209</v>
      </c>
      <c r="BA317" s="10">
        <f t="shared" si="1309"/>
        <v>8.37102431573156e-5</v>
      </c>
      <c r="BB317" s="10" cm="1">
        <f t="array" ref="BB317">SUMPRODUCT(AX317:BA317,$AU$28:$AX$28)+$AY$28</f>
        <v>-1.10216930055917e-5</v>
      </c>
      <c r="BC317" s="10">
        <f t="shared" si="1170"/>
        <v>0.499997244576749</v>
      </c>
      <c r="BD317">
        <f t="shared" si="1171"/>
        <v>0</v>
      </c>
      <c r="BE317" s="4">
        <f t="shared" si="1172"/>
        <v>-0.693152691421633</v>
      </c>
      <c r="BF317" s="61">
        <f t="shared" si="1173"/>
        <v>-0.500002755423251</v>
      </c>
      <c r="BG317" s="4">
        <f t="shared" ref="BG317:BJ317" si="1310">1-AX317^2</f>
        <v>0.999865763758587</v>
      </c>
      <c r="BH317" s="4">
        <f t="shared" si="1310"/>
        <v>0.999999468220773</v>
      </c>
      <c r="BI317" s="4">
        <f t="shared" si="1310"/>
        <v>0.999994775801844</v>
      </c>
      <c r="BJ317" s="4">
        <f t="shared" si="1310"/>
        <v>0.999999992992595</v>
      </c>
      <c r="BK317" s="61">
        <f t="shared" si="1199"/>
        <v>0.000781948470199453</v>
      </c>
      <c r="BL317" s="61">
        <f t="shared" si="1200"/>
        <v>-0.00190173357735917</v>
      </c>
      <c r="BM317" s="61">
        <f t="shared" si="1201"/>
        <v>0.00617760540263039</v>
      </c>
      <c r="BN317" s="61">
        <f t="shared" si="1202"/>
        <v>-0.00613237379086592</v>
      </c>
    </row>
    <row r="318" spans="1:66">
      <c r="A318" s="4">
        <f>Planar_dataset!A287</f>
        <v>2.39565435759382</v>
      </c>
      <c r="B318" s="4">
        <f>Planar_dataset!B287</f>
        <v>0.340608543844491</v>
      </c>
      <c r="C318">
        <f>Planar_dataset!C287</f>
        <v>1</v>
      </c>
      <c r="D318" s="40" cm="1">
        <f t="array" ref="D318">SUMPRODUCT($A318:$B318,$E$21:$F$21)+$G$21</f>
        <v>0.0443361458104637</v>
      </c>
      <c r="E318" s="40" cm="1">
        <f t="array" ref="E318">SUMPRODUCT($A318:$B318,$E$22:$F$22)+$G$22</f>
        <v>-0.00403546956274334</v>
      </c>
      <c r="F318" s="40" cm="1">
        <f t="array" ref="F318">SUMPRODUCT($A318:$B318,$E$23:$F$23)+$G$23</f>
        <v>-0.00785360195443305</v>
      </c>
      <c r="G318" s="40" cm="1">
        <f t="array" ref="G318">SUMPRODUCT($A318:$B318,$E$24:$F$24)+$G$24</f>
        <v>-0.00411781778189704</v>
      </c>
      <c r="H318" s="10">
        <f t="shared" si="1175"/>
        <v>0.0443071182046515</v>
      </c>
      <c r="I318" s="10">
        <f t="shared" si="1176"/>
        <v>-0.00403544765699246</v>
      </c>
      <c r="J318" s="10">
        <f t="shared" si="1177"/>
        <v>-0.00785344049081165</v>
      </c>
      <c r="K318" s="10">
        <f t="shared" si="1178"/>
        <v>-0.0041177945075678</v>
      </c>
      <c r="L318" s="10" cm="1">
        <f t="array" ref="L318">SUMPRODUCT(H318:K318,$E$28:$H$28)+$I$28</f>
        <v>6.65999706397697e-5</v>
      </c>
      <c r="M318" s="10">
        <f t="shared" si="1179"/>
        <v>0.500016649992654</v>
      </c>
      <c r="N318">
        <f t="shared" si="1180"/>
        <v>1</v>
      </c>
      <c r="O318" s="4">
        <f t="shared" si="1181"/>
        <v>-0.69311388112907</v>
      </c>
      <c r="P318" s="61">
        <f t="shared" si="1182"/>
        <v>-0.499983350007346</v>
      </c>
      <c r="Q318" s="4">
        <f t="shared" si="1183"/>
        <v>0.998036879276399</v>
      </c>
      <c r="R318" s="4">
        <f t="shared" si="1184"/>
        <v>0.999983715162208</v>
      </c>
      <c r="S318" s="4">
        <f t="shared" si="1185"/>
        <v>0.999938323472457</v>
      </c>
      <c r="T318" s="4">
        <f t="shared" si="1186"/>
        <v>0.999983043768393</v>
      </c>
      <c r="U318" s="61">
        <f t="shared" si="1187"/>
        <v>0.000218653461702173</v>
      </c>
      <c r="V318" s="61">
        <f t="shared" si="1188"/>
        <v>0.00238597183923338</v>
      </c>
      <c r="W318" s="61">
        <f t="shared" si="1189"/>
        <v>0.0065686998488425</v>
      </c>
      <c r="X318" s="61">
        <f t="shared" si="1190"/>
        <v>-0.00442288961612419</v>
      </c>
      <c r="Y318" s="40" cm="1">
        <f t="array" ref="Y318">SUMPRODUCT($A318:$B318,$Z$21:$AA$21)+$AB$21</f>
        <v>0.0443434739075072</v>
      </c>
      <c r="Z318" s="40" cm="1">
        <f t="array" ref="Z318">SUMPRODUCT($A318:$B318,$Z$22:$AA$22)+$AB$22</f>
        <v>-0.00396334004914079</v>
      </c>
      <c r="AA318" s="40" cm="1">
        <f t="array" ref="AA318">SUMPRODUCT($A318:$B318,$Z$23:$AA$23)+$AB$23</f>
        <v>-0.00764611256171697</v>
      </c>
      <c r="AB318" s="40" cm="1">
        <f t="array" ref="AB318">SUMPRODUCT($A318:$B318,$Z$24:$AA$24)+$AB$24</f>
        <v>-0.00425680688367106</v>
      </c>
      <c r="AC318" s="10">
        <f t="shared" ref="AC318:AF318" si="1311">TANH(Y318)</f>
        <v>0.044314431913381</v>
      </c>
      <c r="AD318" s="10">
        <f t="shared" si="1311"/>
        <v>-0.00396331929713768</v>
      </c>
      <c r="AE318" s="10">
        <f t="shared" si="1311"/>
        <v>-0.00764596356021342</v>
      </c>
      <c r="AF318" s="10">
        <f t="shared" si="1311"/>
        <v>-0.0042567811721694</v>
      </c>
      <c r="AG318" s="61" cm="1">
        <f t="array" ref="AG318">SUMPRODUCT(AC318:AF318,$Z$28:$AC$28)+$AD$28</f>
        <v>6.90672581511233e-6</v>
      </c>
      <c r="AH318" s="10">
        <f t="shared" si="1164"/>
        <v>0.500001726681454</v>
      </c>
      <c r="AI318">
        <f t="shared" si="1165"/>
        <v>1</v>
      </c>
      <c r="AJ318" s="4">
        <f t="shared" si="1166"/>
        <v>-0.693143727203001</v>
      </c>
      <c r="AK318" s="61">
        <f t="shared" si="1167"/>
        <v>-0.499998273318546</v>
      </c>
      <c r="AL318" s="4">
        <f t="shared" ref="AL318:AO318" si="1312">1-AC318^2</f>
        <v>0.998036231124194</v>
      </c>
      <c r="AM318" s="4">
        <f t="shared" si="1312"/>
        <v>0.999984292100149</v>
      </c>
      <c r="AN318" s="4">
        <f t="shared" si="1312"/>
        <v>0.999941539241236</v>
      </c>
      <c r="AO318" s="4">
        <f t="shared" si="1312"/>
        <v>0.999981879814052</v>
      </c>
      <c r="AP318" s="61">
        <f t="shared" si="1193"/>
        <v>0.000493610631425442</v>
      </c>
      <c r="AQ318" s="61">
        <f t="shared" si="1194"/>
        <v>0.000174619356482695</v>
      </c>
      <c r="AR318" s="61">
        <f t="shared" si="1195"/>
        <v>0.00618703085255047</v>
      </c>
      <c r="AS318" s="61">
        <f t="shared" si="1196"/>
        <v>-0.0051529510644194</v>
      </c>
      <c r="AT318" s="40" cm="1">
        <f t="array" ref="AT318">SUMPRODUCT($A318:$B318,$AO$21:$AP$21)+$AQ$21</f>
        <v>0.0443599461530514</v>
      </c>
      <c r="AU318" s="40" cm="1">
        <f t="array" ref="AU318">SUMPRODUCT($A318:$B318,$AO$22:$AP$22)+$AQ$22</f>
        <v>-0.00395806180732537</v>
      </c>
      <c r="AV318" s="40" cm="1">
        <f t="array" ref="AV318">SUMPRODUCT($A318:$B318,$AO$23:$AP$23)+$AQ$23</f>
        <v>-0.00745213275865001</v>
      </c>
      <c r="AW318" s="40" cm="1">
        <f t="array" ref="AW318">SUMPRODUCT($A318:$B318,$AO$24:$AP$24)+$AQ$24</f>
        <v>-0.00441741514683004</v>
      </c>
      <c r="AX318" s="10">
        <f t="shared" ref="AX318:BA318" si="1313">TANH(AT318)</f>
        <v>0.0443308717992402</v>
      </c>
      <c r="AY318" s="10">
        <f t="shared" si="1313"/>
        <v>-0.00395804113812198</v>
      </c>
      <c r="AZ318" s="10">
        <f t="shared" si="1313"/>
        <v>-0.00745199481209865</v>
      </c>
      <c r="BA318" s="10">
        <f t="shared" si="1313"/>
        <v>-0.00441738641389418</v>
      </c>
      <c r="BB318" s="10" cm="1">
        <f t="array" ref="BB318">SUMPRODUCT(AX318:BA318,$AU$28:$AX$28)+$AY$28</f>
        <v>-4.56557262391835e-5</v>
      </c>
      <c r="BC318" s="10">
        <f t="shared" si="1170"/>
        <v>0.499988586068442</v>
      </c>
      <c r="BD318">
        <f t="shared" si="1171"/>
        <v>0</v>
      </c>
      <c r="BE318" s="4">
        <f t="shared" si="1172"/>
        <v>-0.693170008683621</v>
      </c>
      <c r="BF318" s="61">
        <f t="shared" si="1173"/>
        <v>-0.500011413931558</v>
      </c>
      <c r="BG318" s="4">
        <f t="shared" ref="BG318:BJ318" si="1314">1-AX318^2</f>
        <v>0.998034773805519</v>
      </c>
      <c r="BH318" s="4">
        <f t="shared" si="1314"/>
        <v>0.999984333910349</v>
      </c>
      <c r="BI318" s="4">
        <f t="shared" si="1314"/>
        <v>0.99994446777332</v>
      </c>
      <c r="BJ318" s="4">
        <f t="shared" si="1314"/>
        <v>0.99998048669727</v>
      </c>
      <c r="BK318" s="61">
        <f t="shared" si="1199"/>
        <v>0.000780530054332903</v>
      </c>
      <c r="BL318" s="61">
        <f t="shared" si="1200"/>
        <v>-0.00190173772758963</v>
      </c>
      <c r="BM318" s="61">
        <f t="shared" si="1201"/>
        <v>0.006177401589582</v>
      </c>
      <c r="BN318" s="61">
        <f t="shared" si="1202"/>
        <v>-0.00613236036273302</v>
      </c>
    </row>
    <row r="319" spans="1:66">
      <c r="A319" s="4">
        <f>Planar_dataset!A288</f>
        <v>-0.0183495473742991</v>
      </c>
      <c r="B319" s="4">
        <f>Planar_dataset!B288</f>
        <v>-8.22267713004852e-5</v>
      </c>
      <c r="C319">
        <f>Planar_dataset!C288</f>
        <v>1</v>
      </c>
      <c r="D319" s="40" cm="1">
        <f t="array" ref="D319">SUMPRODUCT($A319:$B319,$E$21:$F$21)+$G$21</f>
        <v>-0.000328564157038782</v>
      </c>
      <c r="E319" s="40" cm="1">
        <f t="array" ref="E319">SUMPRODUCT($A319:$B319,$E$22:$F$22)+$G$22</f>
        <v>-1.61745587354757e-5</v>
      </c>
      <c r="F319" s="40" cm="1">
        <f t="array" ref="F319">SUMPRODUCT($A319:$B319,$E$23:$F$23)+$G$23</f>
        <v>5.11911864856478e-5</v>
      </c>
      <c r="G319" s="40" cm="1">
        <f t="array" ref="G319">SUMPRODUCT($A319:$B319,$E$24:$F$24)+$G$24</f>
        <v>1.56982497554054e-5</v>
      </c>
      <c r="H319" s="10">
        <f t="shared" si="1175"/>
        <v>-0.000328564145215467</v>
      </c>
      <c r="I319" s="10">
        <f t="shared" si="1176"/>
        <v>-1.61745587340652e-5</v>
      </c>
      <c r="J319" s="10">
        <f t="shared" si="1177"/>
        <v>5.11911864409317e-5</v>
      </c>
      <c r="K319" s="10">
        <f t="shared" si="1178"/>
        <v>1.56982497541158e-5</v>
      </c>
      <c r="L319" s="10" cm="1">
        <f t="array" ref="L319">SUMPRODUCT(H319:K319,$E$28:$H$28)+$I$28</f>
        <v>-3.12554021849074e-7</v>
      </c>
      <c r="M319" s="10">
        <f t="shared" si="1179"/>
        <v>0.499999921861495</v>
      </c>
      <c r="N319">
        <f t="shared" si="1180"/>
        <v>0</v>
      </c>
      <c r="O319" s="4">
        <f t="shared" si="1181"/>
        <v>-0.693147336836968</v>
      </c>
      <c r="P319" s="61">
        <f t="shared" si="1182"/>
        <v>-0.500000078138505</v>
      </c>
      <c r="Q319" s="4">
        <f t="shared" si="1183"/>
        <v>0.999999892045602</v>
      </c>
      <c r="R319" s="4">
        <f t="shared" si="1184"/>
        <v>0.999999999738384</v>
      </c>
      <c r="S319" s="4">
        <f t="shared" si="1185"/>
        <v>0.999999997379462</v>
      </c>
      <c r="T319" s="4">
        <f t="shared" si="1186"/>
        <v>0.999999999753565</v>
      </c>
      <c r="U319" s="61">
        <f t="shared" si="1187"/>
        <v>0.000219090855466678</v>
      </c>
      <c r="V319" s="61">
        <f t="shared" si="1188"/>
        <v>0.00238609052406431</v>
      </c>
      <c r="W319" s="61">
        <f t="shared" si="1189"/>
        <v>0.00656932477623252</v>
      </c>
      <c r="X319" s="61">
        <f t="shared" si="1190"/>
        <v>-0.00442311259263862</v>
      </c>
      <c r="Y319" s="40" cm="1">
        <f t="array" ref="Y319">SUMPRODUCT($A319:$B319,$Z$21:$AA$21)+$AB$21</f>
        <v>-0.000328352918121353</v>
      </c>
      <c r="Z319" s="40" cm="1">
        <f t="array" ref="Z319">SUMPRODUCT($A319:$B319,$Z$22:$AA$22)+$AB$22</f>
        <v>-1.37372365918228e-5</v>
      </c>
      <c r="AA319" s="40" cm="1">
        <f t="array" ref="AA319">SUMPRODUCT($A319:$B319,$Z$23:$AA$23)+$AB$23</f>
        <v>5.74598118853587e-5</v>
      </c>
      <c r="AB319" s="40" cm="1">
        <f t="array" ref="AB319">SUMPRODUCT($A319:$B319,$Z$24:$AA$24)+$AB$24</f>
        <v>1.14520262926399e-5</v>
      </c>
      <c r="AC319" s="10">
        <f t="shared" ref="AC319:AF319" si="1315">TANH(Y319)</f>
        <v>-0.000328352906320827</v>
      </c>
      <c r="AD319" s="10">
        <f t="shared" si="1315"/>
        <v>-1.37372365909586e-5</v>
      </c>
      <c r="AE319" s="10">
        <f t="shared" si="1315"/>
        <v>5.74598118221217e-5</v>
      </c>
      <c r="AF319" s="10">
        <f t="shared" si="1315"/>
        <v>1.14520262921393e-5</v>
      </c>
      <c r="AG319" s="61" cm="1">
        <f t="array" ref="AG319">SUMPRODUCT(AC319:AF319,$Z$28:$AC$28)+$AD$28</f>
        <v>-1.65306625673099e-6</v>
      </c>
      <c r="AH319" s="10">
        <f t="shared" si="1164"/>
        <v>0.499999586733436</v>
      </c>
      <c r="AI319">
        <f t="shared" si="1165"/>
        <v>0</v>
      </c>
      <c r="AJ319" s="4">
        <f t="shared" si="1166"/>
        <v>-0.693148007093415</v>
      </c>
      <c r="AK319" s="61">
        <f t="shared" si="1167"/>
        <v>-0.500000413266564</v>
      </c>
      <c r="AL319" s="4">
        <f t="shared" ref="AL319:AO319" si="1316">1-AC319^2</f>
        <v>0.999999892184369</v>
      </c>
      <c r="AM319" s="4">
        <f t="shared" si="1316"/>
        <v>0.999999999811288</v>
      </c>
      <c r="AN319" s="4">
        <f t="shared" si="1316"/>
        <v>0.99999999669837</v>
      </c>
      <c r="AO319" s="4">
        <f t="shared" si="1316"/>
        <v>0.999999999868851</v>
      </c>
      <c r="AP319" s="61">
        <f t="shared" si="1193"/>
        <v>0.000494583939362346</v>
      </c>
      <c r="AQ319" s="61">
        <f t="shared" si="1194"/>
        <v>0.000174622846763203</v>
      </c>
      <c r="AR319" s="61">
        <f t="shared" si="1195"/>
        <v>0.00618741903327484</v>
      </c>
      <c r="AS319" s="61">
        <f t="shared" si="1196"/>
        <v>-0.00515306649243764</v>
      </c>
      <c r="AT319" s="40" cm="1">
        <f t="array" ref="AT319">SUMPRODUCT($A319:$B319,$AO$21:$AP$21)+$AQ$21</f>
        <v>-0.000327879989971175</v>
      </c>
      <c r="AU319" s="40" cm="1">
        <f t="array" ref="AU319">SUMPRODUCT($A319:$B319,$AO$22:$AP$22)+$AQ$22</f>
        <v>-1.35615308105933e-5</v>
      </c>
      <c r="AV319" s="40" cm="1">
        <f t="array" ref="AV319">SUMPRODUCT($A319:$B319,$AO$23:$AP$23)+$AQ$23</f>
        <v>6.33408272733821e-5</v>
      </c>
      <c r="AW319" s="40" cm="1">
        <f t="array" ref="AW319">SUMPRODUCT($A319:$B319,$AO$24:$AP$24)+$AQ$24</f>
        <v>6.51595189815488e-6</v>
      </c>
      <c r="AX319" s="10">
        <f t="shared" ref="AX319:BA319" si="1317">TANH(AT319)</f>
        <v>-0.000327879978221564</v>
      </c>
      <c r="AY319" s="10">
        <f t="shared" si="1317"/>
        <v>-1.3561530809762e-5</v>
      </c>
      <c r="AZ319" s="10">
        <f t="shared" si="1317"/>
        <v>6.33408271886731e-5</v>
      </c>
      <c r="BA319" s="10">
        <f t="shared" si="1317"/>
        <v>6.51595189806267e-6</v>
      </c>
      <c r="BB319" s="10" cm="1">
        <f t="array" ref="BB319">SUMPRODUCT(AX319:BA319,$AU$28:$AX$28)+$AY$28</f>
        <v>6.01792299812375e-7</v>
      </c>
      <c r="BC319" s="10">
        <f t="shared" si="1170"/>
        <v>0.500000150448075</v>
      </c>
      <c r="BD319">
        <f t="shared" si="1171"/>
        <v>1</v>
      </c>
      <c r="BE319" s="4">
        <f t="shared" si="1172"/>
        <v>-0.693146879663841</v>
      </c>
      <c r="BF319" s="61">
        <f t="shared" si="1173"/>
        <v>-0.499999849551925</v>
      </c>
      <c r="BG319" s="4">
        <f t="shared" ref="BG319:BJ319" si="1318">1-AX319^2</f>
        <v>0.99999989249472</v>
      </c>
      <c r="BH319" s="4">
        <f t="shared" si="1318"/>
        <v>0.999999999816085</v>
      </c>
      <c r="BI319" s="4">
        <f t="shared" si="1318"/>
        <v>0.99999999598794</v>
      </c>
      <c r="BJ319" s="4">
        <f t="shared" si="1318"/>
        <v>0.999999999957542</v>
      </c>
      <c r="BK319" s="61">
        <f t="shared" si="1199"/>
        <v>0.000782048820972448</v>
      </c>
      <c r="BL319" s="61">
        <f t="shared" si="1200"/>
        <v>-0.00190172353598125</v>
      </c>
      <c r="BM319" s="61">
        <f t="shared" si="1201"/>
        <v>0.00617760174840632</v>
      </c>
      <c r="BN319" s="61">
        <f t="shared" si="1202"/>
        <v>-0.00613233819399541</v>
      </c>
    </row>
    <row r="320" spans="1:66">
      <c r="A320" s="4">
        <f>Planar_dataset!A289</f>
        <v>-1.85426248157046</v>
      </c>
      <c r="B320" s="4">
        <f>Planar_dataset!B289</f>
        <v>0.209582869108033</v>
      </c>
      <c r="C320">
        <f>Planar_dataset!C289</f>
        <v>1</v>
      </c>
      <c r="D320" s="40" cm="1">
        <f t="array" ref="D320">SUMPRODUCT($A320:$B320,$E$21:$F$21)+$G$21</f>
        <v>-0.0322510168488625</v>
      </c>
      <c r="E320" s="40" cm="1">
        <f t="array" ref="E320">SUMPRODUCT($A320:$B320,$E$22:$F$22)+$G$22</f>
        <v>-0.00569487781945484</v>
      </c>
      <c r="F320" s="40" cm="1">
        <f t="array" ref="F320">SUMPRODUCT($A320:$B320,$E$23:$F$23)+$G$23</f>
        <v>0.00439999132035687</v>
      </c>
      <c r="G320" s="40" cm="1">
        <f t="array" ref="G320">SUMPRODUCT($A320:$B320,$E$24:$F$24)+$G$24</f>
        <v>0.000220158240010621</v>
      </c>
      <c r="H320" s="10">
        <f t="shared" si="1175"/>
        <v>-0.0322398397695824</v>
      </c>
      <c r="I320" s="10">
        <f t="shared" si="1176"/>
        <v>-0.00569481625552363</v>
      </c>
      <c r="J320" s="10">
        <f t="shared" si="1177"/>
        <v>0.00439996292607813</v>
      </c>
      <c r="K320" s="10">
        <f t="shared" si="1178"/>
        <v>0.000220158236453624</v>
      </c>
      <c r="L320" s="10" cm="1">
        <f t="array" ref="L320">SUMPRODUCT(H320:K320,$E$28:$H$28)+$I$28</f>
        <v>-1.45583955795771e-5</v>
      </c>
      <c r="M320" s="10">
        <f t="shared" si="1179"/>
        <v>0.499996360401105</v>
      </c>
      <c r="N320">
        <f t="shared" si="1180"/>
        <v>0</v>
      </c>
      <c r="O320" s="4">
        <f t="shared" si="1181"/>
        <v>-0.693154459784229</v>
      </c>
      <c r="P320" s="61">
        <f t="shared" si="1182"/>
        <v>-0.500003639598895</v>
      </c>
      <c r="Q320" s="4">
        <f t="shared" si="1183"/>
        <v>0.998960592731632</v>
      </c>
      <c r="R320" s="4">
        <f t="shared" si="1184"/>
        <v>0.999967569067816</v>
      </c>
      <c r="S320" s="4">
        <f t="shared" si="1185"/>
        <v>0.999980640326249</v>
      </c>
      <c r="T320" s="4">
        <f t="shared" si="1186"/>
        <v>0.999999951530351</v>
      </c>
      <c r="U320" s="61">
        <f t="shared" si="1187"/>
        <v>0.00021886471341098</v>
      </c>
      <c r="V320" s="61">
        <f t="shared" si="1188"/>
        <v>0.00238603013692849</v>
      </c>
      <c r="W320" s="61">
        <f t="shared" si="1189"/>
        <v>0.00656924440532979</v>
      </c>
      <c r="X320" s="61">
        <f t="shared" si="1190"/>
        <v>-0.00442314388481607</v>
      </c>
      <c r="Y320" s="40" cm="1">
        <f t="array" ref="Y320">SUMPRODUCT($A320:$B320,$Z$21:$AA$21)+$AB$21</f>
        <v>-0.0322075693410105</v>
      </c>
      <c r="Z320" s="40" cm="1">
        <f t="array" ref="Z320">SUMPRODUCT($A320:$B320,$Z$22:$AA$22)+$AB$22</f>
        <v>-0.00521995566288404</v>
      </c>
      <c r="AA320" s="40" cm="1">
        <f t="array" ref="AA320">SUMPRODUCT($A320:$B320,$Z$23:$AA$23)+$AB$23</f>
        <v>0.00570934483268471</v>
      </c>
      <c r="AB320" s="40" cm="1">
        <f t="array" ref="AB320">SUMPRODUCT($A320:$B320,$Z$24:$AA$24)+$AB$24</f>
        <v>-0.000661470626163682</v>
      </c>
      <c r="AC320" s="10">
        <f t="shared" ref="AC320:AF320" si="1319">TANH(Y320)</f>
        <v>-0.0321964373606177</v>
      </c>
      <c r="AD320" s="10">
        <f t="shared" si="1319"/>
        <v>-0.00521990825239288</v>
      </c>
      <c r="AE320" s="10">
        <f t="shared" si="1319"/>
        <v>0.00570928279838191</v>
      </c>
      <c r="AF320" s="10">
        <f t="shared" si="1319"/>
        <v>-0.000661470529689666</v>
      </c>
      <c r="AG320" s="61" cm="1">
        <f t="array" ref="AG320">SUMPRODUCT(AC320:AF320,$Z$28:$AC$28)+$AD$28</f>
        <v>-4.51875323911203e-5</v>
      </c>
      <c r="AH320" s="10">
        <f t="shared" si="1164"/>
        <v>0.499988703116904</v>
      </c>
      <c r="AI320">
        <f t="shared" si="1165"/>
        <v>0</v>
      </c>
      <c r="AJ320" s="4">
        <f t="shared" si="1166"/>
        <v>-0.69316977458138</v>
      </c>
      <c r="AK320" s="61">
        <f t="shared" si="1167"/>
        <v>-0.500011296883096</v>
      </c>
      <c r="AL320" s="4">
        <f t="shared" ref="AL320:AO320" si="1320">1-AC320^2</f>
        <v>0.998963389421284</v>
      </c>
      <c r="AM320" s="4">
        <f t="shared" si="1320"/>
        <v>0.999972752557837</v>
      </c>
      <c r="AN320" s="4">
        <f t="shared" si="1320"/>
        <v>0.999967404089928</v>
      </c>
      <c r="AO320" s="4">
        <f t="shared" si="1320"/>
        <v>0.999999562456738</v>
      </c>
      <c r="AP320" s="61">
        <f t="shared" si="1193"/>
        <v>0.000494082056243634</v>
      </c>
      <c r="AQ320" s="61">
        <f t="shared" si="1194"/>
        <v>0.000174621889719732</v>
      </c>
      <c r="AR320" s="61">
        <f t="shared" si="1195"/>
        <v>0.00618735204763953</v>
      </c>
      <c r="AS320" s="61">
        <f t="shared" si="1196"/>
        <v>-0.00515317640628149</v>
      </c>
      <c r="AT320" s="40" cm="1">
        <f t="array" ref="AT320">SUMPRODUCT($A320:$B320,$AO$21:$AP$21)+$AQ$21</f>
        <v>-0.0321095326213362</v>
      </c>
      <c r="AU320" s="40" cm="1">
        <f t="array" ref="AU320">SUMPRODUCT($A320:$B320,$AO$22:$AP$22)+$AQ$22</f>
        <v>-0.00518520461437849</v>
      </c>
      <c r="AV320" s="40" cm="1">
        <f t="array" ref="AV320">SUMPRODUCT($A320:$B320,$AO$23:$AP$23)+$AQ$23</f>
        <v>0.00694288131859319</v>
      </c>
      <c r="AW320" s="40" cm="1">
        <f t="array" ref="AW320">SUMPRODUCT($A320:$B320,$AO$24:$AP$24)+$AQ$24</f>
        <v>-0.00168799423021302</v>
      </c>
      <c r="AX320" s="10">
        <f t="shared" ref="AX320:BA320" si="1321">TANH(AT320)</f>
        <v>-0.0320985019580312</v>
      </c>
      <c r="AY320" s="10">
        <f t="shared" si="1321"/>
        <v>-0.00518515814447493</v>
      </c>
      <c r="AZ320" s="10">
        <f t="shared" si="1321"/>
        <v>0.0069427697634505</v>
      </c>
      <c r="BA320" s="10">
        <f t="shared" si="1321"/>
        <v>-0.00168799262700039</v>
      </c>
      <c r="BB320" s="10" cm="1">
        <f t="array" ref="BB320">SUMPRODUCT(AX320:BA320,$AU$28:$AX$28)+$AY$28</f>
        <v>-7.51551083805813e-5</v>
      </c>
      <c r="BC320" s="10">
        <f t="shared" si="1170"/>
        <v>0.499981211222914</v>
      </c>
      <c r="BD320">
        <f t="shared" si="1171"/>
        <v>0</v>
      </c>
      <c r="BE320" s="4">
        <f t="shared" si="1172"/>
        <v>-0.693184758820172</v>
      </c>
      <c r="BF320" s="61">
        <f t="shared" si="1173"/>
        <v>-0.500018788777086</v>
      </c>
      <c r="BG320" s="4">
        <f t="shared" ref="BG320:BJ320" si="1322">1-AX320^2</f>
        <v>0.99896968617205</v>
      </c>
      <c r="BH320" s="4">
        <f t="shared" si="1322"/>
        <v>0.999973114135017</v>
      </c>
      <c r="BI320" s="4">
        <f t="shared" si="1322"/>
        <v>0.999951797948012</v>
      </c>
      <c r="BJ320" s="4">
        <f t="shared" si="1322"/>
        <v>0.999997150680891</v>
      </c>
      <c r="BK320" s="61">
        <f t="shared" si="1199"/>
        <v>0.000781272741534555</v>
      </c>
      <c r="BL320" s="61">
        <f t="shared" si="1200"/>
        <v>-0.00190174443927424</v>
      </c>
      <c r="BM320" s="61">
        <f t="shared" si="1201"/>
        <v>0.0061775379868825</v>
      </c>
      <c r="BN320" s="61">
        <f t="shared" si="1202"/>
        <v>-0.00613255300414308</v>
      </c>
    </row>
    <row r="321" spans="1:66">
      <c r="A321" s="4">
        <f>Planar_dataset!A290</f>
        <v>-0.0755084588862854</v>
      </c>
      <c r="B321" s="4">
        <f>Planar_dataset!B290</f>
        <v>-0.000352827718841082</v>
      </c>
      <c r="C321">
        <f>Planar_dataset!C290</f>
        <v>1</v>
      </c>
      <c r="D321" s="40" cm="1">
        <f t="array" ref="D321">SUMPRODUCT($A321:$B321,$E$21:$F$21)+$G$21</f>
        <v>-0.0013521059232366</v>
      </c>
      <c r="E321" s="40" cm="1">
        <f t="array" ref="E321">SUMPRODUCT($A321:$B321,$E$22:$F$22)+$G$22</f>
        <v>-6.62888322094084e-5</v>
      </c>
      <c r="F321" s="40" cm="1">
        <f t="array" ref="F321">SUMPRODUCT($A321:$B321,$E$23:$F$23)+$G$23</f>
        <v>0.00021070324486493</v>
      </c>
      <c r="G321" s="40" cm="1">
        <f t="array" ref="G321">SUMPRODUCT($A321:$B321,$E$24:$F$24)+$G$24</f>
        <v>6.46890497122425e-5</v>
      </c>
      <c r="H321" s="10">
        <f t="shared" si="1175"/>
        <v>-0.00135210509926817</v>
      </c>
      <c r="I321" s="10">
        <f t="shared" si="1176"/>
        <v>-6.62888321123127e-5</v>
      </c>
      <c r="J321" s="10">
        <f t="shared" si="1177"/>
        <v>0.000210703241746813</v>
      </c>
      <c r="K321" s="10">
        <f t="shared" si="1178"/>
        <v>6.46890496220083e-5</v>
      </c>
      <c r="L321" s="10" cm="1">
        <f t="array" ref="L321">SUMPRODUCT(H321:K321,$E$28:$H$28)+$I$28</f>
        <v>-1.287291860731e-6</v>
      </c>
      <c r="M321" s="10">
        <f t="shared" si="1179"/>
        <v>0.499999678177035</v>
      </c>
      <c r="N321">
        <f t="shared" si="1180"/>
        <v>0</v>
      </c>
      <c r="O321" s="4">
        <f t="shared" si="1181"/>
        <v>-0.693147824206083</v>
      </c>
      <c r="P321" s="61">
        <f t="shared" si="1182"/>
        <v>-0.500000321822965</v>
      </c>
      <c r="Q321" s="4">
        <f t="shared" si="1183"/>
        <v>0.999998171811801</v>
      </c>
      <c r="R321" s="4">
        <f t="shared" si="1184"/>
        <v>0.999999995605791</v>
      </c>
      <c r="S321" s="4">
        <f t="shared" si="1185"/>
        <v>0.999999955604144</v>
      </c>
      <c r="T321" s="4">
        <f t="shared" si="1186"/>
        <v>0.999999995815327</v>
      </c>
      <c r="U321" s="61">
        <f t="shared" si="1187"/>
        <v>0.000219090585357016</v>
      </c>
      <c r="V321" s="61">
        <f t="shared" si="1188"/>
        <v>0.00238609167710974</v>
      </c>
      <c r="W321" s="61">
        <f t="shared" si="1189"/>
        <v>0.00656932770348097</v>
      </c>
      <c r="X321" s="61">
        <f t="shared" si="1190"/>
        <v>-0.00442311473090661</v>
      </c>
      <c r="Y321" s="40" cm="1">
        <f t="array" ref="Y321">SUMPRODUCT($A321:$B321,$Z$21:$AA$21)+$AB$21</f>
        <v>-0.00135125409926836</v>
      </c>
      <c r="Z321" s="40" cm="1">
        <f t="array" ref="Z321">SUMPRODUCT($A321:$B321,$Z$22:$AA$22)+$AB$22</f>
        <v>-5.67620881050542e-5</v>
      </c>
      <c r="AA321" s="40" cm="1">
        <f t="array" ref="AA321">SUMPRODUCT($A321:$B321,$Z$23:$AA$23)+$AB$23</f>
        <v>0.000236424653660648</v>
      </c>
      <c r="AB321" s="40" cm="1">
        <f t="array" ref="AB321">SUMPRODUCT($A321:$B321,$Z$24:$AA$24)+$AB$24</f>
        <v>4.73368564716235e-5</v>
      </c>
      <c r="AC321" s="10">
        <f t="shared" ref="AC321:AF321" si="1323">TANH(Y321)</f>
        <v>-0.00135125327685624</v>
      </c>
      <c r="AD321" s="10">
        <f t="shared" si="1323"/>
        <v>-5.6762088044093e-5</v>
      </c>
      <c r="AE321" s="10">
        <f t="shared" si="1323"/>
        <v>0.000236424649255535</v>
      </c>
      <c r="AF321" s="10">
        <f t="shared" si="1323"/>
        <v>4.73368564362664e-5</v>
      </c>
      <c r="AG321" s="61" cm="1">
        <f t="array" ref="AG321">SUMPRODUCT(AC321:AF321,$Z$28:$AC$28)+$AD$28</f>
        <v>-2.47104609630017e-6</v>
      </c>
      <c r="AH321" s="10">
        <f t="shared" si="1164"/>
        <v>0.499999382238476</v>
      </c>
      <c r="AI321">
        <f t="shared" si="1165"/>
        <v>0</v>
      </c>
      <c r="AJ321" s="4">
        <f t="shared" si="1166"/>
        <v>-0.693148416083757</v>
      </c>
      <c r="AK321" s="61">
        <f t="shared" si="1167"/>
        <v>-0.500000617761524</v>
      </c>
      <c r="AL321" s="4">
        <f t="shared" ref="AL321:AO321" si="1324">1-AC321^2</f>
        <v>0.999998174114582</v>
      </c>
      <c r="AM321" s="4">
        <f t="shared" si="1324"/>
        <v>0.999999996778065</v>
      </c>
      <c r="AN321" s="4">
        <f t="shared" si="1324"/>
        <v>0.999999944103385</v>
      </c>
      <c r="AO321" s="4">
        <f t="shared" si="1324"/>
        <v>0.999999997759222</v>
      </c>
      <c r="AP321" s="61">
        <f t="shared" si="1193"/>
        <v>0.000494583291911862</v>
      </c>
      <c r="AQ321" s="61">
        <f t="shared" si="1194"/>
        <v>0.000174622917652458</v>
      </c>
      <c r="AR321" s="61">
        <f t="shared" si="1195"/>
        <v>0.00618742123843741</v>
      </c>
      <c r="AS321" s="61">
        <f t="shared" si="1196"/>
        <v>-0.00515306858911708</v>
      </c>
      <c r="AT321" s="40" cm="1">
        <f t="array" ref="AT321">SUMPRODUCT($A321:$B321,$AO$21:$AP$21)+$AQ$21</f>
        <v>-0.00134933501144877</v>
      </c>
      <c r="AU321" s="40" cm="1">
        <f t="array" ref="AU321">SUMPRODUCT($A321:$B321,$AO$22:$AP$22)+$AQ$22</f>
        <v>-5.60676238255751e-5</v>
      </c>
      <c r="AV321" s="40" cm="1">
        <f t="array" ref="AV321">SUMPRODUCT($A321:$B321,$AO$23:$AP$23)+$AQ$23</f>
        <v>0.000260648683160501</v>
      </c>
      <c r="AW321" s="40" cm="1">
        <f t="array" ref="AW321">SUMPRODUCT($A321:$B321,$AO$24:$AP$24)+$AQ$24</f>
        <v>2.71273206412247e-5</v>
      </c>
      <c r="AX321" s="10">
        <f t="shared" ref="AX321:BA321" si="1325">TANH(AT321)</f>
        <v>-0.00134933419253571</v>
      </c>
      <c r="AY321" s="10">
        <f t="shared" si="1325"/>
        <v>-5.60676237668241e-5</v>
      </c>
      <c r="AZ321" s="10">
        <f t="shared" si="1325"/>
        <v>0.000260648677257874</v>
      </c>
      <c r="BA321" s="10">
        <f t="shared" si="1325"/>
        <v>2.71273206345705e-5</v>
      </c>
      <c r="BB321" s="10" cm="1">
        <f t="array" ref="BB321">SUMPRODUCT(AX321:BA321,$AU$28:$AX$28)+$AY$28</f>
        <v>-1.47210182094257e-7</v>
      </c>
      <c r="BC321" s="10">
        <f t="shared" si="1170"/>
        <v>0.499999963197454</v>
      </c>
      <c r="BD321">
        <f t="shared" si="1171"/>
        <v>0</v>
      </c>
      <c r="BE321" s="4">
        <f t="shared" si="1172"/>
        <v>-0.693147254165039</v>
      </c>
      <c r="BF321" s="61">
        <f t="shared" si="1173"/>
        <v>-0.500000036802545</v>
      </c>
      <c r="BG321" s="4">
        <f t="shared" ref="BG321:BJ321" si="1326">1-AX321^2</f>
        <v>0.999998179297237</v>
      </c>
      <c r="BH321" s="4">
        <f t="shared" si="1326"/>
        <v>0.999999996856422</v>
      </c>
      <c r="BI321" s="4">
        <f t="shared" si="1326"/>
        <v>0.999999932062267</v>
      </c>
      <c r="BJ321" s="4">
        <f t="shared" si="1326"/>
        <v>0.999999999264108</v>
      </c>
      <c r="BK321" s="61">
        <f t="shared" si="1199"/>
        <v>0.000782047774046073</v>
      </c>
      <c r="BL321" s="61">
        <f t="shared" si="1200"/>
        <v>-0.00190172424255083</v>
      </c>
      <c r="BM321" s="61">
        <f t="shared" si="1201"/>
        <v>0.00617760366701904</v>
      </c>
      <c r="BN321" s="61">
        <f t="shared" si="1202"/>
        <v>-0.006132340486312</v>
      </c>
    </row>
    <row r="322" spans="1:66">
      <c r="A322" s="4">
        <f>Planar_dataset!A291</f>
        <v>3.68327360434494</v>
      </c>
      <c r="B322" s="4">
        <f>Planar_dataset!B291</f>
        <v>1.47413722127367</v>
      </c>
      <c r="C322">
        <f>Planar_dataset!C291</f>
        <v>1</v>
      </c>
      <c r="D322" s="40" cm="1">
        <f t="array" ref="D322">SUMPRODUCT($A322:$B322,$E$21:$F$21)+$G$21</f>
        <v>0.0723148346225797</v>
      </c>
      <c r="E322" s="40" cm="1">
        <f t="array" ref="E322">SUMPRODUCT($A322:$B322,$E$22:$F$22)+$G$22</f>
        <v>-0.0239161737856574</v>
      </c>
      <c r="F322" s="40" cm="1">
        <f t="array" ref="F322">SUMPRODUCT($A322:$B322,$E$23:$F$23)+$G$23</f>
        <v>-0.0154466006039944</v>
      </c>
      <c r="G322" s="40" cm="1">
        <f t="array" ref="G322">SUMPRODUCT($A322:$B322,$E$24:$F$24)+$G$24</f>
        <v>-0.0122904455019856</v>
      </c>
      <c r="H322" s="10">
        <f t="shared" si="1175"/>
        <v>0.0721890424949601</v>
      </c>
      <c r="I322" s="10">
        <f t="shared" si="1176"/>
        <v>-0.0239116149441389</v>
      </c>
      <c r="J322" s="10">
        <f t="shared" si="1177"/>
        <v>-0.0154453722146213</v>
      </c>
      <c r="K322" s="10">
        <f t="shared" si="1178"/>
        <v>-0.0122898266947526</v>
      </c>
      <c r="L322" s="10" cm="1">
        <f t="array" ref="L322">SUMPRODUCT(H322:K322,$E$28:$H$28)+$I$28</f>
        <v>0.000176691365328211</v>
      </c>
      <c r="M322" s="10">
        <f t="shared" si="1179"/>
        <v>0.500044172841217</v>
      </c>
      <c r="N322">
        <f t="shared" si="1180"/>
        <v>1</v>
      </c>
      <c r="O322" s="4">
        <f t="shared" si="1181"/>
        <v>-0.693058838779761</v>
      </c>
      <c r="P322" s="61">
        <f t="shared" si="1182"/>
        <v>-0.499955827158783</v>
      </c>
      <c r="Q322" s="4">
        <f t="shared" si="1183"/>
        <v>0.994788742143661</v>
      </c>
      <c r="R322" s="4">
        <f t="shared" si="1184"/>
        <v>0.999428234670763</v>
      </c>
      <c r="S322" s="4">
        <f t="shared" si="1185"/>
        <v>0.999761440477152</v>
      </c>
      <c r="T322" s="4">
        <f t="shared" si="1186"/>
        <v>0.999848960159813</v>
      </c>
      <c r="U322" s="61">
        <f t="shared" si="1187"/>
        <v>0.000217929851130504</v>
      </c>
      <c r="V322" s="61">
        <f t="shared" si="1188"/>
        <v>0.00238451518794204</v>
      </c>
      <c r="W322" s="61">
        <f t="shared" si="1189"/>
        <v>0.00656717635913196</v>
      </c>
      <c r="X322" s="61">
        <f t="shared" si="1190"/>
        <v>-0.00442205313256429</v>
      </c>
      <c r="Y322" s="40" cm="1">
        <f t="array" ref="Y322">SUMPRODUCT($A322:$B322,$Z$21:$AA$21)+$AB$21</f>
        <v>0.0724247371058726</v>
      </c>
      <c r="Z322" s="40" cm="1">
        <f t="array" ref="Z322">SUMPRODUCT($A322:$B322,$Z$22:$AA$22)+$AB$22</f>
        <v>-0.0227399023351147</v>
      </c>
      <c r="AA322" s="40" cm="1">
        <f t="array" ref="AA322">SUMPRODUCT($A322:$B322,$Z$23:$AA$23)+$AB$23</f>
        <v>-0.012175226672325</v>
      </c>
      <c r="AB322" s="40" cm="1">
        <f t="array" ref="AB322">SUMPRODUCT($A322:$B322,$Z$24:$AA$24)+$AB$24</f>
        <v>-0.0144908442389304</v>
      </c>
      <c r="AC322" s="10">
        <f t="shared" ref="AC322:AF322" si="1327">TANH(Y322)</f>
        <v>0.0722983713802446</v>
      </c>
      <c r="AD322" s="10">
        <f t="shared" si="1327"/>
        <v>-0.0227359835205803</v>
      </c>
      <c r="AE322" s="10">
        <f t="shared" si="1327"/>
        <v>-0.0121746251051077</v>
      </c>
      <c r="AF322" s="10">
        <f t="shared" si="1327"/>
        <v>-0.014489830039567</v>
      </c>
      <c r="AG322" s="61" cm="1">
        <f t="array" ref="AG322">SUMPRODUCT(AC322:AF322,$Z$28:$AC$28)+$AD$28</f>
        <v>-6.36394697847036e-5</v>
      </c>
      <c r="AH322" s="10">
        <f t="shared" si="1164"/>
        <v>0.499984090132559</v>
      </c>
      <c r="AI322">
        <f t="shared" si="1165"/>
        <v>0</v>
      </c>
      <c r="AJ322" s="4">
        <f t="shared" si="1166"/>
        <v>-0.693179000801086</v>
      </c>
      <c r="AK322" s="61">
        <f t="shared" si="1167"/>
        <v>-0.500015909867441</v>
      </c>
      <c r="AL322" s="4">
        <f t="shared" ref="AL322:AO322" si="1328">1-AC322^2</f>
        <v>0.994772945495764</v>
      </c>
      <c r="AM322" s="4">
        <f t="shared" si="1328"/>
        <v>0.999483075053352</v>
      </c>
      <c r="AN322" s="4">
        <f t="shared" si="1328"/>
        <v>0.99985177850355</v>
      </c>
      <c r="AO322" s="4">
        <f t="shared" si="1328"/>
        <v>0.999790044825424</v>
      </c>
      <c r="AP322" s="61">
        <f t="shared" si="1193"/>
        <v>0.000492014023804237</v>
      </c>
      <c r="AQ322" s="61">
        <f t="shared" si="1194"/>
        <v>0.000174537989209383</v>
      </c>
      <c r="AR322" s="61">
        <f t="shared" si="1195"/>
        <v>0.00618669368453656</v>
      </c>
      <c r="AS322" s="61">
        <f t="shared" si="1196"/>
        <v>-0.00515214425650384</v>
      </c>
      <c r="AT322" s="40" cm="1">
        <f t="array" ref="AT322">SUMPRODUCT($A322:$B322,$AO$21:$AP$21)+$AQ$21</f>
        <v>0.072672546398604</v>
      </c>
      <c r="AU322" s="40" cm="1">
        <f t="array" ref="AU322">SUMPRODUCT($A322:$B322,$AO$22:$AP$22)+$AQ$22</f>
        <v>-0.0226538201007509</v>
      </c>
      <c r="AV322" s="40" cm="1">
        <f t="array" ref="AV322">SUMPRODUCT($A322:$B322,$AO$23:$AP$23)+$AQ$23</f>
        <v>-0.0090977790228058</v>
      </c>
      <c r="AW322" s="40" cm="1">
        <f t="array" ref="AW322">SUMPRODUCT($A322:$B322,$AO$24:$AP$24)+$AQ$24</f>
        <v>-0.0170491434310958</v>
      </c>
      <c r="AX322" s="10">
        <f t="shared" ref="AX322:BA322" si="1329">TANH(AT322)</f>
        <v>0.0725448809387337</v>
      </c>
      <c r="AY322" s="10">
        <f t="shared" si="1329"/>
        <v>-0.0226499456160931</v>
      </c>
      <c r="AZ322" s="10">
        <f t="shared" si="1329"/>
        <v>-0.0090975280246567</v>
      </c>
      <c r="BA322" s="10">
        <f t="shared" si="1329"/>
        <v>-0.0170474917129256</v>
      </c>
      <c r="BB322" s="10" cm="1">
        <f t="array" ref="BB322">SUMPRODUCT(AX322:BA322,$AU$28:$AX$28)+$AY$28</f>
        <v>-0.0002954521971422</v>
      </c>
      <c r="BC322" s="10">
        <f t="shared" si="1170"/>
        <v>0.499926136951252</v>
      </c>
      <c r="BD322">
        <f t="shared" si="1171"/>
        <v>0</v>
      </c>
      <c r="BE322" s="4">
        <f t="shared" si="1172"/>
        <v>-0.693294917570016</v>
      </c>
      <c r="BF322" s="61">
        <f t="shared" si="1173"/>
        <v>-0.500073863048748</v>
      </c>
      <c r="BG322" s="4">
        <f t="shared" ref="BG322:BJ322" si="1330">1-AX322^2</f>
        <v>0.994737240249585</v>
      </c>
      <c r="BH322" s="4">
        <f t="shared" si="1330"/>
        <v>0.999486979963588</v>
      </c>
      <c r="BI322" s="4">
        <f t="shared" si="1330"/>
        <v>0.999917234983841</v>
      </c>
      <c r="BJ322" s="4">
        <f t="shared" si="1330"/>
        <v>0.999709383026298</v>
      </c>
      <c r="BK322" s="61">
        <f t="shared" si="1199"/>
        <v>0.000778048324689494</v>
      </c>
      <c r="BL322" s="61">
        <f t="shared" si="1200"/>
        <v>-0.00190102927613721</v>
      </c>
      <c r="BM322" s="61">
        <f t="shared" si="1201"/>
        <v>0.00617800486028958</v>
      </c>
      <c r="BN322" s="61">
        <f t="shared" si="1202"/>
        <v>-0.00613146352074001</v>
      </c>
    </row>
    <row r="323" spans="1:66">
      <c r="A323" s="4">
        <f>Planar_dataset!A292</f>
        <v>3.01854545315702</v>
      </c>
      <c r="B323" s="4">
        <f>Planar_dataset!B292</f>
        <v>0.619443662398261</v>
      </c>
      <c r="C323">
        <f>Planar_dataset!C292</f>
        <v>1</v>
      </c>
      <c r="D323" s="40" cm="1">
        <f t="array" ref="D323">SUMPRODUCT($A323:$B323,$E$21:$F$21)+$G$21</f>
        <v>0.0566944960633431</v>
      </c>
      <c r="E323" s="40" cm="1">
        <f t="array" ref="E323">SUMPRODUCT($A323:$B323,$E$22:$F$22)+$G$22</f>
        <v>-0.00863046751534608</v>
      </c>
      <c r="F323" s="40" cm="1">
        <f t="array" ref="F323">SUMPRODUCT($A323:$B323,$E$23:$F$23)+$G$23</f>
        <v>-0.0105706209884629</v>
      </c>
      <c r="G323" s="40" cm="1">
        <f t="array" ref="G323">SUMPRODUCT($A323:$B323,$E$24:$F$24)+$G$24</f>
        <v>-0.00638150518294308</v>
      </c>
      <c r="H323" s="10">
        <f t="shared" si="1175"/>
        <v>0.0566338303322986</v>
      </c>
      <c r="I323" s="10">
        <f t="shared" si="1176"/>
        <v>-0.0086302532416935</v>
      </c>
      <c r="J323" s="10">
        <f t="shared" si="1177"/>
        <v>-0.0105702272926109</v>
      </c>
      <c r="K323" s="10">
        <f t="shared" si="1178"/>
        <v>-0.00638141855838145</v>
      </c>
      <c r="L323" s="10" cm="1">
        <f t="array" ref="L323">SUMPRODUCT(H323:K323,$E$28:$H$28)+$I$28</f>
        <v>9.87962510496406e-5</v>
      </c>
      <c r="M323" s="10">
        <f t="shared" si="1179"/>
        <v>0.500024699062742</v>
      </c>
      <c r="N323">
        <f t="shared" si="1180"/>
        <v>1</v>
      </c>
      <c r="O323" s="4">
        <f t="shared" si="1181"/>
        <v>-0.693097783654508</v>
      </c>
      <c r="P323" s="61">
        <f t="shared" si="1182"/>
        <v>-0.499975300937258</v>
      </c>
      <c r="Q323" s="4">
        <f t="shared" si="1183"/>
        <v>0.996792609261892</v>
      </c>
      <c r="R323" s="4">
        <f t="shared" si="1184"/>
        <v>0.999925518728984</v>
      </c>
      <c r="S323" s="4">
        <f t="shared" si="1185"/>
        <v>0.999888270294983</v>
      </c>
      <c r="T323" s="4">
        <f t="shared" si="1186"/>
        <v>0.999959277497183</v>
      </c>
      <c r="U323" s="61">
        <f t="shared" si="1187"/>
        <v>0.000218377346968475</v>
      </c>
      <c r="V323" s="61">
        <f t="shared" si="1188"/>
        <v>0.0023857945731685</v>
      </c>
      <c r="W323" s="61">
        <f t="shared" si="1189"/>
        <v>0.00656826530218465</v>
      </c>
      <c r="X323" s="61">
        <f t="shared" si="1190"/>
        <v>-0.00442271329777182</v>
      </c>
      <c r="Y323" s="40" cm="1">
        <f t="array" ref="Y323">SUMPRODUCT($A323:$B323,$Z$21:$AA$21)+$AB$21</f>
        <v>0.0567234748056746</v>
      </c>
      <c r="Z323" s="40" cm="1">
        <f t="array" ref="Z323">SUMPRODUCT($A323:$B323,$Z$22:$AA$22)+$AB$22</f>
        <v>-0.00832632840667339</v>
      </c>
      <c r="AA323" s="40" cm="1">
        <f t="array" ref="AA323">SUMPRODUCT($A323:$B323,$Z$23:$AA$23)+$AB$23</f>
        <v>-0.00971814504876411</v>
      </c>
      <c r="AB323" s="40" cm="1">
        <f t="array" ref="AB323">SUMPRODUCT($A323:$B323,$Z$24:$AA$24)+$AB$24</f>
        <v>-0.00695435044368757</v>
      </c>
      <c r="AC323" s="10">
        <f t="shared" ref="AC323:AF323" si="1331">TANH(Y323)</f>
        <v>0.0566627160810657</v>
      </c>
      <c r="AD323" s="10">
        <f t="shared" si="1331"/>
        <v>-0.008326135996819</v>
      </c>
      <c r="AE323" s="10">
        <f t="shared" si="1331"/>
        <v>-0.00971783912552433</v>
      </c>
      <c r="AF323" s="10">
        <f t="shared" si="1331"/>
        <v>-0.0069542383347958</v>
      </c>
      <c r="AG323" s="61" cm="1">
        <f t="array" ref="AG323">SUMPRODUCT(AC323:AF323,$Z$28:$AC$28)+$AD$28</f>
        <v>-5.94532353416559e-6</v>
      </c>
      <c r="AH323" s="10">
        <f t="shared" si="1164"/>
        <v>0.499998513669116</v>
      </c>
      <c r="AI323">
        <f t="shared" si="1165"/>
        <v>0</v>
      </c>
      <c r="AJ323" s="4">
        <f t="shared" si="1166"/>
        <v>-0.693150153226131</v>
      </c>
      <c r="AK323" s="61">
        <f t="shared" si="1167"/>
        <v>-0.500001486330884</v>
      </c>
      <c r="AL323" s="4">
        <f t="shared" ref="AL323:AO323" si="1332">1-AC323^2</f>
        <v>0.996789336606317</v>
      </c>
      <c r="AM323" s="4">
        <f t="shared" si="1332"/>
        <v>0.999930675459362</v>
      </c>
      <c r="AN323" s="4">
        <f t="shared" si="1332"/>
        <v>0.99990556360273</v>
      </c>
      <c r="AO323" s="4">
        <f t="shared" si="1332"/>
        <v>0.999951638569183</v>
      </c>
      <c r="AP323" s="61">
        <f t="shared" si="1193"/>
        <v>0.000492997107997879</v>
      </c>
      <c r="AQ323" s="61">
        <f t="shared" si="1194"/>
        <v>0.00017461111588432</v>
      </c>
      <c r="AR323" s="61">
        <f t="shared" si="1195"/>
        <v>0.00618684801387181</v>
      </c>
      <c r="AS323" s="61">
        <f t="shared" si="1196"/>
        <v>-0.00515282834204435</v>
      </c>
      <c r="AT323" s="40" cm="1">
        <f t="array" ref="AT323">SUMPRODUCT($A323:$B323,$AO$21:$AP$21)+$AQ$21</f>
        <v>0.0567887682057974</v>
      </c>
      <c r="AU323" s="40" cm="1">
        <f t="array" ref="AU323">SUMPRODUCT($A323:$B323,$AO$22:$AP$22)+$AQ$22</f>
        <v>-0.00830407075208661</v>
      </c>
      <c r="AV323" s="40" cm="1">
        <f t="array" ref="AV323">SUMPRODUCT($A323:$B323,$AO$23:$AP$23)+$AQ$23</f>
        <v>-0.00891735098579875</v>
      </c>
      <c r="AW323" s="40" cm="1">
        <f t="array" ref="AW323">SUMPRODUCT($A323:$B323,$AO$24:$AP$24)+$AQ$24</f>
        <v>-0.00761943174693834</v>
      </c>
      <c r="AX323" s="10">
        <f t="shared" ref="AX323:BA323" si="1333">TANH(AT323)</f>
        <v>0.0567277996051767</v>
      </c>
      <c r="AY323" s="10">
        <f t="shared" si="1333"/>
        <v>-0.00830387988111307</v>
      </c>
      <c r="AZ323" s="10">
        <f t="shared" si="1333"/>
        <v>-0.00891711462659738</v>
      </c>
      <c r="BA323" s="10">
        <f t="shared" si="1333"/>
        <v>-0.00761928429977922</v>
      </c>
      <c r="BB323" s="10" cm="1">
        <f t="array" ref="BB323">SUMPRODUCT(AX323:BA323,$AU$28:$AX$28)+$AY$28</f>
        <v>-0.000102743306566531</v>
      </c>
      <c r="BC323" s="10">
        <f t="shared" si="1170"/>
        <v>0.499974314173381</v>
      </c>
      <c r="BD323">
        <f t="shared" si="1171"/>
        <v>0</v>
      </c>
      <c r="BE323" s="4">
        <f t="shared" si="1172"/>
        <v>-0.693198553532752</v>
      </c>
      <c r="BF323" s="61">
        <f t="shared" si="1173"/>
        <v>-0.500025685826619</v>
      </c>
      <c r="BG323" s="4">
        <f t="shared" ref="BG323:BJ323" si="1334">1-AX323^2</f>
        <v>0.996781956751955</v>
      </c>
      <c r="BH323" s="4">
        <f t="shared" si="1334"/>
        <v>0.99993104557892</v>
      </c>
      <c r="BI323" s="4">
        <f t="shared" si="1334"/>
        <v>0.999920485066736</v>
      </c>
      <c r="BJ323" s="4">
        <f t="shared" si="1334"/>
        <v>0.999941946506759</v>
      </c>
      <c r="BK323" s="61">
        <f t="shared" si="1199"/>
        <v>0.000779572518278488</v>
      </c>
      <c r="BL323" s="61">
        <f t="shared" si="1200"/>
        <v>-0.00190169066424249</v>
      </c>
      <c r="BM323" s="61">
        <f t="shared" si="1201"/>
        <v>0.00617742974874511</v>
      </c>
      <c r="BN323" s="61">
        <f t="shared" si="1202"/>
        <v>-0.0061322990458498</v>
      </c>
    </row>
    <row r="324" spans="1:66">
      <c r="A324" s="4">
        <f>Planar_dataset!A293</f>
        <v>0.667169560364211</v>
      </c>
      <c r="B324" s="4">
        <f>Planar_dataset!B293</f>
        <v>0.0264445438331939</v>
      </c>
      <c r="C324">
        <f>Planar_dataset!C293</f>
        <v>1</v>
      </c>
      <c r="D324" s="40" cm="1">
        <f t="array" ref="D324">SUMPRODUCT($A324:$B324,$E$21:$F$21)+$G$21</f>
        <v>0.0120486177614889</v>
      </c>
      <c r="E324" s="40" cm="1">
        <f t="array" ref="E324">SUMPRODUCT($A324:$B324,$E$22:$F$22)+$G$22</f>
        <v>0.000151009588729025</v>
      </c>
      <c r="F324" s="40" cm="1">
        <f t="array" ref="F324">SUMPRODUCT($A324:$B324,$E$23:$F$23)+$G$23</f>
        <v>-0.00194446404499248</v>
      </c>
      <c r="G324" s="40" cm="1">
        <f t="array" ref="G324">SUMPRODUCT($A324:$B324,$E$24:$F$24)+$G$24</f>
        <v>-0.000717833447062468</v>
      </c>
      <c r="H324" s="10">
        <f t="shared" si="1175"/>
        <v>0.0120480347659819</v>
      </c>
      <c r="I324" s="10">
        <f t="shared" si="1176"/>
        <v>0.000151009587581156</v>
      </c>
      <c r="J324" s="10">
        <f t="shared" si="1177"/>
        <v>-0.00194446159436195</v>
      </c>
      <c r="K324" s="10">
        <f t="shared" si="1178"/>
        <v>-0.000717833323766258</v>
      </c>
      <c r="L324" s="10" cm="1">
        <f t="array" ref="L324">SUMPRODUCT(H324:K324,$E$28:$H$28)+$I$28</f>
        <v>1.319760808273e-5</v>
      </c>
      <c r="M324" s="10">
        <f t="shared" si="1179"/>
        <v>0.500003299402021</v>
      </c>
      <c r="N324">
        <f t="shared" si="1180"/>
        <v>1</v>
      </c>
      <c r="O324" s="4">
        <f t="shared" si="1181"/>
        <v>-0.693140581777676</v>
      </c>
      <c r="P324" s="61">
        <f t="shared" si="1182"/>
        <v>-0.499996700597979</v>
      </c>
      <c r="Q324" s="4">
        <f t="shared" si="1183"/>
        <v>0.999854844858278</v>
      </c>
      <c r="R324" s="4">
        <f t="shared" si="1184"/>
        <v>0.999999977196104</v>
      </c>
      <c r="S324" s="4">
        <f t="shared" si="1185"/>
        <v>0.999996219069108</v>
      </c>
      <c r="T324" s="4">
        <f t="shared" si="1186"/>
        <v>0.999999484715319</v>
      </c>
      <c r="U324" s="61">
        <f t="shared" si="1187"/>
        <v>0.000219057597189305</v>
      </c>
      <c r="V324" s="61">
        <f t="shared" si="1188"/>
        <v>0.00238607435204439</v>
      </c>
      <c r="W324" s="61">
        <f t="shared" si="1189"/>
        <v>0.00656925557913791</v>
      </c>
      <c r="X324" s="61">
        <f t="shared" si="1190"/>
        <v>-0.00442308043610246</v>
      </c>
      <c r="Y324" s="40" cm="1">
        <f t="array" ref="Y324">SUMPRODUCT($A324:$B324,$Z$21:$AA$21)+$AB$21</f>
        <v>0.0120435624667612</v>
      </c>
      <c r="Z324" s="40" cm="1">
        <f t="array" ref="Z324">SUMPRODUCT($A324:$B324,$Z$22:$AA$22)+$AB$22</f>
        <v>9.45202532281528e-5</v>
      </c>
      <c r="AA324" s="40" cm="1">
        <f t="array" ref="AA324">SUMPRODUCT($A324:$B324,$Z$23:$AA$23)+$AB$23</f>
        <v>-0.00209917880542182</v>
      </c>
      <c r="AB324" s="40" cm="1">
        <f t="array" ref="AB324">SUMPRODUCT($A324:$B324,$Z$24:$AA$24)+$AB$24</f>
        <v>-0.000613561543950846</v>
      </c>
      <c r="AC324" s="10">
        <f t="shared" ref="AC324:AF324" si="1335">TANH(Y324)</f>
        <v>0.0120429802047483</v>
      </c>
      <c r="AD324" s="10">
        <f t="shared" si="1335"/>
        <v>9.4520252946669e-5</v>
      </c>
      <c r="AE324" s="10">
        <f t="shared" si="1335"/>
        <v>-0.00209917572204731</v>
      </c>
      <c r="AF324" s="10">
        <f t="shared" si="1335"/>
        <v>-0.000613561466957521</v>
      </c>
      <c r="AG324" s="61" cm="1">
        <f t="array" ref="AG324">SUMPRODUCT(AC324:AF324,$Z$28:$AC$28)+$AD$28</f>
        <v>6.31833545147123e-6</v>
      </c>
      <c r="AH324" s="10">
        <f t="shared" si="1164"/>
        <v>0.500001579583863</v>
      </c>
      <c r="AI324">
        <f t="shared" si="1165"/>
        <v>1</v>
      </c>
      <c r="AJ324" s="4">
        <f t="shared" si="1166"/>
        <v>-0.69314402139721</v>
      </c>
      <c r="AK324" s="61">
        <f t="shared" si="1167"/>
        <v>-0.499998420416137</v>
      </c>
      <c r="AL324" s="4">
        <f t="shared" ref="AL324:AO324" si="1336">1-AC324^2</f>
        <v>0.999854966627788</v>
      </c>
      <c r="AM324" s="4">
        <f t="shared" si="1336"/>
        <v>0.999999991065922</v>
      </c>
      <c r="AN324" s="4">
        <f t="shared" si="1336"/>
        <v>0.999995593461288</v>
      </c>
      <c r="AO324" s="4">
        <f t="shared" si="1336"/>
        <v>0.999999623542326</v>
      </c>
      <c r="AP324" s="61">
        <f t="shared" si="1193"/>
        <v>0.000494510290525616</v>
      </c>
      <c r="AQ324" s="61">
        <f t="shared" si="1194"/>
        <v>0.000174622149242214</v>
      </c>
      <c r="AR324" s="61">
        <f t="shared" si="1195"/>
        <v>0.00618736712752946</v>
      </c>
      <c r="AS324" s="61">
        <f t="shared" si="1196"/>
        <v>-0.00515304401464522</v>
      </c>
      <c r="AT324" s="40" cm="1">
        <f t="array" ref="AT324">SUMPRODUCT($A324:$B324,$AO$21:$AP$21)+$AQ$21</f>
        <v>0.012032141107982</v>
      </c>
      <c r="AU324" s="40" cm="1">
        <f t="array" ref="AU324">SUMPRODUCT($A324:$B324,$AO$22:$AP$22)+$AQ$22</f>
        <v>9.03842891727872e-5</v>
      </c>
      <c r="AV324" s="40" cm="1">
        <f t="array" ref="AV324">SUMPRODUCT($A324:$B324,$AO$23:$AP$23)+$AQ$23</f>
        <v>-0.00224521330761543</v>
      </c>
      <c r="AW324" s="40" cm="1">
        <f t="array" ref="AW324">SUMPRODUCT($A324:$B324,$AO$24:$AP$24)+$AQ$24</f>
        <v>-0.000491936755171566</v>
      </c>
      <c r="AX324" s="10">
        <f t="shared" ref="AX324:BA324" si="1337">TANH(AT324)</f>
        <v>0.0120315605008771</v>
      </c>
      <c r="AY324" s="10">
        <f t="shared" si="1337"/>
        <v>9.03842889266612e-5</v>
      </c>
      <c r="AZ324" s="10">
        <f t="shared" si="1337"/>
        <v>-0.00224520953492915</v>
      </c>
      <c r="BA324" s="10">
        <f t="shared" si="1337"/>
        <v>-0.000491936715488381</v>
      </c>
      <c r="BB324" s="10" cm="1">
        <f t="array" ref="BB324">SUMPRODUCT(AX324:BA324,$AU$28:$AX$28)+$AY$28</f>
        <v>4.07502094189973e-6</v>
      </c>
      <c r="BC324" s="10">
        <f t="shared" si="1170"/>
        <v>0.500001018755235</v>
      </c>
      <c r="BD324">
        <f t="shared" si="1171"/>
        <v>1</v>
      </c>
      <c r="BE324" s="4">
        <f t="shared" si="1172"/>
        <v>-0.69314514305155</v>
      </c>
      <c r="BF324" s="61">
        <f t="shared" si="1173"/>
        <v>-0.499998981244765</v>
      </c>
      <c r="BG324" s="4">
        <f t="shared" ref="BG324:BJ324" si="1338">1-AX324^2</f>
        <v>0.999855241551914</v>
      </c>
      <c r="BH324" s="4">
        <f t="shared" si="1338"/>
        <v>0.99999999183068</v>
      </c>
      <c r="BI324" s="4">
        <f t="shared" si="1338"/>
        <v>0.999994959034144</v>
      </c>
      <c r="BJ324" s="4">
        <f t="shared" si="1338"/>
        <v>0.999999757998268</v>
      </c>
      <c r="BK324" s="61">
        <f t="shared" si="1199"/>
        <v>0.000781934338939875</v>
      </c>
      <c r="BL324" s="61">
        <f t="shared" si="1200"/>
        <v>-0.00190172021823393</v>
      </c>
      <c r="BM324" s="61">
        <f t="shared" si="1201"/>
        <v>0.00617755990405076</v>
      </c>
      <c r="BN324" s="61">
        <f t="shared" si="1202"/>
        <v>-0.00613232606071236</v>
      </c>
    </row>
    <row r="325" spans="1:66">
      <c r="A325" s="4">
        <f>Planar_dataset!A294</f>
        <v>3.21959503832816</v>
      </c>
      <c r="B325" s="4">
        <f>Planar_dataset!B294</f>
        <v>0.763859684312771</v>
      </c>
      <c r="C325">
        <f>Planar_dataset!C294</f>
        <v>1</v>
      </c>
      <c r="D325" s="40" cm="1">
        <f t="array" ref="D325">SUMPRODUCT($A325:$B325,$E$21:$F$21)+$G$21</f>
        <v>0.060920916350802</v>
      </c>
      <c r="E325" s="40" cm="1">
        <f t="array" ref="E325">SUMPRODUCT($A325:$B325,$E$22:$F$22)+$G$22</f>
        <v>-0.0111276417869528</v>
      </c>
      <c r="F325" s="40" cm="1">
        <f t="array" ref="F325">SUMPRODUCT($A325:$B325,$E$23:$F$23)+$G$23</f>
        <v>-0.0116406376241766</v>
      </c>
      <c r="G325" s="40" cm="1">
        <f t="array" ref="G325">SUMPRODUCT($A325:$B325,$E$24:$F$24)+$G$24</f>
        <v>-0.00745334602307407</v>
      </c>
      <c r="H325" s="10">
        <f t="shared" si="1175"/>
        <v>0.0608456616233059</v>
      </c>
      <c r="I325" s="10">
        <f t="shared" si="1176"/>
        <v>-0.0111271825184675</v>
      </c>
      <c r="J325" s="10">
        <f t="shared" si="1177"/>
        <v>-0.0116401118666293</v>
      </c>
      <c r="K325" s="10">
        <f t="shared" si="1178"/>
        <v>-0.00745320800913647</v>
      </c>
      <c r="L325" s="10" cm="1">
        <f t="array" ref="L325">SUMPRODUCT(H325:K325,$E$28:$H$28)+$I$28</f>
        <v>0.000113442047378137</v>
      </c>
      <c r="M325" s="10">
        <f t="shared" si="1179"/>
        <v>0.500028360511814</v>
      </c>
      <c r="N325">
        <f t="shared" si="1180"/>
        <v>1</v>
      </c>
      <c r="O325" s="4">
        <f t="shared" si="1181"/>
        <v>-0.693090461144893</v>
      </c>
      <c r="P325" s="61">
        <f t="shared" si="1182"/>
        <v>-0.499971639488186</v>
      </c>
      <c r="Q325" s="4">
        <f t="shared" si="1183"/>
        <v>0.996297805461622</v>
      </c>
      <c r="R325" s="4">
        <f t="shared" si="1184"/>
        <v>0.999876185809201</v>
      </c>
      <c r="S325" s="4">
        <f t="shared" si="1185"/>
        <v>0.999864507795732</v>
      </c>
      <c r="T325" s="4">
        <f t="shared" si="1186"/>
        <v>0.999944449690373</v>
      </c>
      <c r="U325" s="61">
        <f t="shared" si="1187"/>
        <v>0.000218267346900711</v>
      </c>
      <c r="V325" s="61">
        <f t="shared" si="1188"/>
        <v>0.00238565939525751</v>
      </c>
      <c r="W325" s="61">
        <f t="shared" si="1189"/>
        <v>0.00656806110637403</v>
      </c>
      <c r="X325" s="61">
        <f t="shared" si="1190"/>
        <v>-0.00442261532776414</v>
      </c>
      <c r="Y325" s="40" cm="1">
        <f t="array" ref="Y325">SUMPRODUCT($A325:$B325,$Z$21:$AA$21)+$AB$21</f>
        <v>0.0609625306121205</v>
      </c>
      <c r="Z325" s="40" cm="1">
        <f t="array" ref="Z325">SUMPRODUCT($A325:$B325,$Z$22:$AA$22)+$AB$22</f>
        <v>-0.0106876163481868</v>
      </c>
      <c r="AA325" s="40" cm="1">
        <f t="array" ref="AA325">SUMPRODUCT($A325:$B325,$Z$23:$AA$23)+$AB$23</f>
        <v>-0.0104109476083553</v>
      </c>
      <c r="AB325" s="40" cm="1">
        <f t="array" ref="AB325">SUMPRODUCT($A325:$B325,$Z$24:$AA$24)+$AB$24</f>
        <v>-0.00827997268758989</v>
      </c>
      <c r="AC325" s="10">
        <f t="shared" ref="AC325:AF325" si="1339">TANH(Y325)</f>
        <v>0.0608871217155306</v>
      </c>
      <c r="AD325" s="10">
        <f t="shared" si="1339"/>
        <v>-0.0106872094352761</v>
      </c>
      <c r="AE325" s="10">
        <f t="shared" si="1339"/>
        <v>-0.0104105714846553</v>
      </c>
      <c r="AF325" s="10">
        <f t="shared" si="1339"/>
        <v>-0.00827978347346723</v>
      </c>
      <c r="AG325" s="61" cm="1">
        <f t="array" ref="AG325">SUMPRODUCT(AC325:AF325,$Z$28:$AC$28)+$AD$28</f>
        <v>-1.43881623184692e-5</v>
      </c>
      <c r="AH325" s="10">
        <f t="shared" si="1164"/>
        <v>0.49999640295942</v>
      </c>
      <c r="AI325">
        <f t="shared" si="1165"/>
        <v>0</v>
      </c>
      <c r="AJ325" s="4">
        <f t="shared" si="1166"/>
        <v>-0.693154374666982</v>
      </c>
      <c r="AK325" s="61">
        <f t="shared" si="1167"/>
        <v>-0.50000359704058</v>
      </c>
      <c r="AL325" s="4">
        <f t="shared" ref="AL325:AO325" si="1340">1-AC325^2</f>
        <v>0.996292758409198</v>
      </c>
      <c r="AM325" s="4">
        <f t="shared" si="1340"/>
        <v>0.999885783554487</v>
      </c>
      <c r="AN325" s="4">
        <f t="shared" si="1340"/>
        <v>0.999891620001363</v>
      </c>
      <c r="AO325" s="4">
        <f t="shared" si="1340"/>
        <v>0.999931445185632</v>
      </c>
      <c r="AP325" s="61">
        <f t="shared" si="1193"/>
        <v>0.000492753587947966</v>
      </c>
      <c r="AQ325" s="61">
        <f t="shared" si="1194"/>
        <v>0.000174604013786736</v>
      </c>
      <c r="AR325" s="61">
        <f t="shared" si="1195"/>
        <v>0.00618678785562022</v>
      </c>
      <c r="AS325" s="61">
        <f t="shared" si="1196"/>
        <v>-0.00515274603571843</v>
      </c>
      <c r="AT325" s="40" cm="1">
        <f t="array" ref="AT325">SUMPRODUCT($A325:$B325,$AO$21:$AP$21)+$AQ$21</f>
        <v>0.0610563200872105</v>
      </c>
      <c r="AU325" s="40" cm="1">
        <f t="array" ref="AU325">SUMPRODUCT($A325:$B325,$AO$22:$AP$22)+$AQ$22</f>
        <v>-0.0106554141352258</v>
      </c>
      <c r="AV325" s="40" cm="1">
        <f t="array" ref="AV325">SUMPRODUCT($A325:$B325,$AO$23:$AP$23)+$AQ$23</f>
        <v>-0.00925517494169991</v>
      </c>
      <c r="AW325" s="40" cm="1">
        <f t="array" ref="AW325">SUMPRODUCT($A325:$B325,$AO$24:$AP$24)+$AQ$24</f>
        <v>-0.00924021599576159</v>
      </c>
      <c r="AX325" s="10">
        <f t="shared" ref="AX325:BA325" si="1341">TANH(AT325)</f>
        <v>0.0609805629565009</v>
      </c>
      <c r="AY325" s="10">
        <f t="shared" si="1341"/>
        <v>-0.0106550108892673</v>
      </c>
      <c r="AZ325" s="10">
        <f t="shared" si="1341"/>
        <v>-0.009254910690017</v>
      </c>
      <c r="BA325" s="10">
        <f t="shared" si="1341"/>
        <v>-0.00923995302329315</v>
      </c>
      <c r="BB325" s="10" cm="1">
        <f t="array" ref="BB325">SUMPRODUCT(AX325:BA325,$AU$28:$AX$28)+$AY$28</f>
        <v>-0.000134040894485081</v>
      </c>
      <c r="BC325" s="10">
        <f t="shared" si="1170"/>
        <v>0.499966489776429</v>
      </c>
      <c r="BD325">
        <f t="shared" si="1171"/>
        <v>0</v>
      </c>
      <c r="BE325" s="4">
        <f t="shared" si="1172"/>
        <v>-0.693214203253058</v>
      </c>
      <c r="BF325" s="61">
        <f t="shared" si="1173"/>
        <v>-0.500033510223571</v>
      </c>
      <c r="BG325" s="4">
        <f t="shared" ref="BG325:BJ325" si="1342">1-AX325^2</f>
        <v>0.996281370941508</v>
      </c>
      <c r="BH325" s="4">
        <f t="shared" si="1342"/>
        <v>0.99988647074295</v>
      </c>
      <c r="BI325" s="4">
        <f t="shared" si="1342"/>
        <v>0.99991434662812</v>
      </c>
      <c r="BJ325" s="4">
        <f t="shared" si="1342"/>
        <v>0.999914623268127</v>
      </c>
      <c r="BK325" s="61">
        <f t="shared" si="1199"/>
        <v>0.000779193208081407</v>
      </c>
      <c r="BL325" s="61">
        <f t="shared" si="1200"/>
        <v>-0.0019016356471576</v>
      </c>
      <c r="BM325" s="61">
        <f t="shared" si="1201"/>
        <v>0.00617748848972214</v>
      </c>
      <c r="BN325" s="61">
        <f t="shared" si="1202"/>
        <v>-0.00613222743738429</v>
      </c>
    </row>
    <row r="326" spans="1:66">
      <c r="A326" s="4">
        <f>Planar_dataset!A295</f>
        <v>0.671420203072009</v>
      </c>
      <c r="B326" s="4">
        <f>Planar_dataset!B295</f>
        <v>0.0295005667416645</v>
      </c>
      <c r="C326">
        <f>Planar_dataset!C295</f>
        <v>1</v>
      </c>
      <c r="D326" s="40" cm="1">
        <f t="array" ref="D326">SUMPRODUCT($A326:$B326,$E$21:$F$21)+$G$21</f>
        <v>0.0121379858082938</v>
      </c>
      <c r="E326" s="40" cm="1">
        <f t="array" ref="E326">SUMPRODUCT($A326:$B326,$E$22:$F$22)+$G$22</f>
        <v>9.81625874063404e-5</v>
      </c>
      <c r="F326" s="40" cm="1">
        <f t="array" ref="F326">SUMPRODUCT($A326:$B326,$E$23:$F$23)+$G$23</f>
        <v>-0.00196709634207127</v>
      </c>
      <c r="G326" s="40" cm="1">
        <f t="array" ref="G326">SUMPRODUCT($A326:$B326,$E$24:$F$24)+$G$24</f>
        <v>-0.000740511776131429</v>
      </c>
      <c r="H326" s="10">
        <f t="shared" si="1175"/>
        <v>0.012137389744108</v>
      </c>
      <c r="I326" s="10">
        <f t="shared" si="1176"/>
        <v>9.81625870910457e-5</v>
      </c>
      <c r="J326" s="10">
        <f t="shared" si="1177"/>
        <v>-0.00196709380486973</v>
      </c>
      <c r="K326" s="10">
        <f t="shared" si="1178"/>
        <v>-0.000740511640776349</v>
      </c>
      <c r="L326" s="10" cm="1">
        <f t="array" ref="L326">SUMPRODUCT(H326:K326,$E$28:$H$28)+$I$28</f>
        <v>1.3507388951246e-5</v>
      </c>
      <c r="M326" s="10">
        <f t="shared" si="1179"/>
        <v>0.500003376847238</v>
      </c>
      <c r="N326">
        <f t="shared" si="1180"/>
        <v>1</v>
      </c>
      <c r="O326" s="4">
        <f t="shared" si="1181"/>
        <v>-0.693140426888276</v>
      </c>
      <c r="P326" s="61">
        <f t="shared" si="1182"/>
        <v>-0.499996623152762</v>
      </c>
      <c r="Q326" s="4">
        <f t="shared" si="1183"/>
        <v>0.9998526837702</v>
      </c>
      <c r="R326" s="4">
        <f t="shared" si="1184"/>
        <v>0.999999990364106</v>
      </c>
      <c r="S326" s="4">
        <f t="shared" si="1185"/>
        <v>0.999996130541963</v>
      </c>
      <c r="T326" s="4">
        <f t="shared" si="1186"/>
        <v>0.99999945164251</v>
      </c>
      <c r="U326" s="61">
        <f t="shared" si="1187"/>
        <v>0.00021905708978774</v>
      </c>
      <c r="V326" s="61">
        <f t="shared" si="1188"/>
        <v>0.00238607401388168</v>
      </c>
      <c r="W326" s="61">
        <f t="shared" si="1189"/>
        <v>0.0065692539800568</v>
      </c>
      <c r="X326" s="61">
        <f t="shared" si="1190"/>
        <v>-0.00442307960472134</v>
      </c>
      <c r="Y326" s="40" cm="1">
        <f t="array" ref="Y326">SUMPRODUCT($A326:$B326,$Z$21:$AA$21)+$AB$21</f>
        <v>0.0121331979415387</v>
      </c>
      <c r="Z326" s="40" cm="1">
        <f t="array" ref="Z326">SUMPRODUCT($A326:$B326,$Z$22:$AA$22)+$AB$22</f>
        <v>4.45492695823606e-5</v>
      </c>
      <c r="AA326" s="40" cm="1">
        <f t="array" ref="AA326">SUMPRODUCT($A326:$B326,$Z$23:$AA$23)+$AB$23</f>
        <v>-0.00211382742764854</v>
      </c>
      <c r="AB326" s="40" cm="1">
        <f t="array" ref="AB326">SUMPRODUCT($A326:$B326,$Z$24:$AA$24)+$AB$24</f>
        <v>-0.000641611116592404</v>
      </c>
      <c r="AC326" s="10">
        <f t="shared" ref="AC326:AF326" si="1343">TANH(Y326)</f>
        <v>0.0121326025824053</v>
      </c>
      <c r="AD326" s="10">
        <f t="shared" si="1343"/>
        <v>4.45492695528892e-5</v>
      </c>
      <c r="AE326" s="10">
        <f t="shared" si="1343"/>
        <v>-0.00211382427927281</v>
      </c>
      <c r="AF326" s="10">
        <f t="shared" si="1343"/>
        <v>-0.000641611028549509</v>
      </c>
      <c r="AG326" s="61" cm="1">
        <f t="array" ref="AG326">SUMPRODUCT(AC326:AF326,$Z$28:$AC$28)+$AD$28</f>
        <v>6.13932717563141e-6</v>
      </c>
      <c r="AH326" s="10">
        <f t="shared" si="1164"/>
        <v>0.500001534831794</v>
      </c>
      <c r="AI326">
        <f t="shared" si="1165"/>
        <v>1</v>
      </c>
      <c r="AJ326" s="4">
        <f t="shared" si="1166"/>
        <v>-0.693144110901069</v>
      </c>
      <c r="AK326" s="61">
        <f t="shared" si="1167"/>
        <v>-0.499998465168206</v>
      </c>
      <c r="AL326" s="4">
        <f t="shared" ref="AL326:AO326" si="1344">1-AC326^2</f>
        <v>0.999852799954577</v>
      </c>
      <c r="AM326" s="4">
        <f t="shared" si="1344"/>
        <v>0.999999998015363</v>
      </c>
      <c r="AN326" s="4">
        <f t="shared" si="1344"/>
        <v>0.999995531746916</v>
      </c>
      <c r="AO326" s="4">
        <f t="shared" si="1344"/>
        <v>0.999999588335288</v>
      </c>
      <c r="AP326" s="61">
        <f t="shared" si="1193"/>
        <v>0.000494509263188761</v>
      </c>
      <c r="AQ326" s="61">
        <f t="shared" si="1194"/>
        <v>0.000174622166085195</v>
      </c>
      <c r="AR326" s="61">
        <f t="shared" si="1195"/>
        <v>0.00618736729947498</v>
      </c>
      <c r="AS326" s="61">
        <f t="shared" si="1196"/>
        <v>-0.00515304429444193</v>
      </c>
      <c r="AT326" s="40" cm="1">
        <f t="array" ref="AT326">SUMPRODUCT($A326:$B326,$AO$21:$AP$21)+$AQ$21</f>
        <v>0.0121223796960018</v>
      </c>
      <c r="AU326" s="40" cm="1">
        <f t="array" ref="AU326">SUMPRODUCT($A326:$B326,$AO$22:$AP$22)+$AQ$22</f>
        <v>4.06237808930585e-5</v>
      </c>
      <c r="AV326" s="40" cm="1">
        <f t="array" ref="AV326">SUMPRODUCT($A326:$B326,$AO$23:$AP$23)+$AQ$23</f>
        <v>-0.00225234886268349</v>
      </c>
      <c r="AW326" s="40" cm="1">
        <f t="array" ref="AW326">SUMPRODUCT($A326:$B326,$AO$24:$AP$24)+$AQ$24</f>
        <v>-0.000526233387362318</v>
      </c>
      <c r="AX326" s="10">
        <f t="shared" ref="AX326:BA326" si="1345">TANH(AT326)</f>
        <v>0.0121217859278953</v>
      </c>
      <c r="AY326" s="10">
        <f t="shared" si="1345"/>
        <v>4.06237808707115e-5</v>
      </c>
      <c r="AZ326" s="10">
        <f t="shared" si="1345"/>
        <v>-0.00225234505391268</v>
      </c>
      <c r="BA326" s="10">
        <f t="shared" si="1345"/>
        <v>-0.000526233338787197</v>
      </c>
      <c r="BB326" s="10" cm="1">
        <f t="array" ref="BB326">SUMPRODUCT(AX326:BA326,$AU$28:$AX$28)+$AY$28</f>
        <v>3.41216169440633e-6</v>
      </c>
      <c r="BC326" s="10">
        <f t="shared" si="1170"/>
        <v>0.500000853040424</v>
      </c>
      <c r="BD326">
        <f t="shared" si="1171"/>
        <v>1</v>
      </c>
      <c r="BE326" s="4">
        <f t="shared" si="1172"/>
        <v>-0.693145474480553</v>
      </c>
      <c r="BF326" s="61">
        <f t="shared" si="1173"/>
        <v>-0.499999146959576</v>
      </c>
      <c r="BG326" s="4">
        <f t="shared" ref="BG326:BJ326" si="1346">1-AX326^2</f>
        <v>0.999853062305918</v>
      </c>
      <c r="BH326" s="4">
        <f t="shared" si="1346"/>
        <v>0.999999998349708</v>
      </c>
      <c r="BI326" s="4">
        <f t="shared" si="1346"/>
        <v>0.999994926941758</v>
      </c>
      <c r="BJ326" s="4">
        <f t="shared" si="1346"/>
        <v>0.999999723078473</v>
      </c>
      <c r="BK326" s="61">
        <f t="shared" si="1199"/>
        <v>0.000781932893822057</v>
      </c>
      <c r="BL326" s="61">
        <f t="shared" si="1200"/>
        <v>-0.001901720860919</v>
      </c>
      <c r="BM326" s="61">
        <f t="shared" si="1201"/>
        <v>0.00617756175322758</v>
      </c>
      <c r="BN326" s="61">
        <f t="shared" si="1202"/>
        <v>-0.00613232787901133</v>
      </c>
    </row>
    <row r="327" spans="1:66">
      <c r="A327" s="4">
        <f>Planar_dataset!A296</f>
        <v>3.62660797745159</v>
      </c>
      <c r="B327" s="4">
        <f>Planar_dataset!B296</f>
        <v>1.68281772660055</v>
      </c>
      <c r="C327">
        <f>Planar_dataset!C296</f>
        <v>1</v>
      </c>
      <c r="D327" s="40" cm="1">
        <f t="array" ref="D327">SUMPRODUCT($A327:$B327,$E$21:$F$21)+$G$21</f>
        <v>0.0722122080471675</v>
      </c>
      <c r="E327" s="40" cm="1">
        <f t="array" ref="E327">SUMPRODUCT($A327:$B327,$E$22:$F$22)+$G$22</f>
        <v>-0.0278596006709872</v>
      </c>
      <c r="F327" s="40" cm="1">
        <f t="array" ref="F327">SUMPRODUCT($A327:$B327,$E$23:$F$23)+$G$23</f>
        <v>-0.0160297296707425</v>
      </c>
      <c r="G327" s="40" cm="1">
        <f t="array" ref="G327">SUMPRODUCT($A327:$B327,$E$24:$F$24)+$G$24</f>
        <v>-0.0135519877036016</v>
      </c>
      <c r="H327" s="10">
        <f t="shared" si="1175"/>
        <v>0.0720869499770998</v>
      </c>
      <c r="I327" s="10">
        <f t="shared" si="1176"/>
        <v>-0.0278523950967706</v>
      </c>
      <c r="J327" s="10">
        <f t="shared" si="1177"/>
        <v>-0.0160283568535622</v>
      </c>
      <c r="K327" s="10">
        <f t="shared" si="1178"/>
        <v>-0.0135511581282518</v>
      </c>
      <c r="L327" s="10" cm="1">
        <f t="array" ref="L327">SUMPRODUCT(H327:K327,$E$28:$H$28)+$I$28</f>
        <v>0.000192043823360939</v>
      </c>
      <c r="M327" s="10">
        <f t="shared" si="1179"/>
        <v>0.500048010955693</v>
      </c>
      <c r="N327">
        <f t="shared" si="1180"/>
        <v>1</v>
      </c>
      <c r="O327" s="4">
        <f t="shared" si="1181"/>
        <v>-0.693051163258368</v>
      </c>
      <c r="P327" s="61">
        <f t="shared" si="1182"/>
        <v>-0.499951989044307</v>
      </c>
      <c r="Q327" s="4">
        <f t="shared" si="1183"/>
        <v>0.994803471642999</v>
      </c>
      <c r="R327" s="4">
        <f t="shared" si="1184"/>
        <v>0.999224244087373</v>
      </c>
      <c r="S327" s="4">
        <f t="shared" si="1185"/>
        <v>0.999743091776575</v>
      </c>
      <c r="T327" s="4">
        <f t="shared" si="1186"/>
        <v>0.999816366113383</v>
      </c>
      <c r="U327" s="61">
        <f t="shared" si="1187"/>
        <v>0.000217931404891849</v>
      </c>
      <c r="V327" s="61">
        <f t="shared" si="1188"/>
        <v>0.0023840101890559</v>
      </c>
      <c r="W327" s="61">
        <f t="shared" si="1189"/>
        <v>0.00656700541654822</v>
      </c>
      <c r="X327" s="61">
        <f t="shared" si="1190"/>
        <v>-0.00442187503160137</v>
      </c>
      <c r="Y327" s="40" cm="1">
        <f t="array" ref="Y327">SUMPRODUCT($A327:$B327,$Z$21:$AA$21)+$AB$21</f>
        <v>0.0723444302665399</v>
      </c>
      <c r="Z327" s="40" cm="1">
        <f t="array" ref="Z327">SUMPRODUCT($A327:$B327,$Z$22:$AA$22)+$AB$22</f>
        <v>-0.0264420706725607</v>
      </c>
      <c r="AA327" s="40" cm="1">
        <f t="array" ref="AA327">SUMPRODUCT($A327:$B327,$Z$23:$AA$23)+$AB$23</f>
        <v>-0.0120900219984152</v>
      </c>
      <c r="AB327" s="40" cm="1">
        <f t="array" ref="AB327">SUMPRODUCT($A327:$B327,$Z$24:$AA$24)+$AB$24</f>
        <v>-0.0162021402946395</v>
      </c>
      <c r="AC327" s="10">
        <f t="shared" ref="AC327:AF327" si="1347">TANH(Y327)</f>
        <v>0.0722184838454786</v>
      </c>
      <c r="AD327" s="10">
        <f t="shared" si="1347"/>
        <v>-0.0264359097792647</v>
      </c>
      <c r="AE327" s="10">
        <f t="shared" si="1347"/>
        <v>-0.0120894329721956</v>
      </c>
      <c r="AF327" s="10">
        <f t="shared" si="1347"/>
        <v>-0.0162007227057183</v>
      </c>
      <c r="AG327" s="61" cm="1">
        <f t="array" ref="AG327">SUMPRODUCT(AC327:AF327,$Z$28:$AC$28)+$AD$28</f>
        <v>-8.09551761637501e-5</v>
      </c>
      <c r="AH327" s="10">
        <f t="shared" si="1164"/>
        <v>0.49997976120597</v>
      </c>
      <c r="AI327">
        <f t="shared" si="1165"/>
        <v>0</v>
      </c>
      <c r="AJ327" s="4">
        <f t="shared" si="1166"/>
        <v>-0.693187658967245</v>
      </c>
      <c r="AK327" s="61">
        <f t="shared" si="1167"/>
        <v>-0.50002023879403</v>
      </c>
      <c r="AL327" s="4">
        <f t="shared" ref="AL327:AO327" si="1348">1-AC327^2</f>
        <v>0.99478449059106</v>
      </c>
      <c r="AM327" s="4">
        <f t="shared" si="1348"/>
        <v>0.999301142674143</v>
      </c>
      <c r="AN327" s="4">
        <f t="shared" si="1348"/>
        <v>0.999853845610411</v>
      </c>
      <c r="AO327" s="4">
        <f t="shared" si="1348"/>
        <v>0.999737536583812</v>
      </c>
      <c r="AP327" s="61">
        <f t="shared" si="1193"/>
        <v>0.000492023993699611</v>
      </c>
      <c r="AQ327" s="61">
        <f t="shared" si="1194"/>
        <v>0.000174507729475909</v>
      </c>
      <c r="AR327" s="61">
        <f t="shared" si="1195"/>
        <v>0.00618676003688133</v>
      </c>
      <c r="AS327" s="61">
        <f t="shared" si="1196"/>
        <v>-0.00515191827240387</v>
      </c>
      <c r="AT327" s="40" cm="1">
        <f t="array" ref="AT327">SUMPRODUCT($A327:$B327,$AO$21:$AP$21)+$AQ$21</f>
        <v>0.0726425849335678</v>
      </c>
      <c r="AU327" s="40" cm="1">
        <f t="array" ref="AU327">SUMPRODUCT($A327:$B327,$AO$22:$AP$22)+$AQ$22</f>
        <v>-0.0263383328374255</v>
      </c>
      <c r="AV327" s="40" cm="1">
        <f t="array" ref="AV327">SUMPRODUCT($A327:$B327,$AO$23:$AP$23)+$AQ$23</f>
        <v>-0.00838341093429085</v>
      </c>
      <c r="AW327" s="40" cm="1">
        <f t="array" ref="AW327">SUMPRODUCT($A327:$B327,$AO$24:$AP$24)+$AQ$24</f>
        <v>-0.0192837148265292</v>
      </c>
      <c r="AX327" s="10">
        <f t="shared" ref="AX327:BA327" si="1349">TANH(AT327)</f>
        <v>0.0725150770889185</v>
      </c>
      <c r="AY327" s="10">
        <f t="shared" si="1349"/>
        <v>-0.0263322441581544</v>
      </c>
      <c r="AZ327" s="10">
        <f t="shared" si="1349"/>
        <v>-0.00838321454002634</v>
      </c>
      <c r="BA327" s="10">
        <f t="shared" si="1349"/>
        <v>-0.0192813248906326</v>
      </c>
      <c r="BB327" s="10" cm="1">
        <f t="array" ref="BB327">SUMPRODUCT(AX327:BA327,$AU$28:$AX$28)+$AY$28</f>
        <v>-0.00034563375324491</v>
      </c>
      <c r="BC327" s="10">
        <f t="shared" si="1170"/>
        <v>0.499913591562549</v>
      </c>
      <c r="BD327">
        <f t="shared" si="1171"/>
        <v>0</v>
      </c>
      <c r="BE327" s="4">
        <f t="shared" si="1172"/>
        <v>-0.693320012369404</v>
      </c>
      <c r="BF327" s="61">
        <f t="shared" si="1173"/>
        <v>-0.500086408437451</v>
      </c>
      <c r="BG327" s="4">
        <f t="shared" ref="BG327:BJ327" si="1350">1-AX327^2</f>
        <v>0.994741563594788</v>
      </c>
      <c r="BH327" s="4">
        <f t="shared" si="1350"/>
        <v>0.999306612917595</v>
      </c>
      <c r="BI327" s="4">
        <f t="shared" si="1350"/>
        <v>0.999929721713976</v>
      </c>
      <c r="BJ327" s="4">
        <f t="shared" si="1350"/>
        <v>0.999628230510462</v>
      </c>
      <c r="BK327" s="61">
        <f t="shared" si="1199"/>
        <v>0.000778071225296066</v>
      </c>
      <c r="BL327" s="61">
        <f t="shared" si="1200"/>
        <v>-0.00190073389975699</v>
      </c>
      <c r="BM327" s="61">
        <f t="shared" si="1201"/>
        <v>0.00617823699973876</v>
      </c>
      <c r="BN327" s="61">
        <f t="shared" si="1202"/>
        <v>-0.00613111960037776</v>
      </c>
    </row>
    <row r="328" spans="1:66">
      <c r="A328" s="4">
        <f>Planar_dataset!A297</f>
        <v>3.41692475157922</v>
      </c>
      <c r="B328" s="4">
        <f>Planar_dataset!B297</f>
        <v>0.940761146982907</v>
      </c>
      <c r="C328">
        <f>Planar_dataset!C297</f>
        <v>1</v>
      </c>
      <c r="D328" s="40" cm="1">
        <f t="array" ref="D328">SUMPRODUCT($A328:$B328,$E$21:$F$21)+$G$21</f>
        <v>0.0652226040988038</v>
      </c>
      <c r="E328" s="40" cm="1">
        <f t="array" ref="E328">SUMPRODUCT($A328:$B328,$E$22:$F$22)+$G$22</f>
        <v>-0.0142337694589148</v>
      </c>
      <c r="F328" s="40" cm="1">
        <f t="array" ref="F328">SUMPRODUCT($A328:$B328,$E$23:$F$23)+$G$23</f>
        <v>-0.012815580792071</v>
      </c>
      <c r="G328" s="40" cm="1">
        <f t="array" ref="G328">SUMPRODUCT($A328:$B328,$E$24:$F$24)+$G$24</f>
        <v>-0.00872579291947613</v>
      </c>
      <c r="H328" s="10">
        <f t="shared" si="1175"/>
        <v>0.0651302758074235</v>
      </c>
      <c r="I328" s="10">
        <f t="shared" si="1176"/>
        <v>-0.0142328082819954</v>
      </c>
      <c r="J328" s="10">
        <f t="shared" si="1177"/>
        <v>-0.0128148792316282</v>
      </c>
      <c r="K328" s="10">
        <f t="shared" si="1178"/>
        <v>-0.00872557146716094</v>
      </c>
      <c r="L328" s="10" cm="1">
        <f t="array" ref="L328">SUMPRODUCT(H328:K328,$E$28:$H$28)+$I$28</f>
        <v>0.000130564456425763</v>
      </c>
      <c r="M328" s="10">
        <f t="shared" si="1179"/>
        <v>0.50003264111406</v>
      </c>
      <c r="N328">
        <f t="shared" si="1180"/>
        <v>1</v>
      </c>
      <c r="O328" s="4">
        <f t="shared" si="1181"/>
        <v>-0.693081900462617</v>
      </c>
      <c r="P328" s="61">
        <f t="shared" si="1182"/>
        <v>-0.49996735888594</v>
      </c>
      <c r="Q328" s="4">
        <f t="shared" si="1183"/>
        <v>0.995758047173249</v>
      </c>
      <c r="R328" s="4">
        <f t="shared" si="1184"/>
        <v>0.999797427168408</v>
      </c>
      <c r="S328" s="4">
        <f t="shared" si="1185"/>
        <v>0.999835778870279</v>
      </c>
      <c r="T328" s="4">
        <f t="shared" si="1186"/>
        <v>0.999923864402571</v>
      </c>
      <c r="U328" s="61">
        <f t="shared" si="1187"/>
        <v>0.000218147229783915</v>
      </c>
      <c r="V328" s="61">
        <f t="shared" si="1188"/>
        <v>0.00238545105703205</v>
      </c>
      <c r="W328" s="61">
        <f t="shared" si="1189"/>
        <v>0.00656781615537806</v>
      </c>
      <c r="X328" s="61">
        <f t="shared" si="1190"/>
        <v>-0.00442248641761471</v>
      </c>
      <c r="Y328" s="40" cm="1">
        <f t="array" ref="Y328">SUMPRODUCT($A328:$B328,$Z$21:$AA$21)+$AB$21</f>
        <v>0.0652802687309593</v>
      </c>
      <c r="Z328" s="40" cm="1">
        <f t="array" ref="Z328">SUMPRODUCT($A328:$B328,$Z$22:$AA$22)+$AB$22</f>
        <v>-0.0136209605903243</v>
      </c>
      <c r="AA328" s="40" cm="1">
        <f t="array" ref="AA328">SUMPRODUCT($A328:$B328,$Z$23:$AA$23)+$AB$23</f>
        <v>-0.0111064478530965</v>
      </c>
      <c r="AB328" s="40" cm="1">
        <f t="array" ref="AB328">SUMPRODUCT($A328:$B328,$Z$24:$AA$24)+$AB$24</f>
        <v>-0.00987499432590962</v>
      </c>
      <c r="AC328" s="10">
        <f t="shared" ref="AC328:AF328" si="1351">TANH(Y328)</f>
        <v>0.0651876956132136</v>
      </c>
      <c r="AD328" s="10">
        <f t="shared" si="1351"/>
        <v>-0.0136201182846513</v>
      </c>
      <c r="AE328" s="10">
        <f t="shared" si="1351"/>
        <v>-0.0111059912037266</v>
      </c>
      <c r="AF328" s="10">
        <f t="shared" si="1351"/>
        <v>-0.00987467335005069</v>
      </c>
      <c r="AG328" s="61" cm="1">
        <f t="array" ref="AG328">SUMPRODUCT(AC328:AF328,$Z$28:$AC$28)+$AD$28</f>
        <v>-2.5449278135315e-5</v>
      </c>
      <c r="AH328" s="10">
        <f t="shared" si="1164"/>
        <v>0.499993637680467</v>
      </c>
      <c r="AI328">
        <f t="shared" si="1165"/>
        <v>0</v>
      </c>
      <c r="AJ328" s="4">
        <f t="shared" si="1166"/>
        <v>-0.693159905279971</v>
      </c>
      <c r="AK328" s="61">
        <f t="shared" si="1167"/>
        <v>-0.500006362319533</v>
      </c>
      <c r="AL328" s="4">
        <f t="shared" ref="AL328:AO328" si="1352">1-AC328^2</f>
        <v>0.995750564340639</v>
      </c>
      <c r="AM328" s="4">
        <f t="shared" si="1352"/>
        <v>0.999814492377912</v>
      </c>
      <c r="AN328" s="4">
        <f t="shared" si="1352"/>
        <v>0.999876656959383</v>
      </c>
      <c r="AO328" s="4">
        <f t="shared" si="1352"/>
        <v>0.99990249082623</v>
      </c>
      <c r="AP328" s="61">
        <f t="shared" si="1193"/>
        <v>0.000492488149432775</v>
      </c>
      <c r="AQ328" s="61">
        <f t="shared" si="1194"/>
        <v>0.000174592530221073</v>
      </c>
      <c r="AR328" s="61">
        <f t="shared" si="1195"/>
        <v>0.00618672948804996</v>
      </c>
      <c r="AS328" s="61">
        <f t="shared" si="1196"/>
        <v>-0.00515262532755924</v>
      </c>
      <c r="AT328" s="40" cm="1">
        <f t="array" ref="AT328">SUMPRODUCT($A328:$B328,$AO$21:$AP$21)+$AQ$21</f>
        <v>0.0654102568609653</v>
      </c>
      <c r="AU328" s="40" cm="1">
        <f t="array" ref="AU328">SUMPRODUCT($A328:$B328,$AO$22:$AP$22)+$AQ$22</f>
        <v>-0.0135761136384806</v>
      </c>
      <c r="AV328" s="40" cm="1">
        <f t="array" ref="AV328">SUMPRODUCT($A328:$B328,$AO$23:$AP$23)+$AQ$23</f>
        <v>-0.00949946196323939</v>
      </c>
      <c r="AW328" s="40" cm="1">
        <f t="array" ref="AW328">SUMPRODUCT($A328:$B328,$AO$24:$AP$24)+$AQ$24</f>
        <v>-0.0112104364252711</v>
      </c>
      <c r="AX328" s="10">
        <f t="shared" ref="AX328:BA328" si="1353">TANH(AT328)</f>
        <v>0.0653171302695147</v>
      </c>
      <c r="AY328" s="10">
        <f t="shared" si="1353"/>
        <v>-0.0135752796249007</v>
      </c>
      <c r="AZ328" s="10">
        <f t="shared" si="1353"/>
        <v>-0.00949917623044157</v>
      </c>
      <c r="BA328" s="10">
        <f t="shared" si="1353"/>
        <v>-0.0112099668291787</v>
      </c>
      <c r="BB328" s="10" cm="1">
        <f t="array" ref="BB328">SUMPRODUCT(AX328:BA328,$AU$28:$AX$28)+$AY$28</f>
        <v>-0.000173074440580438</v>
      </c>
      <c r="BC328" s="10">
        <f t="shared" si="1170"/>
        <v>0.499956731389963</v>
      </c>
      <c r="BD328">
        <f t="shared" si="1171"/>
        <v>0</v>
      </c>
      <c r="BE328" s="4">
        <f t="shared" si="1172"/>
        <v>-0.693233721524581</v>
      </c>
      <c r="BF328" s="61">
        <f t="shared" si="1173"/>
        <v>-0.500043268610037</v>
      </c>
      <c r="BG328" s="4">
        <f t="shared" ref="BG328:BJ328" si="1354">1-AX328^2</f>
        <v>0.995733672493355</v>
      </c>
      <c r="BH328" s="4">
        <f t="shared" si="1354"/>
        <v>0.999815711783106</v>
      </c>
      <c r="BI328" s="4">
        <f t="shared" si="1354"/>
        <v>0.999909765650943</v>
      </c>
      <c r="BJ328" s="4">
        <f t="shared" si="1354"/>
        <v>0.999874336643689</v>
      </c>
      <c r="BK328" s="61">
        <f t="shared" si="1199"/>
        <v>0.000778780050232392</v>
      </c>
      <c r="BL328" s="61">
        <f t="shared" si="1200"/>
        <v>-0.00190153818279689</v>
      </c>
      <c r="BM328" s="61">
        <f t="shared" si="1201"/>
        <v>0.00617758074437232</v>
      </c>
      <c r="BN328" s="61">
        <f t="shared" si="1202"/>
        <v>-0.00613210003799497</v>
      </c>
    </row>
    <row r="329" spans="1:66">
      <c r="A329" s="4">
        <f>Planar_dataset!A298</f>
        <v>-0.499555802409182</v>
      </c>
      <c r="B329" s="4">
        <f>Planar_dataset!B298</f>
        <v>0.00924913181897155</v>
      </c>
      <c r="C329">
        <f>Planar_dataset!C298</f>
        <v>1</v>
      </c>
      <c r="D329" s="40" cm="1">
        <f t="array" ref="D329">SUMPRODUCT($A329:$B329,$E$21:$F$21)+$G$21</f>
        <v>-0.00889482395108724</v>
      </c>
      <c r="E329" s="40" cm="1">
        <f t="array" ref="E329">SUMPRODUCT($A329:$B329,$E$22:$F$22)+$G$22</f>
        <v>-0.000654415597502767</v>
      </c>
      <c r="F329" s="40" cm="1">
        <f t="array" ref="F329">SUMPRODUCT($A329:$B329,$E$23:$F$23)+$G$23</f>
        <v>0.00135289673522699</v>
      </c>
      <c r="G329" s="40" cm="1">
        <f t="array" ref="G329">SUMPRODUCT($A329:$B329,$E$24:$F$24)+$G$24</f>
        <v>0.000355347752639666</v>
      </c>
      <c r="H329" s="10">
        <f t="shared" si="1175"/>
        <v>-0.00889458937860056</v>
      </c>
      <c r="I329" s="10">
        <f t="shared" si="1176"/>
        <v>-0.000654415504082824</v>
      </c>
      <c r="J329" s="10">
        <f t="shared" si="1177"/>
        <v>0.00135289590981195</v>
      </c>
      <c r="K329" s="10">
        <f t="shared" si="1178"/>
        <v>0.00035534773768284</v>
      </c>
      <c r="L329" s="10" cm="1">
        <f t="array" ref="L329">SUMPRODUCT(H329:K329,$E$28:$H$28)+$I$28</f>
        <v>-7.61130190998186e-6</v>
      </c>
      <c r="M329" s="10">
        <f t="shared" si="1179"/>
        <v>0.499998097174523</v>
      </c>
      <c r="N329">
        <f t="shared" si="1180"/>
        <v>0</v>
      </c>
      <c r="O329" s="4">
        <f t="shared" si="1181"/>
        <v>-0.693150986218142</v>
      </c>
      <c r="P329" s="61">
        <f t="shared" si="1182"/>
        <v>-0.500001902825477</v>
      </c>
      <c r="Q329" s="4">
        <f t="shared" si="1183"/>
        <v>0.999920886279786</v>
      </c>
      <c r="R329" s="4">
        <f t="shared" si="1184"/>
        <v>0.999999571740348</v>
      </c>
      <c r="S329" s="4">
        <f t="shared" si="1185"/>
        <v>0.999998169672657</v>
      </c>
      <c r="T329" s="4">
        <f t="shared" si="1186"/>
        <v>0.999999873727985</v>
      </c>
      <c r="U329" s="61">
        <f t="shared" si="1187"/>
        <v>0.000219074345505156</v>
      </c>
      <c r="V329" s="61">
        <f t="shared" si="1188"/>
        <v>0.00238609821055375</v>
      </c>
      <c r="W329" s="61">
        <f t="shared" si="1189"/>
        <v>0.00656933674330799</v>
      </c>
      <c r="X329" s="61">
        <f t="shared" si="1190"/>
        <v>-0.00442312817680058</v>
      </c>
      <c r="Y329" s="40" cm="1">
        <f t="array" ref="Y329">SUMPRODUCT($A329:$B329,$Z$21:$AA$21)+$AB$21</f>
        <v>-0.0088880149601223</v>
      </c>
      <c r="Z329" s="40" cm="1">
        <f t="array" ref="Z329">SUMPRODUCT($A329:$B329,$Z$22:$AA$22)+$AB$22</f>
        <v>-0.000579280089877658</v>
      </c>
      <c r="AA329" s="40" cm="1">
        <f t="array" ref="AA329">SUMPRODUCT($A329:$B329,$Z$23:$AA$23)+$AB$23</f>
        <v>0.00155899540681599</v>
      </c>
      <c r="AB329" s="40" cm="1">
        <f t="array" ref="AB329">SUMPRODUCT($A329:$B329,$Z$24:$AA$24)+$AB$24</f>
        <v>0.000216498685682872</v>
      </c>
      <c r="AC329" s="10">
        <f t="shared" ref="AC329:AF329" si="1355">TANH(Y329)</f>
        <v>-0.00888778092590799</v>
      </c>
      <c r="AD329" s="10">
        <f t="shared" si="1355"/>
        <v>-0.000579280025082211</v>
      </c>
      <c r="AE329" s="10">
        <f t="shared" si="1355"/>
        <v>0.00155899414378842</v>
      </c>
      <c r="AF329" s="10">
        <f t="shared" si="1355"/>
        <v>0.00021649868230032</v>
      </c>
      <c r="AG329" s="61" cm="1">
        <f t="array" ref="AG329">SUMPRODUCT(AC329:AF329,$Z$28:$AC$28)+$AD$28</f>
        <v>-9.45684041874952e-6</v>
      </c>
      <c r="AH329" s="10">
        <f t="shared" si="1164"/>
        <v>0.499997635789895</v>
      </c>
      <c r="AI329">
        <f t="shared" si="1165"/>
        <v>0</v>
      </c>
      <c r="AJ329" s="4">
        <f t="shared" si="1166"/>
        <v>-0.693151908991333</v>
      </c>
      <c r="AK329" s="61">
        <f t="shared" si="1167"/>
        <v>-0.500002364210105</v>
      </c>
      <c r="AL329" s="4">
        <f t="shared" ref="AL329:AO329" si="1356">1-AC329^2</f>
        <v>0.999921007350213</v>
      </c>
      <c r="AM329" s="4">
        <f t="shared" si="1356"/>
        <v>0.999999664434652</v>
      </c>
      <c r="AN329" s="4">
        <f t="shared" si="1356"/>
        <v>0.99999756953726</v>
      </c>
      <c r="AO329" s="4">
        <f t="shared" si="1356"/>
        <v>0.999999953128321</v>
      </c>
      <c r="AP329" s="61">
        <f t="shared" si="1193"/>
        <v>0.000494546853842962</v>
      </c>
      <c r="AQ329" s="61">
        <f t="shared" si="1194"/>
        <v>0.000174623469556618</v>
      </c>
      <c r="AR329" s="61">
        <f t="shared" si="1195"/>
        <v>0.00618742815794377</v>
      </c>
      <c r="AS329" s="61">
        <f t="shared" si="1196"/>
        <v>-0.00515308635824659</v>
      </c>
      <c r="AT329" s="40" cm="1">
        <f t="array" ref="AT329">SUMPRODUCT($A329:$B329,$AO$21:$AP$21)+$AQ$21</f>
        <v>-0.00887264958313635</v>
      </c>
      <c r="AU329" s="40" cm="1">
        <f t="array" ref="AU329">SUMPRODUCT($A329:$B329,$AO$22:$AP$22)+$AQ$22</f>
        <v>-0.000573784693918556</v>
      </c>
      <c r="AV329" s="40" cm="1">
        <f t="array" ref="AV329">SUMPRODUCT($A329:$B329,$AO$23:$AP$23)+$AQ$23</f>
        <v>0.00175324837607814</v>
      </c>
      <c r="AW329" s="40" cm="1">
        <f t="array" ref="AW329">SUMPRODUCT($A329:$B329,$AO$24:$AP$24)+$AQ$24</f>
        <v>5.47466454107282e-5</v>
      </c>
      <c r="AX329" s="10">
        <f t="shared" ref="AX329:BA329" si="1357">TANH(AT329)</f>
        <v>-0.0088724167605769</v>
      </c>
      <c r="AY329" s="10">
        <f t="shared" si="1357"/>
        <v>-0.000573784630949734</v>
      </c>
      <c r="AZ329" s="10">
        <f t="shared" si="1357"/>
        <v>0.00175324657965539</v>
      </c>
      <c r="BA329" s="10">
        <f t="shared" si="1357"/>
        <v>5.47466453560328e-5</v>
      </c>
      <c r="BB329" s="10" cm="1">
        <f t="array" ref="BB329">SUMPRODUCT(AX329:BA329,$AU$28:$AX$28)+$AY$28</f>
        <v>-8.45209376385868e-6</v>
      </c>
      <c r="BC329" s="10">
        <f t="shared" si="1170"/>
        <v>0.499997886976559</v>
      </c>
      <c r="BD329">
        <f t="shared" si="1171"/>
        <v>0</v>
      </c>
      <c r="BE329" s="4">
        <f t="shared" si="1172"/>
        <v>-0.693151406615757</v>
      </c>
      <c r="BF329" s="61">
        <f t="shared" si="1173"/>
        <v>-0.500002113023441</v>
      </c>
      <c r="BG329" s="4">
        <f t="shared" ref="BG329:BJ329" si="1358">1-AX329^2</f>
        <v>0.999921280220827</v>
      </c>
      <c r="BH329" s="4">
        <f t="shared" si="1358"/>
        <v>0.999999670771197</v>
      </c>
      <c r="BI329" s="4">
        <f t="shared" si="1358"/>
        <v>0.999996926126431</v>
      </c>
      <c r="BJ329" s="4">
        <f t="shared" si="1358"/>
        <v>0.999999997002805</v>
      </c>
      <c r="BK329" s="61">
        <f t="shared" si="1199"/>
        <v>0.000781990882342942</v>
      </c>
      <c r="BL329" s="61">
        <f t="shared" si="1200"/>
        <v>-0.00190173151922271</v>
      </c>
      <c r="BM329" s="61">
        <f t="shared" si="1201"/>
        <v>0.00617761074959817</v>
      </c>
      <c r="BN329" s="61">
        <f t="shared" si="1202"/>
        <v>-0.00613236593662989</v>
      </c>
    </row>
    <row r="330" spans="1:66">
      <c r="A330" s="4">
        <f>Planar_dataset!A299</f>
        <v>2.82564692440523</v>
      </c>
      <c r="B330" s="4">
        <f>Planar_dataset!B299</f>
        <v>1.61411622918566</v>
      </c>
      <c r="C330">
        <f>Planar_dataset!C299</f>
        <v>1</v>
      </c>
      <c r="D330" s="40" cm="1">
        <f t="array" ref="D330">SUMPRODUCT($A330:$B330,$E$21:$F$21)+$G$21</f>
        <v>0.0575861017876279</v>
      </c>
      <c r="E330" s="40" cm="1">
        <f t="array" ref="E330">SUMPRODUCT($A330:$B330,$E$22:$F$22)+$G$22</f>
        <v>-0.0273522604159912</v>
      </c>
      <c r="F330" s="40" cm="1">
        <f t="array" ref="F330">SUMPRODUCT($A330:$B330,$E$23:$F$23)+$G$23</f>
        <v>-0.0135642334718852</v>
      </c>
      <c r="G330" s="40" cm="1">
        <f t="array" ref="G330">SUMPRODUCT($A330:$B330,$E$24:$F$24)+$G$24</f>
        <v>-0.0124585018084341</v>
      </c>
      <c r="H330" s="10">
        <f t="shared" si="1175"/>
        <v>0.0575225312181539</v>
      </c>
      <c r="I330" s="10">
        <f t="shared" si="1176"/>
        <v>-0.0273454412938904</v>
      </c>
      <c r="J330" s="10">
        <f t="shared" si="1177"/>
        <v>-0.0135634016457649</v>
      </c>
      <c r="K330" s="10">
        <f t="shared" si="1178"/>
        <v>-0.0124578572693741</v>
      </c>
      <c r="L330" s="10" cm="1">
        <f t="array" ref="L330">SUMPRODUCT(H330:K330,$E$28:$H$28)+$I$28</f>
        <v>0.000173291816452558</v>
      </c>
      <c r="M330" s="10">
        <f t="shared" si="1179"/>
        <v>0.500043322954005</v>
      </c>
      <c r="N330">
        <f t="shared" si="1180"/>
        <v>1</v>
      </c>
      <c r="O330" s="4">
        <f t="shared" si="1181"/>
        <v>-0.693060538405476</v>
      </c>
      <c r="P330" s="61">
        <f t="shared" si="1182"/>
        <v>-0.499956677045995</v>
      </c>
      <c r="Q330" s="4">
        <f t="shared" si="1183"/>
        <v>0.996691158402257</v>
      </c>
      <c r="R330" s="4">
        <f t="shared" si="1184"/>
        <v>0.999252226840442</v>
      </c>
      <c r="S330" s="4">
        <f t="shared" si="1185"/>
        <v>0.999816034135796</v>
      </c>
      <c r="T330" s="4">
        <f t="shared" si="1186"/>
        <v>0.999844801792256</v>
      </c>
      <c r="U330" s="61">
        <f t="shared" si="1187"/>
        <v>0.000218346987466042</v>
      </c>
      <c r="V330" s="61">
        <f t="shared" si="1188"/>
        <v>0.00238409930727624</v>
      </c>
      <c r="W330" s="61">
        <f t="shared" si="1189"/>
        <v>0.00656754613518091</v>
      </c>
      <c r="X330" s="61">
        <f t="shared" si="1190"/>
        <v>-0.00442204225838985</v>
      </c>
      <c r="Y330" s="40" cm="1">
        <f t="array" ref="Y330">SUMPRODUCT($A330:$B330,$Z$21:$AA$21)+$AB$21</f>
        <v>0.0577205641387764</v>
      </c>
      <c r="Z330" s="40" cm="1">
        <f t="array" ref="Z330">SUMPRODUCT($A330:$B330,$Z$22:$AA$22)+$AB$22</f>
        <v>-0.0259081504548884</v>
      </c>
      <c r="AA330" s="40" cm="1">
        <f t="array" ref="AA330">SUMPRODUCT($A330:$B330,$Z$23:$AA$23)+$AB$23</f>
        <v>-0.00955356222433706</v>
      </c>
      <c r="AB330" s="40" cm="1">
        <f t="array" ref="AB330">SUMPRODUCT($A330:$B330,$Z$24:$AA$24)+$AB$24</f>
        <v>-0.0151566277043981</v>
      </c>
      <c r="AC330" s="10">
        <f t="shared" ref="AC330:AF330" si="1359">TANH(Y330)</f>
        <v>0.0576565476173087</v>
      </c>
      <c r="AD330" s="10">
        <f t="shared" si="1359"/>
        <v>-0.0259023552154034</v>
      </c>
      <c r="AE330" s="10">
        <f t="shared" si="1359"/>
        <v>-0.00955327158198459</v>
      </c>
      <c r="AF330" s="10">
        <f t="shared" si="1359"/>
        <v>-0.015155467200538</v>
      </c>
      <c r="AG330" s="61" cm="1">
        <f t="array" ref="AG330">SUMPRODUCT(AC330:AF330,$Z$28:$AC$28)+$AD$28</f>
        <v>-8.73493557676764e-5</v>
      </c>
      <c r="AH330" s="10">
        <f t="shared" si="1164"/>
        <v>0.499978162661072</v>
      </c>
      <c r="AI330">
        <f t="shared" si="1165"/>
        <v>0</v>
      </c>
      <c r="AJ330" s="4">
        <f t="shared" si="1166"/>
        <v>-0.693190856191568</v>
      </c>
      <c r="AK330" s="61">
        <f t="shared" si="1167"/>
        <v>-0.500021837338928</v>
      </c>
      <c r="AL330" s="4">
        <f t="shared" ref="AL330:AO330" si="1360">1-AC330^2</f>
        <v>0.996675722516853</v>
      </c>
      <c r="AM330" s="4">
        <f t="shared" si="1360"/>
        <v>0.999329067994295</v>
      </c>
      <c r="AN330" s="4">
        <f t="shared" si="1360"/>
        <v>0.999908735002081</v>
      </c>
      <c r="AO330" s="4">
        <f t="shared" si="1360"/>
        <v>0.999770311813933</v>
      </c>
      <c r="AP330" s="61">
        <f t="shared" si="1193"/>
        <v>0.00049296097979675</v>
      </c>
      <c r="AQ330" s="61">
        <f t="shared" si="1194"/>
        <v>0.000174513163978055</v>
      </c>
      <c r="AR330" s="61">
        <f t="shared" si="1195"/>
        <v>0.00618711945392821</v>
      </c>
      <c r="AS330" s="61">
        <f t="shared" si="1196"/>
        <v>-0.0051521036430594</v>
      </c>
      <c r="AT330" s="40" cm="1">
        <f t="array" ref="AT330">SUMPRODUCT($A330:$B330,$AO$21:$AP$21)+$AQ$21</f>
        <v>0.0580237893307493</v>
      </c>
      <c r="AU330" s="40" cm="1">
        <f t="array" ref="AU330">SUMPRODUCT($A330:$B330,$AO$22:$AP$22)+$AQ$22</f>
        <v>-0.0258024682415312</v>
      </c>
      <c r="AV330" s="40" cm="1">
        <f t="array" ref="AV330">SUMPRODUCT($A330:$B330,$AO$23:$AP$23)+$AQ$23</f>
        <v>-0.00577971222473526</v>
      </c>
      <c r="AW330" s="40" cm="1">
        <f t="array" ref="AW330">SUMPRODUCT($A330:$B330,$AO$24:$AP$24)+$AQ$24</f>
        <v>-0.0182943765310454</v>
      </c>
      <c r="AX330" s="10">
        <f t="shared" ref="AX330:BA330" si="1361">TANH(AT330)</f>
        <v>0.0579587595117955</v>
      </c>
      <c r="AY330" s="10">
        <f t="shared" si="1361"/>
        <v>-0.0257967436189157</v>
      </c>
      <c r="AZ330" s="10">
        <f t="shared" si="1361"/>
        <v>-0.00577964786835816</v>
      </c>
      <c r="BA330" s="10">
        <f t="shared" si="1361"/>
        <v>-0.0182923358579023</v>
      </c>
      <c r="BB330" s="10" cm="1">
        <f t="array" ref="BB330">SUMPRODUCT(AX330:BA330,$AU$28:$AX$28)+$AY$28</f>
        <v>-0.000340867465143783</v>
      </c>
      <c r="BC330" s="10">
        <f t="shared" si="1170"/>
        <v>0.499914783134539</v>
      </c>
      <c r="BD330">
        <f t="shared" si="1171"/>
        <v>0</v>
      </c>
      <c r="BE330" s="4">
        <f t="shared" si="1172"/>
        <v>-0.693317628816346</v>
      </c>
      <c r="BF330" s="61">
        <f t="shared" si="1173"/>
        <v>-0.500085216865461</v>
      </c>
      <c r="BG330" s="4">
        <f t="shared" ref="BG330:BJ330" si="1362">1-AX330^2</f>
        <v>0.996640782195854</v>
      </c>
      <c r="BH330" s="4">
        <f t="shared" si="1362"/>
        <v>0.99933452801866</v>
      </c>
      <c r="BI330" s="4">
        <f t="shared" si="1362"/>
        <v>0.999966595670518</v>
      </c>
      <c r="BJ330" s="4">
        <f t="shared" si="1362"/>
        <v>0.999665390448862</v>
      </c>
      <c r="BK330" s="61">
        <f t="shared" si="1199"/>
        <v>0.000779554906777223</v>
      </c>
      <c r="BL330" s="61">
        <f t="shared" si="1200"/>
        <v>-0.00190078246668559</v>
      </c>
      <c r="BM330" s="61">
        <f t="shared" si="1201"/>
        <v>0.00617845011016592</v>
      </c>
      <c r="BN330" s="61">
        <f t="shared" si="1202"/>
        <v>-0.00613133290777775</v>
      </c>
    </row>
    <row r="331" spans="1:66">
      <c r="A331" s="4">
        <f>Planar_dataset!A300</f>
        <v>3.67261725346255</v>
      </c>
      <c r="B331" s="4">
        <f>Planar_dataset!B300</f>
        <v>1.04594113147126</v>
      </c>
      <c r="C331">
        <f>Planar_dataset!C300</f>
        <v>1</v>
      </c>
      <c r="D331" s="40" cm="1">
        <f t="array" ref="D331">SUMPRODUCT($A331:$B331,$E$21:$F$21)+$G$21</f>
        <v>0.070255113984974</v>
      </c>
      <c r="E331" s="40" cm="1">
        <f t="array" ref="E331">SUMPRODUCT($A331:$B331,$E$22:$F$22)+$G$22</f>
        <v>-0.0159470540048878</v>
      </c>
      <c r="F331" s="40" cm="1">
        <f t="array" ref="F331">SUMPRODUCT($A331:$B331,$E$23:$F$23)+$G$23</f>
        <v>-0.0138979770663754</v>
      </c>
      <c r="G331" s="40" cm="1">
        <f t="array" ref="G331">SUMPRODUCT($A331:$B331,$E$24:$F$24)+$G$24</f>
        <v>-0.00959683589819915</v>
      </c>
      <c r="H331" s="10">
        <f t="shared" si="1175"/>
        <v>0.0701397537834858</v>
      </c>
      <c r="I331" s="10">
        <f t="shared" si="1176"/>
        <v>-0.0159457023184242</v>
      </c>
      <c r="J331" s="10">
        <f t="shared" si="1177"/>
        <v>-0.0138970823199656</v>
      </c>
      <c r="K331" s="10">
        <f t="shared" si="1178"/>
        <v>-0.00959654128856</v>
      </c>
      <c r="L331" s="10" cm="1">
        <f t="array" ref="L331">SUMPRODUCT(H331:K331,$E$28:$H$28)+$I$28</f>
        <v>0.000143057525054165</v>
      </c>
      <c r="M331" s="10">
        <f t="shared" si="1179"/>
        <v>0.500035764381203</v>
      </c>
      <c r="N331">
        <f t="shared" si="1180"/>
        <v>1</v>
      </c>
      <c r="O331" s="4">
        <f t="shared" si="1181"/>
        <v>-0.6930756543556</v>
      </c>
      <c r="P331" s="61">
        <f t="shared" si="1182"/>
        <v>-0.499964235618797</v>
      </c>
      <c r="Q331" s="4">
        <f t="shared" si="1183"/>
        <v>0.995080414939192</v>
      </c>
      <c r="R331" s="4">
        <f t="shared" si="1184"/>
        <v>0.999745734577572</v>
      </c>
      <c r="S331" s="4">
        <f t="shared" si="1185"/>
        <v>0.999806871102992</v>
      </c>
      <c r="T331" s="4">
        <f t="shared" si="1186"/>
        <v>0.999907906395297</v>
      </c>
      <c r="U331" s="61">
        <f t="shared" si="1187"/>
        <v>0.0002179974146315</v>
      </c>
      <c r="V331" s="61">
        <f t="shared" si="1188"/>
        <v>0.00238531282089809</v>
      </c>
      <c r="W331" s="61">
        <f t="shared" si="1189"/>
        <v>0.00656758523571177</v>
      </c>
      <c r="X331" s="61">
        <f t="shared" si="1190"/>
        <v>-0.004422388211595</v>
      </c>
      <c r="Y331" s="40" cm="1">
        <f t="array" ref="Y331">SUMPRODUCT($A331:$B331,$Z$21:$AA$21)+$AB$21</f>
        <v>0.0703207029898204</v>
      </c>
      <c r="Z331" s="40" cm="1">
        <f t="array" ref="Z331">SUMPRODUCT($A331:$B331,$Z$22:$AA$22)+$AB$22</f>
        <v>-0.0152494095194491</v>
      </c>
      <c r="AA331" s="40" cm="1">
        <f t="array" ref="AA331">SUMPRODUCT($A331:$B331,$Z$23:$AA$23)+$AB$23</f>
        <v>-0.0119529073916387</v>
      </c>
      <c r="AB331" s="40" cm="1">
        <f t="array" ref="AB331">SUMPRODUCT($A331:$B331,$Z$24:$AA$24)+$AB$24</f>
        <v>-0.010904734677433</v>
      </c>
      <c r="AC331" s="10">
        <f t="shared" ref="AC331:AF331" si="1363">TANH(Y331)</f>
        <v>0.0702050198173005</v>
      </c>
      <c r="AD331" s="10">
        <f t="shared" si="1363"/>
        <v>-0.015248227574001</v>
      </c>
      <c r="AE331" s="10">
        <f t="shared" si="1363"/>
        <v>-0.0119523381789263</v>
      </c>
      <c r="AF331" s="10">
        <f t="shared" si="1363"/>
        <v>-0.0109043024588868</v>
      </c>
      <c r="AG331" s="61" cm="1">
        <f t="array" ref="AG331">SUMPRODUCT(AC331:AF331,$Z$28:$AC$28)+$AD$28</f>
        <v>-2.99817284273742e-5</v>
      </c>
      <c r="AH331" s="10">
        <f t="shared" si="1164"/>
        <v>0.499992504567894</v>
      </c>
      <c r="AI331">
        <f t="shared" si="1165"/>
        <v>0</v>
      </c>
      <c r="AJ331" s="4">
        <f t="shared" si="1166"/>
        <v>-0.693162171536522</v>
      </c>
      <c r="AK331" s="61">
        <f t="shared" si="1167"/>
        <v>-0.500007495432106</v>
      </c>
      <c r="AL331" s="4">
        <f t="shared" ref="AL331:AO331" si="1364">1-AC331^2</f>
        <v>0.995071255192452</v>
      </c>
      <c r="AM331" s="4">
        <f t="shared" si="1364"/>
        <v>0.999767491555851</v>
      </c>
      <c r="AN331" s="4">
        <f t="shared" si="1364"/>
        <v>0.999857141612057</v>
      </c>
      <c r="AO331" s="4">
        <f t="shared" si="1364"/>
        <v>0.999881096187885</v>
      </c>
      <c r="AP331" s="61">
        <f t="shared" si="1193"/>
        <v>0.00049215328531796</v>
      </c>
      <c r="AQ331" s="61">
        <f t="shared" si="1194"/>
        <v>0.000174584718348418</v>
      </c>
      <c r="AR331" s="61">
        <f t="shared" si="1195"/>
        <v>0.00618662275705127</v>
      </c>
      <c r="AS331" s="61">
        <f t="shared" si="1196"/>
        <v>-0.00515252675486417</v>
      </c>
      <c r="AT331" s="40" cm="1">
        <f t="array" ref="AT331">SUMPRODUCT($A331:$B331,$AO$21:$AP$21)+$AQ$21</f>
        <v>0.0704685595830461</v>
      </c>
      <c r="AU331" s="40" cm="1">
        <f t="array" ref="AU331">SUMPRODUCT($A331:$B331,$AO$22:$AP$22)+$AQ$22</f>
        <v>-0.0151983539222812</v>
      </c>
      <c r="AV331" s="40" cm="1">
        <f t="array" ref="AV331">SUMPRODUCT($A331:$B331,$AO$23:$AP$23)+$AQ$23</f>
        <v>-0.0101239634419312</v>
      </c>
      <c r="AW331" s="40" cm="1">
        <f t="array" ref="AW331">SUMPRODUCT($A331:$B331,$AO$24:$AP$24)+$AQ$24</f>
        <v>-0.0124246920619204</v>
      </c>
      <c r="AX331" s="10">
        <f t="shared" ref="AX331:BA331" si="1365">TANH(AT331)</f>
        <v>0.0703521461348264</v>
      </c>
      <c r="AY331" s="10">
        <f t="shared" si="1365"/>
        <v>-0.0151971838079969</v>
      </c>
      <c r="AZ331" s="10">
        <f t="shared" si="1365"/>
        <v>-0.0101236175721293</v>
      </c>
      <c r="BA331" s="10">
        <f t="shared" si="1365"/>
        <v>-0.012424052755847</v>
      </c>
      <c r="BB331" s="10" cm="1">
        <f t="array" ref="BB331">SUMPRODUCT(AX331:BA331,$AU$28:$AX$28)+$AY$28</f>
        <v>-0.000194293802090424</v>
      </c>
      <c r="BC331" s="10">
        <f t="shared" si="1170"/>
        <v>0.49995142654963</v>
      </c>
      <c r="BD331">
        <f t="shared" si="1171"/>
        <v>0</v>
      </c>
      <c r="BE331" s="4">
        <f t="shared" si="1172"/>
        <v>-0.693244332179751</v>
      </c>
      <c r="BF331" s="61">
        <f t="shared" si="1173"/>
        <v>-0.50004857345037</v>
      </c>
      <c r="BG331" s="4">
        <f t="shared" ref="BG331:BJ331" si="1366">1-AX331^2</f>
        <v>0.995050575534224</v>
      </c>
      <c r="BH331" s="4">
        <f t="shared" si="1366"/>
        <v>0.999769045604306</v>
      </c>
      <c r="BI331" s="4">
        <f t="shared" si="1366"/>
        <v>0.999897512367253</v>
      </c>
      <c r="BJ331" s="4">
        <f t="shared" si="1366"/>
        <v>0.99984564291312</v>
      </c>
      <c r="BK331" s="61">
        <f t="shared" si="1199"/>
        <v>0.000778254044838031</v>
      </c>
      <c r="BL331" s="61">
        <f t="shared" si="1200"/>
        <v>-0.00190146960094537</v>
      </c>
      <c r="BM331" s="61">
        <f t="shared" si="1201"/>
        <v>0.00617757057757651</v>
      </c>
      <c r="BN331" s="61">
        <f t="shared" si="1202"/>
        <v>-0.0061319891151818</v>
      </c>
    </row>
    <row r="332" spans="1:66">
      <c r="A332" s="4">
        <f>Planar_dataset!A301</f>
        <v>0.788007166869116</v>
      </c>
      <c r="B332" s="4">
        <f>Planar_dataset!B301</f>
        <v>0.0345145694066337</v>
      </c>
      <c r="C332">
        <f>Planar_dataset!C301</f>
        <v>1</v>
      </c>
      <c r="D332" s="40" cm="1">
        <f t="array" ref="D332">SUMPRODUCT($A332:$B332,$E$21:$F$21)+$G$21</f>
        <v>0.0142451800546143</v>
      </c>
      <c r="E332" s="40" cm="1">
        <f t="array" ref="E332">SUMPRODUCT($A332:$B332,$E$22:$F$22)+$G$22</f>
        <v>0.000117230481764376</v>
      </c>
      <c r="F332" s="40" cm="1">
        <f t="array" ref="F332">SUMPRODUCT($A332:$B332,$E$23:$F$23)+$G$23</f>
        <v>-0.00230828244998894</v>
      </c>
      <c r="G332" s="40" cm="1">
        <f t="array" ref="G332">SUMPRODUCT($A332:$B332,$E$24:$F$24)+$G$24</f>
        <v>-0.000868415387837897</v>
      </c>
      <c r="H332" s="10">
        <f t="shared" si="1175"/>
        <v>0.0142442165643649</v>
      </c>
      <c r="I332" s="10">
        <f t="shared" si="1176"/>
        <v>0.000117230481227344</v>
      </c>
      <c r="J332" s="10">
        <f t="shared" si="1177"/>
        <v>-0.00230827835035888</v>
      </c>
      <c r="K332" s="10">
        <f t="shared" si="1178"/>
        <v>-0.000868415169534173</v>
      </c>
      <c r="L332" s="10" cm="1">
        <f t="array" ref="L332">SUMPRODUCT(H332:K332,$E$28:$H$28)+$I$28</f>
        <v>1.58444608325496e-5</v>
      </c>
      <c r="M332" s="10">
        <f t="shared" si="1179"/>
        <v>0.500003961115208</v>
      </c>
      <c r="N332">
        <f t="shared" si="1180"/>
        <v>1</v>
      </c>
      <c r="O332" s="4">
        <f t="shared" si="1181"/>
        <v>-0.69313925836091</v>
      </c>
      <c r="P332" s="61">
        <f t="shared" si="1182"/>
        <v>-0.499996038884792</v>
      </c>
      <c r="Q332" s="4">
        <f t="shared" si="1183"/>
        <v>0.999797102294467</v>
      </c>
      <c r="R332" s="4">
        <f t="shared" si="1184"/>
        <v>0.999999986257014</v>
      </c>
      <c r="S332" s="4">
        <f t="shared" si="1185"/>
        <v>0.999994671851057</v>
      </c>
      <c r="T332" s="4">
        <f t="shared" si="1186"/>
        <v>0.999999245855093</v>
      </c>
      <c r="U332" s="61">
        <f t="shared" si="1187"/>
        <v>0.000219044656513923</v>
      </c>
      <c r="V332" s="61">
        <f t="shared" si="1188"/>
        <v>0.0023860712158498</v>
      </c>
      <c r="W332" s="61">
        <f t="shared" si="1189"/>
        <v>0.00656923672105866</v>
      </c>
      <c r="X332" s="61">
        <f t="shared" si="1190"/>
        <v>-0.00442307352594539</v>
      </c>
      <c r="Y332" s="40" cm="1">
        <f t="array" ref="Y332">SUMPRODUCT($A332:$B332,$Z$21:$AA$21)+$AB$21</f>
        <v>0.0142395486591814</v>
      </c>
      <c r="Z332" s="40" cm="1">
        <f t="array" ref="Z332">SUMPRODUCT($A332:$B332,$Z$22:$AA$22)+$AB$22</f>
        <v>5.41588186862019e-5</v>
      </c>
      <c r="AA332" s="40" cm="1">
        <f t="array" ref="AA332">SUMPRODUCT($A332:$B332,$Z$23:$AA$23)+$AB$23</f>
        <v>-0.00248083104967614</v>
      </c>
      <c r="AB332" s="40" cm="1">
        <f t="array" ref="AB332">SUMPRODUCT($A332:$B332,$Z$24:$AA$24)+$AB$24</f>
        <v>-0.00075210943886927</v>
      </c>
      <c r="AC332" s="10">
        <f t="shared" ref="AC332:AF332" si="1367">TANH(Y332)</f>
        <v>0.0142385863110776</v>
      </c>
      <c r="AD332" s="10">
        <f t="shared" si="1367"/>
        <v>5.41588186332494e-5</v>
      </c>
      <c r="AE332" s="10">
        <f t="shared" si="1367"/>
        <v>-0.002480825960245</v>
      </c>
      <c r="AF332" s="10">
        <f t="shared" si="1367"/>
        <v>-0.000752109297054403</v>
      </c>
      <c r="AG332" s="61" cm="1">
        <f t="array" ref="AG332">SUMPRODUCT(AC332:AF332,$Z$28:$AC$28)+$AD$28</f>
        <v>7.45557484917512e-6</v>
      </c>
      <c r="AH332" s="10">
        <f t="shared" si="1164"/>
        <v>0.500001863893712</v>
      </c>
      <c r="AI332">
        <f t="shared" si="1165"/>
        <v>1</v>
      </c>
      <c r="AJ332" s="4">
        <f t="shared" si="1166"/>
        <v>-0.693143452779469</v>
      </c>
      <c r="AK332" s="61">
        <f t="shared" si="1167"/>
        <v>-0.499998136106288</v>
      </c>
      <c r="AL332" s="4">
        <f t="shared" ref="AL332:AO332" si="1368">1-AC332^2</f>
        <v>0.999797262659862</v>
      </c>
      <c r="AM332" s="4">
        <f t="shared" si="1368"/>
        <v>0.999999997066822</v>
      </c>
      <c r="AN332" s="4">
        <f t="shared" si="1368"/>
        <v>0.999993845502555</v>
      </c>
      <c r="AO332" s="4">
        <f t="shared" si="1368"/>
        <v>0.999999434331605</v>
      </c>
      <c r="AP332" s="61">
        <f t="shared" si="1193"/>
        <v>0.000494481470007562</v>
      </c>
      <c r="AQ332" s="61">
        <f t="shared" si="1194"/>
        <v>0.000174622050996196</v>
      </c>
      <c r="AR332" s="61">
        <f t="shared" si="1195"/>
        <v>0.0061873527939556</v>
      </c>
      <c r="AS332" s="61">
        <f t="shared" si="1196"/>
        <v>-0.00515304010950264</v>
      </c>
      <c r="AT332" s="40" cm="1">
        <f t="array" ref="AT332">SUMPRODUCT($A332:$B332,$AO$21:$AP$21)+$AQ$21</f>
        <v>0.0142268251827239</v>
      </c>
      <c r="AU332" s="40" cm="1">
        <f t="array" ref="AU332">SUMPRODUCT($A332:$B332,$AO$22:$AP$22)+$AQ$22</f>
        <v>4.95412682678882e-5</v>
      </c>
      <c r="AV332" s="40" cm="1">
        <f t="array" ref="AV332">SUMPRODUCT($A332:$B332,$AO$23:$AP$23)+$AQ$23</f>
        <v>-0.00264371938365455</v>
      </c>
      <c r="AW332" s="40" cm="1">
        <f t="array" ref="AW332">SUMPRODUCT($A332:$B332,$AO$24:$AP$24)+$AQ$24</f>
        <v>-0.000616429539443276</v>
      </c>
      <c r="AX332" s="10">
        <f t="shared" ref="AX332:BA332" si="1369">TANH(AT332)</f>
        <v>0.0142258654118401</v>
      </c>
      <c r="AY332" s="10">
        <f t="shared" si="1369"/>
        <v>4.95412682273579e-5</v>
      </c>
      <c r="AZ332" s="10">
        <f t="shared" si="1369"/>
        <v>-0.00264371322446462</v>
      </c>
      <c r="BA332" s="10">
        <f t="shared" si="1369"/>
        <v>-0.000616429461365218</v>
      </c>
      <c r="BB332" s="10" cm="1">
        <f t="array" ref="BB332">SUMPRODUCT(AX332:BA332,$AU$28:$AX$28)+$AY$28</f>
        <v>3.88430006837855e-6</v>
      </c>
      <c r="BC332" s="10">
        <f t="shared" si="1170"/>
        <v>0.500000971075017</v>
      </c>
      <c r="BD332">
        <f t="shared" si="1171"/>
        <v>1</v>
      </c>
      <c r="BE332" s="4">
        <f t="shared" si="1172"/>
        <v>-0.693145238411797</v>
      </c>
      <c r="BF332" s="61">
        <f t="shared" si="1173"/>
        <v>-0.499999028924983</v>
      </c>
      <c r="BG332" s="4">
        <f t="shared" ref="BG332:BJ332" si="1370">1-AX332^2</f>
        <v>0.999797624753284</v>
      </c>
      <c r="BH332" s="4">
        <f t="shared" si="1370"/>
        <v>0.999999997545663</v>
      </c>
      <c r="BI332" s="4">
        <f t="shared" si="1370"/>
        <v>0.999993010780387</v>
      </c>
      <c r="BJ332" s="4">
        <f t="shared" si="1370"/>
        <v>0.999999620014719</v>
      </c>
      <c r="BK332" s="61">
        <f t="shared" si="1199"/>
        <v>0.0007818893544253</v>
      </c>
      <c r="BL332" s="61">
        <f t="shared" si="1200"/>
        <v>-0.00190172041045147</v>
      </c>
      <c r="BM332" s="61">
        <f t="shared" si="1201"/>
        <v>0.00617754845763066</v>
      </c>
      <c r="BN332" s="61">
        <f t="shared" si="1202"/>
        <v>-0.00613232579933444</v>
      </c>
    </row>
    <row r="333" spans="1:66">
      <c r="A333" s="4">
        <f>Planar_dataset!A302</f>
        <v>3.86155325152945</v>
      </c>
      <c r="B333" s="4">
        <f>Planar_dataset!B302</f>
        <v>1.49077794319702</v>
      </c>
      <c r="C333">
        <f>Planar_dataset!C302</f>
        <v>1</v>
      </c>
      <c r="D333" s="40" cm="1">
        <f t="array" ref="D333">SUMPRODUCT($A333:$B333,$E$21:$F$21)+$G$21</f>
        <v>0.0755762335448447</v>
      </c>
      <c r="E333" s="40" cm="1">
        <f t="array" ref="E333">SUMPRODUCT($A333:$B333,$E$22:$F$22)+$G$22</f>
        <v>-0.0240542370788654</v>
      </c>
      <c r="F333" s="40" cm="1">
        <f t="array" ref="F333">SUMPRODUCT($A333:$B333,$E$23:$F$23)+$G$23</f>
        <v>-0.0160001617680068</v>
      </c>
      <c r="G333" s="40" cm="1">
        <f t="array" ref="G333">SUMPRODUCT($A333:$B333,$E$24:$F$24)+$G$24</f>
        <v>-0.0125422941623355</v>
      </c>
      <c r="H333" s="10">
        <f t="shared" si="1175"/>
        <v>0.0754326702551038</v>
      </c>
      <c r="I333" s="10">
        <f t="shared" si="1176"/>
        <v>-0.0240495988411375</v>
      </c>
      <c r="J333" s="10">
        <f t="shared" si="1177"/>
        <v>-0.0159987965330632</v>
      </c>
      <c r="K333" s="10">
        <f t="shared" si="1178"/>
        <v>-0.0125416365312013</v>
      </c>
      <c r="L333" s="10" cm="1">
        <f t="array" ref="L333">SUMPRODUCT(H333:K333,$E$28:$H$28)+$I$28</f>
        <v>0.000180972231957811</v>
      </c>
      <c r="M333" s="10">
        <f t="shared" si="1179"/>
        <v>0.500045243057866</v>
      </c>
      <c r="N333">
        <f t="shared" si="1180"/>
        <v>1</v>
      </c>
      <c r="O333" s="4">
        <f t="shared" si="1181"/>
        <v>-0.693056698537835</v>
      </c>
      <c r="P333" s="61">
        <f t="shared" si="1182"/>
        <v>-0.499954756942134</v>
      </c>
      <c r="Q333" s="4">
        <f t="shared" si="1183"/>
        <v>0.994309912258185</v>
      </c>
      <c r="R333" s="4">
        <f t="shared" si="1184"/>
        <v>0.99942161679558</v>
      </c>
      <c r="S333" s="4">
        <f t="shared" si="1185"/>
        <v>0.999744038509494</v>
      </c>
      <c r="T333" s="4">
        <f t="shared" si="1186"/>
        <v>0.999842707353119</v>
      </c>
      <c r="U333" s="61">
        <f t="shared" si="1187"/>
        <v>0.000217824486873467</v>
      </c>
      <c r="V333" s="61">
        <f t="shared" si="1188"/>
        <v>0.00238449429417744</v>
      </c>
      <c r="W333" s="61">
        <f t="shared" si="1189"/>
        <v>0.00656704799247163</v>
      </c>
      <c r="X333" s="61">
        <f t="shared" si="1190"/>
        <v>-0.0044220160122571</v>
      </c>
      <c r="Y333" s="40" cm="1">
        <f t="array" ref="Y333">SUMPRODUCT($A333:$B333,$Z$21:$AA$21)+$AB$21</f>
        <v>0.0756857774131645</v>
      </c>
      <c r="Z333" s="40" cm="1">
        <f t="array" ref="Z333">SUMPRODUCT($A333:$B333,$Z$22:$AA$22)+$AB$22</f>
        <v>-0.0228823696402201</v>
      </c>
      <c r="AA333" s="40" cm="1">
        <f t="array" ref="AA333">SUMPRODUCT($A333:$B333,$Z$23:$AA$23)+$AB$23</f>
        <v>-0.0127403927398769</v>
      </c>
      <c r="AB333" s="40" cm="1">
        <f t="array" ref="AB333">SUMPRODUCT($A333:$B333,$Z$24:$AA$24)+$AB$24</f>
        <v>-0.014734834668809</v>
      </c>
      <c r="AC333" s="10">
        <f t="shared" ref="AC333:AF333" si="1371">TANH(Y333)</f>
        <v>0.0755415899087423</v>
      </c>
      <c r="AD333" s="10">
        <f t="shared" si="1371"/>
        <v>-0.0228783767185875</v>
      </c>
      <c r="AE333" s="10">
        <f t="shared" si="1371"/>
        <v>-0.0127397034546089</v>
      </c>
      <c r="AF333" s="10">
        <f t="shared" si="1371"/>
        <v>-0.014733768375137</v>
      </c>
      <c r="AG333" s="61" cm="1">
        <f t="array" ref="AG333">SUMPRODUCT(AC333:AF333,$Z$28:$AC$28)+$AD$28</f>
        <v>-6.2319136436504e-5</v>
      </c>
      <c r="AH333" s="10">
        <f t="shared" si="1164"/>
        <v>0.499984420215896</v>
      </c>
      <c r="AI333">
        <f t="shared" si="1165"/>
        <v>0</v>
      </c>
      <c r="AJ333" s="4">
        <f t="shared" si="1166"/>
        <v>-0.693178340613623</v>
      </c>
      <c r="AK333" s="61">
        <f t="shared" si="1167"/>
        <v>-0.500015579784104</v>
      </c>
      <c r="AL333" s="4">
        <f t="shared" ref="AL333:AO333" si="1372">1-AC333^2</f>
        <v>0.994293468194059</v>
      </c>
      <c r="AM333" s="4">
        <f t="shared" si="1372"/>
        <v>0.999476579878722</v>
      </c>
      <c r="AN333" s="4">
        <f t="shared" si="1372"/>
        <v>0.999837699955889</v>
      </c>
      <c r="AO333" s="4">
        <f t="shared" si="1372"/>
        <v>0.999782916069468</v>
      </c>
      <c r="AP333" s="61">
        <f t="shared" si="1193"/>
        <v>0.000491776550011806</v>
      </c>
      <c r="AQ333" s="61">
        <f t="shared" si="1194"/>
        <v>0.000174536739748597</v>
      </c>
      <c r="AR333" s="61">
        <f t="shared" si="1195"/>
        <v>0.00618660248790117</v>
      </c>
      <c r="AS333" s="61">
        <f t="shared" si="1196"/>
        <v>-0.00515210411927039</v>
      </c>
      <c r="AT333" s="40" cm="1">
        <f t="array" ref="AT333">SUMPRODUCT($A333:$B333,$AO$21:$AP$21)+$AQ$21</f>
        <v>0.0759327738761566</v>
      </c>
      <c r="AU333" s="40" cm="1">
        <f t="array" ref="AU333">SUMPRODUCT($A333:$B333,$AO$22:$AP$22)+$AQ$22</f>
        <v>-0.0227966095237399</v>
      </c>
      <c r="AV333" s="40" cm="1">
        <f t="array" ref="AV333">SUMPRODUCT($A333:$B333,$AO$23:$AP$23)+$AQ$23</f>
        <v>-0.0096739667400243</v>
      </c>
      <c r="AW333" s="40" cm="1">
        <f t="array" ref="AW333">SUMPRODUCT($A333:$B333,$AO$24:$AP$24)+$AQ$24</f>
        <v>-0.0172839110255488</v>
      </c>
      <c r="AX333" s="10">
        <f t="shared" ref="AX333:BA333" si="1373">TANH(AT333)</f>
        <v>0.075787172291368</v>
      </c>
      <c r="AY333" s="10">
        <f t="shared" si="1373"/>
        <v>-0.02279266132271</v>
      </c>
      <c r="AZ333" s="10">
        <f t="shared" si="1373"/>
        <v>-0.00967366496988883</v>
      </c>
      <c r="BA333" s="10">
        <f t="shared" si="1373"/>
        <v>-0.0172821901363091</v>
      </c>
      <c r="BB333" s="10" cm="1">
        <f t="array" ref="BB333">SUMPRODUCT(AX333:BA333,$AU$28:$AX$28)+$AY$28</f>
        <v>-0.000296826480979371</v>
      </c>
      <c r="BC333" s="10">
        <f t="shared" si="1170"/>
        <v>0.4999257933803</v>
      </c>
      <c r="BD333">
        <f t="shared" si="1171"/>
        <v>0</v>
      </c>
      <c r="BE333" s="4">
        <f t="shared" si="1172"/>
        <v>-0.69329560481368</v>
      </c>
      <c r="BF333" s="61">
        <f t="shared" si="1173"/>
        <v>-0.5000742066197</v>
      </c>
      <c r="BG333" s="4">
        <f t="shared" ref="BG333:BJ333" si="1374">1-AX333^2</f>
        <v>0.994256304516078</v>
      </c>
      <c r="BH333" s="4">
        <f t="shared" si="1374"/>
        <v>0.999480494589828</v>
      </c>
      <c r="BI333" s="4">
        <f t="shared" si="1374"/>
        <v>0.99990642020605</v>
      </c>
      <c r="BJ333" s="4">
        <f t="shared" si="1374"/>
        <v>0.999701325904092</v>
      </c>
      <c r="BK333" s="61">
        <f t="shared" si="1199"/>
        <v>0.000777672688042674</v>
      </c>
      <c r="BL333" s="61">
        <f t="shared" si="1200"/>
        <v>-0.00190101824699907</v>
      </c>
      <c r="BM333" s="61">
        <f t="shared" si="1201"/>
        <v>0.00617794228550262</v>
      </c>
      <c r="BN333" s="61">
        <f t="shared" si="1202"/>
        <v>-0.00613141831695716</v>
      </c>
    </row>
    <row r="334" spans="1:66">
      <c r="A334" s="4">
        <f>Planar_dataset!A303</f>
        <v>-0.285587710363126</v>
      </c>
      <c r="B334" s="4">
        <f>Planar_dataset!B303</f>
        <v>0.000729051824552411</v>
      </c>
      <c r="C334">
        <f>Planar_dataset!C303</f>
        <v>1</v>
      </c>
      <c r="D334" s="40" cm="1">
        <f t="array" ref="D334">SUMPRODUCT($A334:$B334,$E$21:$F$21)+$G$21</f>
        <v>-0.00510492072114305</v>
      </c>
      <c r="E334" s="40" cm="1">
        <f t="array" ref="E334">SUMPRODUCT($A334:$B334,$E$22:$F$22)+$G$22</f>
        <v>-0.000289170737179519</v>
      </c>
      <c r="F334" s="40" cm="1">
        <f t="array" ref="F334">SUMPRODUCT($A334:$B334,$E$23:$F$23)+$G$23</f>
        <v>0.000789600239567179</v>
      </c>
      <c r="G334" s="40" cm="1">
        <f t="array" ref="G334">SUMPRODUCT($A334:$B334,$E$24:$F$24)+$G$24</f>
        <v>0.000231728342611947</v>
      </c>
      <c r="H334" s="10">
        <f t="shared" si="1175"/>
        <v>-0.00510487637649381</v>
      </c>
      <c r="I334" s="10">
        <f t="shared" si="1176"/>
        <v>-0.000289170729119394</v>
      </c>
      <c r="J334" s="10">
        <f t="shared" si="1177"/>
        <v>0.000789600075470251</v>
      </c>
      <c r="K334" s="10">
        <f t="shared" si="1178"/>
        <v>0.000231728338464163</v>
      </c>
      <c r="L334" s="10" cm="1">
        <f t="array" ref="L334">SUMPRODUCT(H334:K334,$E$28:$H$28)+$I$28</f>
        <v>-4.70751812557086e-6</v>
      </c>
      <c r="M334" s="10">
        <f t="shared" si="1179"/>
        <v>0.499998823120469</v>
      </c>
      <c r="N334">
        <f t="shared" si="1180"/>
        <v>0</v>
      </c>
      <c r="O334" s="4">
        <f t="shared" si="1181"/>
        <v>-0.693149534321778</v>
      </c>
      <c r="P334" s="61">
        <f t="shared" si="1182"/>
        <v>-0.500001176879531</v>
      </c>
      <c r="Q334" s="4">
        <f t="shared" si="1183"/>
        <v>0.999973940237181</v>
      </c>
      <c r="R334" s="4">
        <f t="shared" si="1184"/>
        <v>0.999999916380289</v>
      </c>
      <c r="S334" s="4">
        <f t="shared" si="1185"/>
        <v>0.999999376531721</v>
      </c>
      <c r="T334" s="4">
        <f t="shared" si="1186"/>
        <v>0.999999946301977</v>
      </c>
      <c r="U334" s="61">
        <f t="shared" si="1187"/>
        <v>0.00021908565109781</v>
      </c>
      <c r="V334" s="61">
        <f t="shared" si="1188"/>
        <v>0.0023860955685542</v>
      </c>
      <c r="W334" s="61">
        <f t="shared" si="1189"/>
        <v>0.00656933513364413</v>
      </c>
      <c r="X334" s="61">
        <f t="shared" si="1190"/>
        <v>-0.00442312207592473</v>
      </c>
      <c r="Y334" s="40" cm="1">
        <f t="array" ref="Y334">SUMPRODUCT($A334:$B334,$Z$21:$AA$21)+$AB$21</f>
        <v>-0.00510149902808046</v>
      </c>
      <c r="Z334" s="40" cm="1">
        <f t="array" ref="Z334">SUMPRODUCT($A334:$B334,$Z$22:$AA$22)+$AB$22</f>
        <v>-0.000251260185714666</v>
      </c>
      <c r="AA334" s="40" cm="1">
        <f t="array" ref="AA334">SUMPRODUCT($A334:$B334,$Z$23:$AA$23)+$AB$23</f>
        <v>0.000893267459413096</v>
      </c>
      <c r="AB334" s="40" cm="1">
        <f t="array" ref="AB334">SUMPRODUCT($A334:$B334,$Z$24:$AA$24)+$AB$24</f>
        <v>0.00016186674312328</v>
      </c>
      <c r="AC334" s="10">
        <f t="shared" ref="AC334:AF334" si="1375">TANH(Y334)</f>
        <v>-0.00510145477253998</v>
      </c>
      <c r="AD334" s="10">
        <f t="shared" si="1375"/>
        <v>-0.000251260180427173</v>
      </c>
      <c r="AE334" s="10">
        <f t="shared" si="1375"/>
        <v>0.000893267221825837</v>
      </c>
      <c r="AF334" s="10">
        <f t="shared" si="1375"/>
        <v>0.000161866741709599</v>
      </c>
      <c r="AG334" s="61" cm="1">
        <f t="array" ref="AG334">SUMPRODUCT(AC334:AF334,$Z$28:$AC$28)+$AD$28</f>
        <v>-5.64149686550041e-6</v>
      </c>
      <c r="AH334" s="10">
        <f t="shared" si="1164"/>
        <v>0.499998589625784</v>
      </c>
      <c r="AI334">
        <f t="shared" si="1165"/>
        <v>0</v>
      </c>
      <c r="AJ334" s="4">
        <f t="shared" si="1166"/>
        <v>-0.693150001312356</v>
      </c>
      <c r="AK334" s="61">
        <f t="shared" si="1167"/>
        <v>-0.500001410374216</v>
      </c>
      <c r="AL334" s="4">
        <f t="shared" ref="AL334:AO334" si="1376">1-AC334^2</f>
        <v>0.999973975159204</v>
      </c>
      <c r="AM334" s="4">
        <f t="shared" si="1376"/>
        <v>0.999999936868322</v>
      </c>
      <c r="AN334" s="4">
        <f t="shared" si="1376"/>
        <v>0.99999920207367</v>
      </c>
      <c r="AO334" s="4">
        <f t="shared" si="1376"/>
        <v>0.999999973799158</v>
      </c>
      <c r="AP334" s="61">
        <f t="shared" si="1193"/>
        <v>0.000494572107497045</v>
      </c>
      <c r="AQ334" s="61">
        <f t="shared" si="1194"/>
        <v>0.000174623184007167</v>
      </c>
      <c r="AR334" s="61">
        <f t="shared" si="1195"/>
        <v>0.00618742645562456</v>
      </c>
      <c r="AS334" s="61">
        <f t="shared" si="1196"/>
        <v>-0.00515307663441407</v>
      </c>
      <c r="AT334" s="40" cm="1">
        <f t="array" ref="AT334">SUMPRODUCT($A334:$B334,$AO$21:$AP$21)+$AQ$21</f>
        <v>-0.00509377872983996</v>
      </c>
      <c r="AU334" s="40" cm="1">
        <f t="array" ref="AU334">SUMPRODUCT($A334:$B334,$AO$22:$AP$22)+$AQ$22</f>
        <v>-0.000248488757845804</v>
      </c>
      <c r="AV334" s="40" cm="1">
        <f t="array" ref="AV334">SUMPRODUCT($A334:$B334,$AO$23:$AP$23)+$AQ$23</f>
        <v>0.000990980181689193</v>
      </c>
      <c r="AW334" s="40" cm="1">
        <f t="array" ref="AW334">SUMPRODUCT($A334:$B334,$AO$24:$AP$24)+$AQ$24</f>
        <v>8.04722331722327e-5</v>
      </c>
      <c r="AX334" s="10">
        <f t="shared" ref="AX334:BA334" si="1377">TANH(AT334)</f>
        <v>-0.00509373467491512</v>
      </c>
      <c r="AY334" s="10">
        <f t="shared" si="1377"/>
        <v>-0.000248488752731354</v>
      </c>
      <c r="AZ334" s="10">
        <f t="shared" si="1377"/>
        <v>0.000990979857294693</v>
      </c>
      <c r="BA334" s="10">
        <f t="shared" si="1377"/>
        <v>8.04722329985259e-5</v>
      </c>
      <c r="BB334" s="10" cm="1">
        <f t="array" ref="BB334">SUMPRODUCT(AX334:BA334,$AU$28:$AX$28)+$AY$28</f>
        <v>-3.39159844190051e-6</v>
      </c>
      <c r="BC334" s="10">
        <f t="shared" si="1170"/>
        <v>0.49999915210039</v>
      </c>
      <c r="BD334">
        <f t="shared" si="1171"/>
        <v>0</v>
      </c>
      <c r="BE334" s="4">
        <f t="shared" si="1172"/>
        <v>-0.693148876360604</v>
      </c>
      <c r="BF334" s="61">
        <f t="shared" si="1173"/>
        <v>-0.50000084789961</v>
      </c>
      <c r="BG334" s="4">
        <f t="shared" ref="BG334:BJ334" si="1378">1-AX334^2</f>
        <v>0.999974053867062</v>
      </c>
      <c r="BH334" s="4">
        <f t="shared" si="1378"/>
        <v>0.99999993825334</v>
      </c>
      <c r="BI334" s="4">
        <f t="shared" si="1378"/>
        <v>0.999999017958922</v>
      </c>
      <c r="BJ334" s="4">
        <f t="shared" si="1378"/>
        <v>0.99999999352422</v>
      </c>
      <c r="BK334" s="61">
        <f t="shared" si="1199"/>
        <v>0.000782030175375363</v>
      </c>
      <c r="BL334" s="61">
        <f t="shared" si="1200"/>
        <v>-0.00190172721606942</v>
      </c>
      <c r="BM334" s="61">
        <f t="shared" si="1201"/>
        <v>0.00617760804131299</v>
      </c>
      <c r="BN334" s="61">
        <f t="shared" si="1202"/>
        <v>-0.006132350398959</v>
      </c>
    </row>
    <row r="335" spans="1:66">
      <c r="A335" s="4">
        <f>Planar_dataset!A304</f>
        <v>2.28420287474568</v>
      </c>
      <c r="B335" s="4">
        <f>Planar_dataset!B304</f>
        <v>0.352475533758999</v>
      </c>
      <c r="C335">
        <f>Planar_dataset!C304</f>
        <v>1</v>
      </c>
      <c r="D335" s="40" cm="1">
        <f t="array" ref="D335">SUMPRODUCT($A335:$B335,$E$21:$F$21)+$G$21</f>
        <v>0.0423944934341177</v>
      </c>
      <c r="E335" s="40" cm="1">
        <f t="array" ref="E335">SUMPRODUCT($A335:$B335,$E$22:$F$22)+$G$22</f>
        <v>-0.00436415791298636</v>
      </c>
      <c r="F335" s="40" cm="1">
        <f t="array" ref="F335">SUMPRODUCT($A335:$B335,$E$23:$F$23)+$G$23</f>
        <v>-0.00758654790177561</v>
      </c>
      <c r="G335" s="40" cm="1">
        <f t="array" ref="G335">SUMPRODUCT($A335:$B335,$E$24:$F$24)+$G$24</f>
        <v>-0.00410000728093691</v>
      </c>
      <c r="H335" s="10">
        <f t="shared" si="1175"/>
        <v>0.0423691132370874</v>
      </c>
      <c r="I335" s="10">
        <f t="shared" si="1176"/>
        <v>-0.00436413020679644</v>
      </c>
      <c r="J335" s="10">
        <f t="shared" si="1177"/>
        <v>-0.0075864023554118</v>
      </c>
      <c r="K335" s="10">
        <f t="shared" si="1178"/>
        <v>-0.00409998430730232</v>
      </c>
      <c r="L335" s="10" cm="1">
        <f t="array" ref="L335">SUMPRODUCT(H335:K335,$E$28:$H$28)+$I$28</f>
        <v>6.56667344000334e-5</v>
      </c>
      <c r="M335" s="10">
        <f t="shared" si="1179"/>
        <v>0.500016416683594</v>
      </c>
      <c r="N335">
        <f t="shared" si="1180"/>
        <v>1</v>
      </c>
      <c r="O335" s="4">
        <f t="shared" si="1181"/>
        <v>-0.69311434773176</v>
      </c>
      <c r="P335" s="61">
        <f t="shared" si="1182"/>
        <v>-0.499983583316406</v>
      </c>
      <c r="Q335" s="4">
        <f t="shared" si="1183"/>
        <v>0.998204858243503</v>
      </c>
      <c r="R335" s="4">
        <f t="shared" si="1184"/>
        <v>0.999980954367538</v>
      </c>
      <c r="S335" s="4">
        <f t="shared" si="1185"/>
        <v>0.999942446499302</v>
      </c>
      <c r="T335" s="4">
        <f t="shared" si="1186"/>
        <v>0.99998319012868</v>
      </c>
      <c r="U335" s="61">
        <f t="shared" si="1187"/>
        <v>0.000218690365178707</v>
      </c>
      <c r="V335" s="61">
        <f t="shared" si="1188"/>
        <v>0.00238596636531946</v>
      </c>
      <c r="W335" s="61">
        <f t="shared" si="1189"/>
        <v>0.00656872999862787</v>
      </c>
      <c r="X335" s="61">
        <f t="shared" si="1190"/>
        <v>-0.00442289232734003</v>
      </c>
      <c r="Y335" s="40" cm="1">
        <f t="array" ref="Y335">SUMPRODUCT($A335:$B335,$Z$21:$AA$21)+$AB$21</f>
        <v>0.0424043568903726</v>
      </c>
      <c r="Z335" s="40" cm="1">
        <f t="array" ref="Z335">SUMPRODUCT($A335:$B335,$Z$22:$AA$22)+$AB$22</f>
        <v>-0.00426431077145059</v>
      </c>
      <c r="AA335" s="40" cm="1">
        <f t="array" ref="AA335">SUMPRODUCT($A335:$B335,$Z$23:$AA$23)+$AB$23</f>
        <v>-0.00730262754191036</v>
      </c>
      <c r="AB335" s="40" cm="1">
        <f t="array" ref="AB335">SUMPRODUCT($A335:$B335,$Z$24:$AA$24)+$AB$24</f>
        <v>-0.00429045930295625</v>
      </c>
      <c r="AC335" s="10">
        <f t="shared" ref="AC335:AF335" si="1379">TANH(Y335)</f>
        <v>0.0423789589829253</v>
      </c>
      <c r="AD335" s="10">
        <f t="shared" si="1379"/>
        <v>-0.00426428492373725</v>
      </c>
      <c r="AE335" s="10">
        <f t="shared" si="1379"/>
        <v>-0.00730249773227393</v>
      </c>
      <c r="AF335" s="10">
        <f t="shared" si="1379"/>
        <v>-0.00429043297683313</v>
      </c>
      <c r="AG335" s="61" cm="1">
        <f t="array" ref="AG335">SUMPRODUCT(AC335:AF335,$Z$28:$AC$28)+$AD$28</f>
        <v>4.32919276363124e-6</v>
      </c>
      <c r="AH335" s="10">
        <f t="shared" si="1164"/>
        <v>0.500001082298191</v>
      </c>
      <c r="AI335">
        <f t="shared" si="1165"/>
        <v>1</v>
      </c>
      <c r="AJ335" s="4">
        <f t="shared" si="1166"/>
        <v>-0.693145015965906</v>
      </c>
      <c r="AK335" s="61">
        <f t="shared" si="1167"/>
        <v>-0.499998917701809</v>
      </c>
      <c r="AL335" s="4">
        <f t="shared" ref="AL335:AO335" si="1380">1-AC335^2</f>
        <v>0.998204023835524</v>
      </c>
      <c r="AM335" s="4">
        <f t="shared" si="1380"/>
        <v>0.999981815874089</v>
      </c>
      <c r="AN335" s="4">
        <f t="shared" si="1380"/>
        <v>0.99994667352687</v>
      </c>
      <c r="AO335" s="4">
        <f t="shared" si="1380"/>
        <v>0.999981592184871</v>
      </c>
      <c r="AP335" s="61">
        <f t="shared" si="1193"/>
        <v>0.000493694254917384</v>
      </c>
      <c r="AQ335" s="61">
        <f t="shared" si="1194"/>
        <v>0.000174619149122703</v>
      </c>
      <c r="AR335" s="61">
        <f t="shared" si="1195"/>
        <v>0.006187070594098</v>
      </c>
      <c r="AS335" s="61">
        <f t="shared" si="1196"/>
        <v>-0.00515295622322532</v>
      </c>
      <c r="AT335" s="40" cm="1">
        <f t="array" ref="AT335">SUMPRODUCT($A335:$B335,$AO$21:$AP$21)+$AQ$21</f>
        <v>0.0424265503253526</v>
      </c>
      <c r="AU335" s="40" cm="1">
        <f t="array" ref="AU335">SUMPRODUCT($A335:$B335,$AO$22:$AP$22)+$AQ$22</f>
        <v>-0.00425700422166833</v>
      </c>
      <c r="AV335" s="40" cm="1">
        <f t="array" ref="AV335">SUMPRODUCT($A335:$B335,$AO$23:$AP$23)+$AQ$23</f>
        <v>-0.00703663893925527</v>
      </c>
      <c r="AW335" s="40" cm="1">
        <f t="array" ref="AW335">SUMPRODUCT($A335:$B335,$AO$24:$AP$24)+$AQ$24</f>
        <v>-0.00451099053047283</v>
      </c>
      <c r="AX335" s="10">
        <f t="shared" ref="AX335:BA335" si="1381">TANH(AT335)</f>
        <v>0.0424011125381852</v>
      </c>
      <c r="AY335" s="10">
        <f t="shared" si="1381"/>
        <v>-0.0042569785065907</v>
      </c>
      <c r="AZ335" s="10">
        <f t="shared" si="1381"/>
        <v>-0.00703652280350078</v>
      </c>
      <c r="BA335" s="10">
        <f t="shared" si="1381"/>
        <v>-0.00451095993261964</v>
      </c>
      <c r="BB335" s="10" cm="1">
        <f t="array" ref="BB335">SUMPRODUCT(AX335:BA335,$AU$28:$AX$28)+$AY$28</f>
        <v>-5.00552779475324e-5</v>
      </c>
      <c r="BC335" s="10">
        <f t="shared" si="1170"/>
        <v>0.499987486180516</v>
      </c>
      <c r="BD335">
        <f t="shared" si="1171"/>
        <v>0</v>
      </c>
      <c r="BE335" s="4">
        <f t="shared" si="1172"/>
        <v>-0.69317220851211</v>
      </c>
      <c r="BF335" s="61">
        <f t="shared" si="1173"/>
        <v>-0.500012513819484</v>
      </c>
      <c r="BG335" s="4">
        <f t="shared" ref="BG335:BJ335" si="1382">1-AX335^2</f>
        <v>0.998202145655524</v>
      </c>
      <c r="BH335" s="4">
        <f t="shared" si="1382"/>
        <v>0.999981878133994</v>
      </c>
      <c r="BI335" s="4">
        <f t="shared" si="1382"/>
        <v>0.999950487346836</v>
      </c>
      <c r="BJ335" s="4">
        <f t="shared" si="1382"/>
        <v>0.999979651240486</v>
      </c>
      <c r="BK335" s="61">
        <f t="shared" si="1199"/>
        <v>0.000780662667572235</v>
      </c>
      <c r="BL335" s="61">
        <f t="shared" si="1200"/>
        <v>-0.00190173724056488</v>
      </c>
      <c r="BM335" s="61">
        <f t="shared" si="1201"/>
        <v>0.00617745236564056</v>
      </c>
      <c r="BN335" s="61">
        <f t="shared" si="1202"/>
        <v>-0.00613236872881002</v>
      </c>
    </row>
    <row r="336" spans="1:66">
      <c r="A336" s="4">
        <f>Planar_dataset!A305</f>
        <v>0.281396649862169</v>
      </c>
      <c r="B336" s="4">
        <f>Planar_dataset!B305</f>
        <v>0.0100877526946082</v>
      </c>
      <c r="C336">
        <f>Planar_dataset!C305</f>
        <v>1</v>
      </c>
      <c r="D336" s="40" cm="1">
        <f t="array" ref="D336">SUMPRODUCT($A336:$B336,$E$21:$F$21)+$G$21</f>
        <v>0.005077174636921</v>
      </c>
      <c r="E336" s="40" cm="1">
        <f t="array" ref="E336">SUMPRODUCT($A336:$B336,$E$22:$F$22)+$G$22</f>
        <v>8.3556106958971e-5</v>
      </c>
      <c r="F336" s="40" cm="1">
        <f t="array" ref="F336">SUMPRODUCT($A336:$B336,$E$23:$F$23)+$G$23</f>
        <v>-0.000816348317478979</v>
      </c>
      <c r="G336" s="40" cm="1">
        <f t="array" ref="G336">SUMPRODUCT($A336:$B336,$E$24:$F$24)+$G$24</f>
        <v>-0.000296082034609479</v>
      </c>
      <c r="H336" s="10">
        <f t="shared" si="1175"/>
        <v>0.0050771310114054</v>
      </c>
      <c r="I336" s="10">
        <f t="shared" si="1176"/>
        <v>8.35561067645185e-5</v>
      </c>
      <c r="J336" s="10">
        <f t="shared" si="1177"/>
        <v>-0.000816348136134167</v>
      </c>
      <c r="K336" s="10">
        <f t="shared" si="1178"/>
        <v>-0.000296082025957511</v>
      </c>
      <c r="L336" s="10" cm="1">
        <f t="array" ref="L336">SUMPRODUCT(H336:K336,$E$28:$H$28)+$I$28</f>
        <v>5.4830519064897e-6</v>
      </c>
      <c r="M336" s="10">
        <f t="shared" si="1179"/>
        <v>0.500001370762977</v>
      </c>
      <c r="N336">
        <f t="shared" si="1180"/>
        <v>1</v>
      </c>
      <c r="O336" s="4">
        <f t="shared" si="1181"/>
        <v>-0.69314443903775</v>
      </c>
      <c r="P336" s="61">
        <f t="shared" si="1182"/>
        <v>-0.499998629237023</v>
      </c>
      <c r="Q336" s="4">
        <f t="shared" si="1183"/>
        <v>0.999974222740693</v>
      </c>
      <c r="R336" s="4">
        <f t="shared" si="1184"/>
        <v>0.999999993018377</v>
      </c>
      <c r="S336" s="4">
        <f t="shared" si="1185"/>
        <v>0.999999333575721</v>
      </c>
      <c r="T336" s="4">
        <f t="shared" si="1186"/>
        <v>0.999999912335434</v>
      </c>
      <c r="U336" s="61">
        <f t="shared" si="1187"/>
        <v>0.000219084596690365</v>
      </c>
      <c r="V336" s="61">
        <f t="shared" si="1188"/>
        <v>0.0023860835936107</v>
      </c>
      <c r="W336" s="61">
        <f t="shared" si="1189"/>
        <v>0.00656930137889694</v>
      </c>
      <c r="X336" s="61">
        <f t="shared" si="1190"/>
        <v>-0.00442309938867273</v>
      </c>
      <c r="Y336" s="40" cm="1">
        <f t="array" ref="Y336">SUMPRODUCT($A336:$B336,$Z$21:$AA$21)+$AB$21</f>
        <v>0.00507493476329874</v>
      </c>
      <c r="Z336" s="40" cm="1">
        <f t="array" ref="Z336">SUMPRODUCT($A336:$B336,$Z$22:$AA$22)+$AB$22</f>
        <v>5.86256309512681e-5</v>
      </c>
      <c r="AA336" s="40" cm="1">
        <f t="array" ref="AA336">SUMPRODUCT($A336:$B336,$Z$23:$AA$23)+$AB$23</f>
        <v>-0.000884909111146356</v>
      </c>
      <c r="AB336" s="40" cm="1">
        <f t="array" ref="AB336">SUMPRODUCT($A336:$B336,$Z$24:$AA$24)+$AB$24</f>
        <v>-0.000249891301904115</v>
      </c>
      <c r="AC336" s="10">
        <f t="shared" ref="AC336:AF336" si="1383">TANH(Y336)</f>
        <v>0.00507489119549547</v>
      </c>
      <c r="AD336" s="10">
        <f t="shared" si="1383"/>
        <v>5.86256308841034e-5</v>
      </c>
      <c r="AE336" s="10">
        <f t="shared" si="1383"/>
        <v>-0.000884908880166232</v>
      </c>
      <c r="AF336" s="10">
        <f t="shared" si="1383"/>
        <v>-0.000249891296702573</v>
      </c>
      <c r="AG336" s="61" cm="1">
        <f t="array" ref="AG336">SUMPRODUCT(AC336:AF336,$Z$28:$AC$28)+$AD$28</f>
        <v>1.94516322570085e-6</v>
      </c>
      <c r="AH336" s="10">
        <f t="shared" si="1164"/>
        <v>0.500000486290806</v>
      </c>
      <c r="AI336">
        <f t="shared" si="1165"/>
        <v>1</v>
      </c>
      <c r="AJ336" s="4">
        <f t="shared" si="1166"/>
        <v>-0.693146207978806</v>
      </c>
      <c r="AK336" s="61">
        <f t="shared" si="1167"/>
        <v>-0.499999513709194</v>
      </c>
      <c r="AL336" s="4">
        <f t="shared" ref="AL336:AO336" si="1384">1-AC336^2</f>
        <v>0.999974245479354</v>
      </c>
      <c r="AM336" s="4">
        <f t="shared" si="1384"/>
        <v>0.999999996563035</v>
      </c>
      <c r="AN336" s="4">
        <f t="shared" si="1384"/>
        <v>0.999999216936274</v>
      </c>
      <c r="AO336" s="4">
        <f t="shared" si="1384"/>
        <v>0.99999993755434</v>
      </c>
      <c r="AP336" s="61">
        <f t="shared" si="1193"/>
        <v>0.000494570365122881</v>
      </c>
      <c r="AQ336" s="61">
        <f t="shared" si="1194"/>
        <v>0.000174622532029707</v>
      </c>
      <c r="AR336" s="61">
        <f t="shared" si="1195"/>
        <v>0.00618740307670107</v>
      </c>
      <c r="AS336" s="61">
        <f t="shared" si="1196"/>
        <v>-0.00515305690037717</v>
      </c>
      <c r="AT336" s="40" cm="1">
        <f t="array" ref="AT336">SUMPRODUCT($A336:$B336,$AO$21:$AP$21)+$AQ$21</f>
        <v>0.00506987236407535</v>
      </c>
      <c r="AU336" s="40" cm="1">
        <f t="array" ref="AU336">SUMPRODUCT($A336:$B336,$AO$22:$AP$22)+$AQ$22</f>
        <v>5.67988138087822e-5</v>
      </c>
      <c r="AV336" s="40" cm="1">
        <f t="array" ref="AV336">SUMPRODUCT($A336:$B336,$AO$23:$AP$23)+$AQ$23</f>
        <v>-0.000949632194882664</v>
      </c>
      <c r="AW336" s="40" cm="1">
        <f t="array" ref="AW336">SUMPRODUCT($A336:$B336,$AO$24:$AP$24)+$AQ$24</f>
        <v>-0.000196013049459464</v>
      </c>
      <c r="AX336" s="10">
        <f t="shared" ref="AX336:BA336" si="1385">TANH(AT336)</f>
        <v>0.00506982892652174</v>
      </c>
      <c r="AY336" s="10">
        <f t="shared" si="1385"/>
        <v>5.67988137477025e-5</v>
      </c>
      <c r="AZ336" s="10">
        <f t="shared" si="1385"/>
        <v>-0.000949631909422916</v>
      </c>
      <c r="BA336" s="10">
        <f t="shared" si="1385"/>
        <v>-0.000196013046949118</v>
      </c>
      <c r="BB336" s="10" cm="1">
        <f t="array" ref="BB336">SUMPRODUCT(AX336:BA336,$AU$28:$AX$28)+$AY$28</f>
        <v>2.45839174518483e-6</v>
      </c>
      <c r="BC336" s="10">
        <f t="shared" si="1170"/>
        <v>0.500000614597936</v>
      </c>
      <c r="BD336">
        <f t="shared" si="1171"/>
        <v>1</v>
      </c>
      <c r="BE336" s="4">
        <f t="shared" si="1172"/>
        <v>-0.693145951364828</v>
      </c>
      <c r="BF336" s="61">
        <f t="shared" si="1173"/>
        <v>-0.499999385402064</v>
      </c>
      <c r="BG336" s="4">
        <f t="shared" ref="BG336:BJ336" si="1386">1-AX336^2</f>
        <v>0.999974296834656</v>
      </c>
      <c r="BH336" s="4">
        <f t="shared" si="1386"/>
        <v>0.999999996773895</v>
      </c>
      <c r="BI336" s="4">
        <f t="shared" si="1386"/>
        <v>0.999999098199237</v>
      </c>
      <c r="BJ336" s="4">
        <f t="shared" si="1386"/>
        <v>0.999999961578885</v>
      </c>
      <c r="BK336" s="61">
        <f t="shared" si="1199"/>
        <v>0.000782028077957181</v>
      </c>
      <c r="BL336" s="61">
        <f t="shared" si="1200"/>
        <v>-0.00190172176482589</v>
      </c>
      <c r="BM336" s="61">
        <f t="shared" si="1201"/>
        <v>0.00617759046756266</v>
      </c>
      <c r="BN336" s="61">
        <f t="shared" si="1202"/>
        <v>-0.00613233226599517</v>
      </c>
    </row>
    <row r="337" spans="1:66">
      <c r="A337" s="4">
        <f>Planar_dataset!A306</f>
        <v>0.313503543679269</v>
      </c>
      <c r="B337" s="4">
        <f>Planar_dataset!B306</f>
        <v>0.0042741919053367</v>
      </c>
      <c r="C337">
        <f>Planar_dataset!C306</f>
        <v>1</v>
      </c>
      <c r="D337" s="40" cm="1">
        <f t="array" ref="D337">SUMPRODUCT($A337:$B337,$E$21:$F$21)+$G$21</f>
        <v>0.00562607091615702</v>
      </c>
      <c r="E337" s="40" cm="1">
        <f t="array" ref="E337">SUMPRODUCT($A337:$B337,$E$22:$F$22)+$G$22</f>
        <v>0.000222873727682774</v>
      </c>
      <c r="F337" s="40" cm="1">
        <f t="array" ref="F337">SUMPRODUCT($A337:$B337,$E$23:$F$23)+$G$23</f>
        <v>-0.000884784924206238</v>
      </c>
      <c r="G337" s="40" cm="1">
        <f t="array" ref="G337">SUMPRODUCT($A337:$B337,$E$24:$F$24)+$G$24</f>
        <v>-0.000286196688715449</v>
      </c>
      <c r="H337" s="10">
        <f t="shared" si="1175"/>
        <v>0.00562601155684578</v>
      </c>
      <c r="I337" s="10">
        <f t="shared" si="1176"/>
        <v>0.000222873723992528</v>
      </c>
      <c r="J337" s="10">
        <f t="shared" si="1177"/>
        <v>-0.000884784693323347</v>
      </c>
      <c r="K337" s="10">
        <f t="shared" si="1178"/>
        <v>-0.000286196680901465</v>
      </c>
      <c r="L337" s="10" cm="1">
        <f t="array" ref="L337">SUMPRODUCT(H337:K337,$E$28:$H$28)+$I$28</f>
        <v>5.56430549081226e-6</v>
      </c>
      <c r="M337" s="10">
        <f t="shared" si="1179"/>
        <v>0.500001391076373</v>
      </c>
      <c r="N337">
        <f t="shared" si="1180"/>
        <v>1</v>
      </c>
      <c r="O337" s="4">
        <f t="shared" si="1181"/>
        <v>-0.69314439841107</v>
      </c>
      <c r="P337" s="61">
        <f t="shared" si="1182"/>
        <v>-0.499998608923627</v>
      </c>
      <c r="Q337" s="4">
        <f t="shared" si="1183"/>
        <v>0.999968347993962</v>
      </c>
      <c r="R337" s="4">
        <f t="shared" si="1184"/>
        <v>0.999999950327303</v>
      </c>
      <c r="S337" s="4">
        <f t="shared" si="1185"/>
        <v>0.999999217156046</v>
      </c>
      <c r="T337" s="4">
        <f t="shared" si="1186"/>
        <v>0.99999991809146</v>
      </c>
      <c r="U337" s="61">
        <f t="shared" si="1187"/>
        <v>0.000219083300689993</v>
      </c>
      <c r="V337" s="61">
        <f t="shared" si="1188"/>
        <v>0.00238608339480705</v>
      </c>
      <c r="W337" s="61">
        <f t="shared" si="1189"/>
        <v>0.00656930034721017</v>
      </c>
      <c r="X337" s="61">
        <f t="shared" si="1190"/>
        <v>-0.00442309923443537</v>
      </c>
      <c r="Y337" s="40" cm="1">
        <f t="array" ref="Y337">SUMPRODUCT($A337:$B337,$Z$21:$AA$21)+$AB$21</f>
        <v>0.00562285211248244</v>
      </c>
      <c r="Z337" s="40" cm="1">
        <f t="array" ref="Z337">SUMPRODUCT($A337:$B337,$Z$22:$AA$22)+$AB$22</f>
        <v>0.000187273674841439</v>
      </c>
      <c r="AA337" s="40" cm="1">
        <f t="array" ref="AA337">SUMPRODUCT($A337:$B337,$Z$23:$AA$23)+$AB$23</f>
        <v>-0.000982803168110837</v>
      </c>
      <c r="AB337" s="40" cm="1">
        <f t="array" ref="AB337">SUMPRODUCT($A337:$B337,$Z$24:$AA$24)+$AB$24</f>
        <v>-0.000220174484983997</v>
      </c>
      <c r="AC337" s="10">
        <f t="shared" ref="AC337:AF337" si="1387">TANH(Y337)</f>
        <v>0.00562279285499453</v>
      </c>
      <c r="AD337" s="10">
        <f t="shared" si="1387"/>
        <v>0.000187273672652121</v>
      </c>
      <c r="AE337" s="10">
        <f t="shared" si="1387"/>
        <v>-0.000982802851680422</v>
      </c>
      <c r="AF337" s="10">
        <f t="shared" si="1387"/>
        <v>-0.000220174481426212</v>
      </c>
      <c r="AG337" s="61" cm="1">
        <f t="array" ref="AG337">SUMPRODUCT(AC337:AF337,$Z$28:$AC$28)+$AD$28</f>
        <v>2.87595340043097e-6</v>
      </c>
      <c r="AH337" s="10">
        <f t="shared" si="1164"/>
        <v>0.50000071898835</v>
      </c>
      <c r="AI337">
        <f t="shared" si="1165"/>
        <v>1</v>
      </c>
      <c r="AJ337" s="4">
        <f t="shared" si="1166"/>
        <v>-0.693145742584279</v>
      </c>
      <c r="AK337" s="61">
        <f t="shared" si="1167"/>
        <v>-0.49999928101165</v>
      </c>
      <c r="AL337" s="4">
        <f t="shared" ref="AL337:AO337" si="1388">1-AC337^2</f>
        <v>0.99996838420051</v>
      </c>
      <c r="AM337" s="4">
        <f t="shared" si="1388"/>
        <v>0.999999964928572</v>
      </c>
      <c r="AN337" s="4">
        <f t="shared" si="1388"/>
        <v>0.999999034098555</v>
      </c>
      <c r="AO337" s="4">
        <f t="shared" si="1388"/>
        <v>0.999999951523198</v>
      </c>
      <c r="AP337" s="61">
        <f t="shared" si="1193"/>
        <v>0.00049456723606391</v>
      </c>
      <c r="AQ337" s="61">
        <f t="shared" si="1194"/>
        <v>0.000174622445237072</v>
      </c>
      <c r="AR337" s="61">
        <f t="shared" si="1195"/>
        <v>0.00618739906582025</v>
      </c>
      <c r="AS337" s="61">
        <f t="shared" si="1196"/>
        <v>-0.00515305457414976</v>
      </c>
      <c r="AT337" s="40" cm="1">
        <f t="array" ref="AT337">SUMPRODUCT($A337:$B337,$AO$21:$AP$21)+$AQ$21</f>
        <v>0.00561558094074547</v>
      </c>
      <c r="AU337" s="40" cm="1">
        <f t="array" ref="AU337">SUMPRODUCT($A337:$B337,$AO$22:$AP$22)+$AQ$22</f>
        <v>0.000184666073711598</v>
      </c>
      <c r="AV337" s="40" cm="1">
        <f t="array" ref="AV337">SUMPRODUCT($A337:$B337,$AO$23:$AP$23)+$AQ$23</f>
        <v>-0.00107527341473828</v>
      </c>
      <c r="AW337" s="40" cm="1">
        <f t="array" ref="AW337">SUMPRODUCT($A337:$B337,$AO$24:$AP$24)+$AQ$24</f>
        <v>-0.000143209538000311</v>
      </c>
      <c r="AX337" s="10">
        <f t="shared" ref="AX337:BA337" si="1389">TANH(AT337)</f>
        <v>0.00561552191284432</v>
      </c>
      <c r="AY337" s="10">
        <f t="shared" si="1389"/>
        <v>0.000184666071612464</v>
      </c>
      <c r="AZ337" s="10">
        <f t="shared" si="1389"/>
        <v>-0.00107527300032347</v>
      </c>
      <c r="BA337" s="10">
        <f t="shared" si="1389"/>
        <v>-0.000143209537021284</v>
      </c>
      <c r="BB337" s="10" cm="1">
        <f t="array" ref="BB337">SUMPRODUCT(AX337:BA337,$AU$28:$AX$28)+$AY$28</f>
        <v>4.29115065268766e-6</v>
      </c>
      <c r="BC337" s="10">
        <f t="shared" si="1170"/>
        <v>0.500001072787663</v>
      </c>
      <c r="BD337">
        <f t="shared" si="1171"/>
        <v>1</v>
      </c>
      <c r="BE337" s="4">
        <f t="shared" si="1172"/>
        <v>-0.693145034986921</v>
      </c>
      <c r="BF337" s="61">
        <f t="shared" si="1173"/>
        <v>-0.499998927212337</v>
      </c>
      <c r="BG337" s="4">
        <f t="shared" ref="BG337:BJ337" si="1390">1-AX337^2</f>
        <v>0.999968465913646</v>
      </c>
      <c r="BH337" s="4">
        <f t="shared" si="1390"/>
        <v>0.999999965898442</v>
      </c>
      <c r="BI337" s="4">
        <f t="shared" si="1390"/>
        <v>0.999998843787975</v>
      </c>
      <c r="BJ337" s="4">
        <f t="shared" si="1390"/>
        <v>0.999999979491028</v>
      </c>
      <c r="BK337" s="61">
        <f t="shared" si="1199"/>
        <v>0.000782022801264858</v>
      </c>
      <c r="BL337" s="61">
        <f t="shared" si="1200"/>
        <v>-0.00190171996340853</v>
      </c>
      <c r="BM337" s="61">
        <f t="shared" si="1201"/>
        <v>0.00617758323489017</v>
      </c>
      <c r="BN337" s="61">
        <f t="shared" si="1202"/>
        <v>-0.00613232675628809</v>
      </c>
    </row>
    <row r="338" spans="1:66">
      <c r="A338" s="4">
        <f>Planar_dataset!A307</f>
        <v>-1.43368357843319</v>
      </c>
      <c r="B338" s="4">
        <f>Planar_dataset!B307</f>
        <v>0.131839708231521</v>
      </c>
      <c r="C338">
        <f>Planar_dataset!C307</f>
        <v>1</v>
      </c>
      <c r="D338" s="40" cm="1">
        <f t="array" ref="D338">SUMPRODUCT($A338:$B338,$E$21:$F$21)+$G$21</f>
        <v>-0.0250677793894338</v>
      </c>
      <c r="E338" s="40" cm="1">
        <f t="array" ref="E338">SUMPRODUCT($A338:$B338,$E$22:$F$22)+$G$22</f>
        <v>-0.00384029169638363</v>
      </c>
      <c r="F338" s="40" cm="1">
        <f t="array" ref="F338">SUMPRODUCT($A338:$B338,$E$23:$F$23)+$G$23</f>
        <v>0.00350915590476659</v>
      </c>
      <c r="G338" s="40" cm="1">
        <f t="array" ref="G338">SUMPRODUCT($A338:$B338,$E$24:$F$24)+$G$24</f>
        <v>0.000359615169632146</v>
      </c>
      <c r="H338" s="10">
        <f t="shared" si="1175"/>
        <v>-0.0250625298985217</v>
      </c>
      <c r="I338" s="10">
        <f t="shared" si="1176"/>
        <v>-0.00384027281782543</v>
      </c>
      <c r="J338" s="10">
        <f t="shared" si="1177"/>
        <v>0.00350914150071737</v>
      </c>
      <c r="K338" s="10">
        <f t="shared" si="1178"/>
        <v>0.000359615154129968</v>
      </c>
      <c r="L338" s="10" cm="1">
        <f t="array" ref="L338">SUMPRODUCT(H338:K338,$E$28:$H$28)+$I$28</f>
        <v>-1.36157211842114e-5</v>
      </c>
      <c r="M338" s="10">
        <f t="shared" si="1179"/>
        <v>0.499996596069704</v>
      </c>
      <c r="N338">
        <f t="shared" si="1180"/>
        <v>0</v>
      </c>
      <c r="O338" s="4">
        <f t="shared" si="1181"/>
        <v>-0.693153988443711</v>
      </c>
      <c r="P338" s="61">
        <f t="shared" si="1182"/>
        <v>-0.500003403930296</v>
      </c>
      <c r="Q338" s="4">
        <f t="shared" si="1183"/>
        <v>0.999371869595086</v>
      </c>
      <c r="R338" s="4">
        <f t="shared" si="1184"/>
        <v>0.999985252304685</v>
      </c>
      <c r="S338" s="4">
        <f t="shared" si="1185"/>
        <v>0.999987685925928</v>
      </c>
      <c r="T338" s="4">
        <f t="shared" si="1186"/>
        <v>0.999999870676941</v>
      </c>
      <c r="U338" s="61">
        <f t="shared" si="1187"/>
        <v>0.00021895471786158</v>
      </c>
      <c r="V338" s="61">
        <f t="shared" si="1188"/>
        <v>0.00238607120639651</v>
      </c>
      <c r="W338" s="61">
        <f t="shared" si="1189"/>
        <v>0.0065692875941636</v>
      </c>
      <c r="X338" s="61">
        <f t="shared" si="1190"/>
        <v>-0.00442314144241288</v>
      </c>
      <c r="Y338" s="40" cm="1">
        <f t="array" ref="Y338">SUMPRODUCT($A338:$B338,$Z$21:$AA$21)+$AB$21</f>
        <v>-0.0250373201593681</v>
      </c>
      <c r="Z338" s="40" cm="1">
        <f t="array" ref="Z338">SUMPRODUCT($A338:$B338,$Z$22:$AA$22)+$AB$22</f>
        <v>-0.00350691557996515</v>
      </c>
      <c r="AA338" s="40" cm="1">
        <f t="array" ref="AA338">SUMPRODUCT($A338:$B338,$Z$23:$AA$23)+$AB$23</f>
        <v>0.00442769940123873</v>
      </c>
      <c r="AB338" s="40" cm="1">
        <f t="array" ref="AB338">SUMPRODUCT($A338:$B338,$Z$24:$AA$24)+$AB$24</f>
        <v>-0.000258912380148636</v>
      </c>
      <c r="AC338" s="10">
        <f t="shared" ref="AC338:AF338" si="1391">TANH(Y338)</f>
        <v>-0.0250320897775964</v>
      </c>
      <c r="AD338" s="10">
        <f t="shared" si="1391"/>
        <v>-0.00350690120348585</v>
      </c>
      <c r="AE338" s="10">
        <f t="shared" si="1391"/>
        <v>0.00442767046715553</v>
      </c>
      <c r="AF338" s="10">
        <f t="shared" si="1391"/>
        <v>-0.000258912374363185</v>
      </c>
      <c r="AG338" s="61" cm="1">
        <f t="array" ref="AG338">SUMPRODUCT(AC338:AF338,$Z$28:$AC$28)+$AD$28</f>
        <v>-3.28639831782038e-5</v>
      </c>
      <c r="AH338" s="10">
        <f t="shared" si="1164"/>
        <v>0.499991784004206</v>
      </c>
      <c r="AI338">
        <f t="shared" si="1165"/>
        <v>0</v>
      </c>
      <c r="AJ338" s="4">
        <f t="shared" si="1166"/>
        <v>-0.69316361268654</v>
      </c>
      <c r="AK338" s="61">
        <f t="shared" si="1167"/>
        <v>-0.500008215995794</v>
      </c>
      <c r="AL338" s="4">
        <f t="shared" ref="AL338:AO338" si="1392">1-AC338^2</f>
        <v>0.999373394481366</v>
      </c>
      <c r="AM338" s="4">
        <f t="shared" si="1392"/>
        <v>0.999987701643949</v>
      </c>
      <c r="AN338" s="4">
        <f t="shared" si="1392"/>
        <v>0.999980395734234</v>
      </c>
      <c r="AO338" s="4">
        <f t="shared" si="1392"/>
        <v>0.999999932964382</v>
      </c>
      <c r="AP338" s="61">
        <f t="shared" si="1193"/>
        <v>0.00049428179699429</v>
      </c>
      <c r="AQ338" s="61">
        <f t="shared" si="1194"/>
        <v>0.000174623424256028</v>
      </c>
      <c r="AR338" s="61">
        <f t="shared" si="1195"/>
        <v>0.00618739430943414</v>
      </c>
      <c r="AS338" s="61">
        <f t="shared" si="1196"/>
        <v>-0.0051531465635677</v>
      </c>
      <c r="AT338" s="40" cm="1">
        <f t="array" ref="AT338">SUMPRODUCT($A338:$B338,$AO$21:$AP$21)+$AQ$21</f>
        <v>-0.0249685889388952</v>
      </c>
      <c r="AU338" s="40" cm="1">
        <f t="array" ref="AU338">SUMPRODUCT($A338:$B338,$AO$22:$AP$22)+$AQ$22</f>
        <v>-0.00348252266836071</v>
      </c>
      <c r="AV338" s="40" cm="1">
        <f t="array" ref="AV338">SUMPRODUCT($A338:$B338,$AO$23:$AP$23)+$AQ$23</f>
        <v>0.00529311907968555</v>
      </c>
      <c r="AW338" s="40" cm="1">
        <f t="array" ref="AW338">SUMPRODUCT($A338:$B338,$AO$24:$AP$24)+$AQ$24</f>
        <v>-0.000979150506229092</v>
      </c>
      <c r="AX338" s="10">
        <f t="shared" ref="AX338:BA338" si="1393">TANH(AT338)</f>
        <v>-0.0249634015064165</v>
      </c>
      <c r="AY338" s="10">
        <f t="shared" si="1393"/>
        <v>-0.00348250858979233</v>
      </c>
      <c r="AZ338" s="10">
        <f t="shared" si="1393"/>
        <v>0.00529306964760708</v>
      </c>
      <c r="BA338" s="10">
        <f t="shared" si="1393"/>
        <v>-0.000979150193313692</v>
      </c>
      <c r="BB338" s="10" cm="1">
        <f t="array" ref="BB338">SUMPRODUCT(AX338:BA338,$AU$28:$AX$28)+$AY$28</f>
        <v>-5.07630547863998e-5</v>
      </c>
      <c r="BC338" s="10">
        <f t="shared" si="1170"/>
        <v>0.499987309236306</v>
      </c>
      <c r="BD338">
        <f t="shared" si="1171"/>
        <v>0</v>
      </c>
      <c r="BE338" s="4">
        <f t="shared" si="1172"/>
        <v>-0.693172562409449</v>
      </c>
      <c r="BF338" s="61">
        <f t="shared" si="1173"/>
        <v>-0.500012690763694</v>
      </c>
      <c r="BG338" s="4">
        <f t="shared" ref="BG338:BJ338" si="1394">1-AX338^2</f>
        <v>0.999376828585229</v>
      </c>
      <c r="BH338" s="4">
        <f t="shared" si="1394"/>
        <v>0.999987872133922</v>
      </c>
      <c r="BI338" s="4">
        <f t="shared" si="1394"/>
        <v>0.999971983413706</v>
      </c>
      <c r="BJ338" s="4">
        <f t="shared" si="1394"/>
        <v>0.999999041264899</v>
      </c>
      <c r="BK338" s="61">
        <f t="shared" si="1199"/>
        <v>0.000781581626925161</v>
      </c>
      <c r="BL338" s="61">
        <f t="shared" si="1200"/>
        <v>-0.00190174931277431</v>
      </c>
      <c r="BM338" s="61">
        <f t="shared" si="1201"/>
        <v>0.00617758734926599</v>
      </c>
      <c r="BN338" s="61">
        <f t="shared" si="1202"/>
        <v>-0.00613248980817108</v>
      </c>
    </row>
    <row r="339" spans="1:66">
      <c r="A339" s="4">
        <f>Planar_dataset!A308</f>
        <v>0.957195160403647</v>
      </c>
      <c r="B339" s="4">
        <f>Planar_dataset!B308</f>
        <v>0.0414122283245849</v>
      </c>
      <c r="C339">
        <f>Planar_dataset!C308</f>
        <v>1</v>
      </c>
      <c r="D339" s="40" cm="1">
        <f t="array" ref="D339">SUMPRODUCT($A339:$B339,$E$21:$F$21)+$G$21</f>
        <v>0.0173014336412299</v>
      </c>
      <c r="E339" s="40" cm="1">
        <f t="array" ref="E339">SUMPRODUCT($A339:$B339,$E$22:$F$22)+$G$22</f>
        <v>0.000151955241168042</v>
      </c>
      <c r="F339" s="40" cm="1">
        <f t="array" ref="F339">SUMPRODUCT($A339:$B339,$E$23:$F$23)+$G$23</f>
        <v>-0.00280206004849533</v>
      </c>
      <c r="G339" s="40" cm="1">
        <f t="array" ref="G339">SUMPRODUCT($A339:$B339,$E$24:$F$24)+$G$24</f>
        <v>-0.00105165240827937</v>
      </c>
      <c r="H339" s="10">
        <f t="shared" si="1175"/>
        <v>0.0172997075131323</v>
      </c>
      <c r="I339" s="10">
        <f t="shared" si="1176"/>
        <v>0.000151955239998474</v>
      </c>
      <c r="J339" s="10">
        <f t="shared" si="1177"/>
        <v>-0.00280205271502237</v>
      </c>
      <c r="K339" s="10">
        <f t="shared" si="1178"/>
        <v>-0.00105165202057989</v>
      </c>
      <c r="L339" s="10" cm="1">
        <f t="array" ref="L339">SUMPRODUCT(H339:K339,$E$28:$H$28)+$I$28</f>
        <v>1.92064609805007e-5</v>
      </c>
      <c r="M339" s="10">
        <f t="shared" si="1179"/>
        <v>0.500004801615245</v>
      </c>
      <c r="N339">
        <f t="shared" si="1180"/>
        <v>1</v>
      </c>
      <c r="O339" s="4">
        <f t="shared" si="1181"/>
        <v>-0.693137577375566</v>
      </c>
      <c r="P339" s="61">
        <f t="shared" si="1182"/>
        <v>-0.499995198384755</v>
      </c>
      <c r="Q339" s="4">
        <f t="shared" si="1183"/>
        <v>0.99970072011996</v>
      </c>
      <c r="R339" s="4">
        <f t="shared" si="1184"/>
        <v>0.999999976909605</v>
      </c>
      <c r="S339" s="4">
        <f t="shared" si="1185"/>
        <v>0.999992148500582</v>
      </c>
      <c r="T339" s="4">
        <f t="shared" si="1186"/>
        <v>0.999998894028028</v>
      </c>
      <c r="U339" s="61">
        <f t="shared" si="1187"/>
        <v>0.000219023172047664</v>
      </c>
      <c r="V339" s="61">
        <f t="shared" si="1188"/>
        <v>0.00238606718252858</v>
      </c>
      <c r="W339" s="61">
        <f t="shared" si="1189"/>
        <v>0.0065692091015367</v>
      </c>
      <c r="X339" s="61">
        <f t="shared" si="1190"/>
        <v>-0.00442306453454403</v>
      </c>
      <c r="Y339" s="40" cm="1">
        <f t="array" ref="Y339">SUMPRODUCT($A339:$B339,$Z$21:$AA$21)+$AB$21</f>
        <v>0.0172945388546998</v>
      </c>
      <c r="Z339" s="40" cm="1">
        <f t="array" ref="Z339">SUMPRODUCT($A339:$B339,$Z$22:$AA$22)+$AB$22</f>
        <v>7.47335390151014e-5</v>
      </c>
      <c r="AA339" s="40" cm="1">
        <f t="array" ref="AA339">SUMPRODUCT($A339:$B339,$Z$23:$AA$23)+$AB$23</f>
        <v>-0.00301325017777018</v>
      </c>
      <c r="AB339" s="40" cm="1">
        <f t="array" ref="AB339">SUMPRODUCT($A339:$B339,$Z$24:$AA$24)+$AB$24</f>
        <v>-0.000909297114569034</v>
      </c>
      <c r="AC339" s="10">
        <f t="shared" ref="AC339:AF339" si="1395">TANH(Y339)</f>
        <v>0.017292814789251</v>
      </c>
      <c r="AD339" s="10">
        <f t="shared" si="1395"/>
        <v>7.47335388759699e-5</v>
      </c>
      <c r="AE339" s="10">
        <f t="shared" si="1395"/>
        <v>-0.00301324105802423</v>
      </c>
      <c r="AF339" s="10">
        <f t="shared" si="1395"/>
        <v>-0.000909296863960393</v>
      </c>
      <c r="AG339" s="61" cm="1">
        <f t="array" ref="AG339">SUMPRODUCT(AC339:AF339,$Z$28:$AC$28)+$AD$28</f>
        <v>9.39579725509593e-6</v>
      </c>
      <c r="AH339" s="10">
        <f t="shared" si="1164"/>
        <v>0.500002348949314</v>
      </c>
      <c r="AI339">
        <f t="shared" si="1165"/>
        <v>1</v>
      </c>
      <c r="AJ339" s="4">
        <f t="shared" si="1166"/>
        <v>-0.693142482672353</v>
      </c>
      <c r="AK339" s="61">
        <f t="shared" si="1167"/>
        <v>-0.499997651050686</v>
      </c>
      <c r="AL339" s="4">
        <f t="shared" ref="AL339:AO339" si="1396">1-AC339^2</f>
        <v>0.999700958556665</v>
      </c>
      <c r="AM339" s="4">
        <f t="shared" si="1396"/>
        <v>0.999999994414898</v>
      </c>
      <c r="AN339" s="4">
        <f t="shared" si="1396"/>
        <v>0.999990920378326</v>
      </c>
      <c r="AO339" s="4">
        <f t="shared" si="1396"/>
        <v>0.999999173179213</v>
      </c>
      <c r="AP339" s="61">
        <f t="shared" si="1193"/>
        <v>0.00049443336009902</v>
      </c>
      <c r="AQ339" s="61">
        <f t="shared" si="1194"/>
        <v>0.000174621881129673</v>
      </c>
      <c r="AR339" s="61">
        <f t="shared" si="1195"/>
        <v>0.00618732869264356</v>
      </c>
      <c r="AS339" s="61">
        <f t="shared" si="1196"/>
        <v>-0.00515303376473385</v>
      </c>
      <c r="AT339" s="40" cm="1">
        <f t="array" ref="AT339">SUMPRODUCT($A339:$B339,$AO$21:$AP$21)+$AQ$21</f>
        <v>0.0172789619476828</v>
      </c>
      <c r="AU339" s="40" cm="1">
        <f t="array" ref="AU339">SUMPRODUCT($A339:$B339,$AO$22:$AP$22)+$AQ$22</f>
        <v>6.90806331954405e-5</v>
      </c>
      <c r="AV339" s="40" cm="1">
        <f t="array" ref="AV339">SUMPRODUCT($A339:$B339,$AO$23:$AP$23)+$AQ$23</f>
        <v>-0.00321260597804054</v>
      </c>
      <c r="AW339" s="40" cm="1">
        <f t="array" ref="AW339">SUMPRODUCT($A339:$B339,$AO$24:$AP$24)+$AQ$24</f>
        <v>-0.000743234692734028</v>
      </c>
      <c r="AX339" s="10">
        <f t="shared" ref="AX339:BA339" si="1397">TANH(AT339)</f>
        <v>0.0172772425361814</v>
      </c>
      <c r="AY339" s="10">
        <f t="shared" si="1397"/>
        <v>6.90806330855531e-5</v>
      </c>
      <c r="AZ339" s="10">
        <f t="shared" si="1397"/>
        <v>-0.0032125949258251</v>
      </c>
      <c r="BA339" s="10">
        <f t="shared" si="1397"/>
        <v>-0.000743234555880319</v>
      </c>
      <c r="BB339" s="10" cm="1">
        <f t="array" ref="BB339">SUMPRODUCT(AX339:BA339,$AU$28:$AX$28)+$AY$28</f>
        <v>4.65939072919865e-6</v>
      </c>
      <c r="BC339" s="10">
        <f t="shared" si="1170"/>
        <v>0.500001164847682</v>
      </c>
      <c r="BD339">
        <f t="shared" si="1171"/>
        <v>1</v>
      </c>
      <c r="BE339" s="4">
        <f t="shared" si="1172"/>
        <v>-0.693144850867294</v>
      </c>
      <c r="BF339" s="61">
        <f t="shared" si="1173"/>
        <v>-0.499998835152318</v>
      </c>
      <c r="BG339" s="4">
        <f t="shared" ref="BG339:BJ339" si="1398">1-AX339^2</f>
        <v>0.999701496890346</v>
      </c>
      <c r="BH339" s="4">
        <f t="shared" si="1398"/>
        <v>0.999999995227866</v>
      </c>
      <c r="BI339" s="4">
        <f t="shared" si="1398"/>
        <v>0.999989679233843</v>
      </c>
      <c r="BJ339" s="4">
        <f t="shared" si="1398"/>
        <v>0.999999447602395</v>
      </c>
      <c r="BK339" s="61">
        <f t="shared" si="1199"/>
        <v>0.000781813874869706</v>
      </c>
      <c r="BL339" s="61">
        <f t="shared" si="1200"/>
        <v>-0.00190171966903937</v>
      </c>
      <c r="BM339" s="61">
        <f t="shared" si="1201"/>
        <v>0.00617752548261987</v>
      </c>
      <c r="BN339" s="61">
        <f t="shared" si="1202"/>
        <v>-0.00613232236548706</v>
      </c>
    </row>
    <row r="340" spans="1:66">
      <c r="A340" s="4">
        <f>Planar_dataset!A309</f>
        <v>-1.8543689591712</v>
      </c>
      <c r="B340" s="4">
        <f>Planar_dataset!B309</f>
        <v>0.191933664732223</v>
      </c>
      <c r="C340">
        <f>Planar_dataset!C309</f>
        <v>1</v>
      </c>
      <c r="D340" s="40" cm="1">
        <f t="array" ref="D340">SUMPRODUCT($A340:$B340,$E$21:$F$21)+$G$21</f>
        <v>-0.0323299618531846</v>
      </c>
      <c r="E340" s="40" cm="1">
        <f t="array" ref="E340">SUMPRODUCT($A340:$B340,$E$22:$F$22)+$G$22</f>
        <v>-0.00536608893189851</v>
      </c>
      <c r="F340" s="40" cm="1">
        <f t="array" ref="F340">SUMPRODUCT($A340:$B340,$E$23:$F$23)+$G$23</f>
        <v>0.00446289881395237</v>
      </c>
      <c r="G340" s="40" cm="1">
        <f t="array" ref="G340">SUMPRODUCT($A340:$B340,$E$24:$F$24)+$G$24</f>
        <v>0.000330906972045273</v>
      </c>
      <c r="H340" s="10">
        <f t="shared" si="1175"/>
        <v>-0.0323187025170099</v>
      </c>
      <c r="I340" s="10">
        <f t="shared" si="1176"/>
        <v>-0.0053660374271417</v>
      </c>
      <c r="J340" s="10">
        <f t="shared" si="1177"/>
        <v>0.00446286918431023</v>
      </c>
      <c r="K340" s="10">
        <f t="shared" si="1178"/>
        <v>0.000330906959967233</v>
      </c>
      <c r="L340" s="10" cm="1">
        <f t="array" ref="L340">SUMPRODUCT(H340:K340,$E$28:$H$28)+$I$28</f>
        <v>-1.59396263769454e-5</v>
      </c>
      <c r="M340" s="10">
        <f t="shared" si="1179"/>
        <v>0.499996015093406</v>
      </c>
      <c r="N340">
        <f t="shared" si="1180"/>
        <v>0</v>
      </c>
      <c r="O340" s="4">
        <f t="shared" si="1181"/>
        <v>-0.693155150404893</v>
      </c>
      <c r="P340" s="61">
        <f t="shared" si="1182"/>
        <v>-0.500003984906594</v>
      </c>
      <c r="Q340" s="4">
        <f t="shared" si="1183"/>
        <v>0.998955501467617</v>
      </c>
      <c r="R340" s="4">
        <f t="shared" si="1184"/>
        <v>0.999971205642331</v>
      </c>
      <c r="S340" s="4">
        <f t="shared" si="1185"/>
        <v>0.999980082798644</v>
      </c>
      <c r="T340" s="4">
        <f t="shared" si="1186"/>
        <v>0.999999890500584</v>
      </c>
      <c r="U340" s="61">
        <f t="shared" si="1187"/>
        <v>0.000218863749102997</v>
      </c>
      <c r="V340" s="61">
        <f t="shared" si="1188"/>
        <v>0.00238604046200944</v>
      </c>
      <c r="W340" s="61">
        <f t="shared" si="1189"/>
        <v>0.00656924527950956</v>
      </c>
      <c r="X340" s="61">
        <f t="shared" si="1190"/>
        <v>-0.00442314666954147</v>
      </c>
      <c r="Y340" s="40" cm="1">
        <f t="array" ref="Y340">SUMPRODUCT($A340:$B340,$Z$21:$AA$21)+$AB$21</f>
        <v>-0.032288344732106</v>
      </c>
      <c r="Z340" s="40" cm="1">
        <f t="array" ref="Z340">SUMPRODUCT($A340:$B340,$Z$22:$AA$22)+$AB$22</f>
        <v>-0.00491093765515101</v>
      </c>
      <c r="AA340" s="40" cm="1">
        <f t="array" ref="AA340">SUMPRODUCT($A340:$B340,$Z$23:$AA$23)+$AB$23</f>
        <v>0.00571746714337612</v>
      </c>
      <c r="AB340" s="40" cm="1">
        <f t="array" ref="AB340">SUMPRODUCT($A340:$B340,$Z$24:$AA$24)+$AB$24</f>
        <v>-0.000513855620930244</v>
      </c>
      <c r="AC340" s="10">
        <f t="shared" ref="AC340:AF340" si="1399">TANH(Y340)</f>
        <v>-0.0322771288090601</v>
      </c>
      <c r="AD340" s="10">
        <f t="shared" si="1399"/>
        <v>-0.0049108981759988</v>
      </c>
      <c r="AE340" s="10">
        <f t="shared" si="1399"/>
        <v>0.0057174048439424</v>
      </c>
      <c r="AF340" s="10">
        <f t="shared" si="1399"/>
        <v>-0.000513855575702801</v>
      </c>
      <c r="AG340" s="61" cm="1">
        <f t="array" ref="AG340">SUMPRODUCT(AC340:AF340,$Z$28:$AC$28)+$AD$28</f>
        <v>-4.37948062355869e-5</v>
      </c>
      <c r="AH340" s="10">
        <f t="shared" si="1164"/>
        <v>0.499989051298443</v>
      </c>
      <c r="AI340">
        <f t="shared" si="1165"/>
        <v>0</v>
      </c>
      <c r="AJ340" s="4">
        <f t="shared" si="1166"/>
        <v>-0.693169078202811</v>
      </c>
      <c r="AK340" s="61">
        <f t="shared" si="1167"/>
        <v>-0.500010948701557</v>
      </c>
      <c r="AL340" s="4">
        <f t="shared" ref="AL340:AO340" si="1400">1-AC340^2</f>
        <v>0.998958186955843</v>
      </c>
      <c r="AM340" s="4">
        <f t="shared" si="1400"/>
        <v>0.999975883079105</v>
      </c>
      <c r="AN340" s="4">
        <f t="shared" si="1400"/>
        <v>0.99996731128185</v>
      </c>
      <c r="AO340" s="4">
        <f t="shared" si="1400"/>
        <v>0.999999735952447</v>
      </c>
      <c r="AP340" s="61">
        <f t="shared" si="1193"/>
        <v>0.00049407913908056</v>
      </c>
      <c r="AQ340" s="61">
        <f t="shared" si="1194"/>
        <v>0.000174622314794297</v>
      </c>
      <c r="AR340" s="61">
        <f t="shared" si="1195"/>
        <v>0.00618734716483879</v>
      </c>
      <c r="AS340" s="61">
        <f t="shared" si="1196"/>
        <v>-0.00515317371193455</v>
      </c>
      <c r="AT340" s="40" cm="1">
        <f t="array" ref="AT340">SUMPRODUCT($A340:$B340,$AO$21:$AP$21)+$AQ$21</f>
        <v>-0.0321944366078958</v>
      </c>
      <c r="AU340" s="40" cm="1">
        <f t="array" ref="AU340">SUMPRODUCT($A340:$B340,$AO$22:$AP$22)+$AQ$22</f>
        <v>-0.00487763346887648</v>
      </c>
      <c r="AV340" s="40" cm="1">
        <f t="array" ref="AV340">SUMPRODUCT($A340:$B340,$AO$23:$AP$23)+$AQ$23</f>
        <v>0.00689943194422051</v>
      </c>
      <c r="AW340" s="40" cm="1">
        <f t="array" ref="AW340">SUMPRODUCT($A340:$B340,$AO$24:$AP$24)+$AQ$24</f>
        <v>-0.00149748854824183</v>
      </c>
      <c r="AX340" s="10">
        <f t="shared" ref="AX340:BA340" si="1401">TANH(AT340)</f>
        <v>-0.0321833182354866</v>
      </c>
      <c r="AY340" s="10">
        <f t="shared" si="1401"/>
        <v>-0.00487759478748411</v>
      </c>
      <c r="AZ340" s="10">
        <f t="shared" si="1401"/>
        <v>0.0068993224703479</v>
      </c>
      <c r="BA340" s="10">
        <f t="shared" si="1401"/>
        <v>-0.00149748742888415</v>
      </c>
      <c r="BB340" s="10" cm="1">
        <f t="array" ref="BB340">SUMPRODUCT(AX340:BA340,$AU$28:$AX$28)+$AY$28</f>
        <v>-7.09793604654346e-5</v>
      </c>
      <c r="BC340" s="10">
        <f t="shared" si="1170"/>
        <v>0.499982255159891</v>
      </c>
      <c r="BD340">
        <f t="shared" si="1171"/>
        <v>0</v>
      </c>
      <c r="BE340" s="4">
        <f t="shared" si="1172"/>
        <v>-0.693182670869937</v>
      </c>
      <c r="BF340" s="61">
        <f t="shared" si="1173"/>
        <v>-0.500017744840109</v>
      </c>
      <c r="BG340" s="4">
        <f t="shared" ref="BG340:BJ340" si="1402">1-AX340^2</f>
        <v>0.998964234027353</v>
      </c>
      <c r="BH340" s="4">
        <f t="shared" si="1402"/>
        <v>0.999976209069089</v>
      </c>
      <c r="BI340" s="4">
        <f t="shared" si="1402"/>
        <v>0.99995239934945</v>
      </c>
      <c r="BJ340" s="4">
        <f t="shared" si="1402"/>
        <v>0.9999977575314</v>
      </c>
      <c r="BK340" s="61">
        <f t="shared" si="1199"/>
        <v>0.000781266846400444</v>
      </c>
      <c r="BL340" s="61">
        <f t="shared" si="1200"/>
        <v>-0.00190174635474038</v>
      </c>
      <c r="BM340" s="61">
        <f t="shared" si="1201"/>
        <v>0.00617752880479804</v>
      </c>
      <c r="BN340" s="61">
        <f t="shared" si="1202"/>
        <v>-0.00613254392217225</v>
      </c>
    </row>
    <row r="341" spans="1:66">
      <c r="A341" s="4">
        <f>Planar_dataset!A310</f>
        <v>0.381805817381323</v>
      </c>
      <c r="B341" s="4">
        <f>Planar_dataset!B310</f>
        <v>0.00739039595309048</v>
      </c>
      <c r="C341">
        <f>Planar_dataset!C310</f>
        <v>1</v>
      </c>
      <c r="D341" s="40" cm="1">
        <f t="array" ref="D341">SUMPRODUCT($A341:$B341,$E$21:$F$21)+$G$21</f>
        <v>0.00686134736922275</v>
      </c>
      <c r="E341" s="40" cm="1">
        <f t="array" ref="E341">SUMPRODUCT($A341:$B341,$E$22:$F$22)+$G$22</f>
        <v>0.00023071345738903</v>
      </c>
      <c r="F341" s="40" cm="1">
        <f t="array" ref="F341">SUMPRODUCT($A341:$B341,$E$23:$F$23)+$G$23</f>
        <v>-0.00108530238717658</v>
      </c>
      <c r="G341" s="40" cm="1">
        <f t="array" ref="G341">SUMPRODUCT($A341:$B341,$E$24:$F$24)+$G$24</f>
        <v>-0.000362249622333362</v>
      </c>
      <c r="H341" s="10">
        <f t="shared" si="1175"/>
        <v>0.00686123969821255</v>
      </c>
      <c r="I341" s="10">
        <f t="shared" si="1176"/>
        <v>0.000230713453295504</v>
      </c>
      <c r="J341" s="10">
        <f t="shared" si="1177"/>
        <v>-0.00108530196105766</v>
      </c>
      <c r="K341" s="10">
        <f t="shared" si="1178"/>
        <v>-0.000362249606487986</v>
      </c>
      <c r="L341" s="10" cm="1">
        <f t="array" ref="L341">SUMPRODUCT(H341:K341,$E$28:$H$28)+$I$28</f>
        <v>6.94738303922877e-6</v>
      </c>
      <c r="M341" s="10">
        <f t="shared" si="1179"/>
        <v>0.50000173684576</v>
      </c>
      <c r="N341">
        <f t="shared" si="1180"/>
        <v>1</v>
      </c>
      <c r="O341" s="4">
        <f t="shared" si="1181"/>
        <v>-0.693143706874459</v>
      </c>
      <c r="P341" s="61">
        <f t="shared" si="1182"/>
        <v>-0.49999826315424</v>
      </c>
      <c r="Q341" s="4">
        <f t="shared" si="1183"/>
        <v>0.999952923389804</v>
      </c>
      <c r="R341" s="4">
        <f t="shared" si="1184"/>
        <v>0.999999946771302</v>
      </c>
      <c r="S341" s="4">
        <f t="shared" si="1185"/>
        <v>0.999998822119653</v>
      </c>
      <c r="T341" s="4">
        <f t="shared" si="1186"/>
        <v>0.999999868775223</v>
      </c>
      <c r="U341" s="61">
        <f t="shared" si="1187"/>
        <v>0.000219079769807156</v>
      </c>
      <c r="V341" s="61">
        <f t="shared" si="1188"/>
        <v>0.00238608173624836</v>
      </c>
      <c r="W341" s="61">
        <f t="shared" si="1189"/>
        <v>0.00656929320915866</v>
      </c>
      <c r="X341" s="61">
        <f t="shared" si="1190"/>
        <v>-0.00442309595755176</v>
      </c>
      <c r="Y341" s="40" cm="1">
        <f t="array" ref="Y341">SUMPRODUCT($A341:$B341,$Z$21:$AA$21)+$AB$21</f>
        <v>0.00685765293731594</v>
      </c>
      <c r="Z341" s="40" cm="1">
        <f t="array" ref="Z341">SUMPRODUCT($A341:$B341,$Z$22:$AA$22)+$AB$22</f>
        <v>0.000189772637049501</v>
      </c>
      <c r="AA341" s="40" cm="1">
        <f t="array" ref="AA341">SUMPRODUCT($A341:$B341,$Z$23:$AA$23)+$AB$23</f>
        <v>-0.00119789050557982</v>
      </c>
      <c r="AB341" s="40" cm="1">
        <f t="array" ref="AB341">SUMPRODUCT($A341:$B341,$Z$24:$AA$24)+$AB$24</f>
        <v>-0.000286404215789914</v>
      </c>
      <c r="AC341" s="10">
        <f t="shared" ref="AC341:AF341" si="1403">TANH(Y341)</f>
        <v>0.00685754544013344</v>
      </c>
      <c r="AD341" s="10">
        <f t="shared" si="1403"/>
        <v>0.000189772634771365</v>
      </c>
      <c r="AE341" s="10">
        <f t="shared" si="1403"/>
        <v>-0.00119788993261249</v>
      </c>
      <c r="AF341" s="10">
        <f t="shared" si="1403"/>
        <v>-0.000286404207958919</v>
      </c>
      <c r="AG341" s="61" cm="1">
        <f t="array" ref="AG341">SUMPRODUCT(AC341:AF341,$Z$28:$AC$28)+$AD$28</f>
        <v>3.63279773228165e-6</v>
      </c>
      <c r="AH341" s="10">
        <f t="shared" si="1164"/>
        <v>0.500000908199433</v>
      </c>
      <c r="AI341">
        <f t="shared" si="1165"/>
        <v>1</v>
      </c>
      <c r="AJ341" s="4">
        <f t="shared" si="1166"/>
        <v>-0.693145364162729</v>
      </c>
      <c r="AK341" s="61">
        <f t="shared" si="1167"/>
        <v>-0.499999091800567</v>
      </c>
      <c r="AL341" s="4">
        <f t="shared" ref="AL341:AO341" si="1404">1-AC341^2</f>
        <v>0.999952974070537</v>
      </c>
      <c r="AM341" s="4">
        <f t="shared" si="1404"/>
        <v>0.999999963986347</v>
      </c>
      <c r="AN341" s="4">
        <f t="shared" si="1404"/>
        <v>0.999998565059709</v>
      </c>
      <c r="AO341" s="4">
        <f t="shared" si="1404"/>
        <v>0.99999991797263</v>
      </c>
      <c r="AP341" s="61">
        <f t="shared" si="1193"/>
        <v>0.00049455942732497</v>
      </c>
      <c r="AQ341" s="61">
        <f t="shared" si="1194"/>
        <v>0.000174622378991439</v>
      </c>
      <c r="AR341" s="61">
        <f t="shared" si="1195"/>
        <v>0.00618739382223571</v>
      </c>
      <c r="AS341" s="61">
        <f t="shared" si="1196"/>
        <v>-0.00515305245122903</v>
      </c>
      <c r="AT341" s="40" cm="1">
        <f t="array" ref="AT341">SUMPRODUCT($A341:$B341,$AO$21:$AP$21)+$AQ$21</f>
        <v>0.00684930743406488</v>
      </c>
      <c r="AU341" s="40" cm="1">
        <f t="array" ref="AU341">SUMPRODUCT($A341:$B341,$AO$22:$AP$22)+$AQ$22</f>
        <v>0.000186774257420679</v>
      </c>
      <c r="AV341" s="40" cm="1">
        <f t="array" ref="AV341">SUMPRODUCT($A341:$B341,$AO$23:$AP$23)+$AQ$23</f>
        <v>-0.00130411335591965</v>
      </c>
      <c r="AW341" s="40" cm="1">
        <f t="array" ref="AW341">SUMPRODUCT($A341:$B341,$AO$24:$AP$24)+$AQ$24</f>
        <v>-0.000197979993873603</v>
      </c>
      <c r="AX341" s="10">
        <f t="shared" ref="AX341:BA341" si="1405">TANH(AT341)</f>
        <v>0.00684920032886004</v>
      </c>
      <c r="AY341" s="10">
        <f t="shared" si="1405"/>
        <v>0.000186774255248829</v>
      </c>
      <c r="AZ341" s="10">
        <f t="shared" si="1405"/>
        <v>-0.00130411261661323</v>
      </c>
      <c r="BA341" s="10">
        <f t="shared" si="1405"/>
        <v>-0.000197979991286924</v>
      </c>
      <c r="BB341" s="10" cm="1">
        <f t="array" ref="BB341">SUMPRODUCT(AX341:BA341,$AU$28:$AX$28)+$AY$28</f>
        <v>4.52519352065683e-6</v>
      </c>
      <c r="BC341" s="10">
        <f t="shared" si="1170"/>
        <v>0.50000113129838</v>
      </c>
      <c r="BD341">
        <f t="shared" si="1171"/>
        <v>1</v>
      </c>
      <c r="BE341" s="4">
        <f t="shared" si="1172"/>
        <v>-0.693144917965745</v>
      </c>
      <c r="BF341" s="61">
        <f t="shared" si="1173"/>
        <v>-0.49999886870162</v>
      </c>
      <c r="BG341" s="4">
        <f t="shared" ref="BG341:BJ341" si="1406">1-AX341^2</f>
        <v>0.999953088454855</v>
      </c>
      <c r="BH341" s="4">
        <f t="shared" si="1406"/>
        <v>0.999999965115378</v>
      </c>
      <c r="BI341" s="4">
        <f t="shared" si="1406"/>
        <v>0.999998299290283</v>
      </c>
      <c r="BJ341" s="4">
        <f t="shared" si="1406"/>
        <v>0.999999960803923</v>
      </c>
      <c r="BK341" s="61">
        <f t="shared" si="1199"/>
        <v>0.000782010683850014</v>
      </c>
      <c r="BL341" s="61">
        <f t="shared" si="1200"/>
        <v>-0.00190171973937689</v>
      </c>
      <c r="BM341" s="61">
        <f t="shared" si="1201"/>
        <v>0.00617757914829566</v>
      </c>
      <c r="BN341" s="61">
        <f t="shared" si="1202"/>
        <v>-0.00613232592407745</v>
      </c>
    </row>
    <row r="342" spans="1:66">
      <c r="A342" s="4">
        <f>Planar_dataset!A311</f>
        <v>-2.78967629582411</v>
      </c>
      <c r="B342" s="4">
        <f>Planar_dataset!B311</f>
        <v>0.646626878720701</v>
      </c>
      <c r="C342">
        <f>Planar_dataset!C311</f>
        <v>1</v>
      </c>
      <c r="D342" s="40" cm="1">
        <f t="array" ref="D342">SUMPRODUCT($A342:$B342,$E$21:$F$21)+$G$21</f>
        <v>-0.0470743545219719</v>
      </c>
      <c r="E342" s="40" cm="1">
        <f t="array" ref="E342">SUMPRODUCT($A342:$B342,$E$22:$F$22)+$G$22</f>
        <v>-0.0147418116958291</v>
      </c>
      <c r="F342" s="40" cm="1">
        <f t="array" ref="F342">SUMPRODUCT($A342:$B342,$E$23:$F$23)+$G$23</f>
        <v>0.0054442660183283</v>
      </c>
      <c r="G342" s="40" cm="1">
        <f t="array" ref="G342">SUMPRODUCT($A342:$B342,$E$24:$F$24)+$G$24</f>
        <v>-0.00174613541037383</v>
      </c>
      <c r="H342" s="10">
        <f t="shared" si="1175"/>
        <v>-0.0470396131405493</v>
      </c>
      <c r="I342" s="10">
        <f t="shared" si="1176"/>
        <v>-0.0147407438868394</v>
      </c>
      <c r="J342" s="10">
        <f t="shared" si="1177"/>
        <v>0.00544421222955882</v>
      </c>
      <c r="K342" s="10">
        <f t="shared" si="1178"/>
        <v>-0.00174613363572685</v>
      </c>
      <c r="L342" s="10" cm="1">
        <f t="array" ref="L342">SUMPRODUCT(H342:K342,$E$28:$H$28)+$I$28</f>
        <v>3.98111029115795e-6</v>
      </c>
      <c r="M342" s="10">
        <f t="shared" si="1179"/>
        <v>0.500000995277573</v>
      </c>
      <c r="N342">
        <f t="shared" si="1180"/>
        <v>1</v>
      </c>
      <c r="O342" s="4">
        <f t="shared" si="1181"/>
        <v>-0.693145190006781</v>
      </c>
      <c r="P342" s="61">
        <f t="shared" si="1182"/>
        <v>-0.499999004722427</v>
      </c>
      <c r="Q342" s="4">
        <f t="shared" si="1183"/>
        <v>0.997787274795587</v>
      </c>
      <c r="R342" s="4">
        <f t="shared" si="1184"/>
        <v>0.999782710469663</v>
      </c>
      <c r="S342" s="4">
        <f t="shared" si="1185"/>
        <v>0.9999703605532</v>
      </c>
      <c r="T342" s="4">
        <f t="shared" si="1186"/>
        <v>0.999996951017326</v>
      </c>
      <c r="U342" s="61">
        <f t="shared" si="1187"/>
        <v>0.000218605621897707</v>
      </c>
      <c r="V342" s="61">
        <f t="shared" si="1188"/>
        <v>0.00238556693077711</v>
      </c>
      <c r="W342" s="61">
        <f t="shared" si="1189"/>
        <v>0.00656911597947746</v>
      </c>
      <c r="X342" s="61">
        <f t="shared" si="1190"/>
        <v>-0.00442308961208506</v>
      </c>
      <c r="Y342" s="40" cm="1">
        <f t="array" ref="Y342">SUMPRODUCT($A342:$B342,$Z$21:$AA$21)+$AB$21</f>
        <v>-0.046974607789454</v>
      </c>
      <c r="Z342" s="40" cm="1">
        <f t="array" ref="Z342">SUMPRODUCT($A342:$B342,$Z$22:$AA$22)+$AB$22</f>
        <v>-0.0136559822020547</v>
      </c>
      <c r="AA342" s="40" cm="1">
        <f t="array" ref="AA342">SUMPRODUCT($A342:$B342,$Z$23:$AA$23)+$AB$23</f>
        <v>0.00844329450184989</v>
      </c>
      <c r="AB342" s="40" cm="1">
        <f t="array" ref="AB342">SUMPRODUCT($A342:$B342,$Z$24:$AA$24)+$AB$24</f>
        <v>-0.00376504541049216</v>
      </c>
      <c r="AC342" s="10">
        <f t="shared" ref="AC342:AF342" si="1407">TANH(Y342)</f>
        <v>-0.0469400866534875</v>
      </c>
      <c r="AD342" s="10">
        <f t="shared" si="1407"/>
        <v>-0.0136551333828894</v>
      </c>
      <c r="AE342" s="10">
        <f t="shared" si="1407"/>
        <v>0.00844309386893889</v>
      </c>
      <c r="AF342" s="10">
        <f t="shared" si="1407"/>
        <v>-0.00376502762004195</v>
      </c>
      <c r="AG342" s="61" cm="1">
        <f t="array" ref="AG342">SUMPRODUCT(AC342:AF342,$Z$28:$AC$28)+$AD$28</f>
        <v>-9.34737220795084e-5</v>
      </c>
      <c r="AH342" s="10">
        <f t="shared" si="1164"/>
        <v>0.499976631569497</v>
      </c>
      <c r="AI342">
        <f t="shared" si="1165"/>
        <v>0</v>
      </c>
      <c r="AJ342" s="4">
        <f t="shared" si="1166"/>
        <v>-0.693193918513152</v>
      </c>
      <c r="AK342" s="61">
        <f t="shared" si="1167"/>
        <v>-0.500023368430503</v>
      </c>
      <c r="AL342" s="4">
        <f t="shared" ref="AL342:AO342" si="1408">1-AC342^2</f>
        <v>0.997796628264963</v>
      </c>
      <c r="AM342" s="4">
        <f t="shared" si="1408"/>
        <v>0.999813537332295</v>
      </c>
      <c r="AN342" s="4">
        <f t="shared" si="1408"/>
        <v>0.99992871416592</v>
      </c>
      <c r="AO342" s="4">
        <f t="shared" si="1408"/>
        <v>0.99998582456702</v>
      </c>
      <c r="AP342" s="61">
        <f t="shared" si="1193"/>
        <v>0.000493516896759796</v>
      </c>
      <c r="AQ342" s="61">
        <f t="shared" si="1194"/>
        <v>0.000174598301644957</v>
      </c>
      <c r="AR342" s="61">
        <f t="shared" si="1195"/>
        <v>0.00618726202432814</v>
      </c>
      <c r="AS342" s="61">
        <f t="shared" si="1196"/>
        <v>-0.00515323002158787</v>
      </c>
      <c r="AT342" s="40" cm="1">
        <f t="array" ref="AT342">SUMPRODUCT($A342:$B342,$AO$21:$AP$21)+$AQ$21</f>
        <v>-0.0467495625489097</v>
      </c>
      <c r="AU342" s="40" cm="1">
        <f t="array" ref="AU342">SUMPRODUCT($A342:$B342,$AO$22:$AP$22)+$AQ$22</f>
        <v>-0.0135765249681585</v>
      </c>
      <c r="AV342" s="40" cm="1">
        <f t="array" ref="AV342">SUMPRODUCT($A342:$B342,$AO$23:$AP$23)+$AQ$23</f>
        <v>0.0112679088488869</v>
      </c>
      <c r="AW342" s="40" cm="1">
        <f t="array" ref="AW342">SUMPRODUCT($A342:$B342,$AO$24:$AP$24)+$AQ$24</f>
        <v>-0.00611511956941917</v>
      </c>
      <c r="AX342" s="10">
        <f t="shared" ref="AX342:BA342" si="1409">TANH(AT342)</f>
        <v>-0.0467155349029716</v>
      </c>
      <c r="AY342" s="10">
        <f t="shared" si="1409"/>
        <v>-0.0135756908787731</v>
      </c>
      <c r="AZ342" s="10">
        <f t="shared" si="1409"/>
        <v>0.0112674319935308</v>
      </c>
      <c r="BA342" s="10">
        <f t="shared" si="1409"/>
        <v>-0.00611504334623117</v>
      </c>
      <c r="BB342" s="10" cm="1">
        <f t="array" ref="BB342">SUMPRODUCT(AX342:BA342,$AU$28:$AX$28)+$AY$28</f>
        <v>-0.000191934048014895</v>
      </c>
      <c r="BC342" s="10">
        <f t="shared" si="1170"/>
        <v>0.499952016488144</v>
      </c>
      <c r="BD342">
        <f t="shared" si="1171"/>
        <v>0</v>
      </c>
      <c r="BE342" s="4">
        <f t="shared" si="1172"/>
        <v>-0.693243152188788</v>
      </c>
      <c r="BF342" s="61">
        <f t="shared" si="1173"/>
        <v>-0.500047983511856</v>
      </c>
      <c r="BG342" s="4">
        <f t="shared" ref="BG342:BJ342" si="1410">1-AX342^2</f>
        <v>0.997817658798729</v>
      </c>
      <c r="BH342" s="4">
        <f t="shared" si="1410"/>
        <v>0.999815700617164</v>
      </c>
      <c r="BI342" s="4">
        <f t="shared" si="1410"/>
        <v>0.999873044976271</v>
      </c>
      <c r="BJ342" s="4">
        <f t="shared" si="1410"/>
        <v>0.999962606244874</v>
      </c>
      <c r="BK342" s="61">
        <f t="shared" si="1199"/>
        <v>0.000780417329443643</v>
      </c>
      <c r="BL342" s="61">
        <f t="shared" si="1200"/>
        <v>-0.00190155609114041</v>
      </c>
      <c r="BM342" s="61">
        <f t="shared" si="1201"/>
        <v>0.00617741212516212</v>
      </c>
      <c r="BN342" s="61">
        <f t="shared" si="1202"/>
        <v>-0.00613269920864717</v>
      </c>
    </row>
    <row r="343" spans="1:66">
      <c r="A343" s="4">
        <f>Planar_dataset!A312</f>
        <v>-3.28548805664194</v>
      </c>
      <c r="B343" s="4">
        <f>Planar_dataset!B312</f>
        <v>1.6730345065124</v>
      </c>
      <c r="C343">
        <f>Planar_dataset!C312</f>
        <v>1</v>
      </c>
      <c r="D343" s="40" cm="1">
        <f t="array" ref="D343">SUMPRODUCT($A343:$B343,$E$21:$F$21)+$G$21</f>
        <v>-0.0514622144488586</v>
      </c>
      <c r="E343" s="40" cm="1">
        <f t="array" ref="E343">SUMPRODUCT($A343:$B343,$E$22:$F$22)+$G$22</f>
        <v>-0.0343472887420964</v>
      </c>
      <c r="F343" s="40" cm="1">
        <f t="array" ref="F343">SUMPRODUCT($A343:$B343,$E$23:$F$23)+$G$23</f>
        <v>0.00317831612602301</v>
      </c>
      <c r="G343" s="40" cm="1">
        <f t="array" ref="G343">SUMPRODUCT($A343:$B343,$E$24:$F$24)+$G$24</f>
        <v>-0.00777147618733443</v>
      </c>
      <c r="H343" s="10">
        <f t="shared" si="1175"/>
        <v>-0.0514168323750216</v>
      </c>
      <c r="I343" s="10">
        <f t="shared" si="1176"/>
        <v>-0.0343337881990893</v>
      </c>
      <c r="J343" s="10">
        <f t="shared" si="1177"/>
        <v>0.00317830542394125</v>
      </c>
      <c r="K343" s="10">
        <f t="shared" si="1178"/>
        <v>-0.00777131973616439</v>
      </c>
      <c r="L343" s="10" cm="1">
        <f t="array" ref="L343">SUMPRODUCT(H343:K343,$E$28:$H$28)+$I$28</f>
        <v>7.58714739179841e-5</v>
      </c>
      <c r="M343" s="10">
        <f t="shared" si="1179"/>
        <v>0.50001896786847</v>
      </c>
      <c r="N343">
        <f t="shared" si="1180"/>
        <v>1</v>
      </c>
      <c r="O343" s="4">
        <f t="shared" si="1181"/>
        <v>-0.693109245542546</v>
      </c>
      <c r="P343" s="61">
        <f t="shared" si="1182"/>
        <v>-0.49998103213153</v>
      </c>
      <c r="Q343" s="4">
        <f t="shared" si="1183"/>
        <v>0.997356309348519</v>
      </c>
      <c r="R343" s="4">
        <f t="shared" si="1184"/>
        <v>0.9988211909879</v>
      </c>
      <c r="S343" s="4">
        <f t="shared" si="1185"/>
        <v>0.999989898374632</v>
      </c>
      <c r="T343" s="4">
        <f t="shared" si="1186"/>
        <v>0.999939606589558</v>
      </c>
      <c r="U343" s="61">
        <f t="shared" si="1187"/>
        <v>0.000218503347061247</v>
      </c>
      <c r="V343" s="61">
        <f t="shared" si="1188"/>
        <v>0.00238318699583812</v>
      </c>
      <c r="W343" s="61">
        <f t="shared" si="1189"/>
        <v>0.00656900819634494</v>
      </c>
      <c r="X343" s="61">
        <f t="shared" si="1190"/>
        <v>-0.00442267699180943</v>
      </c>
      <c r="Y343" s="40" cm="1">
        <f t="array" ref="Y343">SUMPRODUCT($A343:$B343,$Z$21:$AA$21)+$AB$21</f>
        <v>-0.0512501470454748</v>
      </c>
      <c r="Z343" s="40" cm="1">
        <f t="array" ref="Z343">SUMPRODUCT($A343:$B343,$Z$22:$AA$22)+$AB$22</f>
        <v>-0.0320467356860305</v>
      </c>
      <c r="AA343" s="40" cm="1">
        <f t="array" ref="AA343">SUMPRODUCT($A343:$B343,$Z$23:$AA$23)+$AB$23</f>
        <v>0.00954166161666847</v>
      </c>
      <c r="AB343" s="40" cm="1">
        <f t="array" ref="AB343">SUMPRODUCT($A343:$B343,$Z$24:$AA$24)+$AB$24</f>
        <v>-0.0120544544669169</v>
      </c>
      <c r="AC343" s="10">
        <f t="shared" ref="AC343:AF343" si="1411">TANH(Y343)</f>
        <v>-0.0512053233091605</v>
      </c>
      <c r="AD343" s="10">
        <f t="shared" si="1411"/>
        <v>-0.0320357695969099</v>
      </c>
      <c r="AE343" s="10">
        <f t="shared" si="1411"/>
        <v>0.00954137205907265</v>
      </c>
      <c r="AF343" s="10">
        <f t="shared" si="1411"/>
        <v>-0.0120538706237716</v>
      </c>
      <c r="AG343" s="61" cm="1">
        <f t="array" ref="AG343">SUMPRODUCT(AC343:AF343,$Z$28:$AC$28)+$AD$28</f>
        <v>-0.000181852188536911</v>
      </c>
      <c r="AH343" s="10">
        <f t="shared" si="1164"/>
        <v>0.499954536952991</v>
      </c>
      <c r="AI343">
        <f t="shared" si="1165"/>
        <v>0</v>
      </c>
      <c r="AJ343" s="4">
        <f t="shared" si="1166"/>
        <v>-0.693238110787991</v>
      </c>
      <c r="AK343" s="61">
        <f t="shared" si="1167"/>
        <v>-0.500045463047009</v>
      </c>
      <c r="AL343" s="4">
        <f t="shared" ref="AL343:AO343" si="1412">1-AC343^2</f>
        <v>0.997378014864804</v>
      </c>
      <c r="AM343" s="4">
        <f t="shared" si="1412"/>
        <v>0.998973709466334</v>
      </c>
      <c r="AN343" s="4">
        <f t="shared" si="1412"/>
        <v>0.99990896221923</v>
      </c>
      <c r="AO343" s="4">
        <f t="shared" si="1412"/>
        <v>0.999854704202985</v>
      </c>
      <c r="AP343" s="61">
        <f t="shared" si="1193"/>
        <v>0.000493331645732752</v>
      </c>
      <c r="AQ343" s="61">
        <f t="shared" si="1194"/>
        <v>0.000174459350303272</v>
      </c>
      <c r="AR343" s="61">
        <f t="shared" si="1195"/>
        <v>0.00618741319733102</v>
      </c>
      <c r="AS343" s="61">
        <f t="shared" si="1196"/>
        <v>-0.00515278199539559</v>
      </c>
      <c r="AT343" s="40" cm="1">
        <f t="array" ref="AT343">SUMPRODUCT($A343:$B343,$AO$21:$AP$21)+$AQ$21</f>
        <v>-0.0507717417220864</v>
      </c>
      <c r="AU343" s="40" cm="1">
        <f t="array" ref="AU343">SUMPRODUCT($A343:$B343,$AO$22:$AP$22)+$AQ$22</f>
        <v>-0.0318783836758523</v>
      </c>
      <c r="AV343" s="40" cm="1">
        <f t="array" ref="AV343">SUMPRODUCT($A343:$B343,$AO$23:$AP$23)+$AQ$23</f>
        <v>0.0155335290265189</v>
      </c>
      <c r="AW343" s="40" cm="1">
        <f t="array" ref="AW343">SUMPRODUCT($A343:$B343,$AO$24:$AP$24)+$AQ$24</f>
        <v>-0.0170388003003478</v>
      </c>
      <c r="AX343" s="10">
        <f t="shared" ref="AX343:BA343" si="1413">TANH(AT343)</f>
        <v>-0.0507281607048173</v>
      </c>
      <c r="AY343" s="10">
        <f t="shared" si="1413"/>
        <v>-0.0318675894593514</v>
      </c>
      <c r="AZ343" s="10">
        <f t="shared" si="1413"/>
        <v>0.0155322797826382</v>
      </c>
      <c r="BA343" s="10">
        <f t="shared" si="1413"/>
        <v>-0.017037151586244</v>
      </c>
      <c r="BB343" s="10" cm="1">
        <f t="array" ref="BB343">SUMPRODUCT(AX343:BA343,$AU$28:$AX$28)+$AY$28</f>
        <v>-0.000441879437675653</v>
      </c>
      <c r="BC343" s="10">
        <f t="shared" si="1170"/>
        <v>0.499889530142379</v>
      </c>
      <c r="BD343">
        <f t="shared" si="1171"/>
        <v>0</v>
      </c>
      <c r="BE343" s="4">
        <f t="shared" si="1172"/>
        <v>-0.693368144685963</v>
      </c>
      <c r="BF343" s="61">
        <f t="shared" si="1173"/>
        <v>-0.500110469857621</v>
      </c>
      <c r="BG343" s="4">
        <f t="shared" ref="BG343:BJ343" si="1414">1-AX343^2</f>
        <v>0.997426653711506</v>
      </c>
      <c r="BH343" s="4">
        <f t="shared" si="1414"/>
        <v>0.99898445674205</v>
      </c>
      <c r="BI343" s="4">
        <f t="shared" si="1414"/>
        <v>0.999758748284754</v>
      </c>
      <c r="BJ343" s="4">
        <f t="shared" si="1414"/>
        <v>0.999709735465827</v>
      </c>
      <c r="BK343" s="61">
        <f t="shared" si="1199"/>
        <v>0.00078020899818654</v>
      </c>
      <c r="BL343" s="61">
        <f t="shared" si="1200"/>
        <v>-0.00190021256514143</v>
      </c>
      <c r="BM343" s="61">
        <f t="shared" si="1201"/>
        <v>0.00617747782324423</v>
      </c>
      <c r="BN343" s="61">
        <f t="shared" si="1202"/>
        <v>-0.00613191452281756</v>
      </c>
    </row>
    <row r="344" spans="1:66">
      <c r="A344" s="4">
        <f>Planar_dataset!A313</f>
        <v>-2.22349866192159</v>
      </c>
      <c r="B344" s="4">
        <f>Planar_dataset!B313</f>
        <v>0.421369487498105</v>
      </c>
      <c r="C344">
        <f>Planar_dataset!C313</f>
        <v>1</v>
      </c>
      <c r="D344" s="40" cm="1">
        <f t="array" ref="D344">SUMPRODUCT($A344:$B344,$E$21:$F$21)+$G$21</f>
        <v>-0.0379308108534904</v>
      </c>
      <c r="E344" s="40" cm="1">
        <f t="array" ref="E344">SUMPRODUCT($A344:$B344,$E$22:$F$22)+$G$22</f>
        <v>-0.00999780956510087</v>
      </c>
      <c r="F344" s="40" cm="1">
        <f t="array" ref="F344">SUMPRODUCT($A344:$B344,$E$23:$F$23)+$G$23</f>
        <v>0.00467287687843677</v>
      </c>
      <c r="G344" s="40" cm="1">
        <f t="array" ref="G344">SUMPRODUCT($A344:$B344,$E$24:$F$24)+$G$24</f>
        <v>-0.000802233804925695</v>
      </c>
      <c r="H344" s="10">
        <f t="shared" si="1175"/>
        <v>-0.037912630376917</v>
      </c>
      <c r="I344" s="10">
        <f t="shared" si="1176"/>
        <v>-0.00999747646408125</v>
      </c>
      <c r="J344" s="10">
        <f t="shared" si="1177"/>
        <v>0.00467284286676596</v>
      </c>
      <c r="K344" s="10">
        <f t="shared" si="1178"/>
        <v>-0.000802233632825442</v>
      </c>
      <c r="L344" s="10" cm="1">
        <f t="array" ref="L344">SUMPRODUCT(H344:K344,$E$28:$H$28)+$I$28</f>
        <v>-4.16919295700903e-6</v>
      </c>
      <c r="M344" s="10">
        <f t="shared" si="1179"/>
        <v>0.499998957701761</v>
      </c>
      <c r="N344">
        <f t="shared" si="1180"/>
        <v>0</v>
      </c>
      <c r="O344" s="4">
        <f t="shared" si="1181"/>
        <v>-0.693149265158597</v>
      </c>
      <c r="P344" s="61">
        <f t="shared" si="1182"/>
        <v>-0.500001042298239</v>
      </c>
      <c r="Q344" s="4">
        <f t="shared" si="1183"/>
        <v>0.998562632457903</v>
      </c>
      <c r="R344" s="4">
        <f t="shared" si="1184"/>
        <v>0.99990005046435</v>
      </c>
      <c r="S344" s="4">
        <f t="shared" si="1185"/>
        <v>0.999978164539542</v>
      </c>
      <c r="T344" s="4">
        <f t="shared" si="1186"/>
        <v>0.999999356421198</v>
      </c>
      <c r="U344" s="61">
        <f t="shared" si="1187"/>
        <v>0.000218776386869974</v>
      </c>
      <c r="V344" s="61">
        <f t="shared" si="1188"/>
        <v>0.0023858566367328</v>
      </c>
      <c r="W344" s="61">
        <f t="shared" si="1189"/>
        <v>0.00656919401669422</v>
      </c>
      <c r="X344" s="61">
        <f t="shared" si="1190"/>
        <v>-0.00442311827627443</v>
      </c>
      <c r="Y344" s="40" cm="1">
        <f t="array" ref="Y344">SUMPRODUCT($A344:$B344,$Z$21:$AA$21)+$AB$21</f>
        <v>-0.037861064681182</v>
      </c>
      <c r="Z344" s="40" cm="1">
        <f t="array" ref="Z344">SUMPRODUCT($A344:$B344,$Z$22:$AA$22)+$AB$22</f>
        <v>-0.00923771997892063</v>
      </c>
      <c r="AA344" s="40" cm="1">
        <f t="array" ref="AA344">SUMPRODUCT($A344:$B344,$Z$23:$AA$23)+$AB$23</f>
        <v>0.00677118560057353</v>
      </c>
      <c r="AB344" s="40" cm="1">
        <f t="array" ref="AB344">SUMPRODUCT($A344:$B344,$Z$24:$AA$24)+$AB$24</f>
        <v>-0.00221487160774484</v>
      </c>
      <c r="AC344" s="10">
        <f t="shared" ref="AC344:AF344" si="1415">TANH(Y344)</f>
        <v>-0.0378429842714433</v>
      </c>
      <c r="AD344" s="10">
        <f t="shared" si="1415"/>
        <v>-0.00923745721949641</v>
      </c>
      <c r="AE344" s="10">
        <f t="shared" si="1415"/>
        <v>0.00677108211854465</v>
      </c>
      <c r="AF344" s="10">
        <f t="shared" si="1415"/>
        <v>-0.00221486798595238</v>
      </c>
      <c r="AG344" s="61" cm="1">
        <f t="array" ref="AG344">SUMPRODUCT(AC344:AF344,$Z$28:$AC$28)+$AD$28</f>
        <v>-6.73481344212776e-5</v>
      </c>
      <c r="AH344" s="10">
        <f t="shared" si="1164"/>
        <v>0.499983162966401</v>
      </c>
      <c r="AI344">
        <f t="shared" si="1165"/>
        <v>0</v>
      </c>
      <c r="AJ344" s="4">
        <f t="shared" si="1166"/>
        <v>-0.693180855194127</v>
      </c>
      <c r="AK344" s="61">
        <f t="shared" si="1167"/>
        <v>-0.500016837033599</v>
      </c>
      <c r="AL344" s="4">
        <f t="shared" ref="AL344:AO344" si="1416">1-AC344^2</f>
        <v>0.998567908541431</v>
      </c>
      <c r="AM344" s="4">
        <f t="shared" si="1416"/>
        <v>0.999914669384118</v>
      </c>
      <c r="AN344" s="4">
        <f t="shared" si="1416"/>
        <v>0.999954152446944</v>
      </c>
      <c r="AO344" s="4">
        <f t="shared" si="1416"/>
        <v>0.999995094359805</v>
      </c>
      <c r="AP344" s="61">
        <f t="shared" si="1193"/>
        <v>0.000493891925760338</v>
      </c>
      <c r="AQ344" s="61">
        <f t="shared" si="1194"/>
        <v>0.000174613681556811</v>
      </c>
      <c r="AR344" s="61">
        <f t="shared" si="1195"/>
        <v>0.00618733860765213</v>
      </c>
      <c r="AS344" s="61">
        <f t="shared" si="1196"/>
        <v>-0.00515321047858027</v>
      </c>
      <c r="AT344" s="40" cm="1">
        <f t="array" ref="AT344">SUMPRODUCT($A344:$B344,$AO$21:$AP$21)+$AQ$21</f>
        <v>-0.0377037008537086</v>
      </c>
      <c r="AU344" s="40" cm="1">
        <f t="array" ref="AU344">SUMPRODUCT($A344:$B344,$AO$22:$AP$22)+$AQ$22</f>
        <v>-0.00918210031837393</v>
      </c>
      <c r="AV344" s="40" cm="1">
        <f t="array" ref="AV344">SUMPRODUCT($A344:$B344,$AO$23:$AP$23)+$AQ$23</f>
        <v>0.00874760271414769</v>
      </c>
      <c r="AW344" s="40" cm="1">
        <f t="array" ref="AW344">SUMPRODUCT($A344:$B344,$AO$24:$AP$24)+$AQ$24</f>
        <v>-0.0038593448947181</v>
      </c>
      <c r="AX344" s="10">
        <f t="shared" ref="AX344:BA344" si="1417">TANH(AT344)</f>
        <v>-0.0376858448688767</v>
      </c>
      <c r="AY344" s="10">
        <f t="shared" si="1417"/>
        <v>-0.00918184227649286</v>
      </c>
      <c r="AZ344" s="10">
        <f t="shared" si="1417"/>
        <v>0.00874737959717715</v>
      </c>
      <c r="BA344" s="10">
        <f t="shared" si="1417"/>
        <v>-0.00385932573377274</v>
      </c>
      <c r="BB344" s="10" cm="1">
        <f t="array" ref="BB344">SUMPRODUCT(AX344:BA344,$AU$28:$AX$28)+$AY$28</f>
        <v>-0.00013054417050184</v>
      </c>
      <c r="BC344" s="10">
        <f t="shared" si="1170"/>
        <v>0.499967363957421</v>
      </c>
      <c r="BD344">
        <f t="shared" si="1171"/>
        <v>0</v>
      </c>
      <c r="BE344" s="4">
        <f t="shared" si="1172"/>
        <v>-0.693212454775419</v>
      </c>
      <c r="BF344" s="61">
        <f t="shared" si="1173"/>
        <v>-0.500032636042579</v>
      </c>
      <c r="BG344" s="4">
        <f t="shared" ref="BG344:BJ344" si="1418">1-AX344^2</f>
        <v>0.998579777096519</v>
      </c>
      <c r="BH344" s="4">
        <f t="shared" si="1418"/>
        <v>0.99991569377241</v>
      </c>
      <c r="BI344" s="4">
        <f t="shared" si="1418"/>
        <v>0.999923483350183</v>
      </c>
      <c r="BJ344" s="4">
        <f t="shared" si="1418"/>
        <v>0.999985105604881</v>
      </c>
      <c r="BK344" s="61">
        <f t="shared" si="1199"/>
        <v>0.00078098942974304</v>
      </c>
      <c r="BL344" s="61">
        <f t="shared" si="1200"/>
        <v>-0.00190168790040003</v>
      </c>
      <c r="BM344" s="61">
        <f t="shared" si="1201"/>
        <v>0.00617753413669147</v>
      </c>
      <c r="BN344" s="61">
        <f t="shared" si="1202"/>
        <v>-0.00613264896661722</v>
      </c>
    </row>
    <row r="345" spans="1:66">
      <c r="A345" s="4">
        <f>Planar_dataset!A314</f>
        <v>-2.78061591450554</v>
      </c>
      <c r="B345" s="4">
        <f>Planar_dataset!B314</f>
        <v>0.556612528767239</v>
      </c>
      <c r="C345">
        <f>Planar_dataset!C314</f>
        <v>1</v>
      </c>
      <c r="D345" s="40" cm="1">
        <f t="array" ref="D345">SUMPRODUCT($A345:$B345,$E$21:$F$21)+$G$21</f>
        <v>-0.0473052194663278</v>
      </c>
      <c r="E345" s="40" cm="1">
        <f t="array" ref="E345">SUMPRODUCT($A345:$B345,$E$22:$F$22)+$G$22</f>
        <v>-0.0130556578138953</v>
      </c>
      <c r="F345" s="40" cm="1">
        <f t="array" ref="F345">SUMPRODUCT($A345:$B345,$E$23:$F$23)+$G$23</f>
        <v>0.00573846757853828</v>
      </c>
      <c r="G345" s="40" cm="1">
        <f t="array" ref="G345">SUMPRODUCT($A345:$B345,$E$24:$F$24)+$G$24</f>
        <v>-0.00118924152065798</v>
      </c>
      <c r="H345" s="10">
        <f t="shared" si="1175"/>
        <v>-0.0472699647385598</v>
      </c>
      <c r="I345" s="10">
        <f t="shared" si="1176"/>
        <v>-0.0130549160846337</v>
      </c>
      <c r="J345" s="10">
        <f t="shared" si="1177"/>
        <v>0.00573840459010276</v>
      </c>
      <c r="K345" s="10">
        <f t="shared" si="1178"/>
        <v>-0.00118924096001203</v>
      </c>
      <c r="L345" s="10" cm="1">
        <f t="array" ref="L345">SUMPRODUCT(H345:K345,$E$28:$H$28)+$I$28</f>
        <v>-2.90192057686221e-6</v>
      </c>
      <c r="M345" s="10">
        <f t="shared" si="1179"/>
        <v>0.499999274519856</v>
      </c>
      <c r="N345">
        <f t="shared" si="1180"/>
        <v>0</v>
      </c>
      <c r="O345" s="4">
        <f t="shared" si="1181"/>
        <v>-0.693148631521286</v>
      </c>
      <c r="P345" s="61">
        <f t="shared" si="1182"/>
        <v>-0.500000725480144</v>
      </c>
      <c r="Q345" s="4">
        <f t="shared" si="1183"/>
        <v>0.997765550433615</v>
      </c>
      <c r="R345" s="4">
        <f t="shared" si="1184"/>
        <v>0.999829569166023</v>
      </c>
      <c r="S345" s="4">
        <f t="shared" si="1185"/>
        <v>0.99996707071276</v>
      </c>
      <c r="T345" s="4">
        <f t="shared" si="1186"/>
        <v>0.999998585705939</v>
      </c>
      <c r="U345" s="61">
        <f t="shared" si="1187"/>
        <v>0.000218601614618101</v>
      </c>
      <c r="V345" s="61">
        <f t="shared" si="1188"/>
        <v>0.002385686949995</v>
      </c>
      <c r="W345" s="61">
        <f t="shared" si="1189"/>
        <v>0.00656911697517814</v>
      </c>
      <c r="X345" s="61">
        <f t="shared" si="1190"/>
        <v>-0.00442311206466767</v>
      </c>
      <c r="Y345" s="40" cm="1">
        <f t="array" ref="Y345">SUMPRODUCT($A345:$B345,$Z$21:$AA$21)+$AB$21</f>
        <v>-0.0472149204046421</v>
      </c>
      <c r="Z345" s="40" cm="1">
        <f t="array" ref="Z345">SUMPRODUCT($A345:$B345,$Z$22:$AA$22)+$AB$22</f>
        <v>-0.0120719057046256</v>
      </c>
      <c r="AA345" s="40" cm="1">
        <f t="array" ref="AA345">SUMPRODUCT($A345:$B345,$Z$23:$AA$23)+$AB$23</f>
        <v>0.00845467150755489</v>
      </c>
      <c r="AB345" s="40" cm="1">
        <f t="array" ref="AB345">SUMPRODUCT($A345:$B345,$Z$24:$AA$24)+$AB$24</f>
        <v>-0.00301782940339415</v>
      </c>
      <c r="AC345" s="10">
        <f t="shared" ref="AC345:AF345" si="1419">TANH(Y345)</f>
        <v>-0.0471798670612423</v>
      </c>
      <c r="AD345" s="10">
        <f t="shared" si="1419"/>
        <v>-0.0120713193222166</v>
      </c>
      <c r="AE345" s="10">
        <f t="shared" si="1419"/>
        <v>0.00845447006253129</v>
      </c>
      <c r="AF345" s="10">
        <f t="shared" si="1419"/>
        <v>-0.00301782024200734</v>
      </c>
      <c r="AG345" s="61" cm="1">
        <f t="array" ref="AG345">SUMPRODUCT(AC345:AF345,$Z$28:$AC$28)+$AD$28</f>
        <v>-8.62296451519182e-5</v>
      </c>
      <c r="AH345" s="10">
        <f t="shared" si="1164"/>
        <v>0.499978442588725</v>
      </c>
      <c r="AI345">
        <f t="shared" si="1165"/>
        <v>0</v>
      </c>
      <c r="AJ345" s="4">
        <f t="shared" si="1166"/>
        <v>-0.693190296311965</v>
      </c>
      <c r="AK345" s="61">
        <f t="shared" si="1167"/>
        <v>-0.500021557411275</v>
      </c>
      <c r="AL345" s="4">
        <f t="shared" ref="AL345:AO345" si="1420">1-AC345^2</f>
        <v>0.997774060144084</v>
      </c>
      <c r="AM345" s="4">
        <f t="shared" si="1420"/>
        <v>0.999854283249821</v>
      </c>
      <c r="AN345" s="4">
        <f t="shared" si="1420"/>
        <v>0.999928521935962</v>
      </c>
      <c r="AO345" s="4">
        <f t="shared" si="1420"/>
        <v>0.999990892760987</v>
      </c>
      <c r="AP345" s="61">
        <f t="shared" si="1193"/>
        <v>0.000493503947002811</v>
      </c>
      <c r="AQ345" s="61">
        <f t="shared" si="1194"/>
        <v>0.000174604784741751</v>
      </c>
      <c r="AR345" s="61">
        <f t="shared" si="1195"/>
        <v>0.00618723842541689</v>
      </c>
      <c r="AS345" s="61">
        <f t="shared" si="1196"/>
        <v>-0.00515323747510781</v>
      </c>
      <c r="AT345" s="40" cm="1">
        <f t="array" ref="AT345">SUMPRODUCT($A345:$B345,$AO$21:$AP$21)+$AQ$21</f>
        <v>-0.0470111854141897</v>
      </c>
      <c r="AU345" s="40" cm="1">
        <f t="array" ref="AU345">SUMPRODUCT($A345:$B345,$AO$22:$AP$22)+$AQ$22</f>
        <v>-0.0119999186353325</v>
      </c>
      <c r="AV345" s="40" cm="1">
        <f t="array" ref="AV345">SUMPRODUCT($A345:$B345,$AO$23:$AP$23)+$AQ$23</f>
        <v>0.0110130454986903</v>
      </c>
      <c r="AW345" s="40" cm="1">
        <f t="array" ref="AW345">SUMPRODUCT($A345:$B345,$AO$24:$AP$24)+$AQ$24</f>
        <v>-0.00514647612729679</v>
      </c>
      <c r="AX345" s="10">
        <f t="shared" ref="AX345:BA345" si="1421">TANH(AT345)</f>
        <v>-0.0469765836214387</v>
      </c>
      <c r="AY345" s="10">
        <f t="shared" si="1421"/>
        <v>-0.0119993426802235</v>
      </c>
      <c r="AZ345" s="10">
        <f t="shared" si="1421"/>
        <v>0.0110126002732456</v>
      </c>
      <c r="BA345" s="10">
        <f t="shared" si="1421"/>
        <v>-0.00514643069088447</v>
      </c>
      <c r="BB345" s="10" cm="1">
        <f t="array" ref="BB345">SUMPRODUCT(AX345:BA345,$AU$28:$AX$28)+$AY$28</f>
        <v>-0.000170501960358067</v>
      </c>
      <c r="BC345" s="10">
        <f t="shared" si="1170"/>
        <v>0.499957374510014</v>
      </c>
      <c r="BD345">
        <f t="shared" si="1171"/>
        <v>0</v>
      </c>
      <c r="BE345" s="4">
        <f t="shared" si="1172"/>
        <v>-0.693232435173989</v>
      </c>
      <c r="BF345" s="61">
        <f t="shared" si="1173"/>
        <v>-0.500042625489986</v>
      </c>
      <c r="BG345" s="4">
        <f t="shared" ref="BG345:BJ345" si="1422">1-AX345^2</f>
        <v>0.997793200591258</v>
      </c>
      <c r="BH345" s="4">
        <f t="shared" si="1422"/>
        <v>0.999856015775243</v>
      </c>
      <c r="BI345" s="4">
        <f t="shared" si="1422"/>
        <v>0.999878722635222</v>
      </c>
      <c r="BJ345" s="4">
        <f t="shared" si="1422"/>
        <v>0.999973514251144</v>
      </c>
      <c r="BK345" s="61">
        <f t="shared" si="1199"/>
        <v>0.000780389838109132</v>
      </c>
      <c r="BL345" s="61">
        <f t="shared" si="1200"/>
        <v>-0.00190161239078161</v>
      </c>
      <c r="BM345" s="61">
        <f t="shared" si="1201"/>
        <v>0.00617738101141242</v>
      </c>
      <c r="BN345" s="61">
        <f t="shared" si="1202"/>
        <v>-0.00613270039398656</v>
      </c>
    </row>
    <row r="346" spans="1:66">
      <c r="A346" s="4">
        <f>Planar_dataset!A315</f>
        <v>0.826303188030701</v>
      </c>
      <c r="B346" s="4">
        <f>Planar_dataset!B315</f>
        <v>0.0442761984992546</v>
      </c>
      <c r="C346">
        <f>Planar_dataset!C315</f>
        <v>1</v>
      </c>
      <c r="D346" s="40" cm="1">
        <f t="array" ref="D346">SUMPRODUCT($A346:$B346,$E$21:$F$21)+$G$21</f>
        <v>0.014972764065861</v>
      </c>
      <c r="E346" s="40" cm="1">
        <f t="array" ref="E346">SUMPRODUCT($A346:$B346,$E$22:$F$22)+$G$22</f>
        <v>-2.7722073312869e-5</v>
      </c>
      <c r="F346" s="40" cm="1">
        <f t="array" ref="F346">SUMPRODUCT($A346:$B346,$E$23:$F$23)+$G$23</f>
        <v>-0.0024491413504526</v>
      </c>
      <c r="G346" s="40" cm="1">
        <f t="array" ref="G346">SUMPRODUCT($A346:$B346,$E$24:$F$24)+$G$24</f>
        <v>-0.000961307563575595</v>
      </c>
      <c r="H346" s="10">
        <f t="shared" si="1175"/>
        <v>0.014971645283151</v>
      </c>
      <c r="I346" s="10">
        <f t="shared" si="1176"/>
        <v>-2.77220733057674e-5</v>
      </c>
      <c r="J346" s="10">
        <f t="shared" si="1177"/>
        <v>-0.00244913645357492</v>
      </c>
      <c r="K346" s="10">
        <f t="shared" si="1178"/>
        <v>-0.000961307267457012</v>
      </c>
      <c r="L346" s="10" cm="1">
        <f t="array" ref="L346">SUMPRODUCT(H346:K346,$E$28:$H$28)+$I$28</f>
        <v>1.72463952955409e-5</v>
      </c>
      <c r="M346" s="10">
        <f t="shared" si="1179"/>
        <v>0.500004311598824</v>
      </c>
      <c r="N346">
        <f t="shared" si="1180"/>
        <v>1</v>
      </c>
      <c r="O346" s="4">
        <f t="shared" si="1181"/>
        <v>-0.693138557399477</v>
      </c>
      <c r="P346" s="61">
        <f t="shared" si="1182"/>
        <v>-0.499995688401176</v>
      </c>
      <c r="Q346" s="4">
        <f t="shared" si="1183"/>
        <v>0.999775849837516</v>
      </c>
      <c r="R346" s="4">
        <f t="shared" si="1184"/>
        <v>0.999999999231487</v>
      </c>
      <c r="S346" s="4">
        <f t="shared" si="1185"/>
        <v>0.999994001730632</v>
      </c>
      <c r="T346" s="4">
        <f t="shared" si="1186"/>
        <v>0.999999075888338</v>
      </c>
      <c r="U346" s="61">
        <f t="shared" si="1187"/>
        <v>0.000219039846790982</v>
      </c>
      <c r="V346" s="61">
        <f t="shared" si="1188"/>
        <v>0.00238606957423681</v>
      </c>
      <c r="W346" s="61">
        <f t="shared" si="1189"/>
        <v>0.00656922771400242</v>
      </c>
      <c r="X346" s="61">
        <f t="shared" si="1190"/>
        <v>-0.00442306967371573</v>
      </c>
      <c r="Y346" s="40" cm="1">
        <f t="array" ref="Y346">SUMPRODUCT($A346:$B346,$Z$21:$AA$21)+$AB$21</f>
        <v>0.0149676977288762</v>
      </c>
      <c r="Z346" s="40" cm="1">
        <f t="array" ref="Z346">SUMPRODUCT($A346:$B346,$Z$22:$AA$22)+$AB$22</f>
        <v>-8.48041029668996e-5</v>
      </c>
      <c r="AA346" s="40" cm="1">
        <f t="array" ref="AA346">SUMPRODUCT($A346:$B346,$Z$23:$AA$23)+$AB$23</f>
        <v>-0.00260496418766909</v>
      </c>
      <c r="AB346" s="40" cm="1">
        <f t="array" ref="AB346">SUMPRODUCT($A346:$B346,$Z$24:$AA$24)+$AB$24</f>
        <v>-0.000856246266656082</v>
      </c>
      <c r="AC346" s="10">
        <f t="shared" ref="AC346:AF346" si="1423">TANH(Y346)</f>
        <v>0.0149665800814023</v>
      </c>
      <c r="AD346" s="10">
        <f t="shared" si="1423"/>
        <v>-8.48041027636033e-5</v>
      </c>
      <c r="AE346" s="10">
        <f t="shared" si="1423"/>
        <v>-0.0026049582953964</v>
      </c>
      <c r="AF346" s="10">
        <f t="shared" si="1423"/>
        <v>-0.000856246057401637</v>
      </c>
      <c r="AG346" s="61" cm="1">
        <f t="array" ref="AG346">SUMPRODUCT(AC346:AF346,$Z$28:$AC$28)+$AD$28</f>
        <v>7.24686934288778e-6</v>
      </c>
      <c r="AH346" s="10">
        <f t="shared" si="1164"/>
        <v>0.500001811717336</v>
      </c>
      <c r="AI346">
        <f t="shared" si="1165"/>
        <v>1</v>
      </c>
      <c r="AJ346" s="4">
        <f t="shared" si="1166"/>
        <v>-0.693143557131839</v>
      </c>
      <c r="AK346" s="61">
        <f t="shared" si="1167"/>
        <v>-0.499998188282664</v>
      </c>
      <c r="AL346" s="4">
        <f t="shared" ref="AL346:AO346" si="1424">1-AC346^2</f>
        <v>0.999776001480667</v>
      </c>
      <c r="AM346" s="4">
        <f t="shared" si="1424"/>
        <v>0.999999992808264</v>
      </c>
      <c r="AN346" s="4">
        <f t="shared" si="1424"/>
        <v>0.999993214192279</v>
      </c>
      <c r="AO346" s="4">
        <f t="shared" si="1424"/>
        <v>0.999999266842689</v>
      </c>
      <c r="AP346" s="61">
        <f t="shared" si="1193"/>
        <v>0.000494471006216155</v>
      </c>
      <c r="AQ346" s="61">
        <f t="shared" si="1194"/>
        <v>0.000174622068474918</v>
      </c>
      <c r="AR346" s="61">
        <f t="shared" si="1195"/>
        <v>0.00618734953346146</v>
      </c>
      <c r="AS346" s="61">
        <f t="shared" si="1196"/>
        <v>-0.00515303978416088</v>
      </c>
      <c r="AT346" s="40" cm="1">
        <f t="array" ref="AT346">SUMPRODUCT($A346:$B346,$AO$21:$AP$21)+$AQ$21</f>
        <v>0.0149562479444555</v>
      </c>
      <c r="AU346" s="40" cm="1">
        <f t="array" ref="AU346">SUMPRODUCT($A346:$B346,$AO$22:$AP$22)+$AQ$22</f>
        <v>-8.89832857634474e-5</v>
      </c>
      <c r="AV346" s="40" cm="1">
        <f t="array" ref="AV346">SUMPRODUCT($A346:$B346,$AO$23:$AP$23)+$AQ$23</f>
        <v>-0.00275212874313394</v>
      </c>
      <c r="AW346" s="40" cm="1">
        <f t="array" ref="AW346">SUMPRODUCT($A346:$B346,$AO$24:$AP$24)+$AQ$24</f>
        <v>-0.000733631264561672</v>
      </c>
      <c r="AX346" s="10">
        <f t="shared" ref="AX346:BA346" si="1425">TANH(AT346)</f>
        <v>0.0149551328597552</v>
      </c>
      <c r="AY346" s="10">
        <f t="shared" si="1425"/>
        <v>-8.89832855285901e-5</v>
      </c>
      <c r="AZ346" s="10">
        <f t="shared" si="1425"/>
        <v>-0.00275212179475224</v>
      </c>
      <c r="BA346" s="10">
        <f t="shared" si="1425"/>
        <v>-0.000733631132944624</v>
      </c>
      <c r="BB346" s="10" cm="1">
        <f t="array" ref="BB346">SUMPRODUCT(AX346:BA346,$AU$28:$AX$28)+$AY$28</f>
        <v>2.11875248836237e-6</v>
      </c>
      <c r="BC346" s="10">
        <f t="shared" si="1170"/>
        <v>0.500000529688122</v>
      </c>
      <c r="BD346">
        <f t="shared" si="1171"/>
        <v>1</v>
      </c>
      <c r="BE346" s="4">
        <f t="shared" si="1172"/>
        <v>-0.693146121184262</v>
      </c>
      <c r="BF346" s="61">
        <f t="shared" si="1173"/>
        <v>-0.499999470311878</v>
      </c>
      <c r="BG346" s="4">
        <f t="shared" ref="BG346:BJ346" si="1426">1-AX346^2</f>
        <v>0.999776344001147</v>
      </c>
      <c r="BH346" s="4">
        <f t="shared" si="1426"/>
        <v>0.999999992081975</v>
      </c>
      <c r="BI346" s="4">
        <f t="shared" si="1426"/>
        <v>0.999992425825627</v>
      </c>
      <c r="BJ346" s="4">
        <f t="shared" si="1426"/>
        <v>0.999999461785361</v>
      </c>
      <c r="BK346" s="61">
        <f t="shared" si="1199"/>
        <v>0.000781873402081785</v>
      </c>
      <c r="BL346" s="61">
        <f t="shared" si="1200"/>
        <v>-0.00190172207885324</v>
      </c>
      <c r="BM346" s="61">
        <f t="shared" si="1201"/>
        <v>0.00617755029740429</v>
      </c>
      <c r="BN346" s="61">
        <f t="shared" si="1202"/>
        <v>-0.00613233024248624</v>
      </c>
    </row>
    <row r="347" spans="1:66">
      <c r="A347" s="4">
        <f>Planar_dataset!A316</f>
        <v>-3.72885114744768</v>
      </c>
      <c r="B347" s="4">
        <f>Planar_dataset!B316</f>
        <v>1.29232911835448</v>
      </c>
      <c r="C347">
        <f>Planar_dataset!C316</f>
        <v>1</v>
      </c>
      <c r="D347" s="40" cm="1">
        <f t="array" ref="D347">SUMPRODUCT($A347:$B347,$E$21:$F$21)+$G$21</f>
        <v>-0.06105414945243</v>
      </c>
      <c r="E347" s="40" cm="1">
        <f t="array" ref="E347">SUMPRODUCT($A347:$B347,$E$22:$F$22)+$G$22</f>
        <v>-0.0276807057694514</v>
      </c>
      <c r="F347" s="40" cm="1">
        <f t="array" ref="F347">SUMPRODUCT($A347:$B347,$E$23:$F$23)+$G$23</f>
        <v>0.00575873958327241</v>
      </c>
      <c r="G347" s="40" cm="1">
        <f t="array" ref="G347">SUMPRODUCT($A347:$B347,$E$24:$F$24)+$G$24</f>
        <v>-0.00501760563720033</v>
      </c>
      <c r="H347" s="10">
        <f t="shared" si="1175"/>
        <v>-0.0609784003932197</v>
      </c>
      <c r="I347" s="10">
        <f t="shared" si="1176"/>
        <v>-0.0276736380852355</v>
      </c>
      <c r="J347" s="10">
        <f t="shared" si="1177"/>
        <v>0.0057586759249333</v>
      </c>
      <c r="K347" s="10">
        <f t="shared" si="1178"/>
        <v>-0.00501756352926517</v>
      </c>
      <c r="L347" s="10" cm="1">
        <f t="array" ref="L347">SUMPRODUCT(H347:K347,$E$28:$H$28)+$I$28</f>
        <v>3.87355059485517e-5</v>
      </c>
      <c r="M347" s="10">
        <f t="shared" si="1179"/>
        <v>0.500009683876486</v>
      </c>
      <c r="N347">
        <f t="shared" si="1180"/>
        <v>1</v>
      </c>
      <c r="O347" s="4">
        <f t="shared" si="1181"/>
        <v>-0.693127812994526</v>
      </c>
      <c r="P347" s="61">
        <f t="shared" si="1182"/>
        <v>-0.499990316123514</v>
      </c>
      <c r="Q347" s="4">
        <f t="shared" si="1183"/>
        <v>0.996281634685484</v>
      </c>
      <c r="R347" s="4">
        <f t="shared" si="1184"/>
        <v>0.999234169755127</v>
      </c>
      <c r="S347" s="4">
        <f t="shared" si="1185"/>
        <v>0.999966837651592</v>
      </c>
      <c r="T347" s="4">
        <f t="shared" si="1186"/>
        <v>0.99997482405623</v>
      </c>
      <c r="U347" s="61">
        <f t="shared" si="1187"/>
        <v>0.000218271957562079</v>
      </c>
      <c r="V347" s="61">
        <f t="shared" si="1188"/>
        <v>0.00238421663397912</v>
      </c>
      <c r="W347" s="61">
        <f t="shared" si="1189"/>
        <v>0.00656897868378928</v>
      </c>
      <c r="X347" s="61">
        <f t="shared" si="1190"/>
        <v>-0.0044229148828994</v>
      </c>
      <c r="Y347" s="40" cm="1">
        <f t="array" ref="Y347">SUMPRODUCT($A347:$B347,$Z$21:$AA$21)+$AB$21</f>
        <v>-0.0608764049701076</v>
      </c>
      <c r="Z347" s="40" cm="1">
        <f t="array" ref="Z347">SUMPRODUCT($A347:$B347,$Z$22:$AA$22)+$AB$22</f>
        <v>-0.0257495778836778</v>
      </c>
      <c r="AA347" s="40" cm="1">
        <f t="array" ref="AA347">SUMPRODUCT($A347:$B347,$Z$23:$AA$23)+$AB$23</f>
        <v>0.0110969246736567</v>
      </c>
      <c r="AB347" s="40" cm="1">
        <f t="array" ref="AB347">SUMPRODUCT($A347:$B347,$Z$24:$AA$24)+$AB$24</f>
        <v>-0.00861085003631065</v>
      </c>
      <c r="AC347" s="10">
        <f t="shared" ref="AC347:AF347" si="1427">TANH(Y347)</f>
        <v>-0.060801314912326</v>
      </c>
      <c r="AD347" s="10">
        <f t="shared" si="1427"/>
        <v>-0.0257438883860472</v>
      </c>
      <c r="AE347" s="10">
        <f t="shared" si="1427"/>
        <v>0.0110964691978979</v>
      </c>
      <c r="AF347" s="10">
        <f t="shared" si="1427"/>
        <v>-0.00861063722047429</v>
      </c>
      <c r="AG347" s="61" cm="1">
        <f t="array" ref="AG347">SUMPRODUCT(AC347:AF347,$Z$28:$AC$28)+$AD$28</f>
        <v>-0.000158315226703976</v>
      </c>
      <c r="AH347" s="10">
        <f t="shared" si="1164"/>
        <v>0.499960421193407</v>
      </c>
      <c r="AI347">
        <f t="shared" si="1165"/>
        <v>0</v>
      </c>
      <c r="AJ347" s="4">
        <f t="shared" si="1166"/>
        <v>-0.693226341306261</v>
      </c>
      <c r="AK347" s="61">
        <f t="shared" si="1167"/>
        <v>-0.500039578806593</v>
      </c>
      <c r="AL347" s="4">
        <f t="shared" ref="AL347:AO347" si="1428">1-AC347^2</f>
        <v>0.996303200104932</v>
      </c>
      <c r="AM347" s="4">
        <f t="shared" si="1428"/>
        <v>0.999337252210767</v>
      </c>
      <c r="AN347" s="4">
        <f t="shared" si="1428"/>
        <v>0.99987686837134</v>
      </c>
      <c r="AO347" s="4">
        <f t="shared" si="1428"/>
        <v>0.999925856926657</v>
      </c>
      <c r="AP347" s="61">
        <f t="shared" si="1193"/>
        <v>0.000492794212681563</v>
      </c>
      <c r="AQ347" s="61">
        <f t="shared" si="1194"/>
        <v>0.00017452078521006</v>
      </c>
      <c r="AR347" s="61">
        <f t="shared" si="1195"/>
        <v>0.00618714179385696</v>
      </c>
      <c r="AS347" s="61">
        <f t="shared" si="1196"/>
        <v>-0.00515308804392943</v>
      </c>
      <c r="AT347" s="40" cm="1">
        <f t="array" ref="AT347">SUMPRODUCT($A347:$B347,$AO$21:$AP$21)+$AQ$21</f>
        <v>-0.0604754081999894</v>
      </c>
      <c r="AU347" s="40" cm="1">
        <f t="array" ref="AU347">SUMPRODUCT($A347:$B347,$AO$22:$AP$22)+$AQ$22</f>
        <v>-0.0256082613851928</v>
      </c>
      <c r="AV347" s="40" cm="1">
        <f t="array" ref="AV347">SUMPRODUCT($A347:$B347,$AO$23:$AP$23)+$AQ$23</f>
        <v>0.0161240050528764</v>
      </c>
      <c r="AW347" s="40" cm="1">
        <f t="array" ref="AW347">SUMPRODUCT($A347:$B347,$AO$24:$AP$24)+$AQ$24</f>
        <v>-0.012792950173978</v>
      </c>
      <c r="AX347" s="10">
        <f t="shared" ref="AX347:BA347" si="1429">TANH(AT347)</f>
        <v>-0.0604017908275908</v>
      </c>
      <c r="AY347" s="10">
        <f t="shared" si="1429"/>
        <v>-0.0256026650319236</v>
      </c>
      <c r="AZ347" s="10">
        <f t="shared" si="1429"/>
        <v>0.0161226078728752</v>
      </c>
      <c r="BA347" s="10">
        <f t="shared" si="1429"/>
        <v>-0.0127922523234027</v>
      </c>
      <c r="BB347" s="10" cm="1">
        <f t="array" ref="BB347">SUMPRODUCT(AX347:BA347,$AU$28:$AX$28)+$AY$28</f>
        <v>-0.000358151908271172</v>
      </c>
      <c r="BC347" s="10">
        <f t="shared" si="1170"/>
        <v>0.499910462023889</v>
      </c>
      <c r="BD347">
        <f t="shared" si="1171"/>
        <v>0</v>
      </c>
      <c r="BE347" s="4">
        <f t="shared" si="1172"/>
        <v>-0.69332627254818</v>
      </c>
      <c r="BF347" s="61">
        <f t="shared" si="1173"/>
        <v>-0.500089537976111</v>
      </c>
      <c r="BG347" s="4">
        <f t="shared" ref="BG347:BJ347" si="1430">1-AX347^2</f>
        <v>0.99635162366482</v>
      </c>
      <c r="BH347" s="4">
        <f t="shared" si="1430"/>
        <v>0.999344503543263</v>
      </c>
      <c r="BI347" s="4">
        <f t="shared" si="1430"/>
        <v>0.999740061515378</v>
      </c>
      <c r="BJ347" s="4">
        <f t="shared" si="1430"/>
        <v>0.999836358280494</v>
      </c>
      <c r="BK347" s="61">
        <f t="shared" si="1199"/>
        <v>0.000779335466039037</v>
      </c>
      <c r="BL347" s="61">
        <f t="shared" si="1200"/>
        <v>-0.0019008178649619</v>
      </c>
      <c r="BM347" s="61">
        <f t="shared" si="1201"/>
        <v>0.00617710380777491</v>
      </c>
      <c r="BN347" s="61">
        <f t="shared" si="1202"/>
        <v>-0.00613243450771264</v>
      </c>
    </row>
    <row r="348" spans="1:66">
      <c r="A348" s="4">
        <f>Planar_dataset!A317</f>
        <v>-1.23292968350793</v>
      </c>
      <c r="B348" s="4">
        <f>Planar_dataset!B317</f>
        <v>0.072843000330562</v>
      </c>
      <c r="C348">
        <f>Planar_dataset!C317</f>
        <v>1</v>
      </c>
      <c r="D348" s="40" cm="1">
        <f t="array" ref="D348">SUMPRODUCT($A348:$B348,$E$21:$F$21)+$G$21</f>
        <v>-0.0217345645047457</v>
      </c>
      <c r="E348" s="40" cm="1">
        <f t="array" ref="E348">SUMPRODUCT($A348:$B348,$E$22:$F$22)+$G$22</f>
        <v>-0.00254716992376518</v>
      </c>
      <c r="F348" s="40" cm="1">
        <f t="array" ref="F348">SUMPRODUCT($A348:$B348,$E$23:$F$23)+$G$23</f>
        <v>0.00316158440290751</v>
      </c>
      <c r="G348" s="40" cm="1">
        <f t="array" ref="G348">SUMPRODUCT($A348:$B348,$E$24:$F$24)+$G$24</f>
        <v>0.000563418180680046</v>
      </c>
      <c r="H348" s="10">
        <f t="shared" si="1175"/>
        <v>-0.0217311427449562</v>
      </c>
      <c r="I348" s="10">
        <f t="shared" si="1176"/>
        <v>-0.00254716441503663</v>
      </c>
      <c r="J348" s="10">
        <f t="shared" si="1177"/>
        <v>0.00316157386895515</v>
      </c>
      <c r="K348" s="10">
        <f t="shared" si="1178"/>
        <v>0.000563418121062889</v>
      </c>
      <c r="L348" s="10" cm="1">
        <f t="array" ref="L348">SUMPRODUCT(H348:K348,$E$28:$H$28)+$I$28</f>
        <v>-1.48769652211729e-5</v>
      </c>
      <c r="M348" s="10">
        <f t="shared" si="1179"/>
        <v>0.499996280758695</v>
      </c>
      <c r="N348">
        <f t="shared" si="1180"/>
        <v>0</v>
      </c>
      <c r="O348" s="4">
        <f t="shared" si="1181"/>
        <v>-0.693154619070222</v>
      </c>
      <c r="P348" s="61">
        <f t="shared" si="1182"/>
        <v>-0.500003719241305</v>
      </c>
      <c r="Q348" s="4">
        <f t="shared" si="1183"/>
        <v>0.999527757434998</v>
      </c>
      <c r="R348" s="4">
        <f t="shared" si="1184"/>
        <v>0.999993511953443</v>
      </c>
      <c r="S348" s="4">
        <f t="shared" si="1185"/>
        <v>0.999990004450671</v>
      </c>
      <c r="T348" s="4">
        <f t="shared" si="1186"/>
        <v>0.999999682560021</v>
      </c>
      <c r="U348" s="61">
        <f t="shared" si="1187"/>
        <v>0.00021898900979091</v>
      </c>
      <c r="V348" s="61">
        <f t="shared" si="1188"/>
        <v>0.00238609241950847</v>
      </c>
      <c r="W348" s="61">
        <f t="shared" si="1189"/>
        <v>0.0065693069681258</v>
      </c>
      <c r="X348" s="61">
        <f t="shared" si="1190"/>
        <v>-0.0044231433996559</v>
      </c>
      <c r="Y348" s="40" cm="1">
        <f t="array" ref="Y348">SUMPRODUCT($A348:$B348,$Z$21:$AA$21)+$AB$21</f>
        <v>-0.0217125764461912</v>
      </c>
      <c r="Z348" s="40" cm="1">
        <f t="array" ref="Z348">SUMPRODUCT($A348:$B348,$Z$22:$AA$22)+$AB$22</f>
        <v>-0.0023058936729453</v>
      </c>
      <c r="AA348" s="40" cm="1">
        <f t="array" ref="AA348">SUMPRODUCT($A348:$B348,$Z$23:$AA$23)+$AB$23</f>
        <v>0.00382559449294005</v>
      </c>
      <c r="AB348" s="40" cm="1">
        <f t="array" ref="AB348">SUMPRODUCT($A348:$B348,$Z$24:$AA$24)+$AB$24</f>
        <v>0.000116227627529151</v>
      </c>
      <c r="AC348" s="10">
        <f t="shared" ref="AC348:AF348" si="1431">TANH(Y348)</f>
        <v>-0.021709165059601</v>
      </c>
      <c r="AD348" s="10">
        <f t="shared" si="1431"/>
        <v>-0.00230588958602984</v>
      </c>
      <c r="AE348" s="10">
        <f t="shared" si="1431"/>
        <v>0.00382557583030327</v>
      </c>
      <c r="AF348" s="10">
        <f t="shared" si="1431"/>
        <v>0.000116227627005783</v>
      </c>
      <c r="AG348" s="61" cm="1">
        <f t="array" ref="AG348">SUMPRODUCT(AC348:AF348,$Z$28:$AC$28)+$AD$28</f>
        <v>-2.52533019539321e-5</v>
      </c>
      <c r="AH348" s="10">
        <f t="shared" si="1164"/>
        <v>0.499993686674512</v>
      </c>
      <c r="AI348">
        <f t="shared" si="1165"/>
        <v>0</v>
      </c>
      <c r="AJ348" s="4">
        <f t="shared" si="1166"/>
        <v>-0.693159807290638</v>
      </c>
      <c r="AK348" s="61">
        <f t="shared" si="1167"/>
        <v>-0.500006313325488</v>
      </c>
      <c r="AL348" s="4">
        <f t="shared" ref="AL348:AO348" si="1432">1-AC348^2</f>
        <v>0.999528712152415</v>
      </c>
      <c r="AM348" s="4">
        <f t="shared" si="1432"/>
        <v>0.999994682873217</v>
      </c>
      <c r="AN348" s="4">
        <f t="shared" si="1432"/>
        <v>0.999985364969567</v>
      </c>
      <c r="AO348" s="4">
        <f t="shared" si="1432"/>
        <v>0.999999986491139</v>
      </c>
      <c r="AP348" s="61">
        <f t="shared" si="1193"/>
        <v>0.00049435673465494</v>
      </c>
      <c r="AQ348" s="61">
        <f t="shared" si="1194"/>
        <v>0.000174623978861853</v>
      </c>
      <c r="AR348" s="61">
        <f t="shared" si="1195"/>
        <v>0.00618740151178237</v>
      </c>
      <c r="AS348" s="61">
        <f t="shared" si="1196"/>
        <v>-0.00515312723024221</v>
      </c>
      <c r="AT348" s="40" cm="1">
        <f t="array" ref="AT348">SUMPRODUCT($A348:$B348,$AO$21:$AP$21)+$AQ$21</f>
        <v>-0.0216629571348393</v>
      </c>
      <c r="AU348" s="40" cm="1">
        <f t="array" ref="AU348">SUMPRODUCT($A348:$B348,$AO$22:$AP$22)+$AQ$22</f>
        <v>-0.00228824056909893</v>
      </c>
      <c r="AV348" s="40" cm="1">
        <f t="array" ref="AV348">SUMPRODUCT($A348:$B348,$AO$23:$AP$23)+$AQ$23</f>
        <v>0.00445130077272285</v>
      </c>
      <c r="AW348" s="40" cm="1">
        <f t="array" ref="AW348">SUMPRODUCT($A348:$B348,$AO$24:$AP$24)+$AQ$24</f>
        <v>-0.000404584094756962</v>
      </c>
      <c r="AX348" s="10">
        <f t="shared" ref="AX348:BA348" si="1433">TANH(AT348)</f>
        <v>-0.0216595690798437</v>
      </c>
      <c r="AY348" s="10">
        <f t="shared" si="1433"/>
        <v>-0.00228823657533051</v>
      </c>
      <c r="AZ348" s="10">
        <f t="shared" si="1433"/>
        <v>0.00445127137348144</v>
      </c>
      <c r="BA348" s="10">
        <f t="shared" si="1433"/>
        <v>-0.000404584072681737</v>
      </c>
      <c r="BB348" s="10" cm="1">
        <f t="array" ref="BB348">SUMPRODUCT(AX348:BA348,$AU$28:$AX$28)+$AY$28</f>
        <v>-3.39407598354188e-5</v>
      </c>
      <c r="BC348" s="10">
        <f t="shared" si="1170"/>
        <v>0.499991514810042</v>
      </c>
      <c r="BD348">
        <f t="shared" si="1171"/>
        <v>0</v>
      </c>
      <c r="BE348" s="4">
        <f t="shared" si="1172"/>
        <v>-0.69316415108386</v>
      </c>
      <c r="BF348" s="61">
        <f t="shared" si="1173"/>
        <v>-0.500008485189958</v>
      </c>
      <c r="BG348" s="4">
        <f t="shared" ref="BG348:BJ348" si="1434">1-AX348^2</f>
        <v>0.999530863067275</v>
      </c>
      <c r="BH348" s="4">
        <f t="shared" si="1434"/>
        <v>0.999994763973375</v>
      </c>
      <c r="BI348" s="4">
        <f t="shared" si="1434"/>
        <v>0.99998018618316</v>
      </c>
      <c r="BJ348" s="4">
        <f t="shared" si="1434"/>
        <v>0.999999836311728</v>
      </c>
      <c r="BK348" s="61">
        <f t="shared" si="1199"/>
        <v>0.000781695517672255</v>
      </c>
      <c r="BL348" s="61">
        <f t="shared" si="1200"/>
        <v>-0.00190174642388604</v>
      </c>
      <c r="BM348" s="61">
        <f t="shared" si="1201"/>
        <v>0.0061775860643049</v>
      </c>
      <c r="BN348" s="61">
        <f t="shared" si="1202"/>
        <v>-0.00613244310378435</v>
      </c>
    </row>
    <row r="349" spans="1:66">
      <c r="A349" s="4">
        <f>Planar_dataset!A318</f>
        <v>-0.958935652494232</v>
      </c>
      <c r="B349" s="4">
        <f>Planar_dataset!B318</f>
        <v>0.061971013652499</v>
      </c>
      <c r="C349">
        <f>Planar_dataset!C318</f>
        <v>1</v>
      </c>
      <c r="D349" s="40" cm="1">
        <f t="array" ref="D349">SUMPRODUCT($A349:$B349,$E$21:$F$21)+$G$21</f>
        <v>-0.0168812865433313</v>
      </c>
      <c r="E349" s="40" cm="1">
        <f t="array" ref="E349">SUMPRODUCT($A349:$B349,$E$22:$F$22)+$G$22</f>
        <v>-0.00208017394271206</v>
      </c>
      <c r="F349" s="40" cm="1">
        <f t="array" ref="F349">SUMPRODUCT($A349:$B349,$E$23:$F$23)+$G$23</f>
        <v>0.00244012663424722</v>
      </c>
      <c r="G349" s="40" cm="1">
        <f t="array" ref="G349">SUMPRODUCT($A349:$B349,$E$24:$F$24)+$G$24</f>
        <v>0.000404878890301455</v>
      </c>
      <c r="H349" s="10">
        <f t="shared" si="1175"/>
        <v>-0.016879683128607</v>
      </c>
      <c r="I349" s="10">
        <f t="shared" si="1176"/>
        <v>-0.00208017094232731</v>
      </c>
      <c r="J349" s="10">
        <f t="shared" si="1177"/>
        <v>0.00244012179124346</v>
      </c>
      <c r="K349" s="10">
        <f t="shared" si="1178"/>
        <v>0.00040487886817794</v>
      </c>
      <c r="L349" s="10" cm="1">
        <f t="array" ref="L349">SUMPRODUCT(H349:K349,$E$28:$H$28)+$I$28</f>
        <v>-1.1154932197475e-5</v>
      </c>
      <c r="M349" s="10">
        <f t="shared" si="1179"/>
        <v>0.499997211266951</v>
      </c>
      <c r="N349">
        <f t="shared" si="1180"/>
        <v>0</v>
      </c>
      <c r="O349" s="4">
        <f t="shared" si="1181"/>
        <v>-0.693152758041598</v>
      </c>
      <c r="P349" s="61">
        <f t="shared" si="1182"/>
        <v>-0.500002788733049</v>
      </c>
      <c r="Q349" s="4">
        <f t="shared" si="1183"/>
        <v>0.999715076297478</v>
      </c>
      <c r="R349" s="4">
        <f t="shared" si="1184"/>
        <v>0.999995672888851</v>
      </c>
      <c r="S349" s="4">
        <f t="shared" si="1185"/>
        <v>0.999994045805644</v>
      </c>
      <c r="T349" s="4">
        <f t="shared" si="1186"/>
        <v>0.999999836073102</v>
      </c>
      <c r="U349" s="61">
        <f t="shared" si="1187"/>
        <v>0.000219029642328519</v>
      </c>
      <c r="V349" s="61">
        <f t="shared" si="1188"/>
        <v>0.00238609313519956</v>
      </c>
      <c r="W349" s="61">
        <f t="shared" si="1189"/>
        <v>0.00656932129174534</v>
      </c>
      <c r="X349" s="61">
        <f t="shared" si="1190"/>
        <v>-0.00442313584718355</v>
      </c>
      <c r="Y349" s="40" cm="1">
        <f t="array" ref="Y349">SUMPRODUCT($A349:$B349,$Z$21:$AA$21)+$AB$21</f>
        <v>-0.0168636320709118</v>
      </c>
      <c r="Z349" s="40" cm="1">
        <f t="array" ref="Z349">SUMPRODUCT($A349:$B349,$Z$22:$AA$22)+$AB$22</f>
        <v>-0.00188652269802312</v>
      </c>
      <c r="AA349" s="40" cm="1">
        <f t="array" ref="AA349">SUMPRODUCT($A349:$B349,$Z$23:$AA$23)+$AB$23</f>
        <v>0.00297308841190928</v>
      </c>
      <c r="AB349" s="40" cm="1">
        <f t="array" ref="AB349">SUMPRODUCT($A349:$B349,$Z$24:$AA$24)+$AB$24</f>
        <v>4.59492963365727e-5</v>
      </c>
      <c r="AC349" s="10">
        <f t="shared" ref="AC349:AF349" si="1435">TANH(Y349)</f>
        <v>-0.0168620336811075</v>
      </c>
      <c r="AD349" s="10">
        <f t="shared" si="1435"/>
        <v>-0.00188652046000174</v>
      </c>
      <c r="AE349" s="10">
        <f t="shared" si="1435"/>
        <v>0.00297307965197835</v>
      </c>
      <c r="AF349" s="10">
        <f t="shared" si="1435"/>
        <v>4.59492963042345e-5</v>
      </c>
      <c r="AG349" s="61" cm="1">
        <f t="array" ref="AG349">SUMPRODUCT(AC349:AF349,$Z$28:$AC$28)+$AD$28</f>
        <v>-2.03691916609082e-5</v>
      </c>
      <c r="AH349" s="10">
        <f t="shared" si="1164"/>
        <v>0.499994907702085</v>
      </c>
      <c r="AI349">
        <f t="shared" si="1165"/>
        <v>0</v>
      </c>
      <c r="AJ349" s="4">
        <f t="shared" si="1166"/>
        <v>-0.693157365207639</v>
      </c>
      <c r="AK349" s="61">
        <f t="shared" si="1167"/>
        <v>-0.500005092297915</v>
      </c>
      <c r="AL349" s="4">
        <f t="shared" ref="AL349:AO349" si="1436">1-AC349^2</f>
        <v>0.999715671820137</v>
      </c>
      <c r="AM349" s="4">
        <f t="shared" si="1436"/>
        <v>0.999996441040554</v>
      </c>
      <c r="AN349" s="4">
        <f t="shared" si="1436"/>
        <v>0.999991160797383</v>
      </c>
      <c r="AO349" s="4">
        <f t="shared" si="1436"/>
        <v>0.999999997888662</v>
      </c>
      <c r="AP349" s="61">
        <f t="shared" si="1193"/>
        <v>0.000494447995548022</v>
      </c>
      <c r="AQ349" s="61">
        <f t="shared" si="1194"/>
        <v>0.00017462385944491</v>
      </c>
      <c r="AR349" s="61">
        <f t="shared" si="1195"/>
        <v>0.00618742226354851</v>
      </c>
      <c r="AS349" s="61">
        <f t="shared" si="1196"/>
        <v>-0.00515311470491298</v>
      </c>
      <c r="AT349" s="40" cm="1">
        <f t="array" ref="AT349">SUMPRODUCT($A349:$B349,$AO$21:$AP$21)+$AQ$21</f>
        <v>-0.0168237936016967</v>
      </c>
      <c r="AU349" s="40" cm="1">
        <f t="array" ref="AU349">SUMPRODUCT($A349:$B349,$AO$22:$AP$22)+$AQ$22</f>
        <v>-0.00187235459460136</v>
      </c>
      <c r="AV349" s="40" cm="1">
        <f t="array" ref="AV349">SUMPRODUCT($A349:$B349,$AO$23:$AP$23)+$AQ$23</f>
        <v>0.00347528330786749</v>
      </c>
      <c r="AW349" s="40" cm="1">
        <f t="array" ref="AW349">SUMPRODUCT($A349:$B349,$AO$24:$AP$24)+$AQ$24</f>
        <v>-0.000372054761117052</v>
      </c>
      <c r="AX349" s="10">
        <f t="shared" ref="AX349:BA349" si="1437">TANH(AT349)</f>
        <v>-0.0168222065123587</v>
      </c>
      <c r="AY349" s="10">
        <f t="shared" si="1437"/>
        <v>-0.00187235240662594</v>
      </c>
      <c r="AZ349" s="10">
        <f t="shared" si="1437"/>
        <v>0.00347526931691473</v>
      </c>
      <c r="BA349" s="10">
        <f t="shared" si="1437"/>
        <v>-0.000372054743949858</v>
      </c>
      <c r="BB349" s="10" cm="1">
        <f t="array" ref="BB349">SUMPRODUCT(AX349:BA349,$AU$28:$AX$28)+$AY$28</f>
        <v>-2.74674069014168e-5</v>
      </c>
      <c r="BC349" s="10">
        <f t="shared" si="1170"/>
        <v>0.499993133148275</v>
      </c>
      <c r="BD349">
        <f t="shared" si="1171"/>
        <v>0</v>
      </c>
      <c r="BE349" s="4">
        <f t="shared" si="1172"/>
        <v>-0.693160914357703</v>
      </c>
      <c r="BF349" s="61">
        <f t="shared" si="1173"/>
        <v>-0.500006866851725</v>
      </c>
      <c r="BG349" s="4">
        <f t="shared" ref="BG349:BJ349" si="1438">1-AX349^2</f>
        <v>0.999717013368056</v>
      </c>
      <c r="BH349" s="4">
        <f t="shared" si="1438"/>
        <v>0.999996494296465</v>
      </c>
      <c r="BI349" s="4">
        <f t="shared" si="1438"/>
        <v>0.999987922503175</v>
      </c>
      <c r="BJ349" s="4">
        <f t="shared" si="1438"/>
        <v>0.999999861575268</v>
      </c>
      <c r="BK349" s="61">
        <f t="shared" si="1199"/>
        <v>0.000781838568301743</v>
      </c>
      <c r="BL349" s="61">
        <f t="shared" si="1200"/>
        <v>-0.00190174355929493</v>
      </c>
      <c r="BM349" s="61">
        <f t="shared" si="1201"/>
        <v>0.00617761386237177</v>
      </c>
      <c r="BN349" s="61">
        <f t="shared" si="1202"/>
        <v>-0.00613242341031366</v>
      </c>
    </row>
    <row r="350" spans="1:66">
      <c r="A350" s="4">
        <f>Planar_dataset!A319</f>
        <v>-3.8581106212253</v>
      </c>
      <c r="B350" s="4">
        <f>Planar_dataset!B319</f>
        <v>1.42351447943218</v>
      </c>
      <c r="C350">
        <f>Planar_dataset!C319</f>
        <v>1</v>
      </c>
      <c r="D350" s="40" cm="1">
        <f t="array" ref="D350">SUMPRODUCT($A350:$B350,$E$21:$F$21)+$G$21</f>
        <v>-0.0627934841814888</v>
      </c>
      <c r="E350" s="40" cm="1">
        <f t="array" ref="E350">SUMPRODUCT($A350:$B350,$E$22:$F$22)+$G$22</f>
        <v>-0.0302500675204553</v>
      </c>
      <c r="F350" s="40" cm="1">
        <f t="array" ref="F350">SUMPRODUCT($A350:$B350,$E$23:$F$23)+$G$23</f>
        <v>0.00565189826625414</v>
      </c>
      <c r="G350" s="40" cm="1">
        <f t="array" ref="G350">SUMPRODUCT($A350:$B350,$E$24:$F$24)+$G$24</f>
        <v>-0.00573318753549128</v>
      </c>
      <c r="H350" s="10">
        <f t="shared" si="1175"/>
        <v>-0.0627110821216378</v>
      </c>
      <c r="I350" s="10">
        <f t="shared" si="1176"/>
        <v>-0.0302408439545175</v>
      </c>
      <c r="J350" s="10">
        <f t="shared" si="1177"/>
        <v>0.005651838085697</v>
      </c>
      <c r="K350" s="10">
        <f t="shared" si="1178"/>
        <v>-0.00573312472076389</v>
      </c>
      <c r="L350" s="10" cm="1">
        <f t="array" ref="L350">SUMPRODUCT(H350:K350,$E$28:$H$28)+$I$28</f>
        <v>4.6819594907599e-5</v>
      </c>
      <c r="M350" s="10">
        <f t="shared" si="1179"/>
        <v>0.500011704898725</v>
      </c>
      <c r="N350">
        <f t="shared" si="1180"/>
        <v>1</v>
      </c>
      <c r="O350" s="4">
        <f t="shared" si="1181"/>
        <v>-0.693123771036501</v>
      </c>
      <c r="P350" s="61">
        <f t="shared" si="1182"/>
        <v>-0.499988295101275</v>
      </c>
      <c r="Q350" s="4">
        <f t="shared" si="1183"/>
        <v>0.996067320179133</v>
      </c>
      <c r="R350" s="4">
        <f t="shared" si="1184"/>
        <v>0.999085491356918</v>
      </c>
      <c r="S350" s="4">
        <f t="shared" si="1185"/>
        <v>0.999968056726253</v>
      </c>
      <c r="T350" s="4">
        <f t="shared" si="1186"/>
        <v>0.999967131280936</v>
      </c>
      <c r="U350" s="61">
        <f t="shared" si="1187"/>
        <v>0.000218224122032956</v>
      </c>
      <c r="V350" s="61">
        <f t="shared" si="1188"/>
        <v>0.00238385224492589</v>
      </c>
      <c r="W350" s="61">
        <f t="shared" si="1189"/>
        <v>0.00656896013947967</v>
      </c>
      <c r="X350" s="61">
        <f t="shared" si="1190"/>
        <v>-0.00442286297972504</v>
      </c>
      <c r="Y350" s="40" cm="1">
        <f t="array" ref="Y350">SUMPRODUCT($A350:$B350,$Z$21:$AA$21)+$AB$21</f>
        <v>-0.0626006131681235</v>
      </c>
      <c r="Z350" s="40" cm="1">
        <f t="array" ref="Z350">SUMPRODUCT($A350:$B350,$Z$22:$AA$22)+$AB$22</f>
        <v>-0.0281551636019024</v>
      </c>
      <c r="AA350" s="40" cm="1">
        <f t="array" ref="AA350">SUMPRODUCT($A350:$B350,$Z$23:$AA$23)+$AB$23</f>
        <v>0.0114434704310431</v>
      </c>
      <c r="AB350" s="40" cm="1">
        <f t="array" ref="AB350">SUMPRODUCT($A350:$B350,$Z$24:$AA$24)+$AB$24</f>
        <v>-0.00963156282308644</v>
      </c>
      <c r="AC350" s="10">
        <f t="shared" ref="AC350:AF350" si="1439">TANH(Y350)</f>
        <v>-0.0625189672869392</v>
      </c>
      <c r="AD350" s="10">
        <f t="shared" si="1439"/>
        <v>-0.0281477263031882</v>
      </c>
      <c r="AE350" s="10">
        <f t="shared" si="1439"/>
        <v>0.0114429709382202</v>
      </c>
      <c r="AF350" s="10">
        <f t="shared" si="1439"/>
        <v>-0.00963126500373367</v>
      </c>
      <c r="AG350" s="61" cm="1">
        <f t="array" ref="AG350">SUMPRODUCT(AC350:AF350,$Z$28:$AC$28)+$AD$28</f>
        <v>-0.000170583268388544</v>
      </c>
      <c r="AH350" s="10">
        <f t="shared" si="1164"/>
        <v>0.499957354183006</v>
      </c>
      <c r="AI350">
        <f t="shared" si="1165"/>
        <v>0</v>
      </c>
      <c r="AJ350" s="4">
        <f t="shared" si="1166"/>
        <v>-0.693232475831471</v>
      </c>
      <c r="AK350" s="61">
        <f t="shared" si="1167"/>
        <v>-0.500042645816994</v>
      </c>
      <c r="AL350" s="4">
        <f t="shared" ref="AL350:AO350" si="1440">1-AC350^2</f>
        <v>0.996091378729375</v>
      </c>
      <c r="AM350" s="4">
        <f t="shared" si="1440"/>
        <v>0.999207705503961</v>
      </c>
      <c r="AN350" s="4">
        <f t="shared" si="1440"/>
        <v>0.999869058416107</v>
      </c>
      <c r="AO350" s="4">
        <f t="shared" si="1440"/>
        <v>0.999907238734428</v>
      </c>
      <c r="AP350" s="61">
        <f t="shared" si="1193"/>
        <v>0.000492692462941746</v>
      </c>
      <c r="AQ350" s="61">
        <f t="shared" si="1194"/>
        <v>0.000174499231913966</v>
      </c>
      <c r="AR350" s="61">
        <f t="shared" si="1195"/>
        <v>0.00618713141536201</v>
      </c>
      <c r="AS350" s="61">
        <f t="shared" si="1196"/>
        <v>-0.00515302370169059</v>
      </c>
      <c r="AT350" s="40" cm="1">
        <f t="array" ref="AT350">SUMPRODUCT($A350:$B350,$AO$21:$AP$21)+$AQ$21</f>
        <v>-0.0621654943229831</v>
      </c>
      <c r="AU350" s="40" cm="1">
        <f t="array" ref="AU350">SUMPRODUCT($A350:$B350,$AO$22:$AP$22)+$AQ$22</f>
        <v>-0.0280018618582395</v>
      </c>
      <c r="AV350" s="40" cm="1">
        <f t="array" ref="AV350">SUMPRODUCT($A350:$B350,$AO$23:$AP$23)+$AQ$23</f>
        <v>0.0168974149877598</v>
      </c>
      <c r="AW350" s="40" cm="1">
        <f t="array" ref="AW350">SUMPRODUCT($A350:$B350,$AO$24:$AP$24)+$AQ$24</f>
        <v>-0.0141687147346028</v>
      </c>
      <c r="AX350" s="10">
        <f t="shared" ref="AX350:BA350" si="1441">TANH(AT350)</f>
        <v>-0.0620855373932539</v>
      </c>
      <c r="AY350" s="10">
        <f t="shared" si="1441"/>
        <v>-0.0279945453598627</v>
      </c>
      <c r="AZ350" s="10">
        <f t="shared" si="1441"/>
        <v>0.0168958069732684</v>
      </c>
      <c r="BA350" s="10">
        <f t="shared" si="1441"/>
        <v>-0.0141677666758721</v>
      </c>
      <c r="BB350" s="10" cm="1">
        <f t="array" ref="BB350">SUMPRODUCT(AX350:BA350,$AU$28:$AX$28)+$AY$28</f>
        <v>-0.000391039034750161</v>
      </c>
      <c r="BC350" s="10">
        <f t="shared" si="1170"/>
        <v>0.499902240242558</v>
      </c>
      <c r="BD350">
        <f t="shared" si="1171"/>
        <v>0</v>
      </c>
      <c r="BE350" s="4">
        <f t="shared" si="1172"/>
        <v>-0.693342719191261</v>
      </c>
      <c r="BF350" s="61">
        <f t="shared" si="1173"/>
        <v>-0.500097759757442</v>
      </c>
      <c r="BG350" s="4">
        <f t="shared" ref="BG350:BJ350" si="1442">1-AX350^2</f>
        <v>0.996145386046591</v>
      </c>
      <c r="BH350" s="4">
        <f t="shared" si="1442"/>
        <v>0.999216305430095</v>
      </c>
      <c r="BI350" s="4">
        <f t="shared" si="1442"/>
        <v>0.999714531706722</v>
      </c>
      <c r="BJ350" s="4">
        <f t="shared" si="1442"/>
        <v>0.999799274387418</v>
      </c>
      <c r="BK350" s="61">
        <f t="shared" si="1199"/>
        <v>0.000779186959309162</v>
      </c>
      <c r="BL350" s="61">
        <f t="shared" si="1200"/>
        <v>-0.0019006052704737</v>
      </c>
      <c r="BM350" s="61">
        <f t="shared" si="1201"/>
        <v>0.00617704761930766</v>
      </c>
      <c r="BN350" s="61">
        <f t="shared" si="1202"/>
        <v>-0.00613230787322349</v>
      </c>
    </row>
    <row r="351" spans="1:66">
      <c r="A351" s="4">
        <f>Planar_dataset!A320</f>
        <v>-3.5930107438559</v>
      </c>
      <c r="B351" s="4">
        <f>Planar_dataset!B320</f>
        <v>1.08735727799829</v>
      </c>
      <c r="C351">
        <f>Planar_dataset!C320</f>
        <v>1</v>
      </c>
      <c r="D351" s="40" cm="1">
        <f t="array" ref="D351">SUMPRODUCT($A351:$B351,$E$21:$F$21)+$G$21</f>
        <v>-0.0595191915892952</v>
      </c>
      <c r="E351" s="40" cm="1">
        <f t="array" ref="E351">SUMPRODUCT($A351:$B351,$E$22:$F$22)+$G$22</f>
        <v>-0.0237299879303771</v>
      </c>
      <c r="F351" s="40" cm="1">
        <f t="array" ref="F351">SUMPRODUCT($A351:$B351,$E$23:$F$23)+$G$23</f>
        <v>0.00610909033809734</v>
      </c>
      <c r="G351" s="40" cm="1">
        <f t="array" ref="G351">SUMPRODUCT($A351:$B351,$E$24:$F$24)+$G$24</f>
        <v>-0.00384482717325231</v>
      </c>
      <c r="H351" s="10">
        <f t="shared" si="1175"/>
        <v>-0.0594490081152852</v>
      </c>
      <c r="I351" s="10">
        <f t="shared" si="1176"/>
        <v>-0.0237255347171956</v>
      </c>
      <c r="J351" s="10">
        <f t="shared" si="1177"/>
        <v>0.00610901434014274</v>
      </c>
      <c r="K351" s="10">
        <f t="shared" si="1178"/>
        <v>-0.00384480822772726</v>
      </c>
      <c r="L351" s="10" cm="1">
        <f t="array" ref="L351">SUMPRODUCT(H351:K351,$E$28:$H$28)+$I$28</f>
        <v>2.4995776037358e-5</v>
      </c>
      <c r="M351" s="10">
        <f t="shared" si="1179"/>
        <v>0.500006248944009</v>
      </c>
      <c r="N351">
        <f t="shared" si="1180"/>
        <v>1</v>
      </c>
      <c r="O351" s="4">
        <f t="shared" si="1181"/>
        <v>-0.693134682750025</v>
      </c>
      <c r="P351" s="61">
        <f t="shared" si="1182"/>
        <v>-0.499993751055991</v>
      </c>
      <c r="Q351" s="4">
        <f t="shared" si="1183"/>
        <v>0.996465815434109</v>
      </c>
      <c r="R351" s="4">
        <f t="shared" si="1184"/>
        <v>0.999437099002383</v>
      </c>
      <c r="S351" s="4">
        <f t="shared" si="1185"/>
        <v>0.999962679943792</v>
      </c>
      <c r="T351" s="4">
        <f t="shared" si="1186"/>
        <v>0.999985217449692</v>
      </c>
      <c r="U351" s="61">
        <f t="shared" si="1187"/>
        <v>0.000218313808901501</v>
      </c>
      <c r="V351" s="61">
        <f t="shared" si="1188"/>
        <v>0.00238471721496947</v>
      </c>
      <c r="W351" s="61">
        <f t="shared" si="1189"/>
        <v>0.00656899649967246</v>
      </c>
      <c r="X351" s="61">
        <f t="shared" si="1190"/>
        <v>-0.00442299123888363</v>
      </c>
      <c r="Y351" s="40" cm="1">
        <f t="array" ref="Y351">SUMPRODUCT($A351:$B351,$Z$21:$AA$21)+$AB$21</f>
        <v>-0.0593643081766809</v>
      </c>
      <c r="Z351" s="40" cm="1">
        <f t="array" ref="Z351">SUMPRODUCT($A351:$B351,$Z$22:$AA$22)+$AB$22</f>
        <v>-0.0220462014321469</v>
      </c>
      <c r="AA351" s="40" cm="1">
        <f t="array" ref="AA351">SUMPRODUCT($A351:$B351,$Z$23:$AA$23)+$AB$23</f>
        <v>0.0107623520449715</v>
      </c>
      <c r="AB351" s="40" cm="1">
        <f t="array" ref="AB351">SUMPRODUCT($A351:$B351,$Z$24:$AA$24)+$AB$24</f>
        <v>-0.00697713237489535</v>
      </c>
      <c r="AC351" s="10">
        <f t="shared" ref="AC351:AF351" si="1443">TANH(Y351)</f>
        <v>-0.0592946706693838</v>
      </c>
      <c r="AD351" s="10">
        <f t="shared" si="1443"/>
        <v>-0.022042630384587</v>
      </c>
      <c r="AE351" s="10">
        <f t="shared" si="1443"/>
        <v>0.0107619365361902</v>
      </c>
      <c r="AF351" s="10">
        <f t="shared" si="1443"/>
        <v>-0.00697701916062366</v>
      </c>
      <c r="AG351" s="61" cm="1">
        <f t="array" ref="AG351">SUMPRODUCT(AC351:AF351,$Z$28:$AC$28)+$AD$28</f>
        <v>-0.000140122141905717</v>
      </c>
      <c r="AH351" s="10">
        <f t="shared" si="1164"/>
        <v>0.499964969464581</v>
      </c>
      <c r="AI351">
        <f t="shared" si="1165"/>
        <v>0</v>
      </c>
      <c r="AJ351" s="4">
        <f t="shared" si="1166"/>
        <v>-0.693217244085175</v>
      </c>
      <c r="AK351" s="61">
        <f t="shared" si="1167"/>
        <v>-0.500035030535419</v>
      </c>
      <c r="AL351" s="4">
        <f t="shared" ref="AL351:AO351" si="1444">1-AC351^2</f>
        <v>0.996484142030209</v>
      </c>
      <c r="AM351" s="4">
        <f t="shared" si="1444"/>
        <v>0.999514122445728</v>
      </c>
      <c r="AN351" s="4">
        <f t="shared" si="1444"/>
        <v>0.999884180721991</v>
      </c>
      <c r="AO351" s="4">
        <f t="shared" si="1444"/>
        <v>0.999951321203632</v>
      </c>
      <c r="AP351" s="61">
        <f t="shared" si="1193"/>
        <v>0.000492879227488661</v>
      </c>
      <c r="AQ351" s="61">
        <f t="shared" si="1194"/>
        <v>0.000174550085522292</v>
      </c>
      <c r="AR351" s="61">
        <f t="shared" si="1195"/>
        <v>0.00618713076442461</v>
      </c>
      <c r="AS351" s="61">
        <f t="shared" si="1196"/>
        <v>-0.0051531724005534</v>
      </c>
      <c r="AT351" s="40" cm="1">
        <f t="array" ref="AT351">SUMPRODUCT($A351:$B351,$AO$21:$AP$21)+$AQ$21</f>
        <v>-0.0590148795570739</v>
      </c>
      <c r="AU351" s="40" cm="1">
        <f t="array" ref="AU351">SUMPRODUCT($A351:$B351,$AO$22:$AP$22)+$AQ$22</f>
        <v>-0.0219229856082432</v>
      </c>
      <c r="AV351" s="40" cm="1">
        <f t="array" ref="AV351">SUMPRODUCT($A351:$B351,$AO$23:$AP$23)+$AQ$23</f>
        <v>0.015144609165446</v>
      </c>
      <c r="AW351" s="40" cm="1">
        <f t="array" ref="AW351">SUMPRODUCT($A351:$B351,$AO$24:$AP$24)+$AQ$24</f>
        <v>-0.0106229082579191</v>
      </c>
      <c r="AX351" s="10">
        <f t="shared" ref="AX351:BA351" si="1445">TANH(AT351)</f>
        <v>-0.0589464633907507</v>
      </c>
      <c r="AY351" s="10">
        <f t="shared" si="1445"/>
        <v>-0.0219194740946171</v>
      </c>
      <c r="AZ351" s="10">
        <f t="shared" si="1445"/>
        <v>0.0151434514199143</v>
      </c>
      <c r="BA351" s="10">
        <f t="shared" si="1445"/>
        <v>-0.010622508691083</v>
      </c>
      <c r="BB351" s="10" cm="1">
        <f t="array" ref="BB351">SUMPRODUCT(AX351:BA351,$AU$28:$AX$28)+$AY$28</f>
        <v>-0.000307710464985393</v>
      </c>
      <c r="BC351" s="10">
        <f t="shared" si="1170"/>
        <v>0.499923072384361</v>
      </c>
      <c r="BD351">
        <f t="shared" si="1171"/>
        <v>0</v>
      </c>
      <c r="BE351" s="4">
        <f t="shared" si="1172"/>
        <v>-0.693301047628154</v>
      </c>
      <c r="BF351" s="61">
        <f t="shared" si="1173"/>
        <v>-0.500076927615639</v>
      </c>
      <c r="BG351" s="4">
        <f t="shared" ref="BG351:BJ351" si="1446">1-AX351^2</f>
        <v>0.996525314453723</v>
      </c>
      <c r="BH351" s="4">
        <f t="shared" si="1446"/>
        <v>0.999519536655415</v>
      </c>
      <c r="BI351" s="4">
        <f t="shared" si="1446"/>
        <v>0.999770675879093</v>
      </c>
      <c r="BJ351" s="4">
        <f t="shared" si="1446"/>
        <v>0.999887162309108</v>
      </c>
      <c r="BK351" s="61">
        <f t="shared" si="1199"/>
        <v>0.000779451669786941</v>
      </c>
      <c r="BL351" s="61">
        <f t="shared" si="1200"/>
        <v>-0.00190110284945048</v>
      </c>
      <c r="BM351" s="61">
        <f t="shared" si="1201"/>
        <v>0.00617713719715907</v>
      </c>
      <c r="BN351" s="61">
        <f t="shared" si="1202"/>
        <v>-0.006132591466497</v>
      </c>
    </row>
    <row r="352" spans="1:66">
      <c r="A352" s="4">
        <f>Planar_dataset!A321</f>
        <v>-3.19689248118452</v>
      </c>
      <c r="B352" s="4">
        <f>Planar_dataset!B321</f>
        <v>1.72484189854934</v>
      </c>
      <c r="C352">
        <f>Planar_dataset!C321</f>
        <v>1</v>
      </c>
      <c r="D352" s="40" cm="1">
        <f t="array" ref="D352">SUMPRODUCT($A352:$B352,$E$21:$F$21)+$G$21</f>
        <v>-0.0496514243904932</v>
      </c>
      <c r="E352" s="40" cm="1">
        <f t="array" ref="E352">SUMPRODUCT($A352:$B352,$E$22:$F$22)+$G$22</f>
        <v>-0.035227223225368</v>
      </c>
      <c r="F352" s="40" cm="1">
        <f t="array" ref="F352">SUMPRODUCT($A352:$B352,$E$23:$F$23)+$G$23</f>
        <v>0.00274877107657826</v>
      </c>
      <c r="G352" s="40" cm="1">
        <f t="array" ref="G352">SUMPRODUCT($A352:$B352,$E$24:$F$24)+$G$24</f>
        <v>-0.00816961417771221</v>
      </c>
      <c r="H352" s="10">
        <f t="shared" si="1175"/>
        <v>-0.0496106632959912</v>
      </c>
      <c r="I352" s="10">
        <f t="shared" si="1176"/>
        <v>-0.0352126586288499</v>
      </c>
      <c r="J352" s="10">
        <f t="shared" si="1177"/>
        <v>0.00274876415359709</v>
      </c>
      <c r="K352" s="10">
        <f t="shared" si="1178"/>
        <v>-0.00816943242881203</v>
      </c>
      <c r="L352" s="10" cm="1">
        <f t="array" ref="L352">SUMPRODUCT(H352:K352,$E$28:$H$28)+$I$28</f>
        <v>8.13959692266868e-5</v>
      </c>
      <c r="M352" s="10">
        <f t="shared" si="1179"/>
        <v>0.500020348992295</v>
      </c>
      <c r="N352">
        <f t="shared" si="1180"/>
        <v>1</v>
      </c>
      <c r="O352" s="4">
        <f t="shared" si="1181"/>
        <v>-0.693106483403495</v>
      </c>
      <c r="P352" s="61">
        <f t="shared" si="1182"/>
        <v>-0.499979651007705</v>
      </c>
      <c r="Q352" s="4">
        <f t="shared" si="1183"/>
        <v>0.997538782087332</v>
      </c>
      <c r="R352" s="4">
        <f t="shared" si="1184"/>
        <v>0.998760068672288</v>
      </c>
      <c r="S352" s="4">
        <f t="shared" si="1185"/>
        <v>0.999992444295628</v>
      </c>
      <c r="T352" s="4">
        <f t="shared" si="1186"/>
        <v>0.999933260373791</v>
      </c>
      <c r="U352" s="61">
        <f t="shared" si="1187"/>
        <v>0.000218542719957479</v>
      </c>
      <c r="V352" s="61">
        <f t="shared" si="1188"/>
        <v>0.00238303457521589</v>
      </c>
      <c r="W352" s="61">
        <f t="shared" si="1189"/>
        <v>0.00656900677472774</v>
      </c>
      <c r="X352" s="61">
        <f t="shared" si="1190"/>
        <v>-0.00442263670593674</v>
      </c>
      <c r="Y352" s="40" cm="1">
        <f t="array" ref="Y352">SUMPRODUCT($A352:$B352,$Z$21:$AA$21)+$AB$21</f>
        <v>-0.0494350168487005</v>
      </c>
      <c r="Z352" s="40" cm="1">
        <f t="array" ref="Z352">SUMPRODUCT($A352:$B352,$Z$22:$AA$22)+$AB$22</f>
        <v>-0.0328800530850915</v>
      </c>
      <c r="AA352" s="40" cm="1">
        <f t="array" ref="AA352">SUMPRODUCT($A352:$B352,$Z$23:$AA$23)+$AB$23</f>
        <v>0.00924158928930763</v>
      </c>
      <c r="AB352" s="40" cm="1">
        <f t="array" ref="AB352">SUMPRODUCT($A352:$B352,$Z$24:$AA$24)+$AB$24</f>
        <v>-0.0125396934966917</v>
      </c>
      <c r="AC352" s="10">
        <f t="shared" ref="AC352:AF352" si="1447">TANH(Y352)</f>
        <v>-0.0493947860660026</v>
      </c>
      <c r="AD352" s="10">
        <f t="shared" si="1447"/>
        <v>-0.0328682093547438</v>
      </c>
      <c r="AE352" s="10">
        <f t="shared" si="1447"/>
        <v>0.00924132619957446</v>
      </c>
      <c r="AF352" s="10">
        <f t="shared" si="1447"/>
        <v>-0.0125390362745383</v>
      </c>
      <c r="AG352" s="61" cm="1">
        <f t="array" ref="AG352">SUMPRODUCT(AC352:AF352,$Z$28:$AC$28)+$AD$28</f>
        <v>-0.000184639548490787</v>
      </c>
      <c r="AH352" s="10">
        <f t="shared" si="1164"/>
        <v>0.499953840113008</v>
      </c>
      <c r="AI352">
        <f t="shared" si="1165"/>
        <v>0</v>
      </c>
      <c r="AJ352" s="4">
        <f t="shared" si="1166"/>
        <v>-0.693239504595661</v>
      </c>
      <c r="AK352" s="61">
        <f t="shared" si="1167"/>
        <v>-0.500046159886992</v>
      </c>
      <c r="AL352" s="4">
        <f t="shared" ref="AL352:AO352" si="1448">1-AC352^2</f>
        <v>0.997560155109494</v>
      </c>
      <c r="AM352" s="4">
        <f t="shared" si="1448"/>
        <v>0.998919680813813</v>
      </c>
      <c r="AN352" s="4">
        <f t="shared" si="1448"/>
        <v>0.999914597890073</v>
      </c>
      <c r="AO352" s="4">
        <f t="shared" si="1448"/>
        <v>0.999842772569306</v>
      </c>
      <c r="AP352" s="61">
        <f t="shared" si="1193"/>
        <v>0.000493422425108159</v>
      </c>
      <c r="AQ352" s="61">
        <f t="shared" si="1194"/>
        <v>0.000174450157921351</v>
      </c>
      <c r="AR352" s="61">
        <f t="shared" si="1195"/>
        <v>0.00618745669326837</v>
      </c>
      <c r="AS352" s="61">
        <f t="shared" si="1196"/>
        <v>-0.00515272768594458</v>
      </c>
      <c r="AT352" s="40" cm="1">
        <f t="array" ref="AT352">SUMPRODUCT($A352:$B352,$AO$21:$AP$21)+$AQ$21</f>
        <v>-0.0489468239217562</v>
      </c>
      <c r="AU352" s="40" cm="1">
        <f t="array" ref="AU352">SUMPRODUCT($A352:$B352,$AO$22:$AP$22)+$AQ$22</f>
        <v>-0.0327082894814117</v>
      </c>
      <c r="AV352" s="40" cm="1">
        <f t="array" ref="AV352">SUMPRODUCT($A352:$B352,$AO$23:$AP$23)+$AQ$23</f>
        <v>0.015355286743898</v>
      </c>
      <c r="AW352" s="40" cm="1">
        <f t="array" ref="AW352">SUMPRODUCT($A352:$B352,$AO$24:$AP$24)+$AQ$24</f>
        <v>-0.0176253338808527</v>
      </c>
      <c r="AX352" s="10">
        <f t="shared" ref="AX352:BA352" si="1449">TANH(AT352)</f>
        <v>-0.0489077725488329</v>
      </c>
      <c r="AY352" s="10">
        <f t="shared" si="1449"/>
        <v>-0.0326966303436079</v>
      </c>
      <c r="AZ352" s="10">
        <f t="shared" si="1449"/>
        <v>0.0153540800098132</v>
      </c>
      <c r="BA352" s="10">
        <f t="shared" si="1449"/>
        <v>-0.0176235089902242</v>
      </c>
      <c r="BB352" s="10" cm="1">
        <f t="array" ref="BB352">SUMPRODUCT(AX352:BA352,$AU$28:$AX$28)+$AY$28</f>
        <v>-0.000452869708577874</v>
      </c>
      <c r="BC352" s="10">
        <f t="shared" si="1170"/>
        <v>0.499886782574791</v>
      </c>
      <c r="BD352">
        <f t="shared" si="1171"/>
        <v>0</v>
      </c>
      <c r="BE352" s="4">
        <f t="shared" si="1172"/>
        <v>-0.693373641050606</v>
      </c>
      <c r="BF352" s="61">
        <f t="shared" si="1173"/>
        <v>-0.500113217425209</v>
      </c>
      <c r="BG352" s="4">
        <f t="shared" ref="BG352:BJ352" si="1450">1-AX352^2</f>
        <v>0.997608029784312</v>
      </c>
      <c r="BH352" s="4">
        <f t="shared" si="1450"/>
        <v>0.998930930364173</v>
      </c>
      <c r="BI352" s="4">
        <f t="shared" si="1450"/>
        <v>0.999764252227052</v>
      </c>
      <c r="BJ352" s="4">
        <f t="shared" si="1450"/>
        <v>0.999689411930871</v>
      </c>
      <c r="BK352" s="61">
        <f t="shared" si="1199"/>
        <v>0.000780355161713884</v>
      </c>
      <c r="BL352" s="61">
        <f t="shared" si="1200"/>
        <v>-0.00190012118930721</v>
      </c>
      <c r="BM352" s="61">
        <f t="shared" si="1201"/>
        <v>0.00617754577069452</v>
      </c>
      <c r="BN352" s="61">
        <f t="shared" si="1202"/>
        <v>-0.00613182355202576</v>
      </c>
    </row>
    <row r="353" spans="1:66">
      <c r="A353" s="4">
        <f>Planar_dataset!A322</f>
        <v>-2.12766839191673</v>
      </c>
      <c r="B353" s="4">
        <f>Planar_dataset!B322</f>
        <v>1.38667445291337</v>
      </c>
      <c r="C353">
        <f>Planar_dataset!C322</f>
        <v>1</v>
      </c>
      <c r="D353" s="40" cm="1">
        <f t="array" ref="D353">SUMPRODUCT($A353:$B353,$E$21:$F$21)+$G$21</f>
        <v>-0.0320031120964993</v>
      </c>
      <c r="E353" s="40" cm="1">
        <f t="array" ref="E353">SUMPRODUCT($A353:$B353,$E$22:$F$22)+$G$22</f>
        <v>-0.0278937233766282</v>
      </c>
      <c r="F353" s="40" cm="1">
        <f t="array" ref="F353">SUMPRODUCT($A353:$B353,$E$23:$F$23)+$G$23</f>
        <v>0.000982548972865553</v>
      </c>
      <c r="G353" s="40" cm="1">
        <f t="array" ref="G353">SUMPRODUCT($A353:$B353,$E$24:$F$24)+$G$24</f>
        <v>-0.00693399385660427</v>
      </c>
      <c r="H353" s="10">
        <f t="shared" si="1175"/>
        <v>-0.0319921907169813</v>
      </c>
      <c r="I353" s="10">
        <f t="shared" si="1176"/>
        <v>-0.0278864912991027</v>
      </c>
      <c r="J353" s="10">
        <f t="shared" si="1177"/>
        <v>0.000982548656680602</v>
      </c>
      <c r="K353" s="10">
        <f t="shared" si="1178"/>
        <v>-0.00693388272930736</v>
      </c>
      <c r="L353" s="10" cm="1">
        <f t="array" ref="L353">SUMPRODUCT(H353:K353,$E$28:$H$28)+$I$28</f>
        <v>7.28497177556069e-5</v>
      </c>
      <c r="M353" s="10">
        <f t="shared" si="1179"/>
        <v>0.500018212429431</v>
      </c>
      <c r="N353">
        <f t="shared" si="1180"/>
        <v>1</v>
      </c>
      <c r="O353" s="4">
        <f t="shared" si="1181"/>
        <v>-0.693110756364453</v>
      </c>
      <c r="P353" s="61">
        <f t="shared" si="1182"/>
        <v>-0.499981787570569</v>
      </c>
      <c r="Q353" s="4">
        <f t="shared" si="1183"/>
        <v>0.998976499733128</v>
      </c>
      <c r="R353" s="4">
        <f t="shared" si="1184"/>
        <v>0.999222343603025</v>
      </c>
      <c r="S353" s="4">
        <f t="shared" si="1185"/>
        <v>0.999999034598137</v>
      </c>
      <c r="T353" s="4">
        <f t="shared" si="1186"/>
        <v>0.999951921270296</v>
      </c>
      <c r="U353" s="61">
        <f t="shared" si="1187"/>
        <v>0.000218858633156227</v>
      </c>
      <c r="V353" s="61">
        <f t="shared" si="1188"/>
        <v>0.00238414774811865</v>
      </c>
      <c r="W353" s="61">
        <f t="shared" si="1189"/>
        <v>0.00656907813831598</v>
      </c>
      <c r="X353" s="61">
        <f t="shared" si="1190"/>
        <v>-0.00442273814141556</v>
      </c>
      <c r="Y353" s="40" cm="1">
        <f t="array" ref="Y353">SUMPRODUCT($A353:$B353,$Z$21:$AA$21)+$AB$21</f>
        <v>-0.0318343077475174</v>
      </c>
      <c r="Z353" s="40" cm="1">
        <f t="array" ref="Z353">SUMPRODUCT($A353:$B353,$Z$22:$AA$22)+$AB$22</f>
        <v>-0.0260639271674464</v>
      </c>
      <c r="AA353" s="40" cm="1">
        <f t="array" ref="AA353">SUMPRODUCT($A353:$B353,$Z$23:$AA$23)+$AB$23</f>
        <v>0.00604532119633558</v>
      </c>
      <c r="AB353" s="40" cm="1">
        <f t="array" ref="AB353">SUMPRODUCT($A353:$B353,$Z$24:$AA$24)+$AB$24</f>
        <v>-0.0103414660141181</v>
      </c>
      <c r="AC353" s="10">
        <f t="shared" ref="AC353:AF353" si="1451">TANH(Y353)</f>
        <v>-0.0318235582302109</v>
      </c>
      <c r="AD353" s="10">
        <f t="shared" si="1451"/>
        <v>-0.0260580267829878</v>
      </c>
      <c r="AE353" s="10">
        <f t="shared" si="1451"/>
        <v>0.00604524755349396</v>
      </c>
      <c r="AF353" s="10">
        <f t="shared" si="1451"/>
        <v>-0.0103410973706914</v>
      </c>
      <c r="AG353" s="61" cm="1">
        <f t="array" ref="AG353">SUMPRODUCT(AC353:AF353,$Z$28:$AC$28)+$AD$28</f>
        <v>-0.000142195700084213</v>
      </c>
      <c r="AH353" s="10">
        <f t="shared" ref="AH353:AH416" si="1452">1/(1+EXP(-AG353))</f>
        <v>0.499964451075039</v>
      </c>
      <c r="AI353">
        <f t="shared" ref="AI353:AI416" si="1453">IF(AH353&gt;0.5,1,0)</f>
        <v>0</v>
      </c>
      <c r="AJ353" s="4">
        <f t="shared" ref="AJ353:AJ416" si="1454">$C353*LN(AH353)+(1-$C353)*LN(1-AH353)</f>
        <v>-0.693218280937439</v>
      </c>
      <c r="AK353" s="61">
        <f t="shared" ref="AK353:AK416" si="1455">AH353-$C353</f>
        <v>-0.500035548924961</v>
      </c>
      <c r="AL353" s="4">
        <f t="shared" ref="AL353:AO353" si="1456">1-AC353^2</f>
        <v>0.998987261141568</v>
      </c>
      <c r="AM353" s="4">
        <f t="shared" si="1456"/>
        <v>0.999320979240177</v>
      </c>
      <c r="AN353" s="4">
        <f t="shared" si="1456"/>
        <v>0.999963454982017</v>
      </c>
      <c r="AO353" s="4">
        <f t="shared" si="1456"/>
        <v>0.99989306170517</v>
      </c>
      <c r="AP353" s="61">
        <f t="shared" si="1193"/>
        <v>0.000494117828100005</v>
      </c>
      <c r="AQ353" s="61">
        <f t="shared" si="1194"/>
        <v>0.000174516536893045</v>
      </c>
      <c r="AR353" s="61">
        <f t="shared" si="1195"/>
        <v>0.00618762771619821</v>
      </c>
      <c r="AS353" s="61">
        <f t="shared" si="1196"/>
        <v>-0.00515287750671454</v>
      </c>
      <c r="AT353" s="40" cm="1">
        <f t="array" ref="AT353">SUMPRODUCT($A353:$B353,$AO$21:$AP$21)+$AQ$21</f>
        <v>-0.0314535116381981</v>
      </c>
      <c r="AU353" s="40" cm="1">
        <f t="array" ref="AU353">SUMPRODUCT($A353:$B353,$AO$22:$AP$22)+$AQ$22</f>
        <v>-0.0259300247058867</v>
      </c>
      <c r="AV353" s="40" cm="1">
        <f t="array" ref="AV353">SUMPRODUCT($A353:$B353,$AO$23:$AP$23)+$AQ$23</f>
        <v>0.0108122680328273</v>
      </c>
      <c r="AW353" s="40" cm="1">
        <f t="array" ref="AW353">SUMPRODUCT($A353:$B353,$AO$24:$AP$24)+$AQ$24</f>
        <v>-0.0143067135315023</v>
      </c>
      <c r="AX353" s="10">
        <f t="shared" ref="AX353:BA353" si="1457">TANH(AT353)</f>
        <v>-0.0314431431763172</v>
      </c>
      <c r="AY353" s="10">
        <f t="shared" si="1457"/>
        <v>-0.0259242147778777</v>
      </c>
      <c r="AZ353" s="10">
        <f t="shared" si="1457"/>
        <v>0.0108118467159595</v>
      </c>
      <c r="BA353" s="10">
        <f t="shared" si="1457"/>
        <v>-0.0143057375022511</v>
      </c>
      <c r="BB353" s="10" cm="1">
        <f t="array" ref="BB353">SUMPRODUCT(AX353:BA353,$AU$28:$AX$28)+$AY$28</f>
        <v>-0.000357615933781964</v>
      </c>
      <c r="BC353" s="10">
        <f t="shared" ref="BC353:BC416" si="1458">1/(1+EXP(-BB353))</f>
        <v>0.499910596017507</v>
      </c>
      <c r="BD353">
        <f t="shared" ref="BD353:BD416" si="1459">IF(BC353&gt;0.5,1,0)</f>
        <v>0</v>
      </c>
      <c r="BE353" s="4">
        <f t="shared" ref="BE353:BE416" si="1460">$C353*LN(BC353)+(1-$C353)*LN(1-BC353)</f>
        <v>-0.693326004512981</v>
      </c>
      <c r="BF353" s="61">
        <f t="shared" ref="BF353:BF416" si="1461">BC353-$C353</f>
        <v>-0.500089403982493</v>
      </c>
      <c r="BG353" s="4">
        <f t="shared" ref="BG353:BJ353" si="1462">1-AX353^2</f>
        <v>0.999011328747194</v>
      </c>
      <c r="BH353" s="4">
        <f t="shared" si="1462"/>
        <v>0.99932793508815</v>
      </c>
      <c r="BI353" s="4">
        <f t="shared" si="1462"/>
        <v>0.999883103970591</v>
      </c>
      <c r="BJ353" s="4">
        <f t="shared" si="1462"/>
        <v>0.999795345874517</v>
      </c>
      <c r="BK353" s="61">
        <f t="shared" si="1199"/>
        <v>0.000781415649221917</v>
      </c>
      <c r="BL353" s="61">
        <f t="shared" si="1200"/>
        <v>-0.00190078584139366</v>
      </c>
      <c r="BM353" s="61">
        <f t="shared" si="1201"/>
        <v>0.00617798597028255</v>
      </c>
      <c r="BN353" s="61">
        <f t="shared" si="1202"/>
        <v>-0.00613218131760285</v>
      </c>
    </row>
    <row r="354" spans="1:66">
      <c r="A354" s="4">
        <f>Planar_dataset!A323</f>
        <v>-2.96424869661035</v>
      </c>
      <c r="B354" s="4">
        <f>Planar_dataset!B323</f>
        <v>0.590891086274083</v>
      </c>
      <c r="C354">
        <f>Planar_dataset!C323</f>
        <v>1</v>
      </c>
      <c r="D354" s="40" cm="1">
        <f t="array" ref="D354">SUMPRODUCT($A354:$B354,$E$21:$F$21)+$G$21</f>
        <v>-0.0504400984134759</v>
      </c>
      <c r="E354" s="40" cm="1">
        <f t="array" ref="E354">SUMPRODUCT($A354:$B354,$E$22:$F$22)+$G$22</f>
        <v>-0.0138716372171352</v>
      </c>
      <c r="F354" s="40" cm="1">
        <f t="array" ref="F354">SUMPRODUCT($A354:$B354,$E$23:$F$23)+$G$23</f>
        <v>0.00612623699132658</v>
      </c>
      <c r="G354" s="40" cm="1">
        <f t="array" ref="G354">SUMPRODUCT($A354:$B354,$E$24:$F$24)+$G$24</f>
        <v>-0.00125222782383037</v>
      </c>
      <c r="H354" s="10">
        <f t="shared" ref="H354:H417" si="1463">TANH(D354)</f>
        <v>-0.0503973652762237</v>
      </c>
      <c r="I354" s="10">
        <f t="shared" ref="I354:I417" si="1464">TANH(E354)</f>
        <v>-0.0138707475480778</v>
      </c>
      <c r="J354" s="10">
        <f t="shared" ref="J354:J417" si="1465">TANH(F354)</f>
        <v>0.0061261603516602</v>
      </c>
      <c r="K354" s="10">
        <f t="shared" ref="K354:K417" si="1466">TANH(G354)</f>
        <v>-0.00125222716930193</v>
      </c>
      <c r="L354" s="10" cm="1">
        <f t="array" ref="L354">SUMPRODUCT(H354:K354,$E$28:$H$28)+$I$28</f>
        <v>-3.29003246805677e-6</v>
      </c>
      <c r="M354" s="10">
        <f t="shared" ref="M354:M417" si="1467">1/(1+EXP(-L354))</f>
        <v>0.499999177491883</v>
      </c>
      <c r="N354">
        <f t="shared" ref="N354:N417" si="1468">IF(M354&gt;0.5,1,0)</f>
        <v>0</v>
      </c>
      <c r="O354" s="4">
        <f t="shared" ref="O354:O417" si="1469">$C354*LN(M354)+(1-$C354)*LN(1-M354)</f>
        <v>-0.693148825577532</v>
      </c>
      <c r="P354" s="61">
        <f t="shared" ref="P354:P417" si="1470">M354-$C354</f>
        <v>-0.500000822508117</v>
      </c>
      <c r="Q354" s="4">
        <f t="shared" ref="Q354:Q417" si="1471">1-H354^2</f>
        <v>0.997460105573215</v>
      </c>
      <c r="R354" s="4">
        <f t="shared" ref="R354:R417" si="1472">1-I354^2</f>
        <v>0.999807602362457</v>
      </c>
      <c r="S354" s="4">
        <f t="shared" ref="S354:S417" si="1473">1-J354^2</f>
        <v>0.999962470159346</v>
      </c>
      <c r="T354" s="4">
        <f t="shared" ref="T354:T417" si="1474">1-K354^2</f>
        <v>0.999998431927116</v>
      </c>
      <c r="U354" s="61">
        <f t="shared" ref="U354:U417" si="1475">$E$28*P354*Q354</f>
        <v>0.000218534736756369</v>
      </c>
      <c r="V354" s="61">
        <f t="shared" ref="V354:V417" si="1476">$F$28*P354*R354</f>
        <v>0.00238563499809119</v>
      </c>
      <c r="W354" s="61">
        <f t="shared" ref="W354:W417" si="1477">$G$28*P354*S354</f>
        <v>0.0065690880273779</v>
      </c>
      <c r="X354" s="61">
        <f t="shared" ref="X354:X417" si="1478">$H$28*P354*T354</f>
        <v>-0.00442311224281557</v>
      </c>
      <c r="Y354" s="40" cm="1">
        <f t="array" ref="Y354">SUMPRODUCT($A354:$B354,$Z$21:$AA$21)+$AB$21</f>
        <v>-0.0503440937167502</v>
      </c>
      <c r="Z354" s="40" cm="1">
        <f t="array" ref="Z354">SUMPRODUCT($A354:$B354,$Z$22:$AA$22)+$AB$22</f>
        <v>-0.0128257085332258</v>
      </c>
      <c r="AA354" s="40" cm="1">
        <f t="array" ref="AA354">SUMPRODUCT($A354:$B354,$Z$23:$AA$23)+$AB$23</f>
        <v>0.00901411479709382</v>
      </c>
      <c r="AB354" s="40" cm="1">
        <f t="array" ref="AB354">SUMPRODUCT($A354:$B354,$Z$24:$AA$24)+$AB$24</f>
        <v>-0.00319638977336182</v>
      </c>
      <c r="AC354" s="10">
        <f t="shared" ref="AC354:AF354" si="1479">TANH(Y354)</f>
        <v>-0.0503016039582564</v>
      </c>
      <c r="AD354" s="10">
        <f t="shared" si="1479"/>
        <v>-0.0128250053082793</v>
      </c>
      <c r="AE354" s="10">
        <f t="shared" si="1479"/>
        <v>0.00901387065993614</v>
      </c>
      <c r="AF354" s="10">
        <f t="shared" si="1479"/>
        <v>-0.00319637888766667</v>
      </c>
      <c r="AG354" s="61" cm="1">
        <f t="array" ref="AG354">SUMPRODUCT(AC354:AF354,$Z$28:$AC$28)+$AD$28</f>
        <v>-9.16412378748991e-5</v>
      </c>
      <c r="AH354" s="10">
        <f t="shared" si="1452"/>
        <v>0.499977089690547</v>
      </c>
      <c r="AI354">
        <f t="shared" si="1453"/>
        <v>0</v>
      </c>
      <c r="AJ354" s="4">
        <f t="shared" si="1454"/>
        <v>-0.693193002228647</v>
      </c>
      <c r="AK354" s="61">
        <f t="shared" si="1455"/>
        <v>-0.500022910309453</v>
      </c>
      <c r="AL354" s="4">
        <f t="shared" ref="AL354:AO354" si="1480">1-AC354^2</f>
        <v>0.997469748639227</v>
      </c>
      <c r="AM354" s="4">
        <f t="shared" si="1480"/>
        <v>0.999835519238843</v>
      </c>
      <c r="AN354" s="4">
        <f t="shared" si="1480"/>
        <v>0.999918750135726</v>
      </c>
      <c r="AO354" s="4">
        <f t="shared" si="1480"/>
        <v>0.999989783162006</v>
      </c>
      <c r="AP354" s="61">
        <f t="shared" ref="AP354:AP417" si="1481">$Z$28*AK354*AL354</f>
        <v>0.000493354767895384</v>
      </c>
      <c r="AQ354" s="61">
        <f t="shared" ref="AQ354:AQ417" si="1482">$AA$28*AK354*AM354</f>
        <v>0.00017460198039393</v>
      </c>
      <c r="AR354" s="61">
        <f t="shared" ref="AR354:AR417" si="1483">$AB$28*AK354*AN354</f>
        <v>0.0061871947011589</v>
      </c>
      <c r="AS354" s="61">
        <f t="shared" ref="AS354:AS417" si="1484">$AC$28*AK354*AO354</f>
        <v>-0.00515324570002324</v>
      </c>
      <c r="AT354" s="40" cm="1">
        <f t="array" ref="AT354">SUMPRODUCT($A354:$B354,$AO$21:$AP$21)+$AQ$21</f>
        <v>-0.0501274851057068</v>
      </c>
      <c r="AU354" s="40" cm="1">
        <f t="array" ref="AU354">SUMPRODUCT($A354:$B354,$AO$22:$AP$22)+$AQ$22</f>
        <v>-0.0127491714699836</v>
      </c>
      <c r="AV354" s="40" cm="1">
        <f t="array" ref="AV354">SUMPRODUCT($A354:$B354,$AO$23:$AP$23)+$AQ$23</f>
        <v>0.0117341934480451</v>
      </c>
      <c r="AW354" s="40" cm="1">
        <f t="array" ref="AW354">SUMPRODUCT($A354:$B354,$AO$24:$AP$24)+$AQ$24</f>
        <v>-0.00545957982106457</v>
      </c>
      <c r="AX354" s="10">
        <f t="shared" ref="AX354:BA354" si="1485">TANH(AT354)</f>
        <v>-0.0500855410706555</v>
      </c>
      <c r="AY354" s="10">
        <f t="shared" si="1485"/>
        <v>-0.0127484807589454</v>
      </c>
      <c r="AZ354" s="10">
        <f t="shared" si="1485"/>
        <v>0.0117336549122718</v>
      </c>
      <c r="BA354" s="10">
        <f t="shared" si="1485"/>
        <v>-0.00545952557712456</v>
      </c>
      <c r="BB354" s="10" cm="1">
        <f t="array" ref="BB354">SUMPRODUCT(AX354:BA354,$AU$28:$AX$28)+$AY$28</f>
        <v>-0.000181237341374707</v>
      </c>
      <c r="BC354" s="10">
        <f t="shared" si="1458"/>
        <v>0.49995469066478</v>
      </c>
      <c r="BD354">
        <f t="shared" si="1459"/>
        <v>0</v>
      </c>
      <c r="BE354" s="4">
        <f t="shared" si="1460"/>
        <v>-0.693237803336504</v>
      </c>
      <c r="BF354" s="61">
        <f t="shared" si="1461"/>
        <v>-0.50004530933522</v>
      </c>
      <c r="BG354" s="4">
        <f t="shared" ref="BG354:BJ354" si="1486">1-AX354^2</f>
        <v>0.99749143857566</v>
      </c>
      <c r="BH354" s="4">
        <f t="shared" si="1486"/>
        <v>0.999837476238339</v>
      </c>
      <c r="BI354" s="4">
        <f t="shared" si="1486"/>
        <v>0.9998623213424</v>
      </c>
      <c r="BJ354" s="4">
        <f t="shared" si="1486"/>
        <v>0.999970193580473</v>
      </c>
      <c r="BK354" s="61">
        <f t="shared" ref="BK354:BK417" si="1487">$AU$28*BF354*BG354</f>
        <v>0.00078015801253291</v>
      </c>
      <c r="BL354" s="61">
        <f t="shared" ref="BL354:BL417" si="1488">$AV$28*BF354*BH354</f>
        <v>-0.00190158733689897</v>
      </c>
      <c r="BM354" s="61">
        <f t="shared" ref="BM354:BM417" si="1489">$AW$28*BF354*BI354</f>
        <v>0.0061773128369874</v>
      </c>
      <c r="BN354" s="61">
        <f t="shared" ref="BN354:BN417" si="1490">$AX$28*BF354*BJ354</f>
        <v>-0.00613271294429088</v>
      </c>
    </row>
    <row r="355" spans="1:66">
      <c r="A355" s="4">
        <f>Planar_dataset!A324</f>
        <v>-3.60274153695078</v>
      </c>
      <c r="B355" s="4">
        <f>Planar_dataset!B324</f>
        <v>1.29900039283833</v>
      </c>
      <c r="C355">
        <f>Planar_dataset!C324</f>
        <v>1</v>
      </c>
      <c r="D355" s="40" cm="1">
        <f t="array" ref="D355">SUMPRODUCT($A355:$B355,$E$21:$F$21)+$G$21</f>
        <v>-0.0587693962810737</v>
      </c>
      <c r="E355" s="40" cm="1">
        <f t="array" ref="E355">SUMPRODUCT($A355:$B355,$E$22:$F$22)+$G$22</f>
        <v>-0.0276833319015544</v>
      </c>
      <c r="F355" s="40" cm="1">
        <f t="array" ref="F355">SUMPRODUCT($A355:$B355,$E$23:$F$23)+$G$23</f>
        <v>0.00538525945625401</v>
      </c>
      <c r="G355" s="40" cm="1">
        <f t="array" ref="G355">SUMPRODUCT($A355:$B355,$E$24:$F$24)+$G$24</f>
        <v>-0.00516377953338374</v>
      </c>
      <c r="H355" s="10">
        <f t="shared" si="1463"/>
        <v>-0.0587018295569131</v>
      </c>
      <c r="I355" s="10">
        <f t="shared" si="1464"/>
        <v>-0.0276762622059764</v>
      </c>
      <c r="J355" s="10">
        <f t="shared" si="1465"/>
        <v>0.0053852073975199</v>
      </c>
      <c r="K355" s="10">
        <f t="shared" si="1466"/>
        <v>-0.00516373363713519</v>
      </c>
      <c r="L355" s="10" cm="1">
        <f t="array" ref="L355">SUMPRODUCT(H355:K355,$E$28:$H$28)+$I$28</f>
        <v>4.13642949287247e-5</v>
      </c>
      <c r="M355" s="10">
        <f t="shared" si="1467"/>
        <v>0.500010341073731</v>
      </c>
      <c r="N355">
        <f t="shared" si="1468"/>
        <v>1</v>
      </c>
      <c r="O355" s="4">
        <f t="shared" si="1469"/>
        <v>-0.693126498626357</v>
      </c>
      <c r="P355" s="61">
        <f t="shared" si="1470"/>
        <v>-0.499989658926269</v>
      </c>
      <c r="Q355" s="4">
        <f t="shared" si="1471"/>
        <v>0.996554095206671</v>
      </c>
      <c r="R355" s="4">
        <f t="shared" si="1472"/>
        <v>0.999234024510306</v>
      </c>
      <c r="S355" s="4">
        <f t="shared" si="1473"/>
        <v>0.999970999541286</v>
      </c>
      <c r="T355" s="4">
        <f t="shared" si="1474"/>
        <v>0.999973335854925</v>
      </c>
      <c r="U355" s="61">
        <f t="shared" si="1475"/>
        <v>0.000218331363032256</v>
      </c>
      <c r="V355" s="61">
        <f t="shared" si="1476"/>
        <v>0.00238421315355715</v>
      </c>
      <c r="W355" s="61">
        <f t="shared" si="1477"/>
        <v>0.00656899738962808</v>
      </c>
      <c r="X355" s="61">
        <f t="shared" si="1478"/>
        <v>-0.00442290248698709</v>
      </c>
      <c r="Y355" s="40" cm="1">
        <f t="array" ref="Y355">SUMPRODUCT($A355:$B355,$Z$21:$AA$21)+$AB$21</f>
        <v>-0.0585924347357105</v>
      </c>
      <c r="Z355" s="40" cm="1">
        <f t="array" ref="Z355">SUMPRODUCT($A355:$B355,$Z$22:$AA$22)+$AB$22</f>
        <v>-0.0257610362002172</v>
      </c>
      <c r="AA355" s="40" cm="1">
        <f t="array" ref="AA355">SUMPRODUCT($A355:$B355,$Z$23:$AA$23)+$AB$23</f>
        <v>0.0106993940862399</v>
      </c>
      <c r="AB355" s="40" cm="1">
        <f t="array" ref="AB355">SUMPRODUCT($A355:$B355,$Z$24:$AA$24)+$AB$24</f>
        <v>-0.00874080511962274</v>
      </c>
      <c r="AC355" s="10">
        <f t="shared" ref="AC355:AF355" si="1491">TANH(Y355)</f>
        <v>-0.0585254759740731</v>
      </c>
      <c r="AD355" s="10">
        <f t="shared" si="1491"/>
        <v>-0.0257553391052344</v>
      </c>
      <c r="AE355" s="10">
        <f t="shared" si="1491"/>
        <v>0.0106989858266349</v>
      </c>
      <c r="AF355" s="10">
        <f t="shared" si="1491"/>
        <v>-0.00874058252237731</v>
      </c>
      <c r="AG355" s="61" cm="1">
        <f t="array" ref="AG355">SUMPRODUCT(AC355:AF355,$Z$28:$AC$28)+$AD$28</f>
        <v>-0.000156982856901026</v>
      </c>
      <c r="AH355" s="10">
        <f t="shared" si="1452"/>
        <v>0.499960754285855</v>
      </c>
      <c r="AI355">
        <f t="shared" si="1453"/>
        <v>0</v>
      </c>
      <c r="AJ355" s="4">
        <f t="shared" si="1454"/>
        <v>-0.693225675068848</v>
      </c>
      <c r="AK355" s="61">
        <f t="shared" si="1455"/>
        <v>-0.500039245714145</v>
      </c>
      <c r="AL355" s="4">
        <f t="shared" ref="AL355:AO355" si="1492">1-AC355^2</f>
        <v>0.996574768662008</v>
      </c>
      <c r="AM355" s="4">
        <f t="shared" si="1492"/>
        <v>0.999336662507574</v>
      </c>
      <c r="AN355" s="4">
        <f t="shared" si="1492"/>
        <v>0.999885531702281</v>
      </c>
      <c r="AO355" s="4">
        <f t="shared" si="1492"/>
        <v>0.999923602217169</v>
      </c>
      <c r="AP355" s="61">
        <f t="shared" si="1481"/>
        <v>0.000492928208308165</v>
      </c>
      <c r="AQ355" s="61">
        <f t="shared" si="1482"/>
        <v>0.000174520565972503</v>
      </c>
      <c r="AR355" s="61">
        <f t="shared" si="1483"/>
        <v>0.00618719128022484</v>
      </c>
      <c r="AS355" s="61">
        <f t="shared" si="1484"/>
        <v>-0.00515307299172145</v>
      </c>
      <c r="AT355" s="40" cm="1">
        <f t="array" ref="AT355">SUMPRODUCT($A355:$B355,$AO$21:$AP$21)+$AQ$21</f>
        <v>-0.058193206737151</v>
      </c>
      <c r="AU355" s="40" cm="1">
        <f t="array" ref="AU355">SUMPRODUCT($A355:$B355,$AO$22:$AP$22)+$AQ$22</f>
        <v>-0.025620365930785</v>
      </c>
      <c r="AV355" s="40" cm="1">
        <f t="array" ref="AV355">SUMPRODUCT($A355:$B355,$AO$23:$AP$23)+$AQ$23</f>
        <v>0.0157037657688211</v>
      </c>
      <c r="AW355" s="40" cm="1">
        <f t="array" ref="AW355">SUMPRODUCT($A355:$B355,$AO$24:$AP$24)+$AQ$24</f>
        <v>-0.0129039791522387</v>
      </c>
      <c r="AX355" s="10">
        <f t="shared" ref="AX355:BA355" si="1493">TANH(AT355)</f>
        <v>-0.0581276061486712</v>
      </c>
      <c r="AY355" s="10">
        <f t="shared" si="1493"/>
        <v>-0.0256147616392796</v>
      </c>
      <c r="AZ355" s="10">
        <f t="shared" si="1493"/>
        <v>0.015702475003366</v>
      </c>
      <c r="BA355" s="10">
        <f t="shared" si="1493"/>
        <v>-0.0129032629745648</v>
      </c>
      <c r="BB355" s="10" cm="1">
        <f t="array" ref="BB355">SUMPRODUCT(AX355:BA355,$AU$28:$AX$28)+$AY$28</f>
        <v>-0.000357925646877843</v>
      </c>
      <c r="BC355" s="10">
        <f t="shared" si="1458"/>
        <v>0.499910518589236</v>
      </c>
      <c r="BD355">
        <f t="shared" si="1459"/>
        <v>0</v>
      </c>
      <c r="BE355" s="4">
        <f t="shared" si="1460"/>
        <v>-0.69332615939723</v>
      </c>
      <c r="BF355" s="61">
        <f t="shared" si="1461"/>
        <v>-0.500089481410764</v>
      </c>
      <c r="BG355" s="4">
        <f t="shared" ref="BG355:BJ355" si="1494">1-AX355^2</f>
        <v>0.996621181403425</v>
      </c>
      <c r="BH355" s="4">
        <f t="shared" si="1494"/>
        <v>0.999343883986163</v>
      </c>
      <c r="BI355" s="4">
        <f t="shared" si="1494"/>
        <v>0.999753432278769</v>
      </c>
      <c r="BJ355" s="4">
        <f t="shared" si="1494"/>
        <v>0.999833505804609</v>
      </c>
      <c r="BK355" s="61">
        <f t="shared" si="1487"/>
        <v>0.000779546223012502</v>
      </c>
      <c r="BL355" s="61">
        <f t="shared" si="1488"/>
        <v>-0.00190081647152203</v>
      </c>
      <c r="BM355" s="61">
        <f t="shared" si="1489"/>
        <v>0.00617718572313868</v>
      </c>
      <c r="BN355" s="61">
        <f t="shared" si="1490"/>
        <v>-0.00613241631858772</v>
      </c>
    </row>
    <row r="356" spans="1:66">
      <c r="A356" s="4">
        <f>Planar_dataset!A325</f>
        <v>-1.17472895884173</v>
      </c>
      <c r="B356" s="4">
        <f>Planar_dataset!B325</f>
        <v>0.965871130117409</v>
      </c>
      <c r="C356">
        <f>Planar_dataset!C325</f>
        <v>1</v>
      </c>
      <c r="D356" s="40" cm="1">
        <f t="array" ref="D356">SUMPRODUCT($A356:$B356,$E$21:$F$21)+$G$21</f>
        <v>-0.0167954140172606</v>
      </c>
      <c r="E356" s="40" cm="1">
        <f t="array" ref="E356">SUMPRODUCT($A356:$B356,$E$22:$F$22)+$G$22</f>
        <v>-0.019132521735633</v>
      </c>
      <c r="F356" s="40" cm="1">
        <f t="array" ref="F356">SUMPRODUCT($A356:$B356,$E$23:$F$23)+$G$23</f>
        <v>-0.000167955018911161</v>
      </c>
      <c r="G356" s="40" cm="1">
        <f t="array" ref="G356">SUMPRODUCT($A356:$B356,$E$24:$F$24)+$G$24</f>
        <v>-0.00508403037913317</v>
      </c>
      <c r="H356" s="10">
        <f t="shared" si="1463"/>
        <v>-0.0167938349454285</v>
      </c>
      <c r="I356" s="10">
        <f t="shared" si="1464"/>
        <v>-0.0191301875692703</v>
      </c>
      <c r="J356" s="10">
        <f t="shared" si="1465"/>
        <v>-0.000167955017331886</v>
      </c>
      <c r="K356" s="10">
        <f t="shared" si="1466"/>
        <v>-0.00508398657665659</v>
      </c>
      <c r="L356" s="10" cm="1">
        <f t="array" ref="L356">SUMPRODUCT(H356:K356,$E$28:$H$28)+$I$28</f>
        <v>5.58840739916056e-5</v>
      </c>
      <c r="M356" s="10">
        <f t="shared" si="1467"/>
        <v>0.500013971018494</v>
      </c>
      <c r="N356">
        <f t="shared" si="1468"/>
        <v>1</v>
      </c>
      <c r="O356" s="4">
        <f t="shared" si="1469"/>
        <v>-0.693119238913328</v>
      </c>
      <c r="P356" s="61">
        <f t="shared" si="1470"/>
        <v>-0.499986028981506</v>
      </c>
      <c r="Q356" s="4">
        <f t="shared" si="1471"/>
        <v>0.999717967107826</v>
      </c>
      <c r="R356" s="4">
        <f t="shared" si="1472"/>
        <v>0.999634035923565</v>
      </c>
      <c r="S356" s="4">
        <f t="shared" si="1473"/>
        <v>0.999999971791112</v>
      </c>
      <c r="T356" s="4">
        <f t="shared" si="1474"/>
        <v>0.999974153080488</v>
      </c>
      <c r="U356" s="61">
        <f t="shared" si="1475"/>
        <v>0.00021902293393708</v>
      </c>
      <c r="V356" s="61">
        <f t="shared" si="1476"/>
        <v>0.00238515028069918</v>
      </c>
      <c r="W356" s="61">
        <f t="shared" si="1477"/>
        <v>0.00656914002121758</v>
      </c>
      <c r="X356" s="61">
        <f t="shared" si="1478"/>
        <v>-0.00442287399111865</v>
      </c>
      <c r="Y356" s="40" cm="1">
        <f t="array" ref="Y356">SUMPRODUCT($A356:$B356,$Z$21:$AA$21)+$AB$21</f>
        <v>-0.016681428458096</v>
      </c>
      <c r="Z356" s="40" cm="1">
        <f t="array" ref="Z356">SUMPRODUCT($A356:$B356,$Z$22:$AA$22)+$AB$22</f>
        <v>-0.0178976938635242</v>
      </c>
      <c r="AA356" s="40" cm="1">
        <f t="array" ref="AA356">SUMPRODUCT($A356:$B356,$Z$23:$AA$23)+$AB$23</f>
        <v>0.00324936781488434</v>
      </c>
      <c r="AB356" s="40" cm="1">
        <f t="array" ref="AB356">SUMPRODUCT($A356:$B356,$Z$24:$AA$24)+$AB$24</f>
        <v>-0.00738397707131058</v>
      </c>
      <c r="AC356" s="10">
        <f t="shared" ref="AC356:AF356" si="1495">TANH(Y356)</f>
        <v>-0.016679881316298</v>
      </c>
      <c r="AD356" s="10">
        <f t="shared" si="1495"/>
        <v>-0.0178957830675033</v>
      </c>
      <c r="AE356" s="10">
        <f t="shared" si="1495"/>
        <v>0.00324935637890046</v>
      </c>
      <c r="AF356" s="10">
        <f t="shared" si="1495"/>
        <v>-0.00738384287508774</v>
      </c>
      <c r="AG356" s="61" cm="1">
        <f t="array" ref="AG356">SUMPRODUCT(AC356:AF356,$Z$28:$AC$28)+$AD$28</f>
        <v>-9.49494492292243e-5</v>
      </c>
      <c r="AH356" s="10">
        <f t="shared" si="1452"/>
        <v>0.49997626263771</v>
      </c>
      <c r="AI356">
        <f t="shared" si="1453"/>
        <v>0</v>
      </c>
      <c r="AJ356" s="4">
        <f t="shared" si="1454"/>
        <v>-0.693194656411485</v>
      </c>
      <c r="AK356" s="61">
        <f t="shared" si="1455"/>
        <v>-0.50002373736229</v>
      </c>
      <c r="AL356" s="4">
        <f t="shared" ref="AL356:AO356" si="1496">1-AC356^2</f>
        <v>0.999721781559274</v>
      </c>
      <c r="AM356" s="4">
        <f t="shared" si="1496"/>
        <v>0.999679740948401</v>
      </c>
      <c r="AN356" s="4">
        <f t="shared" si="1496"/>
        <v>0.999989441683123</v>
      </c>
      <c r="AO356" s="4">
        <f t="shared" si="1496"/>
        <v>0.999945478864396</v>
      </c>
      <c r="AP356" s="61">
        <f t="shared" si="1481"/>
        <v>0.000494469455309791</v>
      </c>
      <c r="AQ356" s="61">
        <f t="shared" si="1482"/>
        <v>0.000174575065473334</v>
      </c>
      <c r="AR356" s="61">
        <f t="shared" si="1483"/>
        <v>0.00618764235359496</v>
      </c>
      <c r="AS356" s="61">
        <f t="shared" si="1484"/>
        <v>-0.00515302591000421</v>
      </c>
      <c r="AT356" s="40" cm="1">
        <f t="array" ref="AT356">SUMPRODUCT($A356:$B356,$AO$21:$AP$21)+$AQ$21</f>
        <v>-0.0164243020066083</v>
      </c>
      <c r="AU356" s="40" cm="1">
        <f t="array" ref="AU356">SUMPRODUCT($A356:$B356,$AO$22:$AP$22)+$AQ$22</f>
        <v>-0.0178073311307077</v>
      </c>
      <c r="AV356" s="40" cm="1">
        <f t="array" ref="AV356">SUMPRODUCT($A356:$B356,$AO$23:$AP$23)+$AQ$23</f>
        <v>0.00646685873013464</v>
      </c>
      <c r="AW356" s="40" cm="1">
        <f t="array" ref="AW356">SUMPRODUCT($A356:$B356,$AO$24:$AP$24)+$AQ$24</f>
        <v>-0.01006028427446</v>
      </c>
      <c r="AX356" s="10">
        <f t="shared" ref="AX356:BA356" si="1497">TANH(AT356)</f>
        <v>-0.016422825305324</v>
      </c>
      <c r="AY356" s="10">
        <f t="shared" si="1497"/>
        <v>-0.0178054491283357</v>
      </c>
      <c r="AZ356" s="10">
        <f t="shared" si="1497"/>
        <v>0.00646676858306751</v>
      </c>
      <c r="BA356" s="10">
        <f t="shared" si="1497"/>
        <v>-0.0100599448900238</v>
      </c>
      <c r="BB356" s="10" cm="1">
        <f t="array" ref="BB356">SUMPRODUCT(AX356:BA356,$AU$28:$AX$28)+$AY$28</f>
        <v>-0.000244472253424501</v>
      </c>
      <c r="BC356" s="10">
        <f t="shared" si="1458"/>
        <v>0.499938881936948</v>
      </c>
      <c r="BD356">
        <f t="shared" si="1459"/>
        <v>0</v>
      </c>
      <c r="BE356" s="4">
        <f t="shared" si="1460"/>
        <v>-0.693269424157493</v>
      </c>
      <c r="BF356" s="61">
        <f t="shared" si="1461"/>
        <v>-0.500061118063052</v>
      </c>
      <c r="BG356" s="4">
        <f t="shared" ref="BG356:BJ356" si="1498">1-AX356^2</f>
        <v>0.999730290808991</v>
      </c>
      <c r="BH356" s="4">
        <f t="shared" si="1498"/>
        <v>0.999682965981338</v>
      </c>
      <c r="BI356" s="4">
        <f t="shared" si="1498"/>
        <v>0.999958180904093</v>
      </c>
      <c r="BJ356" s="4">
        <f t="shared" si="1498"/>
        <v>0.99989879750881</v>
      </c>
      <c r="BK356" s="61">
        <f t="shared" si="1487"/>
        <v>0.000781933783396016</v>
      </c>
      <c r="BL356" s="61">
        <f t="shared" si="1488"/>
        <v>-0.00190135358300636</v>
      </c>
      <c r="BM356" s="61">
        <f t="shared" si="1489"/>
        <v>0.00617810038496749</v>
      </c>
      <c r="BN356" s="61">
        <f t="shared" si="1490"/>
        <v>-0.00613246894899411</v>
      </c>
    </row>
    <row r="357" spans="1:66">
      <c r="A357" s="4">
        <f>Planar_dataset!A326</f>
        <v>-2.58752093891943</v>
      </c>
      <c r="B357" s="4">
        <f>Planar_dataset!B326</f>
        <v>1.56881568578734</v>
      </c>
      <c r="C357">
        <f>Planar_dataset!C326</f>
        <v>1</v>
      </c>
      <c r="D357" s="40" cm="1">
        <f t="array" ref="D357">SUMPRODUCT($A357:$B357,$E$21:$F$21)+$G$21</f>
        <v>-0.0394331012646453</v>
      </c>
      <c r="E357" s="40" cm="1">
        <f t="array" ref="E357">SUMPRODUCT($A357:$B357,$E$22:$F$22)+$G$22</f>
        <v>-0.031731658025775</v>
      </c>
      <c r="F357" s="40" cm="1">
        <f t="array" ref="F357">SUMPRODUCT($A357:$B357,$E$23:$F$23)+$G$23</f>
        <v>0.00161196330864138</v>
      </c>
      <c r="G357" s="40" cm="1">
        <f t="array" ref="G357">SUMPRODUCT($A357:$B357,$E$24:$F$24)+$G$24</f>
        <v>-0.0076955318094745</v>
      </c>
      <c r="H357" s="10">
        <f t="shared" si="1463"/>
        <v>-0.0394126748799182</v>
      </c>
      <c r="I357" s="10">
        <f t="shared" si="1464"/>
        <v>-0.0317210121312055</v>
      </c>
      <c r="J357" s="10">
        <f t="shared" si="1465"/>
        <v>0.00161196191245386</v>
      </c>
      <c r="K357" s="10">
        <f t="shared" si="1466"/>
        <v>-0.00769537990017165</v>
      </c>
      <c r="L357" s="10" cm="1">
        <f t="array" ref="L357">SUMPRODUCT(H357:K357,$E$28:$H$28)+$I$28</f>
        <v>7.9394249512706e-5</v>
      </c>
      <c r="M357" s="10">
        <f t="shared" si="1467"/>
        <v>0.500019848562368</v>
      </c>
      <c r="N357">
        <f t="shared" si="1468"/>
        <v>1</v>
      </c>
      <c r="O357" s="4">
        <f t="shared" si="1469"/>
        <v>-0.69310748422312</v>
      </c>
      <c r="P357" s="61">
        <f t="shared" si="1470"/>
        <v>-0.499980151437632</v>
      </c>
      <c r="Q357" s="4">
        <f t="shared" si="1471"/>
        <v>0.99844664105881</v>
      </c>
      <c r="R357" s="4">
        <f t="shared" si="1472"/>
        <v>0.998993777389372</v>
      </c>
      <c r="S357" s="4">
        <f t="shared" si="1473"/>
        <v>0.999997401578793</v>
      </c>
      <c r="T357" s="4">
        <f t="shared" si="1474"/>
        <v>0.999940781128192</v>
      </c>
      <c r="U357" s="61">
        <f t="shared" si="1475"/>
        <v>0.000218741834390208</v>
      </c>
      <c r="V357" s="61">
        <f t="shared" si="1476"/>
        <v>0.00238359458832772</v>
      </c>
      <c r="W357" s="61">
        <f t="shared" si="1477"/>
        <v>0.00656904591435583</v>
      </c>
      <c r="X357" s="61">
        <f t="shared" si="1478"/>
        <v>-0.0044226743963742</v>
      </c>
      <c r="Y357" s="40" cm="1">
        <f t="array" ref="Y357">SUMPRODUCT($A357:$B357,$Z$21:$AA$21)+$AB$21</f>
        <v>-0.0392400147791093</v>
      </c>
      <c r="Z357" s="40" cm="1">
        <f t="array" ref="Z357">SUMPRODUCT($A357:$B357,$Z$22:$AA$22)+$AB$22</f>
        <v>-0.0296382066328379</v>
      </c>
      <c r="AA357" s="40" cm="1">
        <f t="array" ref="AA357">SUMPRODUCT($A357:$B357,$Z$23:$AA$23)+$AB$23</f>
        <v>0.00740377638357595</v>
      </c>
      <c r="AB357" s="40" cm="1">
        <f t="array" ref="AB357">SUMPRODUCT($A357:$B357,$Z$24:$AA$24)+$AB$24</f>
        <v>-0.011593719960364</v>
      </c>
      <c r="AC357" s="10">
        <f t="shared" ref="AC357:AF357" si="1499">TANH(Y357)</f>
        <v>-0.0392198868622694</v>
      </c>
      <c r="AD357" s="10">
        <f t="shared" si="1499"/>
        <v>-0.0296295313840243</v>
      </c>
      <c r="AE357" s="10">
        <f t="shared" si="1499"/>
        <v>0.00740364110497513</v>
      </c>
      <c r="AF357" s="10">
        <f t="shared" si="1499"/>
        <v>-0.0115932005342094</v>
      </c>
      <c r="AG357" s="61" cm="1">
        <f t="array" ref="AG357">SUMPRODUCT(AC357:AF357,$Z$28:$AC$28)+$AD$28</f>
        <v>-0.000163346380510209</v>
      </c>
      <c r="AH357" s="10">
        <f t="shared" si="1452"/>
        <v>0.499959163404963</v>
      </c>
      <c r="AI357">
        <f t="shared" si="1453"/>
        <v>0</v>
      </c>
      <c r="AJ357" s="4">
        <f t="shared" si="1454"/>
        <v>-0.693228857085455</v>
      </c>
      <c r="AK357" s="61">
        <f t="shared" si="1455"/>
        <v>-0.500040836595037</v>
      </c>
      <c r="AL357" s="4">
        <f t="shared" ref="AL357:AO357" si="1500">1-AC357^2</f>
        <v>0.998461800474511</v>
      </c>
      <c r="AM357" s="4">
        <f t="shared" si="1500"/>
        <v>0.999122090869963</v>
      </c>
      <c r="AN357" s="4">
        <f t="shared" si="1500"/>
        <v>0.999945186098389</v>
      </c>
      <c r="AO357" s="4">
        <f t="shared" si="1500"/>
        <v>0.999865597701374</v>
      </c>
      <c r="AP357" s="61">
        <f t="shared" si="1481"/>
        <v>0.000493863147747136</v>
      </c>
      <c r="AQ357" s="61">
        <f t="shared" si="1482"/>
        <v>0.000174483649072338</v>
      </c>
      <c r="AR357" s="61">
        <f t="shared" si="1483"/>
        <v>0.00618758010143667</v>
      </c>
      <c r="AS357" s="61">
        <f t="shared" si="1484"/>
        <v>-0.0051527904609934</v>
      </c>
      <c r="AT357" s="40" cm="1">
        <f t="array" ref="AT357">SUMPRODUCT($A357:$B357,$AO$21:$AP$21)+$AQ$21</f>
        <v>-0.0388044380136772</v>
      </c>
      <c r="AU357" s="40" cm="1">
        <f t="array" ref="AU357">SUMPRODUCT($A357:$B357,$AO$22:$AP$22)+$AQ$22</f>
        <v>-0.0294850099456388</v>
      </c>
      <c r="AV357" s="40" cm="1">
        <f t="array" ref="AV357">SUMPRODUCT($A357:$B357,$AO$23:$AP$23)+$AQ$23</f>
        <v>0.0128572533066078</v>
      </c>
      <c r="AW357" s="40" cm="1">
        <f t="array" ref="AW357">SUMPRODUCT($A357:$B357,$AO$24:$AP$24)+$AQ$24</f>
        <v>-0.0161300806991013</v>
      </c>
      <c r="AX357" s="10">
        <f t="shared" ref="AX357:BA357" si="1501">TANH(AT357)</f>
        <v>-0.0387849726985595</v>
      </c>
      <c r="AY357" s="10">
        <f t="shared" si="1501"/>
        <v>-0.0294764684960181</v>
      </c>
      <c r="AZ357" s="10">
        <f t="shared" si="1501"/>
        <v>0.0128565448803828</v>
      </c>
      <c r="BA357" s="10">
        <f t="shared" si="1501"/>
        <v>-0.0161286819392108</v>
      </c>
      <c r="BB357" s="10" cm="1">
        <f t="array" ref="BB357">SUMPRODUCT(AX357:BA357,$AU$28:$AX$28)+$AY$28</f>
        <v>-0.000407263903854553</v>
      </c>
      <c r="BC357" s="10">
        <f t="shared" si="1458"/>
        <v>0.499898184025444</v>
      </c>
      <c r="BD357">
        <f t="shared" si="1459"/>
        <v>0</v>
      </c>
      <c r="BE357" s="4">
        <f t="shared" si="1460"/>
        <v>-0.693350833244858</v>
      </c>
      <c r="BF357" s="61">
        <f t="shared" si="1461"/>
        <v>-0.500101815974556</v>
      </c>
      <c r="BG357" s="4">
        <f t="shared" ref="BG357:BJ357" si="1502">1-AX357^2</f>
        <v>0.998495725892772</v>
      </c>
      <c r="BH357" s="4">
        <f t="shared" si="1502"/>
        <v>0.999131137805003</v>
      </c>
      <c r="BI357" s="4">
        <f t="shared" si="1502"/>
        <v>0.999834709253739</v>
      </c>
      <c r="BJ357" s="4">
        <f t="shared" si="1502"/>
        <v>0.999739865618904</v>
      </c>
      <c r="BK357" s="61">
        <f t="shared" si="1487"/>
        <v>0.000781031734724798</v>
      </c>
      <c r="BL357" s="61">
        <f t="shared" si="1488"/>
        <v>-0.0019004586876877</v>
      </c>
      <c r="BM357" s="61">
        <f t="shared" si="1489"/>
        <v>0.00617784028083364</v>
      </c>
      <c r="BN357" s="61">
        <f t="shared" si="1490"/>
        <v>-0.00613199322248701</v>
      </c>
    </row>
    <row r="358" spans="1:66">
      <c r="A358" s="4">
        <f>Planar_dataset!A327</f>
        <v>-3.16293962418058</v>
      </c>
      <c r="B358" s="4">
        <f>Planar_dataset!B327</f>
        <v>1.76930016994883</v>
      </c>
      <c r="C358">
        <f>Planar_dataset!C327</f>
        <v>1</v>
      </c>
      <c r="D358" s="40" cm="1">
        <f t="array" ref="D358">SUMPRODUCT($A358:$B358,$E$21:$F$21)+$G$21</f>
        <v>-0.0488500691885515</v>
      </c>
      <c r="E358" s="40" cm="1">
        <f t="array" ref="E358">SUMPRODUCT($A358:$B358,$E$22:$F$22)+$G$22</f>
        <v>-0.0360229362215925</v>
      </c>
      <c r="F358" s="40" cm="1">
        <f t="array" ref="F358">SUMPRODUCT($A358:$B358,$E$23:$F$23)+$G$23</f>
        <v>0.00249687014701527</v>
      </c>
      <c r="G358" s="40" cm="1">
        <f t="array" ref="G358">SUMPRODUCT($A358:$B358,$E$24:$F$24)+$G$24</f>
        <v>-0.00847646093718188</v>
      </c>
      <c r="H358" s="10">
        <f t="shared" si="1463"/>
        <v>-0.0488112487936134</v>
      </c>
      <c r="I358" s="10">
        <f t="shared" si="1464"/>
        <v>-0.0360073625609332</v>
      </c>
      <c r="J358" s="10">
        <f t="shared" si="1465"/>
        <v>0.00249686495823198</v>
      </c>
      <c r="K358" s="10">
        <f t="shared" si="1466"/>
        <v>-0.00847625793067487</v>
      </c>
      <c r="L358" s="10" cm="1">
        <f t="array" ref="L358">SUMPRODUCT(H358:K358,$E$28:$H$28)+$I$28</f>
        <v>8.5433518564442e-5</v>
      </c>
      <c r="M358" s="10">
        <f t="shared" si="1467"/>
        <v>0.500021358379628</v>
      </c>
      <c r="N358">
        <f t="shared" si="1468"/>
        <v>1</v>
      </c>
      <c r="O358" s="4">
        <f t="shared" si="1469"/>
        <v>-0.693104464713024</v>
      </c>
      <c r="P358" s="61">
        <f t="shared" si="1470"/>
        <v>-0.499978641620372</v>
      </c>
      <c r="Q358" s="4">
        <f t="shared" si="1471"/>
        <v>0.997617461991208</v>
      </c>
      <c r="R358" s="4">
        <f t="shared" si="1472"/>
        <v>0.998703469841405</v>
      </c>
      <c r="S358" s="4">
        <f t="shared" si="1473"/>
        <v>0.99999376566538</v>
      </c>
      <c r="T358" s="4">
        <f t="shared" si="1474"/>
        <v>0.999928153051493</v>
      </c>
      <c r="U358" s="61">
        <f t="shared" si="1475"/>
        <v>0.000218559516061278</v>
      </c>
      <c r="V358" s="61">
        <f t="shared" si="1476"/>
        <v>0.00238289472006619</v>
      </c>
      <c r="W358" s="61">
        <f t="shared" si="1477"/>
        <v>0.00656900219297847</v>
      </c>
      <c r="X358" s="61">
        <f t="shared" si="1478"/>
        <v>-0.00442260518797336</v>
      </c>
      <c r="Y358" s="40" cm="1">
        <f t="array" ref="Y358">SUMPRODUCT($A358:$B358,$Z$21:$AA$21)+$AB$21</f>
        <v>-0.0486294449666954</v>
      </c>
      <c r="Z358" s="40" cm="1">
        <f t="array" ref="Z358">SUMPRODUCT($A358:$B358,$Z$22:$AA$22)+$AB$22</f>
        <v>-0.0336303199898321</v>
      </c>
      <c r="AA358" s="40" cm="1">
        <f t="array" ref="AA358">SUMPRODUCT($A358:$B358,$Z$23:$AA$23)+$AB$23</f>
        <v>0.00911573282197365</v>
      </c>
      <c r="AB358" s="40" cm="1">
        <f t="array" ref="AB358">SUMPRODUCT($A358:$B358,$Z$24:$AA$24)+$AB$24</f>
        <v>-0.0129313493546636</v>
      </c>
      <c r="AC358" s="10">
        <f t="shared" ref="AC358:AF358" si="1503">TANH(Y358)</f>
        <v>-0.048591147850668</v>
      </c>
      <c r="AD358" s="10">
        <f t="shared" si="1503"/>
        <v>-0.0336176471100505</v>
      </c>
      <c r="AE358" s="10">
        <f t="shared" si="1503"/>
        <v>0.0091154803349439</v>
      </c>
      <c r="AF358" s="10">
        <f t="shared" si="1503"/>
        <v>-0.0129306286103384</v>
      </c>
      <c r="AG358" s="61" cm="1">
        <f t="array" ref="AG358">SUMPRODUCT(AC358:AF358,$Z$28:$AC$28)+$AD$28</f>
        <v>-0.000187651221775166</v>
      </c>
      <c r="AH358" s="10">
        <f t="shared" si="1452"/>
        <v>0.499953087194694</v>
      </c>
      <c r="AI358">
        <f t="shared" si="1453"/>
        <v>0</v>
      </c>
      <c r="AJ358" s="4">
        <f t="shared" si="1454"/>
        <v>-0.693241010572455</v>
      </c>
      <c r="AK358" s="61">
        <f t="shared" si="1455"/>
        <v>-0.500046912805306</v>
      </c>
      <c r="AL358" s="4">
        <f t="shared" ref="AL358:AO358" si="1504">1-AC358^2</f>
        <v>0.997638900350554</v>
      </c>
      <c r="AM358" s="4">
        <f t="shared" si="1504"/>
        <v>0.998869853802784</v>
      </c>
      <c r="AN358" s="4">
        <f t="shared" si="1504"/>
        <v>0.999916908018263</v>
      </c>
      <c r="AO358" s="4">
        <f t="shared" si="1504"/>
        <v>0.999832798843742</v>
      </c>
      <c r="AP358" s="61">
        <f t="shared" si="1481"/>
        <v>0.000493462117810812</v>
      </c>
      <c r="AQ358" s="61">
        <f t="shared" si="1482"/>
        <v>0.000174441718846848</v>
      </c>
      <c r="AR358" s="61">
        <f t="shared" si="1483"/>
        <v>0.00618748030476769</v>
      </c>
      <c r="AS358" s="61">
        <f t="shared" si="1484"/>
        <v>-0.00515268404434369</v>
      </c>
      <c r="AT358" s="40" cm="1">
        <f t="array" ref="AT358">SUMPRODUCT($A358:$B358,$AO$21:$AP$21)+$AQ$21</f>
        <v>-0.0481317416990218</v>
      </c>
      <c r="AU358" s="40" cm="1">
        <f t="array" ref="AU358">SUMPRODUCT($A358:$B358,$AO$22:$AP$22)+$AQ$22</f>
        <v>-0.0334552305410162</v>
      </c>
      <c r="AV358" s="40" cm="1">
        <f t="array" ref="AV358">SUMPRODUCT($A358:$B358,$AO$23:$AP$23)+$AQ$23</f>
        <v>0.0153480630107438</v>
      </c>
      <c r="AW358" s="40" cm="1">
        <f t="array" ref="AW358">SUMPRODUCT($A358:$B358,$AO$24:$AP$24)+$AQ$24</f>
        <v>-0.0181156424761786</v>
      </c>
      <c r="AX358" s="10">
        <f t="shared" ref="AX358:BA358" si="1505">TANH(AT358)</f>
        <v>-0.0480946077426917</v>
      </c>
      <c r="AY358" s="10">
        <f t="shared" si="1505"/>
        <v>-0.033442754510262</v>
      </c>
      <c r="AZ358" s="10">
        <f t="shared" si="1505"/>
        <v>0.0153468579788371</v>
      </c>
      <c r="BA358" s="10">
        <f t="shared" si="1505"/>
        <v>-0.0181136610268892</v>
      </c>
      <c r="BB358" s="10" cm="1">
        <f t="array" ref="BB358">SUMPRODUCT(AX358:BA358,$AU$28:$AX$28)+$AY$28</f>
        <v>-0.000462901751114649</v>
      </c>
      <c r="BC358" s="10">
        <f t="shared" si="1458"/>
        <v>0.499884274564288</v>
      </c>
      <c r="BD358">
        <f t="shared" si="1459"/>
        <v>0</v>
      </c>
      <c r="BE358" s="4">
        <f t="shared" si="1460"/>
        <v>-0.693378658220256</v>
      </c>
      <c r="BF358" s="61">
        <f t="shared" si="1461"/>
        <v>-0.500115725435712</v>
      </c>
      <c r="BG358" s="4">
        <f t="shared" ref="BG358:BJ358" si="1506">1-AX358^2</f>
        <v>0.997686908706077</v>
      </c>
      <c r="BH358" s="4">
        <f t="shared" si="1506"/>
        <v>0.998881582170766</v>
      </c>
      <c r="BI358" s="4">
        <f t="shared" si="1506"/>
        <v>0.999764473950177</v>
      </c>
      <c r="BJ358" s="4">
        <f t="shared" si="1506"/>
        <v>0.999671895284203</v>
      </c>
      <c r="BK358" s="61">
        <f t="shared" si="1487"/>
        <v>0.000780420776576153</v>
      </c>
      <c r="BL358" s="61">
        <f t="shared" si="1488"/>
        <v>-0.00190003684982733</v>
      </c>
      <c r="BM358" s="61">
        <f t="shared" si="1489"/>
        <v>0.00617757812041359</v>
      </c>
      <c r="BN358" s="61">
        <f t="shared" si="1490"/>
        <v>-0.00613174685952282</v>
      </c>
    </row>
    <row r="359" spans="1:66">
      <c r="A359" s="4">
        <f>Planar_dataset!A328</f>
        <v>-1.72757866718759</v>
      </c>
      <c r="B359" s="4">
        <f>Planar_dataset!B328</f>
        <v>1.29792182512981</v>
      </c>
      <c r="C359">
        <f>Planar_dataset!C328</f>
        <v>1</v>
      </c>
      <c r="D359" s="40" cm="1">
        <f t="array" ref="D359">SUMPRODUCT($A359:$B359,$E$21:$F$21)+$G$21</f>
        <v>-0.0252344073235885</v>
      </c>
      <c r="E359" s="40" cm="1">
        <f t="array" ref="E359">SUMPRODUCT($A359:$B359,$E$22:$F$22)+$G$22</f>
        <v>-0.0258537481794574</v>
      </c>
      <c r="F359" s="40" cm="1">
        <f t="array" ref="F359">SUMPRODUCT($A359:$B359,$E$23:$F$23)+$G$23</f>
        <v>0.000187605193393946</v>
      </c>
      <c r="G359" s="40" cm="1">
        <f t="array" ref="G359">SUMPRODUCT($A359:$B359,$E$24:$F$24)+$G$24</f>
        <v>-0.00670855444520239</v>
      </c>
      <c r="H359" s="10">
        <f t="shared" si="1463"/>
        <v>-0.0252290524716456</v>
      </c>
      <c r="I359" s="10">
        <f t="shared" si="1464"/>
        <v>-0.0258479893636443</v>
      </c>
      <c r="J359" s="10">
        <f t="shared" si="1465"/>
        <v>0.00018760519119298</v>
      </c>
      <c r="K359" s="10">
        <f t="shared" si="1466"/>
        <v>-0.00670845380818116</v>
      </c>
      <c r="L359" s="10" cm="1">
        <f t="array" ref="L359">SUMPRODUCT(H359:K359,$E$28:$H$28)+$I$28</f>
        <v>7.25968123165581e-5</v>
      </c>
      <c r="M359" s="10">
        <f t="shared" si="1467"/>
        <v>0.500018149203071</v>
      </c>
      <c r="N359">
        <f t="shared" si="1468"/>
        <v>1</v>
      </c>
      <c r="O359" s="4">
        <f t="shared" si="1469"/>
        <v>-0.693110882812574</v>
      </c>
      <c r="P359" s="61">
        <f t="shared" si="1470"/>
        <v>-0.499981850796929</v>
      </c>
      <c r="Q359" s="4">
        <f t="shared" si="1471"/>
        <v>0.999363494911383</v>
      </c>
      <c r="R359" s="4">
        <f t="shared" si="1472"/>
        <v>0.999331881445857</v>
      </c>
      <c r="S359" s="4">
        <f t="shared" si="1473"/>
        <v>0.999999964804292</v>
      </c>
      <c r="T359" s="4">
        <f t="shared" si="1474"/>
        <v>0.999954996647504</v>
      </c>
      <c r="U359" s="61">
        <f t="shared" si="1475"/>
        <v>0.000218943444855436</v>
      </c>
      <c r="V359" s="61">
        <f t="shared" si="1476"/>
        <v>0.00238440940729241</v>
      </c>
      <c r="W359" s="61">
        <f t="shared" si="1477"/>
        <v>0.00656908507962762</v>
      </c>
      <c r="X359" s="61">
        <f t="shared" si="1478"/>
        <v>-0.00442275230294697</v>
      </c>
      <c r="Y359" s="40" cm="1">
        <f t="array" ref="Y359">SUMPRODUCT($A359:$B359,$Z$21:$AA$21)+$AB$21</f>
        <v>-0.025079494122929</v>
      </c>
      <c r="Z359" s="40" cm="1">
        <f t="array" ref="Z359">SUMPRODUCT($A359:$B359,$Z$22:$AA$22)+$AB$22</f>
        <v>-0.0241751895466889</v>
      </c>
      <c r="AA359" s="40" cm="1">
        <f t="array" ref="AA359">SUMPRODUCT($A359:$B359,$Z$23:$AA$23)+$AB$23</f>
        <v>0.00483264350281974</v>
      </c>
      <c r="AB359" s="40" cm="1">
        <f t="array" ref="AB359">SUMPRODUCT($A359:$B359,$Z$24:$AA$24)+$AB$24</f>
        <v>-0.00983481316228717</v>
      </c>
      <c r="AC359" s="10">
        <f t="shared" ref="AC359:AF359" si="1507">TANH(Y359)</f>
        <v>-0.0250742372701988</v>
      </c>
      <c r="AD359" s="10">
        <f t="shared" si="1507"/>
        <v>-0.0241704809998665</v>
      </c>
      <c r="AE359" s="10">
        <f t="shared" si="1507"/>
        <v>0.00483260588193841</v>
      </c>
      <c r="AF359" s="10">
        <f t="shared" si="1507"/>
        <v>-0.00983449608854055</v>
      </c>
      <c r="AG359" s="61" cm="1">
        <f t="array" ref="AG359">SUMPRODUCT(AC359:AF359,$Z$28:$AC$28)+$AD$28</f>
        <v>-0.000129303795640025</v>
      </c>
      <c r="AH359" s="10">
        <f t="shared" si="1452"/>
        <v>0.499967674051135</v>
      </c>
      <c r="AI359">
        <f t="shared" si="1453"/>
        <v>0</v>
      </c>
      <c r="AJ359" s="4">
        <f t="shared" si="1454"/>
        <v>-0.693211834547699</v>
      </c>
      <c r="AK359" s="61">
        <f t="shared" si="1455"/>
        <v>-0.500032325948865</v>
      </c>
      <c r="AL359" s="4">
        <f t="shared" ref="AL359:AO359" si="1508">1-AC359^2</f>
        <v>0.999371282625318</v>
      </c>
      <c r="AM359" s="4">
        <f t="shared" si="1508"/>
        <v>0.999415787848235</v>
      </c>
      <c r="AN359" s="4">
        <f t="shared" si="1508"/>
        <v>0.99997664592039</v>
      </c>
      <c r="AO359" s="4">
        <f t="shared" si="1508"/>
        <v>0.999903282686684</v>
      </c>
      <c r="AP359" s="61">
        <f t="shared" si="1481"/>
        <v>0.000494304586267651</v>
      </c>
      <c r="AQ359" s="61">
        <f t="shared" si="1482"/>
        <v>0.000174531968853482</v>
      </c>
      <c r="AR359" s="61">
        <f t="shared" si="1483"/>
        <v>0.00618766945695403</v>
      </c>
      <c r="AS359" s="61">
        <f t="shared" si="1484"/>
        <v>-0.00515289696663286</v>
      </c>
      <c r="AT359" s="40" cm="1">
        <f t="array" ref="AT359">SUMPRODUCT($A359:$B359,$AO$21:$AP$21)+$AQ$21</f>
        <v>-0.0247300395633815</v>
      </c>
      <c r="AU359" s="40" cm="1">
        <f t="array" ref="AU359">SUMPRODUCT($A359:$B359,$AO$22:$AP$22)+$AQ$22</f>
        <v>-0.0240523544829589</v>
      </c>
      <c r="AV359" s="40" cm="1">
        <f t="array" ref="AV359">SUMPRODUCT($A359:$B359,$AO$23:$AP$23)+$AQ$23</f>
        <v>0.00920614006007045</v>
      </c>
      <c r="AW359" s="40" cm="1">
        <f t="array" ref="AW359">SUMPRODUCT($A359:$B359,$AO$24:$AP$24)+$AQ$24</f>
        <v>-0.0134727125570814</v>
      </c>
      <c r="AX359" s="10">
        <f t="shared" ref="AX359:BA359" si="1509">TANH(AT359)</f>
        <v>-0.0247249993728912</v>
      </c>
      <c r="AY359" s="10">
        <f t="shared" si="1509"/>
        <v>-0.0240477173340076</v>
      </c>
      <c r="AZ359" s="10">
        <f t="shared" si="1509"/>
        <v>0.00920587998617899</v>
      </c>
      <c r="BA359" s="10">
        <f t="shared" si="1509"/>
        <v>-0.0134718974543534</v>
      </c>
      <c r="BB359" s="10" cm="1">
        <f t="array" ref="BB359">SUMPRODUCT(AX359:BA359,$AU$28:$AX$28)+$AY$28</f>
        <v>-0.000330917776867277</v>
      </c>
      <c r="BC359" s="10">
        <f t="shared" si="1458"/>
        <v>0.499917270556538</v>
      </c>
      <c r="BD359">
        <f t="shared" si="1459"/>
        <v>0</v>
      </c>
      <c r="BE359" s="4">
        <f t="shared" si="1460"/>
        <v>-0.693312653136701</v>
      </c>
      <c r="BF359" s="61">
        <f t="shared" si="1461"/>
        <v>-0.500082729443462</v>
      </c>
      <c r="BG359" s="4">
        <f t="shared" ref="BG359:BJ359" si="1510">1-AX359^2</f>
        <v>0.999388674406011</v>
      </c>
      <c r="BH359" s="4">
        <f t="shared" si="1510"/>
        <v>0.999421707291024</v>
      </c>
      <c r="BI359" s="4">
        <f t="shared" si="1510"/>
        <v>0.99991525177368</v>
      </c>
      <c r="BJ359" s="4">
        <f t="shared" si="1510"/>
        <v>0.999818507978979</v>
      </c>
      <c r="BK359" s="61">
        <f t="shared" si="1487"/>
        <v>0.000781700371583747</v>
      </c>
      <c r="BL359" s="61">
        <f t="shared" si="1488"/>
        <v>-0.00190093883055631</v>
      </c>
      <c r="BM359" s="61">
        <f t="shared" si="1489"/>
        <v>0.00617810214385396</v>
      </c>
      <c r="BN359" s="61">
        <f t="shared" si="1490"/>
        <v>-0.0061322415346722</v>
      </c>
    </row>
    <row r="360" spans="1:66">
      <c r="A360" s="4">
        <f>Planar_dataset!A329</f>
        <v>-3.45341212709471</v>
      </c>
      <c r="B360" s="4">
        <f>Planar_dataset!B329</f>
        <v>0.984995599944007</v>
      </c>
      <c r="C360">
        <f>Planar_dataset!C329</f>
        <v>1</v>
      </c>
      <c r="D360" s="40" cm="1">
        <f t="array" ref="D360">SUMPRODUCT($A360:$B360,$E$21:$F$21)+$G$21</f>
        <v>-0.057469109789246</v>
      </c>
      <c r="E360" s="40" cm="1">
        <f t="array" ref="E360">SUMPRODUCT($A360:$B360,$E$22:$F$22)+$G$22</f>
        <v>-0.021687776398156</v>
      </c>
      <c r="F360" s="40" cm="1">
        <f t="array" ref="F360">SUMPRODUCT($A360:$B360,$E$23:$F$23)+$G$23</f>
        <v>0.00608499748855649</v>
      </c>
      <c r="G360" s="40" cm="1">
        <f t="array" ref="G360">SUMPRODUCT($A360:$B360,$E$24:$F$24)+$G$24</f>
        <v>-0.00331852472268094</v>
      </c>
      <c r="H360" s="10">
        <f t="shared" si="1463"/>
        <v>-0.0574059255435765</v>
      </c>
      <c r="I360" s="10">
        <f t="shared" si="1464"/>
        <v>-0.0216843766861863</v>
      </c>
      <c r="J360" s="10">
        <f t="shared" si="1465"/>
        <v>0.00608492238620711</v>
      </c>
      <c r="K360" s="10">
        <f t="shared" si="1466"/>
        <v>-0.00331851254086581</v>
      </c>
      <c r="L360" s="10" cm="1">
        <f t="array" ref="L360">SUMPRODUCT(H360:K360,$E$28:$H$28)+$I$28</f>
        <v>1.93320256363982e-5</v>
      </c>
      <c r="M360" s="10">
        <f t="shared" si="1467"/>
        <v>0.500004833006409</v>
      </c>
      <c r="N360">
        <f t="shared" si="1468"/>
        <v>1</v>
      </c>
      <c r="O360" s="4">
        <f t="shared" si="1469"/>
        <v>-0.693137514593843</v>
      </c>
      <c r="P360" s="61">
        <f t="shared" si="1470"/>
        <v>-0.499995166993591</v>
      </c>
      <c r="Q360" s="4">
        <f t="shared" si="1471"/>
        <v>0.996704559712485</v>
      </c>
      <c r="R360" s="4">
        <f t="shared" si="1472"/>
        <v>0.999529787807732</v>
      </c>
      <c r="S360" s="4">
        <f t="shared" si="1473"/>
        <v>0.999962973719554</v>
      </c>
      <c r="T360" s="4">
        <f t="shared" si="1474"/>
        <v>0.999988987474516</v>
      </c>
      <c r="U360" s="61">
        <f t="shared" si="1475"/>
        <v>0.000218366733326752</v>
      </c>
      <c r="V360" s="61">
        <f t="shared" si="1476"/>
        <v>0.00238494512998326</v>
      </c>
      <c r="W360" s="61">
        <f t="shared" si="1477"/>
        <v>0.00656901703237267</v>
      </c>
      <c r="X360" s="61">
        <f t="shared" si="1478"/>
        <v>-0.00442302043947986</v>
      </c>
      <c r="Y360" s="40" cm="1">
        <f t="array" ref="Y360">SUMPRODUCT($A360:$B360,$Z$21:$AA$21)+$AB$21</f>
        <v>-0.0573264825406421</v>
      </c>
      <c r="Z360" s="40" cm="1">
        <f t="array" ref="Z360">SUMPRODUCT($A360:$B360,$Z$22:$AA$22)+$AB$22</f>
        <v>-0.0201367919925015</v>
      </c>
      <c r="AA360" s="40" cm="1">
        <f t="array" ref="AA360">SUMPRODUCT($A360:$B360,$Z$23:$AA$23)+$AB$23</f>
        <v>0.0103707351789559</v>
      </c>
      <c r="AB360" s="40" cm="1">
        <f t="array" ref="AB360">SUMPRODUCT($A360:$B360,$Z$24:$AA$24)+$AB$24</f>
        <v>-0.00620347556590835</v>
      </c>
      <c r="AC360" s="10">
        <f t="shared" ref="AC360:AF360" si="1511">TANH(Y360)</f>
        <v>-0.0572637671515747</v>
      </c>
      <c r="AD360" s="10">
        <f t="shared" si="1511"/>
        <v>-0.02013407067533</v>
      </c>
      <c r="AE360" s="10">
        <f t="shared" si="1511"/>
        <v>0.0103703633966682</v>
      </c>
      <c r="AF360" s="10">
        <f t="shared" si="1511"/>
        <v>-0.00620339599079094</v>
      </c>
      <c r="AG360" s="61" cm="1">
        <f t="array" ref="AG360">SUMPRODUCT(AC360:AF360,$Z$28:$AC$28)+$AD$28</f>
        <v>-0.00012997889381175</v>
      </c>
      <c r="AH360" s="10">
        <f t="shared" si="1452"/>
        <v>0.499967505276593</v>
      </c>
      <c r="AI360">
        <f t="shared" si="1453"/>
        <v>0</v>
      </c>
      <c r="AJ360" s="4">
        <f t="shared" si="1454"/>
        <v>-0.693212172118665</v>
      </c>
      <c r="AK360" s="61">
        <f t="shared" si="1455"/>
        <v>-0.500032494723407</v>
      </c>
      <c r="AL360" s="4">
        <f t="shared" ref="AL360:AO360" si="1512">1-AC360^2</f>
        <v>0.99672086097161</v>
      </c>
      <c r="AM360" s="4">
        <f t="shared" si="1512"/>
        <v>0.999594619198041</v>
      </c>
      <c r="AN360" s="4">
        <f t="shared" si="1512"/>
        <v>0.999892455563021</v>
      </c>
      <c r="AO360" s="4">
        <f t="shared" si="1512"/>
        <v>0.999961517878181</v>
      </c>
      <c r="AP360" s="61">
        <f t="shared" si="1481"/>
        <v>0.000492993812876853</v>
      </c>
      <c r="AQ360" s="61">
        <f t="shared" si="1482"/>
        <v>0.000174563257805859</v>
      </c>
      <c r="AR360" s="61">
        <f t="shared" si="1483"/>
        <v>0.00618715059101606</v>
      </c>
      <c r="AS360" s="61">
        <f t="shared" si="1484"/>
        <v>-0.00515319881494471</v>
      </c>
      <c r="AT360" s="40" cm="1">
        <f t="array" ref="AT360">SUMPRODUCT($A360:$B360,$AO$21:$AP$21)+$AQ$21</f>
        <v>-0.0570047018602257</v>
      </c>
      <c r="AU360" s="40" cm="1">
        <f t="array" ref="AU360">SUMPRODUCT($A360:$B360,$AO$22:$AP$22)+$AQ$22</f>
        <v>-0.0200232946850748</v>
      </c>
      <c r="AV360" s="40" cm="1">
        <f t="array" ref="AV360">SUMPRODUCT($A360:$B360,$AO$23:$AP$23)+$AQ$23</f>
        <v>0.0144069492084592</v>
      </c>
      <c r="AW360" s="40" cm="1">
        <f t="array" ref="AW360">SUMPRODUCT($A360:$B360,$AO$24:$AP$24)+$AQ$24</f>
        <v>-0.00956141301139897</v>
      </c>
      <c r="AX360" s="10">
        <f t="shared" ref="AX360:BA360" si="1513">TANH(AT360)</f>
        <v>-0.0569430357358987</v>
      </c>
      <c r="AY360" s="10">
        <f t="shared" si="1513"/>
        <v>-0.0200206191187646</v>
      </c>
      <c r="AZ360" s="10">
        <f t="shared" si="1513"/>
        <v>0.0144059525215247</v>
      </c>
      <c r="BA360" s="10">
        <f t="shared" si="1513"/>
        <v>-0.00956112165195551</v>
      </c>
      <c r="BB360" s="10" cm="1">
        <f t="array" ref="BB360">SUMPRODUCT(AX360:BA360,$AU$28:$AX$28)+$AY$28</f>
        <v>-0.000281492301942073</v>
      </c>
      <c r="BC360" s="10">
        <f t="shared" si="1458"/>
        <v>0.499929626924979</v>
      </c>
      <c r="BD360">
        <f t="shared" si="1459"/>
        <v>0</v>
      </c>
      <c r="BE360" s="4">
        <f t="shared" si="1460"/>
        <v>-0.693287936615656</v>
      </c>
      <c r="BF360" s="61">
        <f t="shared" si="1461"/>
        <v>-0.500070373075021</v>
      </c>
      <c r="BG360" s="4">
        <f t="shared" ref="BG360:BJ360" si="1514">1-AX360^2</f>
        <v>0.99675749068118</v>
      </c>
      <c r="BH360" s="4">
        <f t="shared" si="1514"/>
        <v>0.999599174810101</v>
      </c>
      <c r="BI360" s="4">
        <f t="shared" si="1514"/>
        <v>0.999792468531948</v>
      </c>
      <c r="BJ360" s="4">
        <f t="shared" si="1514"/>
        <v>0.999908584952756</v>
      </c>
      <c r="BK360" s="61">
        <f t="shared" si="1487"/>
        <v>0.000779623052238344</v>
      </c>
      <c r="BL360" s="61">
        <f t="shared" si="1488"/>
        <v>-0.00190122940268724</v>
      </c>
      <c r="BM360" s="61">
        <f t="shared" si="1489"/>
        <v>0.00617719087834207</v>
      </c>
      <c r="BN360" s="61">
        <f t="shared" si="1490"/>
        <v>-0.00613264247564954</v>
      </c>
    </row>
    <row r="361" spans="1:66">
      <c r="A361" s="4">
        <f>Planar_dataset!A330</f>
        <v>-2.81273166332287</v>
      </c>
      <c r="B361" s="4">
        <f>Planar_dataset!B330</f>
        <v>1.69277813640608</v>
      </c>
      <c r="C361">
        <f>Planar_dataset!C330</f>
        <v>1</v>
      </c>
      <c r="D361" s="40" cm="1">
        <f t="array" ref="D361">SUMPRODUCT($A361:$B361,$E$21:$F$21)+$G$21</f>
        <v>-0.042920176098657</v>
      </c>
      <c r="E361" s="40" cm="1">
        <f t="array" ref="E361">SUMPRODUCT($A361:$B361,$E$22:$F$22)+$G$22</f>
        <v>-0.034259011894843</v>
      </c>
      <c r="F361" s="40" cm="1">
        <f t="array" ref="F361">SUMPRODUCT($A361:$B361,$E$23:$F$23)+$G$23</f>
        <v>0.00179690336444187</v>
      </c>
      <c r="G361" s="40" cm="1">
        <f t="array" ref="G361">SUMPRODUCT($A361:$B361,$E$24:$F$24)+$G$24</f>
        <v>-0.00828643452403265</v>
      </c>
      <c r="H361" s="10">
        <f t="shared" si="1463"/>
        <v>-0.0428938404912931</v>
      </c>
      <c r="I361" s="10">
        <f t="shared" si="1464"/>
        <v>-0.0342456151463662</v>
      </c>
      <c r="J361" s="10">
        <f t="shared" si="1465"/>
        <v>0.00179690143046022</v>
      </c>
      <c r="K361" s="10">
        <f t="shared" si="1466"/>
        <v>-0.0082862448665742</v>
      </c>
      <c r="L361" s="10" cm="1">
        <f t="array" ref="L361">SUMPRODUCT(H361:K361,$E$28:$H$28)+$I$28</f>
        <v>8.53107144525241e-5</v>
      </c>
      <c r="M361" s="10">
        <f t="shared" si="1467"/>
        <v>0.5000213276786</v>
      </c>
      <c r="N361">
        <f t="shared" si="1468"/>
        <v>1</v>
      </c>
      <c r="O361" s="4">
        <f t="shared" si="1469"/>
        <v>-0.693104526112459</v>
      </c>
      <c r="P361" s="61">
        <f t="shared" si="1470"/>
        <v>-0.4999786723214</v>
      </c>
      <c r="Q361" s="4">
        <f t="shared" si="1471"/>
        <v>0.998160118447908</v>
      </c>
      <c r="R361" s="4">
        <f t="shared" si="1472"/>
        <v>0.998827237843247</v>
      </c>
      <c r="S361" s="4">
        <f t="shared" si="1473"/>
        <v>0.999996771145249</v>
      </c>
      <c r="T361" s="4">
        <f t="shared" si="1474"/>
        <v>0.999931338146011</v>
      </c>
      <c r="U361" s="61">
        <f t="shared" si="1475"/>
        <v>0.000218678415472092</v>
      </c>
      <c r="V361" s="61">
        <f t="shared" si="1476"/>
        <v>0.00238319017540033</v>
      </c>
      <c r="W361" s="61">
        <f t="shared" si="1477"/>
        <v>0.00656902233947409</v>
      </c>
      <c r="X361" s="61">
        <f t="shared" si="1478"/>
        <v>-0.00442261954697055</v>
      </c>
      <c r="Y361" s="40" cm="1">
        <f t="array" ref="Y361">SUMPRODUCT($A361:$B361,$Z$21:$AA$21)+$AB$21</f>
        <v>-0.0427115901984864</v>
      </c>
      <c r="Z361" s="40" cm="1">
        <f t="array" ref="Z361">SUMPRODUCT($A361:$B361,$Z$22:$AA$22)+$AB$22</f>
        <v>-0.031997471258046</v>
      </c>
      <c r="AA361" s="40" cm="1">
        <f t="array" ref="AA361">SUMPRODUCT($A361:$B361,$Z$23:$AA$23)+$AB$23</f>
        <v>0.00805373321632642</v>
      </c>
      <c r="AB361" s="40" cm="1">
        <f t="array" ref="AB361">SUMPRODUCT($A361:$B361,$Z$24:$AA$24)+$AB$24</f>
        <v>-0.0124976058518693</v>
      </c>
      <c r="AC361" s="10">
        <f t="shared" ref="AC361:AF361" si="1515">TANH(Y361)</f>
        <v>-0.0426856365046802</v>
      </c>
      <c r="AD361" s="10">
        <f t="shared" si="1515"/>
        <v>-0.0319865556509108</v>
      </c>
      <c r="AE361" s="10">
        <f t="shared" si="1515"/>
        <v>0.00805355909210179</v>
      </c>
      <c r="AF361" s="10">
        <f t="shared" si="1515"/>
        <v>-0.0124969552248652</v>
      </c>
      <c r="AG361" s="61" cm="1">
        <f t="array" ref="AG361">SUMPRODUCT(AC361:AF361,$Z$28:$AC$28)+$AD$28</f>
        <v>-0.000176451826414241</v>
      </c>
      <c r="AH361" s="10">
        <f t="shared" si="1452"/>
        <v>0.499955887043511</v>
      </c>
      <c r="AI361">
        <f t="shared" si="1453"/>
        <v>0</v>
      </c>
      <c r="AJ361" s="4">
        <f t="shared" si="1454"/>
        <v>-0.693235410365058</v>
      </c>
      <c r="AK361" s="61">
        <f t="shared" si="1455"/>
        <v>-0.500044112956489</v>
      </c>
      <c r="AL361" s="4">
        <f t="shared" ref="AL361:AO361" si="1516">1-AC361^2</f>
        <v>0.99817793643619</v>
      </c>
      <c r="AM361" s="4">
        <f t="shared" si="1516"/>
        <v>0.998976860257591</v>
      </c>
      <c r="AN361" s="4">
        <f t="shared" si="1516"/>
        <v>0.99993514018595</v>
      </c>
      <c r="AO361" s="4">
        <f t="shared" si="1516"/>
        <v>0.999843826110108</v>
      </c>
      <c r="AP361" s="61">
        <f t="shared" si="1481"/>
        <v>0.000493725976751367</v>
      </c>
      <c r="AQ361" s="61">
        <f t="shared" si="1482"/>
        <v>0.000174459429522497</v>
      </c>
      <c r="AR361" s="61">
        <f t="shared" si="1483"/>
        <v>0.00618755847992069</v>
      </c>
      <c r="AS361" s="61">
        <f t="shared" si="1484"/>
        <v>-0.0051527120227812</v>
      </c>
      <c r="AT361" s="40" cm="1">
        <f t="array" ref="AT361">SUMPRODUCT($A361:$B361,$AO$21:$AP$21)+$AQ$21</f>
        <v>-0.0422410481646695</v>
      </c>
      <c r="AU361" s="40" cm="1">
        <f t="array" ref="AU361">SUMPRODUCT($A361:$B361,$AO$22:$AP$22)+$AQ$22</f>
        <v>-0.0318319737722792</v>
      </c>
      <c r="AV361" s="40" cm="1">
        <f t="array" ref="AV361">SUMPRODUCT($A361:$B361,$AO$23:$AP$23)+$AQ$23</f>
        <v>0.0139450743161391</v>
      </c>
      <c r="AW361" s="40" cm="1">
        <f t="array" ref="AW361">SUMPRODUCT($A361:$B361,$AO$24:$AP$24)+$AQ$24</f>
        <v>-0.0173981971295824</v>
      </c>
      <c r="AX361" s="10">
        <f t="shared" ref="AX361:BA361" si="1517">TANH(AT361)</f>
        <v>-0.0422159424290364</v>
      </c>
      <c r="AY361" s="10">
        <f t="shared" si="1517"/>
        <v>-0.0318212266185069</v>
      </c>
      <c r="AZ361" s="10">
        <f t="shared" si="1517"/>
        <v>0.0139441704430347</v>
      </c>
      <c r="BA361" s="10">
        <f t="shared" si="1517"/>
        <v>-0.0173964418798863</v>
      </c>
      <c r="BB361" s="10" cm="1">
        <f t="array" ref="BB361">SUMPRODUCT(AX361:BA361,$AU$28:$AX$28)+$AY$28</f>
        <v>-0.000439802205439863</v>
      </c>
      <c r="BC361" s="10">
        <f t="shared" si="1458"/>
        <v>0.499890049450412</v>
      </c>
      <c r="BD361">
        <f t="shared" si="1459"/>
        <v>0</v>
      </c>
      <c r="BE361" s="4">
        <f t="shared" si="1460"/>
        <v>-0.693367105840912</v>
      </c>
      <c r="BF361" s="61">
        <f t="shared" si="1461"/>
        <v>-0.500109950549588</v>
      </c>
      <c r="BG361" s="4">
        <f t="shared" ref="BG361:BJ361" si="1518">1-AX361^2</f>
        <v>0.998217814204828</v>
      </c>
      <c r="BH361" s="4">
        <f t="shared" si="1518"/>
        <v>0.998987409536494</v>
      </c>
      <c r="BI361" s="4">
        <f t="shared" si="1518"/>
        <v>0.999805560110656</v>
      </c>
      <c r="BJ361" s="4">
        <f t="shared" si="1518"/>
        <v>0.99969736380992</v>
      </c>
      <c r="BK361" s="61">
        <f t="shared" si="1487"/>
        <v>0.000780827050470237</v>
      </c>
      <c r="BL361" s="61">
        <f t="shared" si="1488"/>
        <v>-0.00190021620862129</v>
      </c>
      <c r="BM361" s="61">
        <f t="shared" si="1489"/>
        <v>0.00617776065713153</v>
      </c>
      <c r="BN361" s="61">
        <f t="shared" si="1490"/>
        <v>-0.00613183227163524</v>
      </c>
    </row>
    <row r="362" spans="1:66">
      <c r="A362" s="4">
        <f>Planar_dataset!A331</f>
        <v>-1.03553264660575</v>
      </c>
      <c r="B362" s="4">
        <f>Planar_dataset!B331</f>
        <v>0.893630841099917</v>
      </c>
      <c r="C362">
        <f>Planar_dataset!C331</f>
        <v>1</v>
      </c>
      <c r="D362" s="40" cm="1">
        <f t="array" ref="D362">SUMPRODUCT($A362:$B362,$E$21:$F$21)+$G$21</f>
        <v>-0.0146210451202426</v>
      </c>
      <c r="E362" s="40" cm="1">
        <f t="array" ref="E362">SUMPRODUCT($A362:$B362,$E$22:$F$22)+$G$22</f>
        <v>-0.0176520083039453</v>
      </c>
      <c r="F362" s="40" cm="1">
        <f t="array" ref="F362">SUMPRODUCT($A362:$B362,$E$23:$F$23)+$G$23</f>
        <v>-0.000297790255449455</v>
      </c>
      <c r="G362" s="40" cm="1">
        <f t="array" ref="G362">SUMPRODUCT($A362:$B362,$E$24:$F$24)+$G$24</f>
        <v>-0.00474625636896699</v>
      </c>
      <c r="H362" s="10">
        <f t="shared" si="1463"/>
        <v>-0.0146200033382114</v>
      </c>
      <c r="I362" s="10">
        <f t="shared" si="1464"/>
        <v>-0.0176501751160173</v>
      </c>
      <c r="J362" s="10">
        <f t="shared" si="1465"/>
        <v>-0.000297790246646871</v>
      </c>
      <c r="K362" s="10">
        <f t="shared" si="1466"/>
        <v>-0.00474622072972892</v>
      </c>
      <c r="L362" s="10" cm="1">
        <f t="array" ref="L362">SUMPRODUCT(H362:K362,$E$28:$H$28)+$I$28</f>
        <v>5.25624660972368e-5</v>
      </c>
      <c r="M362" s="10">
        <f t="shared" si="1467"/>
        <v>0.500013140616521</v>
      </c>
      <c r="N362">
        <f t="shared" si="1468"/>
        <v>1</v>
      </c>
      <c r="O362" s="4">
        <f t="shared" si="1469"/>
        <v>-0.693120899672248</v>
      </c>
      <c r="P362" s="61">
        <f t="shared" si="1470"/>
        <v>-0.499986859383479</v>
      </c>
      <c r="Q362" s="4">
        <f t="shared" si="1471"/>
        <v>0.999786255502391</v>
      </c>
      <c r="R362" s="4">
        <f t="shared" si="1472"/>
        <v>0.999688471318374</v>
      </c>
      <c r="S362" s="4">
        <f t="shared" si="1473"/>
        <v>0.999999911320969</v>
      </c>
      <c r="T362" s="4">
        <f t="shared" si="1474"/>
        <v>0.999977473388785</v>
      </c>
      <c r="U362" s="61">
        <f t="shared" si="1475"/>
        <v>0.000219038258670255</v>
      </c>
      <c r="V362" s="61">
        <f t="shared" si="1476"/>
        <v>0.00238528412642272</v>
      </c>
      <c r="W362" s="61">
        <f t="shared" si="1477"/>
        <v>0.0065691505343386</v>
      </c>
      <c r="X362" s="61">
        <f t="shared" si="1478"/>
        <v>-0.00442289602255966</v>
      </c>
      <c r="Y362" s="40" cm="1">
        <f t="array" ref="Y362">SUMPRODUCT($A362:$B362,$Z$21:$AA$21)+$AB$21</f>
        <v>-0.0145161850244933</v>
      </c>
      <c r="Z362" s="40" cm="1">
        <f t="array" ref="Z362">SUMPRODUCT($A362:$B362,$Z$22:$AA$22)+$AB$22</f>
        <v>-0.0165161645966756</v>
      </c>
      <c r="AA362" s="40" cm="1">
        <f t="array" ref="AA362">SUMPRODUCT($A362:$B362,$Z$23:$AA$23)+$AB$23</f>
        <v>0.0028457162056097</v>
      </c>
      <c r="AB362" s="40" cm="1">
        <f t="array" ref="AB362">SUMPRODUCT($A362:$B362,$Z$24:$AA$24)+$AB$24</f>
        <v>-0.00686190700084268</v>
      </c>
      <c r="AC362" s="10">
        <f t="shared" ref="AC362:AF362" si="1519">TANH(Y362)</f>
        <v>-0.0145151654953927</v>
      </c>
      <c r="AD362" s="10">
        <f t="shared" si="1519"/>
        <v>-0.0165146629803978</v>
      </c>
      <c r="AE362" s="10">
        <f t="shared" si="1519"/>
        <v>0.00284570852400243</v>
      </c>
      <c r="AF362" s="10">
        <f t="shared" si="1519"/>
        <v>-0.00686179930348477</v>
      </c>
      <c r="AG362" s="61" cm="1">
        <f t="array" ref="AG362">SUMPRODUCT(AC362:AF362,$Z$28:$AC$28)+$AD$28</f>
        <v>-8.71977461361777e-5</v>
      </c>
      <c r="AH362" s="10">
        <f t="shared" si="1452"/>
        <v>0.49997820056348</v>
      </c>
      <c r="AI362">
        <f t="shared" si="1453"/>
        <v>0</v>
      </c>
      <c r="AJ362" s="4">
        <f t="shared" si="1454"/>
        <v>-0.693190780383444</v>
      </c>
      <c r="AK362" s="61">
        <f t="shared" si="1455"/>
        <v>-0.50002179943652</v>
      </c>
      <c r="AL362" s="4">
        <f t="shared" ref="AL362:AO362" si="1520">1-AC362^2</f>
        <v>0.999789309970641</v>
      </c>
      <c r="AM362" s="4">
        <f t="shared" si="1520"/>
        <v>0.999727265906644</v>
      </c>
      <c r="AN362" s="4">
        <f t="shared" si="1520"/>
        <v>0.999991901942996</v>
      </c>
      <c r="AO362" s="4">
        <f t="shared" si="1520"/>
        <v>0.999952915710319</v>
      </c>
      <c r="AP362" s="61">
        <f t="shared" si="1481"/>
        <v>0.000494500938810416</v>
      </c>
      <c r="AQ362" s="61">
        <f t="shared" si="1482"/>
        <v>0.000174582688176886</v>
      </c>
      <c r="AR362" s="61">
        <f t="shared" si="1483"/>
        <v>0.00618763359566025</v>
      </c>
      <c r="AS362" s="61">
        <f t="shared" si="1484"/>
        <v>-0.00515304426278962</v>
      </c>
      <c r="AT362" s="40" cm="1">
        <f t="array" ref="AT362">SUMPRODUCT($A362:$B362,$AO$21:$AP$21)+$AQ$21</f>
        <v>-0.0142796449336714</v>
      </c>
      <c r="AU362" s="40" cm="1">
        <f t="array" ref="AU362">SUMPRODUCT($A362:$B362,$AO$22:$AP$22)+$AQ$22</f>
        <v>-0.0164330455349312</v>
      </c>
      <c r="AV362" s="40" cm="1">
        <f t="array" ref="AV362">SUMPRODUCT($A362:$B362,$AO$23:$AP$23)+$AQ$23</f>
        <v>0.00580537544643595</v>
      </c>
      <c r="AW362" s="40" cm="1">
        <f t="array" ref="AW362">SUMPRODUCT($A362:$B362,$AO$24:$AP$24)+$AQ$24</f>
        <v>-0.00932373883165689</v>
      </c>
      <c r="AX362" s="10">
        <f t="shared" ref="AX362:BA362" si="1521">TANH(AT362)</f>
        <v>-0.0142786744336472</v>
      </c>
      <c r="AY362" s="10">
        <f t="shared" si="1521"/>
        <v>-0.0164315664741814</v>
      </c>
      <c r="AZ362" s="10">
        <f t="shared" si="1521"/>
        <v>0.00580531022898415</v>
      </c>
      <c r="BA362" s="10">
        <f t="shared" si="1521"/>
        <v>-0.00932346866363454</v>
      </c>
      <c r="BB362" s="10" cm="1">
        <f t="array" ref="BB362">SUMPRODUCT(AX362:BA362,$AU$28:$AX$28)+$AY$28</f>
        <v>-0.000225395324221451</v>
      </c>
      <c r="BC362" s="10">
        <f t="shared" si="1458"/>
        <v>0.499943651169183</v>
      </c>
      <c r="BD362">
        <f t="shared" si="1459"/>
        <v>0</v>
      </c>
      <c r="BE362" s="4">
        <f t="shared" si="1460"/>
        <v>-0.693259884572438</v>
      </c>
      <c r="BF362" s="61">
        <f t="shared" si="1461"/>
        <v>-0.500056348830817</v>
      </c>
      <c r="BG362" s="4">
        <f t="shared" ref="BG362:BJ362" si="1522">1-AX362^2</f>
        <v>0.999796119456418</v>
      </c>
      <c r="BH362" s="4">
        <f t="shared" si="1522"/>
        <v>0.999730003623205</v>
      </c>
      <c r="BI362" s="4">
        <f t="shared" si="1522"/>
        <v>0.999966298373145</v>
      </c>
      <c r="BJ362" s="4">
        <f t="shared" si="1522"/>
        <v>0.999913072932078</v>
      </c>
      <c r="BK362" s="61">
        <f t="shared" si="1487"/>
        <v>0.000781977812898933</v>
      </c>
      <c r="BL362" s="61">
        <f t="shared" si="1488"/>
        <v>-0.00190142491192802</v>
      </c>
      <c r="BM362" s="61">
        <f t="shared" si="1489"/>
        <v>0.00617809161473662</v>
      </c>
      <c r="BN362" s="61">
        <f t="shared" si="1490"/>
        <v>-0.00613249801342162</v>
      </c>
    </row>
    <row r="363" spans="1:66">
      <c r="A363" s="4">
        <f>Planar_dataset!A332</f>
        <v>-0.315675589769188</v>
      </c>
      <c r="B363" s="4">
        <f>Planar_dataset!B332</f>
        <v>0.306091085885457</v>
      </c>
      <c r="C363">
        <f>Planar_dataset!C332</f>
        <v>1</v>
      </c>
      <c r="D363" s="40" cm="1">
        <f t="array" ref="D363">SUMPRODUCT($A363:$B363,$E$21:$F$21)+$G$21</f>
        <v>-0.00431014574085162</v>
      </c>
      <c r="E363" s="40" cm="1">
        <f t="array" ref="E363">SUMPRODUCT($A363:$B363,$E$22:$F$22)+$G$22</f>
        <v>-0.00600860400257327</v>
      </c>
      <c r="F363" s="40" cm="1">
        <f t="array" ref="F363">SUMPRODUCT($A363:$B363,$E$23:$F$23)+$G$23</f>
        <v>-0.000210238767683127</v>
      </c>
      <c r="G363" s="40" cm="1">
        <f t="array" ref="G363">SUMPRODUCT($A363:$B363,$E$24:$F$24)+$G$24</f>
        <v>-0.00165799852054576</v>
      </c>
      <c r="H363" s="10">
        <f t="shared" si="1463"/>
        <v>-0.0043101190506789</v>
      </c>
      <c r="I363" s="10">
        <f t="shared" si="1464"/>
        <v>-0.00600853169342904</v>
      </c>
      <c r="J363" s="10">
        <f t="shared" si="1465"/>
        <v>-0.000210238764585586</v>
      </c>
      <c r="K363" s="10">
        <f t="shared" si="1466"/>
        <v>-0.00165799700129073</v>
      </c>
      <c r="L363" s="10" cm="1">
        <f t="array" ref="L363">SUMPRODUCT(H363:K363,$E$28:$H$28)+$I$28</f>
        <v>1.86576523339641e-5</v>
      </c>
      <c r="M363" s="10">
        <f t="shared" si="1467"/>
        <v>0.500004664413083</v>
      </c>
      <c r="N363">
        <f t="shared" si="1468"/>
        <v>1</v>
      </c>
      <c r="O363" s="4">
        <f t="shared" si="1469"/>
        <v>-0.693137851777292</v>
      </c>
      <c r="P363" s="61">
        <f t="shared" si="1470"/>
        <v>-0.499995335586917</v>
      </c>
      <c r="Q363" s="4">
        <f t="shared" si="1471"/>
        <v>0.999981422873769</v>
      </c>
      <c r="R363" s="4">
        <f t="shared" si="1472"/>
        <v>0.999963897546889</v>
      </c>
      <c r="S363" s="4">
        <f t="shared" si="1473"/>
        <v>0.999999955799662</v>
      </c>
      <c r="T363" s="4">
        <f t="shared" si="1474"/>
        <v>0.999997251045944</v>
      </c>
      <c r="U363" s="61">
        <f t="shared" si="1475"/>
        <v>0.000219084730978921</v>
      </c>
      <c r="V363" s="61">
        <f t="shared" si="1476"/>
        <v>0.00238598174947307</v>
      </c>
      <c r="W363" s="61">
        <f t="shared" si="1477"/>
        <v>0.00656926219237032</v>
      </c>
      <c r="X363" s="61">
        <f t="shared" si="1478"/>
        <v>-0.00442305848123789</v>
      </c>
      <c r="Y363" s="40" cm="1">
        <f t="array" ref="Y363">SUMPRODUCT($A363:$B363,$Z$21:$AA$21)+$AB$21</f>
        <v>-0.00427468163102895</v>
      </c>
      <c r="Z363" s="40" cm="1">
        <f t="array" ref="Z363">SUMPRODUCT($A363:$B363,$Z$22:$AA$22)+$AB$22</f>
        <v>-0.00562449298146338</v>
      </c>
      <c r="AA363" s="40" cm="1">
        <f t="array" ref="AA363">SUMPRODUCT($A363:$B363,$Z$23:$AA$23)+$AB$23</f>
        <v>0.000852643989456341</v>
      </c>
      <c r="AB363" s="40" cm="1">
        <f t="array" ref="AB363">SUMPRODUCT($A363:$B363,$Z$24:$AA$24)+$AB$24</f>
        <v>-0.00237334821274101</v>
      </c>
      <c r="AC363" s="10">
        <f t="shared" ref="AC363:AF363" si="1523">TANH(Y363)</f>
        <v>-0.00427465559427159</v>
      </c>
      <c r="AD363" s="10">
        <f t="shared" si="1523"/>
        <v>-0.00562443367208294</v>
      </c>
      <c r="AE363" s="10">
        <f t="shared" si="1523"/>
        <v>0.000852643782831837</v>
      </c>
      <c r="AF363" s="10">
        <f t="shared" si="1523"/>
        <v>-0.00237334375656689</v>
      </c>
      <c r="AG363" s="61" cm="1">
        <f t="array" ref="AG363">SUMPRODUCT(AC363:AF363,$Z$28:$AC$28)+$AD$28</f>
        <v>-3.02082701972378e-5</v>
      </c>
      <c r="AH363" s="10">
        <f t="shared" si="1452"/>
        <v>0.499992447932451</v>
      </c>
      <c r="AI363">
        <f t="shared" si="1453"/>
        <v>0</v>
      </c>
      <c r="AJ363" s="4">
        <f t="shared" si="1454"/>
        <v>-0.693162284809111</v>
      </c>
      <c r="AK363" s="61">
        <f t="shared" si="1455"/>
        <v>-0.500007552067549</v>
      </c>
      <c r="AL363" s="4">
        <f t="shared" ref="AL363:AO363" si="1524">1-AC363^2</f>
        <v>0.99998172731955</v>
      </c>
      <c r="AM363" s="4">
        <f t="shared" si="1524"/>
        <v>0.999968365745868</v>
      </c>
      <c r="AN363" s="4">
        <f t="shared" si="1524"/>
        <v>0.99999927299858</v>
      </c>
      <c r="AO363" s="4">
        <f t="shared" si="1524"/>
        <v>0.999994367239413</v>
      </c>
      <c r="AP363" s="61">
        <f t="shared" si="1481"/>
        <v>0.000494582016649497</v>
      </c>
      <c r="AQ363" s="61">
        <f t="shared" si="1482"/>
        <v>0.000174619815847214</v>
      </c>
      <c r="AR363" s="61">
        <f t="shared" si="1483"/>
        <v>0.00618750289681019</v>
      </c>
      <c r="AS363" s="61">
        <f t="shared" si="1484"/>
        <v>-0.00515311104008069</v>
      </c>
      <c r="AT363" s="40" cm="1">
        <f t="array" ref="AT363">SUMPRODUCT($A363:$B363,$AO$21:$AP$21)+$AQ$21</f>
        <v>-0.00419468618763284</v>
      </c>
      <c r="AU363" s="40" cm="1">
        <f t="array" ref="AU363">SUMPRODUCT($A363:$B363,$AO$22:$AP$22)+$AQ$22</f>
        <v>-0.00559638612233914</v>
      </c>
      <c r="AV363" s="40" cm="1">
        <f t="array" ref="AV363">SUMPRODUCT($A363:$B363,$AO$23:$AP$23)+$AQ$23</f>
        <v>0.00185332564741963</v>
      </c>
      <c r="AW363" s="40" cm="1">
        <f t="array" ref="AW363">SUMPRODUCT($A363:$B363,$AO$24:$AP$24)+$AQ$24</f>
        <v>-0.00320572594849781</v>
      </c>
      <c r="AX363" s="10">
        <f t="shared" ref="AX363:BA363" si="1525">TANH(AT363)</f>
        <v>-0.0041946615854231</v>
      </c>
      <c r="AY363" s="10">
        <f t="shared" si="1525"/>
        <v>-0.00559632769766249</v>
      </c>
      <c r="AZ363" s="10">
        <f t="shared" si="1525"/>
        <v>0.00185332352547838</v>
      </c>
      <c r="BA363" s="10">
        <f t="shared" si="1525"/>
        <v>-0.00320571496713759</v>
      </c>
      <c r="BB363" s="10" cm="1">
        <f t="array" ref="BB363">SUMPRODUCT(AX363:BA363,$AU$28:$AX$28)+$AY$28</f>
        <v>-7.60965350581727e-5</v>
      </c>
      <c r="BC363" s="10">
        <f t="shared" si="1458"/>
        <v>0.499980975866245</v>
      </c>
      <c r="BD363">
        <f t="shared" si="1459"/>
        <v>0</v>
      </c>
      <c r="BE363" s="4">
        <f t="shared" si="1460"/>
        <v>-0.69318522955131</v>
      </c>
      <c r="BF363" s="61">
        <f t="shared" si="1461"/>
        <v>-0.500019024133755</v>
      </c>
      <c r="BG363" s="4">
        <f t="shared" ref="BG363:BJ363" si="1526">1-AX363^2</f>
        <v>0.999982404814184</v>
      </c>
      <c r="BH363" s="4">
        <f t="shared" si="1526"/>
        <v>0.9999686811163</v>
      </c>
      <c r="BI363" s="4">
        <f t="shared" si="1526"/>
        <v>0.99999656519191</v>
      </c>
      <c r="BJ363" s="4">
        <f t="shared" si="1526"/>
        <v>0.999989723391549</v>
      </c>
      <c r="BK363" s="61">
        <f t="shared" si="1487"/>
        <v>0.000782065135153812</v>
      </c>
      <c r="BL363" s="61">
        <f t="shared" si="1488"/>
        <v>-0.00190173690371775</v>
      </c>
      <c r="BM363" s="61">
        <f t="shared" si="1489"/>
        <v>0.00617781745943367</v>
      </c>
      <c r="BN363" s="61">
        <f t="shared" si="1490"/>
        <v>-0.00613251034231231</v>
      </c>
    </row>
    <row r="364" spans="1:66">
      <c r="A364" s="4">
        <f>Planar_dataset!A333</f>
        <v>-3.70141040778558</v>
      </c>
      <c r="B364" s="4">
        <f>Planar_dataset!B333</f>
        <v>1.14596763147663</v>
      </c>
      <c r="C364">
        <f>Planar_dataset!C333</f>
        <v>1</v>
      </c>
      <c r="D364" s="40" cm="1">
        <f t="array" ref="D364">SUMPRODUCT($A364:$B364,$E$21:$F$21)+$G$21</f>
        <v>-0.0612022188770914</v>
      </c>
      <c r="E364" s="40" cm="1">
        <f t="array" ref="E364">SUMPRODUCT($A364:$B364,$E$22:$F$22)+$G$22</f>
        <v>-0.0249267905219528</v>
      </c>
      <c r="F364" s="40" cm="1">
        <f t="array" ref="F364">SUMPRODUCT($A364:$B364,$E$23:$F$23)+$G$23</f>
        <v>0.00620185272565783</v>
      </c>
      <c r="G364" s="40" cm="1">
        <f t="array" ref="G364">SUMPRODUCT($A364:$B364,$E$24:$F$24)+$G$24</f>
        <v>-0.00412262299839293</v>
      </c>
      <c r="H364" s="10">
        <f t="shared" si="1463"/>
        <v>-0.0611259179086492</v>
      </c>
      <c r="I364" s="10">
        <f t="shared" si="1464"/>
        <v>-0.0249216290934904</v>
      </c>
      <c r="J364" s="10">
        <f t="shared" si="1465"/>
        <v>0.00620177321297442</v>
      </c>
      <c r="K364" s="10">
        <f t="shared" si="1466"/>
        <v>-0.0041225996424902</v>
      </c>
      <c r="L364" s="10" cm="1">
        <f t="array" ref="L364">SUMPRODUCT(H364:K364,$E$28:$H$28)+$I$28</f>
        <v>2.77624140661314e-5</v>
      </c>
      <c r="M364" s="10">
        <f t="shared" si="1467"/>
        <v>0.500006940603516</v>
      </c>
      <c r="N364">
        <f t="shared" si="1468"/>
        <v>1</v>
      </c>
      <c r="O364" s="4">
        <f t="shared" si="1469"/>
        <v>-0.693133299449256</v>
      </c>
      <c r="P364" s="61">
        <f t="shared" si="1470"/>
        <v>-0.499993059396484</v>
      </c>
      <c r="Q364" s="4">
        <f t="shared" si="1471"/>
        <v>0.996263622159825</v>
      </c>
      <c r="R364" s="4">
        <f t="shared" si="1472"/>
        <v>0.999378912403327</v>
      </c>
      <c r="S364" s="4">
        <f t="shared" si="1473"/>
        <v>0.999961538009015</v>
      </c>
      <c r="T364" s="4">
        <f t="shared" si="1474"/>
        <v>0.999983004172188</v>
      </c>
      <c r="U364" s="61">
        <f t="shared" si="1475"/>
        <v>0.000218269208819712</v>
      </c>
      <c r="V364" s="61">
        <f t="shared" si="1476"/>
        <v>0.00238457507955984</v>
      </c>
      <c r="W364" s="61">
        <f t="shared" si="1477"/>
        <v>0.00656897991090599</v>
      </c>
      <c r="X364" s="61">
        <f t="shared" si="1478"/>
        <v>-0.0044229753309611</v>
      </c>
      <c r="Y364" s="40" cm="1">
        <f t="array" ref="Y364">SUMPRODUCT($A364:$B364,$Z$21:$AA$21)+$AB$21</f>
        <v>-0.0610399847858025</v>
      </c>
      <c r="Z364" s="40" cm="1">
        <f t="array" ref="Z364">SUMPRODUCT($A364:$B364,$Z$22:$AA$22)+$AB$22</f>
        <v>-0.0231632820812534</v>
      </c>
      <c r="AA364" s="40" cm="1">
        <f t="array" ref="AA364">SUMPRODUCT($A364:$B364,$Z$23:$AA$23)+$AB$23</f>
        <v>0.0110756588580814</v>
      </c>
      <c r="AB364" s="40" cm="1">
        <f t="array" ref="AB364">SUMPRODUCT($A364:$B364,$Z$24:$AA$24)+$AB$24</f>
        <v>-0.00740336778637942</v>
      </c>
      <c r="AC364" s="10">
        <f t="shared" ref="AC364:AF364" si="1527">TANH(Y364)</f>
        <v>-0.0609642883838092</v>
      </c>
      <c r="AD364" s="10">
        <f t="shared" si="1527"/>
        <v>-0.0231591403125944</v>
      </c>
      <c r="AE364" s="10">
        <f t="shared" si="1527"/>
        <v>0.0110752059958027</v>
      </c>
      <c r="AF364" s="10">
        <f t="shared" si="1527"/>
        <v>-0.00740323253017418</v>
      </c>
      <c r="AG364" s="61" cm="1">
        <f t="array" ref="AG364">SUMPRODUCT(AC364:AF364,$Z$28:$AC$28)+$AD$28</f>
        <v>-0.000146349938596902</v>
      </c>
      <c r="AH364" s="10">
        <f t="shared" si="1452"/>
        <v>0.499963412515416</v>
      </c>
      <c r="AI364">
        <f t="shared" si="1453"/>
        <v>0</v>
      </c>
      <c r="AJ364" s="4">
        <f t="shared" si="1454"/>
        <v>-0.693220358206532</v>
      </c>
      <c r="AK364" s="61">
        <f t="shared" si="1455"/>
        <v>-0.500036587484584</v>
      </c>
      <c r="AL364" s="4">
        <f t="shared" ref="AL364:AO364" si="1528">1-AC364^2</f>
        <v>0.996283355541856</v>
      </c>
      <c r="AM364" s="4">
        <f t="shared" si="1528"/>
        <v>0.999463654219982</v>
      </c>
      <c r="AN364" s="4">
        <f t="shared" si="1528"/>
        <v>0.999877339812151</v>
      </c>
      <c r="AO364" s="4">
        <f t="shared" si="1528"/>
        <v>0.999945192148104</v>
      </c>
      <c r="AP364" s="61">
        <f t="shared" si="1481"/>
        <v>0.000492781449189245</v>
      </c>
      <c r="AQ364" s="61">
        <f t="shared" si="1482"/>
        <v>0.000174541815472582</v>
      </c>
      <c r="AR364" s="61">
        <f t="shared" si="1483"/>
        <v>0.00618710769853284</v>
      </c>
      <c r="AS364" s="61">
        <f t="shared" si="1484"/>
        <v>-0.00515315686016849</v>
      </c>
      <c r="AT364" s="40" cm="1">
        <f t="array" ref="AT364">SUMPRODUCT($A364:$B364,$AO$21:$AP$21)+$AQ$21</f>
        <v>-0.0606739736690848</v>
      </c>
      <c r="AU364" s="40" cm="1">
        <f t="array" ref="AU364">SUMPRODUCT($A364:$B364,$AO$22:$AP$22)+$AQ$22</f>
        <v>-0.0230342321940109</v>
      </c>
      <c r="AV364" s="40" cm="1">
        <f t="array" ref="AV364">SUMPRODUCT($A364:$B364,$AO$23:$AP$23)+$AQ$23</f>
        <v>0.0156655835549528</v>
      </c>
      <c r="AW364" s="40" cm="1">
        <f t="array" ref="AW364">SUMPRODUCT($A364:$B364,$AO$24:$AP$24)+$AQ$24</f>
        <v>-0.0112218892316912</v>
      </c>
      <c r="AX364" s="10">
        <f t="shared" ref="AX364:BA364" si="1529">TANH(AT364)</f>
        <v>-0.0605996294797082</v>
      </c>
      <c r="AY364" s="10">
        <f t="shared" si="1529"/>
        <v>-0.0230301592559466</v>
      </c>
      <c r="AZ364" s="10">
        <f t="shared" si="1529"/>
        <v>0.015664302181131</v>
      </c>
      <c r="BA364" s="10">
        <f t="shared" si="1529"/>
        <v>-0.01122141819493</v>
      </c>
      <c r="BB364" s="10" cm="1">
        <f t="array" ref="BB364">SUMPRODUCT(AX364:BA364,$AU$28:$AX$28)+$AY$28</f>
        <v>-0.000323129836813878</v>
      </c>
      <c r="BC364" s="10">
        <f t="shared" si="1458"/>
        <v>0.499919217541499</v>
      </c>
      <c r="BD364">
        <f t="shared" si="1459"/>
        <v>0</v>
      </c>
      <c r="BE364" s="4">
        <f t="shared" si="1460"/>
        <v>-0.693308758529964</v>
      </c>
      <c r="BF364" s="61">
        <f t="shared" si="1461"/>
        <v>-0.500080782458501</v>
      </c>
      <c r="BG364" s="4">
        <f t="shared" ref="BG364:BJ364" si="1530">1-AX364^2</f>
        <v>0.996327684906922</v>
      </c>
      <c r="BH364" s="4">
        <f t="shared" si="1530"/>
        <v>0.999469611764646</v>
      </c>
      <c r="BI364" s="4">
        <f t="shared" si="1530"/>
        <v>0.999754629637178</v>
      </c>
      <c r="BJ364" s="4">
        <f t="shared" si="1530"/>
        <v>0.999874079773694</v>
      </c>
      <c r="BK364" s="61">
        <f t="shared" si="1487"/>
        <v>0.000779303097201911</v>
      </c>
      <c r="BL364" s="61">
        <f t="shared" si="1488"/>
        <v>-0.00190102254539337</v>
      </c>
      <c r="BM364" s="61">
        <f t="shared" si="1489"/>
        <v>0.00617708567028166</v>
      </c>
      <c r="BN364" s="61">
        <f t="shared" si="1490"/>
        <v>-0.00613255850005913</v>
      </c>
    </row>
    <row r="365" spans="1:66">
      <c r="A365" s="4">
        <f>Planar_dataset!A334</f>
        <v>-4.21189811230249</v>
      </c>
      <c r="B365" s="4">
        <f>Planar_dataset!B334</f>
        <v>1.9154974806735</v>
      </c>
      <c r="C365">
        <f>Planar_dataset!C334</f>
        <v>1</v>
      </c>
      <c r="D365" s="40" cm="1">
        <f t="array" ref="D365">SUMPRODUCT($A365:$B365,$E$21:$F$21)+$G$21</f>
        <v>-0.0669738737190673</v>
      </c>
      <c r="E365" s="40" cm="1">
        <f t="array" ref="E365">SUMPRODUCT($A365:$B365,$E$22:$F$22)+$G$22</f>
        <v>-0.0397595308216259</v>
      </c>
      <c r="F365" s="40" cm="1">
        <f t="array" ref="F365">SUMPRODUCT($A365:$B365,$E$23:$F$23)+$G$23</f>
        <v>0.00488790915509331</v>
      </c>
      <c r="G365" s="40" cm="1">
        <f t="array" ref="G365">SUMPRODUCT($A365:$B365,$E$24:$F$24)+$G$24</f>
        <v>-0.00852519527171574</v>
      </c>
      <c r="H365" s="10">
        <f t="shared" si="1463"/>
        <v>-0.0668739159612515</v>
      </c>
      <c r="I365" s="10">
        <f t="shared" si="1464"/>
        <v>-0.0397385931699622</v>
      </c>
      <c r="J365" s="10">
        <f t="shared" si="1465"/>
        <v>0.00488787022871743</v>
      </c>
      <c r="K365" s="10">
        <f t="shared" si="1466"/>
        <v>-0.00852498874362697</v>
      </c>
      <c r="L365" s="10" cm="1">
        <f t="array" ref="L365">SUMPRODUCT(H365:K365,$E$28:$H$28)+$I$28</f>
        <v>7.93086946285703e-5</v>
      </c>
      <c r="M365" s="10">
        <f t="shared" si="1467"/>
        <v>0.500019827173647</v>
      </c>
      <c r="N365">
        <f t="shared" si="1468"/>
        <v>1</v>
      </c>
      <c r="O365" s="4">
        <f t="shared" si="1469"/>
        <v>-0.693107526998865</v>
      </c>
      <c r="P365" s="61">
        <f t="shared" si="1470"/>
        <v>-0.499980172826353</v>
      </c>
      <c r="Q365" s="4">
        <f t="shared" si="1471"/>
        <v>0.995527879364007</v>
      </c>
      <c r="R365" s="4">
        <f t="shared" si="1472"/>
        <v>0.998420844212872</v>
      </c>
      <c r="S365" s="4">
        <f t="shared" si="1473"/>
        <v>0.999976108724627</v>
      </c>
      <c r="T365" s="4">
        <f t="shared" si="1474"/>
        <v>0.999927324566921</v>
      </c>
      <c r="U365" s="61">
        <f t="shared" si="1475"/>
        <v>0.000218102395140002</v>
      </c>
      <c r="V365" s="61">
        <f t="shared" si="1476"/>
        <v>0.00238222767429604</v>
      </c>
      <c r="W365" s="61">
        <f t="shared" si="1477"/>
        <v>0.00656890632126787</v>
      </c>
      <c r="X365" s="61">
        <f t="shared" si="1478"/>
        <v>-0.00442261506805631</v>
      </c>
      <c r="Y365" s="40" cm="1">
        <f t="array" ref="Y365">SUMPRODUCT($A365:$B365,$Z$21:$AA$21)+$AB$21</f>
        <v>-0.0667258060179957</v>
      </c>
      <c r="Z365" s="40" cm="1">
        <f t="array" ref="Z365">SUMPRODUCT($A365:$B365,$Z$22:$AA$22)+$AB$22</f>
        <v>-0.0370673591112169</v>
      </c>
      <c r="AA365" s="40" cm="1">
        <f t="array" ref="AA365">SUMPRODUCT($A365:$B365,$Z$23:$AA$23)+$AB$23</f>
        <v>0.0123333140397964</v>
      </c>
      <c r="AB365" s="40" cm="1">
        <f t="array" ref="AB365">SUMPRODUCT($A365:$B365,$Z$24:$AA$24)+$AB$24</f>
        <v>-0.0135365726837569</v>
      </c>
      <c r="AC365" s="10">
        <f t="shared" ref="AC365:AF365" si="1531">TANH(Y365)</f>
        <v>-0.0666269535570076</v>
      </c>
      <c r="AD365" s="10">
        <f t="shared" si="1531"/>
        <v>-0.0370503917204233</v>
      </c>
      <c r="AE365" s="10">
        <f t="shared" si="1531"/>
        <v>0.0123326887350983</v>
      </c>
      <c r="AF365" s="10">
        <f t="shared" si="1531"/>
        <v>-0.0135357459359088</v>
      </c>
      <c r="AG365" s="61" cm="1">
        <f t="array" ref="AG365">SUMPRODUCT(AC365:AF365,$Z$28:$AC$28)+$AD$28</f>
        <v>-0.000214660739322719</v>
      </c>
      <c r="AH365" s="10">
        <f t="shared" si="1452"/>
        <v>0.499946334815375</v>
      </c>
      <c r="AI365">
        <f t="shared" si="1453"/>
        <v>0</v>
      </c>
      <c r="AJ365" s="4">
        <f t="shared" si="1454"/>
        <v>-0.693254516689511</v>
      </c>
      <c r="AK365" s="61">
        <f t="shared" si="1455"/>
        <v>-0.500053665184625</v>
      </c>
      <c r="AL365" s="4">
        <f t="shared" ref="AL365:AO365" si="1532">1-AC365^2</f>
        <v>0.995560849059712</v>
      </c>
      <c r="AM365" s="4">
        <f t="shared" si="1532"/>
        <v>0.998627268473363</v>
      </c>
      <c r="AN365" s="4">
        <f t="shared" si="1532"/>
        <v>0.999847904788563</v>
      </c>
      <c r="AO365" s="4">
        <f t="shared" si="1532"/>
        <v>0.999816783581959</v>
      </c>
      <c r="AP365" s="61">
        <f t="shared" si="1481"/>
        <v>0.000492440900906521</v>
      </c>
      <c r="AQ365" s="61">
        <f t="shared" si="1482"/>
        <v>0.000174401708966731</v>
      </c>
      <c r="AR365" s="61">
        <f t="shared" si="1483"/>
        <v>0.00618713685998621</v>
      </c>
      <c r="AS365" s="61">
        <f t="shared" si="1484"/>
        <v>-0.00515267108707134</v>
      </c>
      <c r="AT365" s="40" cm="1">
        <f t="array" ref="AT365">SUMPRODUCT($A365:$B365,$AO$21:$AP$21)+$AQ$21</f>
        <v>-0.0661661783820329</v>
      </c>
      <c r="AU365" s="40" cm="1">
        <f t="array" ref="AU365">SUMPRODUCT($A365:$B365,$AO$22:$AP$22)+$AQ$22</f>
        <v>-0.036870348775885</v>
      </c>
      <c r="AV365" s="40" cm="1">
        <f t="array" ref="AV365">SUMPRODUCT($A365:$B365,$AO$23:$AP$23)+$AQ$23</f>
        <v>0.0193442786680284</v>
      </c>
      <c r="AW365" s="40" cm="1">
        <f t="array" ref="AW365">SUMPRODUCT($A365:$B365,$AO$24:$AP$24)+$AQ$24</f>
        <v>-0.0193687661140595</v>
      </c>
      <c r="AX365" s="10">
        <f t="shared" ref="AX365:BA365" si="1533">TANH(AT365)</f>
        <v>-0.0660697894761777</v>
      </c>
      <c r="AY365" s="10">
        <f t="shared" si="1533"/>
        <v>-0.0368536503938592</v>
      </c>
      <c r="AZ365" s="10">
        <f t="shared" si="1533"/>
        <v>0.0193418661455723</v>
      </c>
      <c r="BA365" s="10">
        <f t="shared" si="1533"/>
        <v>-0.0193663444190606</v>
      </c>
      <c r="BB365" s="10" cm="1">
        <f t="array" ref="BB365">SUMPRODUCT(AX365:BA365,$AU$28:$AX$28)+$AY$28</f>
        <v>-0.000512482881103379</v>
      </c>
      <c r="BC365" s="10">
        <f t="shared" si="1458"/>
        <v>0.499871879282528</v>
      </c>
      <c r="BD365">
        <f t="shared" si="1459"/>
        <v>0</v>
      </c>
      <c r="BE365" s="4">
        <f t="shared" si="1460"/>
        <v>-0.693403454830335</v>
      </c>
      <c r="BF365" s="61">
        <f t="shared" si="1461"/>
        <v>-0.500128120717472</v>
      </c>
      <c r="BG365" s="4">
        <f t="shared" ref="BG365:BJ365" si="1534">1-AX365^2</f>
        <v>0.995634782918574</v>
      </c>
      <c r="BH365" s="4">
        <f t="shared" si="1534"/>
        <v>0.998641808452647</v>
      </c>
      <c r="BI365" s="4">
        <f t="shared" si="1534"/>
        <v>0.999625892214007</v>
      </c>
      <c r="BJ365" s="4">
        <f t="shared" si="1534"/>
        <v>0.999624944703842</v>
      </c>
      <c r="BK365" s="61">
        <f t="shared" si="1487"/>
        <v>0.000778834844729642</v>
      </c>
      <c r="BL365" s="61">
        <f t="shared" si="1488"/>
        <v>-0.00189962784160984</v>
      </c>
      <c r="BM365" s="61">
        <f t="shared" si="1489"/>
        <v>0.00617687490821312</v>
      </c>
      <c r="BN365" s="61">
        <f t="shared" si="1490"/>
        <v>-0.00613161084310818</v>
      </c>
    </row>
    <row r="366" spans="1:66">
      <c r="A366" s="4">
        <f>Planar_dataset!A335</f>
        <v>-2.46094976928071</v>
      </c>
      <c r="B366" s="4">
        <f>Planar_dataset!B335</f>
        <v>1.57524026115977</v>
      </c>
      <c r="C366">
        <f>Planar_dataset!C335</f>
        <v>1</v>
      </c>
      <c r="D366" s="40" cm="1">
        <f t="array" ref="D366">SUMPRODUCT($A366:$B366,$E$21:$F$21)+$G$21</f>
        <v>-0.0371411693809791</v>
      </c>
      <c r="E366" s="40" cm="1">
        <f t="array" ref="E366">SUMPRODUCT($A366:$B366,$E$22:$F$22)+$G$22</f>
        <v>-0.0317292415450519</v>
      </c>
      <c r="F366" s="40" cm="1">
        <f t="array" ref="F366">SUMPRODUCT($A366:$B366,$E$23:$F$23)+$G$23</f>
        <v>0.00123807805826549</v>
      </c>
      <c r="G366" s="40" cm="1">
        <f t="array" ref="G366">SUMPRODUCT($A366:$B366,$E$24:$F$24)+$G$24</f>
        <v>-0.00784054080143145</v>
      </c>
      <c r="H366" s="10">
        <f t="shared" si="1463"/>
        <v>-0.0371241004667961</v>
      </c>
      <c r="I366" s="10">
        <f t="shared" si="1464"/>
        <v>-0.0317185980818148</v>
      </c>
      <c r="J366" s="10">
        <f t="shared" si="1465"/>
        <v>0.00123807742567514</v>
      </c>
      <c r="K366" s="10">
        <f t="shared" si="1466"/>
        <v>-0.0078403801420377</v>
      </c>
      <c r="L366" s="10" cm="1">
        <f t="array" ref="L366">SUMPRODUCT(H366:K366,$E$28:$H$28)+$I$28</f>
        <v>8.20095497290216e-5</v>
      </c>
      <c r="M366" s="10">
        <f t="shared" si="1467"/>
        <v>0.500020502387421</v>
      </c>
      <c r="N366">
        <f t="shared" si="1468"/>
        <v>1</v>
      </c>
      <c r="O366" s="4">
        <f t="shared" si="1469"/>
        <v>-0.693106176625777</v>
      </c>
      <c r="P366" s="61">
        <f t="shared" si="1470"/>
        <v>-0.499979497612579</v>
      </c>
      <c r="Q366" s="4">
        <f t="shared" si="1471"/>
        <v>0.998621801164531</v>
      </c>
      <c r="R366" s="4">
        <f t="shared" si="1472"/>
        <v>0.998993930535724</v>
      </c>
      <c r="S366" s="4">
        <f t="shared" si="1473"/>
        <v>0.999998467164288</v>
      </c>
      <c r="T366" s="4">
        <f t="shared" si="1474"/>
        <v>0.999938528439228</v>
      </c>
      <c r="U366" s="61">
        <f t="shared" si="1475"/>
        <v>0.000218779922743023</v>
      </c>
      <c r="V366" s="61">
        <f t="shared" si="1476"/>
        <v>0.00238359183670229</v>
      </c>
      <c r="W366" s="61">
        <f t="shared" si="1477"/>
        <v>0.00656904432389031</v>
      </c>
      <c r="X366" s="61">
        <f t="shared" si="1478"/>
        <v>-0.00442265864934717</v>
      </c>
      <c r="Y366" s="40" cm="1">
        <f t="array" ref="Y366">SUMPRODUCT($A366:$B366,$Z$21:$AA$21)+$AB$21</f>
        <v>-0.0369488968343126</v>
      </c>
      <c r="Z366" s="40" cm="1">
        <f t="array" ref="Z366">SUMPRODUCT($A366:$B366,$Z$22:$AA$22)+$AB$22</f>
        <v>-0.0296449585814522</v>
      </c>
      <c r="AA366" s="40" cm="1">
        <f t="array" ref="AA366">SUMPRODUCT($A366:$B366,$Z$23:$AA$23)+$AB$23</f>
        <v>0.00700491049261114</v>
      </c>
      <c r="AB366" s="40" cm="1">
        <f t="array" ref="AB366">SUMPRODUCT($A366:$B366,$Z$24:$AA$24)+$AB$24</f>
        <v>-0.0117218840713589</v>
      </c>
      <c r="AC366" s="10">
        <f t="shared" ref="AC366:AF366" si="1535">TANH(Y366)</f>
        <v>-0.0369320915417463</v>
      </c>
      <c r="AD366" s="10">
        <f t="shared" si="1535"/>
        <v>-0.0296362774036914</v>
      </c>
      <c r="AE366" s="10">
        <f t="shared" si="1535"/>
        <v>0.00700479592074359</v>
      </c>
      <c r="AF366" s="10">
        <f t="shared" si="1535"/>
        <v>-0.011721347228547</v>
      </c>
      <c r="AG366" s="61" cm="1">
        <f t="array" ref="AG366">SUMPRODUCT(AC366:AF366,$Z$28:$AC$28)+$AD$28</f>
        <v>-0.000161992091788206</v>
      </c>
      <c r="AH366" s="10">
        <f t="shared" si="1452"/>
        <v>0.499959501977142</v>
      </c>
      <c r="AI366">
        <f t="shared" si="1453"/>
        <v>0</v>
      </c>
      <c r="AJ366" s="4">
        <f t="shared" si="1454"/>
        <v>-0.693228179886019</v>
      </c>
      <c r="AK366" s="61">
        <f t="shared" si="1455"/>
        <v>-0.500040498022859</v>
      </c>
      <c r="AL366" s="4">
        <f t="shared" ref="AL366:AO366" si="1536">1-AC366^2</f>
        <v>0.998636020614352</v>
      </c>
      <c r="AM366" s="4">
        <f t="shared" si="1536"/>
        <v>0.999121691061651</v>
      </c>
      <c r="AN366" s="4">
        <f t="shared" si="1536"/>
        <v>0.999950932834109</v>
      </c>
      <c r="AO366" s="4">
        <f t="shared" si="1536"/>
        <v>0.999862610019148</v>
      </c>
      <c r="AP366" s="61">
        <f t="shared" si="1481"/>
        <v>0.000493948986758093</v>
      </c>
      <c r="AQ366" s="61">
        <f t="shared" si="1482"/>
        <v>0.000174483461110106</v>
      </c>
      <c r="AR366" s="61">
        <f t="shared" si="1483"/>
        <v>0.00618761147220661</v>
      </c>
      <c r="AS366" s="61">
        <f t="shared" si="1484"/>
        <v>-0.00515277157513593</v>
      </c>
      <c r="AT366" s="40" cm="1">
        <f t="array" ref="AT366">SUMPRODUCT($A366:$B366,$AO$21:$AP$21)+$AQ$21</f>
        <v>-0.0365151587781715</v>
      </c>
      <c r="AU366" s="40" cm="1">
        <f t="array" ref="AU366">SUMPRODUCT($A366:$B366,$AO$22:$AP$22)+$AQ$22</f>
        <v>-0.0294924327297522</v>
      </c>
      <c r="AV366" s="40" cm="1">
        <f t="array" ref="AV366">SUMPRODUCT($A366:$B366,$AO$23:$AP$23)+$AQ$23</f>
        <v>0.0124348028465282</v>
      </c>
      <c r="AW366" s="40" cm="1">
        <f t="array" ref="AW366">SUMPRODUCT($A366:$B366,$AO$24:$AP$24)+$AQ$24</f>
        <v>-0.016238590120578</v>
      </c>
      <c r="AX366" s="10">
        <f t="shared" ref="AX366:BA366" si="1537">TANH(AT366)</f>
        <v>-0.0364989381839152</v>
      </c>
      <c r="AY366" s="10">
        <f t="shared" si="1537"/>
        <v>-0.0294838848291322</v>
      </c>
      <c r="AZ366" s="10">
        <f t="shared" si="1537"/>
        <v>0.0124341619785133</v>
      </c>
      <c r="BA366" s="10">
        <f t="shared" si="1537"/>
        <v>-0.0162371629433764</v>
      </c>
      <c r="BB366" s="10" cm="1">
        <f t="array" ref="BB366">SUMPRODUCT(AX366:BA366,$AU$28:$AX$28)+$AY$28</f>
        <v>-0.000406979550660901</v>
      </c>
      <c r="BC366" s="10">
        <f t="shared" si="1458"/>
        <v>0.499898255113739</v>
      </c>
      <c r="BD366">
        <f t="shared" si="1459"/>
        <v>0</v>
      </c>
      <c r="BE366" s="4">
        <f t="shared" si="1460"/>
        <v>-0.69335069103932</v>
      </c>
      <c r="BF366" s="61">
        <f t="shared" si="1461"/>
        <v>-0.500101744886261</v>
      </c>
      <c r="BG366" s="4">
        <f t="shared" ref="BG366:BJ366" si="1538">1-AX366^2</f>
        <v>0.998667827511447</v>
      </c>
      <c r="BH366" s="4">
        <f t="shared" si="1538"/>
        <v>0.999130700535382</v>
      </c>
      <c r="BI366" s="4">
        <f t="shared" si="1538"/>
        <v>0.999845391615892</v>
      </c>
      <c r="BJ366" s="4">
        <f t="shared" si="1538"/>
        <v>0.99973635453955</v>
      </c>
      <c r="BK366" s="61">
        <f t="shared" si="1487"/>
        <v>0.000781166243013996</v>
      </c>
      <c r="BL366" s="61">
        <f t="shared" si="1488"/>
        <v>-0.00190045758580658</v>
      </c>
      <c r="BM366" s="61">
        <f t="shared" si="1489"/>
        <v>0.006177905407496</v>
      </c>
      <c r="BN366" s="61">
        <f t="shared" si="1490"/>
        <v>-0.00613197081532475</v>
      </c>
    </row>
    <row r="367" spans="1:66">
      <c r="A367" s="4">
        <f>Planar_dataset!A336</f>
        <v>-3.43569797474823</v>
      </c>
      <c r="B367" s="4">
        <f>Planar_dataset!B336</f>
        <v>1.66266664522586</v>
      </c>
      <c r="C367">
        <f>Planar_dataset!C336</f>
        <v>1</v>
      </c>
      <c r="D367" s="40" cm="1">
        <f t="array" ref="D367">SUMPRODUCT($A367:$B367,$E$21:$F$21)+$G$21</f>
        <v>-0.0541941685498272</v>
      </c>
      <c r="E367" s="40" cm="1">
        <f t="array" ref="E367">SUMPRODUCT($A367:$B367,$E$22:$F$22)+$G$22</f>
        <v>-0.0342990331712924</v>
      </c>
      <c r="F367" s="40" cm="1">
        <f t="array" ref="F367">SUMPRODUCT($A367:$B367,$E$23:$F$23)+$G$23</f>
        <v>0.00363176163672855</v>
      </c>
      <c r="G367" s="40" cm="1">
        <f t="array" ref="G367">SUMPRODUCT($A367:$B367,$E$24:$F$24)+$G$24</f>
        <v>-0.00758218371532093</v>
      </c>
      <c r="H367" s="10">
        <f t="shared" si="1463"/>
        <v>-0.0541411745726402</v>
      </c>
      <c r="I367" s="10">
        <f t="shared" si="1464"/>
        <v>-0.0342855894325689</v>
      </c>
      <c r="J367" s="10">
        <f t="shared" si="1465"/>
        <v>0.00363174566953962</v>
      </c>
      <c r="K367" s="10">
        <f t="shared" si="1466"/>
        <v>-0.00758203841998688</v>
      </c>
      <c r="L367" s="10" cm="1">
        <f t="array" ref="L367">SUMPRODUCT(H367:K367,$E$28:$H$28)+$I$28</f>
        <v>7.25520509019051e-5</v>
      </c>
      <c r="M367" s="10">
        <f t="shared" si="1467"/>
        <v>0.500018138012718</v>
      </c>
      <c r="N367">
        <f t="shared" si="1468"/>
        <v>1</v>
      </c>
      <c r="O367" s="4">
        <f t="shared" si="1469"/>
        <v>-0.693110905192469</v>
      </c>
      <c r="P367" s="61">
        <f t="shared" si="1470"/>
        <v>-0.499981861987282</v>
      </c>
      <c r="Q367" s="4">
        <f t="shared" si="1471"/>
        <v>0.997068733215895</v>
      </c>
      <c r="R367" s="4">
        <f t="shared" si="1472"/>
        <v>0.998824498357261</v>
      </c>
      <c r="S367" s="4">
        <f t="shared" si="1473"/>
        <v>0.999986810423392</v>
      </c>
      <c r="T367" s="4">
        <f t="shared" si="1474"/>
        <v>0.999942512693398</v>
      </c>
      <c r="U367" s="61">
        <f t="shared" si="1475"/>
        <v>0.000218440706715242</v>
      </c>
      <c r="V367" s="61">
        <f t="shared" si="1476"/>
        <v>0.00238319884278623</v>
      </c>
      <c r="W367" s="61">
        <f t="shared" si="1477"/>
        <v>0.00656899881440145</v>
      </c>
      <c r="X367" s="61">
        <f t="shared" si="1478"/>
        <v>-0.00442269718601198</v>
      </c>
      <c r="Y367" s="40" cm="1">
        <f t="array" ref="Y367">SUMPRODUCT($A367:$B367,$Z$21:$AA$21)+$AB$21</f>
        <v>-0.053981419905723</v>
      </c>
      <c r="Z367" s="40" cm="1">
        <f t="array" ref="Z367">SUMPRODUCT($A367:$B367,$Z$22:$AA$22)+$AB$22</f>
        <v>-0.0319906747199657</v>
      </c>
      <c r="AA367" s="40" cm="1">
        <f t="array" ref="AA367">SUMPRODUCT($A367:$B367,$Z$23:$AA$23)+$AB$23</f>
        <v>0.0100162314560263</v>
      </c>
      <c r="AB367" s="40" cm="1">
        <f t="array" ref="AB367">SUMPRODUCT($A367:$B367,$Z$24:$AA$24)+$AB$24</f>
        <v>-0.011879418365993</v>
      </c>
      <c r="AC367" s="10">
        <f t="shared" ref="AC367:AF367" si="1539">TANH(Y367)</f>
        <v>-0.0539290471113882</v>
      </c>
      <c r="AD367" s="10">
        <f t="shared" si="1539"/>
        <v>-0.0319797660651628</v>
      </c>
      <c r="AE367" s="10">
        <f t="shared" si="1539"/>
        <v>0.0100158965103527</v>
      </c>
      <c r="AF367" s="10">
        <f t="shared" si="1539"/>
        <v>-0.0118788595873956</v>
      </c>
      <c r="AG367" s="61" cm="1">
        <f t="array" ref="AG367">SUMPRODUCT(AC367:AF367,$Z$28:$AC$28)+$AD$28</f>
        <v>-0.000183246002238654</v>
      </c>
      <c r="AH367" s="10">
        <f t="shared" si="1452"/>
        <v>0.499954188499568</v>
      </c>
      <c r="AI367">
        <f t="shared" si="1453"/>
        <v>0</v>
      </c>
      <c r="AJ367" s="4">
        <f t="shared" si="1454"/>
        <v>-0.693238807758452</v>
      </c>
      <c r="AK367" s="61">
        <f t="shared" si="1455"/>
        <v>-0.500045811500432</v>
      </c>
      <c r="AL367" s="4">
        <f t="shared" ref="AL367:AO367" si="1540">1-AC367^2</f>
        <v>0.997091657877658</v>
      </c>
      <c r="AM367" s="4">
        <f t="shared" si="1540"/>
        <v>0.998977294562417</v>
      </c>
      <c r="AN367" s="4">
        <f t="shared" si="1540"/>
        <v>0.999899681817094</v>
      </c>
      <c r="AO367" s="4">
        <f t="shared" si="1540"/>
        <v>0.999858892694903</v>
      </c>
      <c r="AP367" s="61">
        <f t="shared" si="1481"/>
        <v>0.000493190349066385</v>
      </c>
      <c r="AQ367" s="61">
        <f t="shared" si="1482"/>
        <v>0.00017446009797066</v>
      </c>
      <c r="AR367" s="61">
        <f t="shared" si="1483"/>
        <v>0.0061873600820389</v>
      </c>
      <c r="AS367" s="61">
        <f t="shared" si="1484"/>
        <v>-0.00515280717161522</v>
      </c>
      <c r="AT367" s="40" cm="1">
        <f t="array" ref="AT367">SUMPRODUCT($A367:$B367,$AO$21:$AP$21)+$AQ$21</f>
        <v>-0.0535014746626361</v>
      </c>
      <c r="AU367" s="40" cm="1">
        <f t="array" ref="AU367">SUMPRODUCT($A367:$B367,$AO$22:$AP$22)+$AQ$22</f>
        <v>-0.0318217516462286</v>
      </c>
      <c r="AV367" s="40" cm="1">
        <f t="array" ref="AV367">SUMPRODUCT($A367:$B367,$AO$23:$AP$23)+$AQ$23</f>
        <v>0.0160280662353137</v>
      </c>
      <c r="AW367" s="40" cm="1">
        <f t="array" ref="AW367">SUMPRODUCT($A367:$B367,$AO$24:$AP$24)+$AQ$24</f>
        <v>-0.0168804180501492</v>
      </c>
      <c r="AX367" s="10">
        <f t="shared" ref="AX367:BA367" si="1541">TANH(AT367)</f>
        <v>-0.0534504853634046</v>
      </c>
      <c r="AY367" s="10">
        <f t="shared" si="1541"/>
        <v>-0.0318110148399624</v>
      </c>
      <c r="AZ367" s="10">
        <f t="shared" si="1541"/>
        <v>0.0160266938454393</v>
      </c>
      <c r="BA367" s="10">
        <f t="shared" si="1541"/>
        <v>-0.0168788148828666</v>
      </c>
      <c r="BB367" s="10" cm="1">
        <f t="array" ref="BB367">SUMPRODUCT(AX367:BA367,$AU$28:$AX$28)+$AY$28</f>
        <v>-0.000441572914930813</v>
      </c>
      <c r="BC367" s="10">
        <f t="shared" si="1458"/>
        <v>0.499889606773061</v>
      </c>
      <c r="BD367">
        <f t="shared" si="1459"/>
        <v>0</v>
      </c>
      <c r="BE367" s="4">
        <f t="shared" si="1460"/>
        <v>-0.69336799139074</v>
      </c>
      <c r="BF367" s="61">
        <f t="shared" si="1461"/>
        <v>-0.500110393226939</v>
      </c>
      <c r="BG367" s="4">
        <f t="shared" ref="BG367:BJ367" si="1542">1-AX367^2</f>
        <v>0.997143045614416</v>
      </c>
      <c r="BH367" s="4">
        <f t="shared" si="1542"/>
        <v>0.998988059334852</v>
      </c>
      <c r="BI367" s="4">
        <f t="shared" si="1542"/>
        <v>0.999743145084385</v>
      </c>
      <c r="BJ367" s="4">
        <f t="shared" si="1542"/>
        <v>0.99971510560815</v>
      </c>
      <c r="BK367" s="61">
        <f t="shared" si="1487"/>
        <v>0.000779987034199093</v>
      </c>
      <c r="BL367" s="61">
        <f t="shared" si="1488"/>
        <v>-0.00190021912662681</v>
      </c>
      <c r="BM367" s="61">
        <f t="shared" si="1489"/>
        <v>0.00617738046501571</v>
      </c>
      <c r="BN367" s="61">
        <f t="shared" si="1490"/>
        <v>-0.00613194652204918</v>
      </c>
    </row>
    <row r="368" spans="1:66">
      <c r="A368" s="4">
        <f>Planar_dataset!A337</f>
        <v>-3.34469057825499</v>
      </c>
      <c r="B368" s="4">
        <f>Planar_dataset!B337</f>
        <v>1.59850516038966</v>
      </c>
      <c r="C368">
        <f>Planar_dataset!C337</f>
        <v>1</v>
      </c>
      <c r="D368" s="40" cm="1">
        <f t="array" ref="D368">SUMPRODUCT($A368:$B368,$E$21:$F$21)+$G$21</f>
        <v>-0.0528464555447663</v>
      </c>
      <c r="E368" s="40" cm="1">
        <f t="array" ref="E368">SUMPRODUCT($A368:$B368,$E$22:$F$22)+$G$22</f>
        <v>-0.0330155687496253</v>
      </c>
      <c r="F368" s="40" cm="1">
        <f t="array" ref="F368">SUMPRODUCT($A368:$B368,$E$23:$F$23)+$G$23</f>
        <v>0.00360693648412953</v>
      </c>
      <c r="G368" s="40" cm="1">
        <f t="array" ref="G368">SUMPRODUCT($A368:$B368,$E$24:$F$24)+$G$24</f>
        <v>-0.00725519163925485</v>
      </c>
      <c r="H368" s="10">
        <f t="shared" si="1463"/>
        <v>-0.0527973148304783</v>
      </c>
      <c r="I368" s="10">
        <f t="shared" si="1464"/>
        <v>-0.0330035780153232</v>
      </c>
      <c r="J368" s="10">
        <f t="shared" si="1465"/>
        <v>0.00360692084214077</v>
      </c>
      <c r="K368" s="10">
        <f t="shared" si="1466"/>
        <v>-0.00725506434281243</v>
      </c>
      <c r="L368" s="10" cm="1">
        <f t="array" ref="L368">SUMPRODUCT(H368:K368,$E$28:$H$28)+$I$28</f>
        <v>6.9063857057315e-5</v>
      </c>
      <c r="M368" s="10">
        <f t="shared" si="1467"/>
        <v>0.500017265964257</v>
      </c>
      <c r="N368">
        <f t="shared" si="1468"/>
        <v>1</v>
      </c>
      <c r="O368" s="4">
        <f t="shared" si="1469"/>
        <v>-0.693112649227644</v>
      </c>
      <c r="P368" s="61">
        <f t="shared" si="1470"/>
        <v>-0.499982734035743</v>
      </c>
      <c r="Q368" s="4">
        <f t="shared" si="1471"/>
        <v>0.997212443546691</v>
      </c>
      <c r="R368" s="4">
        <f t="shared" si="1472"/>
        <v>0.998910763838186</v>
      </c>
      <c r="S368" s="4">
        <f t="shared" si="1473"/>
        <v>0.999986990122039</v>
      </c>
      <c r="T368" s="4">
        <f t="shared" si="1474"/>
        <v>0.999947364041382</v>
      </c>
      <c r="U368" s="61">
        <f t="shared" si="1475"/>
        <v>0.00021847257224136</v>
      </c>
      <c r="V368" s="61">
        <f t="shared" si="1476"/>
        <v>0.0023834088295733</v>
      </c>
      <c r="W368" s="61">
        <f t="shared" si="1477"/>
        <v>0.00656901145224551</v>
      </c>
      <c r="X368" s="61">
        <f t="shared" si="1478"/>
        <v>-0.00442272635721837</v>
      </c>
      <c r="Y368" s="40" cm="1">
        <f t="array" ref="Y368">SUMPRODUCT($A368:$B368,$Z$21:$AA$21)+$AB$21</f>
        <v>-0.0526414302133529</v>
      </c>
      <c r="Z368" s="40" cm="1">
        <f t="array" ref="Z368">SUMPRODUCT($A368:$B368,$Z$22:$AA$22)+$AB$22</f>
        <v>-0.0307909055611777</v>
      </c>
      <c r="AA368" s="40" cm="1">
        <f t="array" ref="AA368">SUMPRODUCT($A368:$B368,$Z$23:$AA$23)+$AB$23</f>
        <v>0.00975979347155766</v>
      </c>
      <c r="AB368" s="40" cm="1">
        <f t="array" ref="AB368">SUMPRODUCT($A368:$B368,$Z$24:$AA$24)+$AB$24</f>
        <v>-0.011396543280311</v>
      </c>
      <c r="AC368" s="10">
        <f t="shared" ref="AC368:AF368" si="1543">TANH(Y368)</f>
        <v>-0.0525928588084225</v>
      </c>
      <c r="AD368" s="10">
        <f t="shared" si="1543"/>
        <v>-0.0307811785041065</v>
      </c>
      <c r="AE368" s="10">
        <f t="shared" si="1543"/>
        <v>0.00975948359831192</v>
      </c>
      <c r="AF368" s="10">
        <f t="shared" si="1543"/>
        <v>-0.0113960499070421</v>
      </c>
      <c r="AG368" s="61" cm="1">
        <f t="array" ref="AG368">SUMPRODUCT(AC368:AF368,$Z$28:$AC$28)+$AD$28</f>
        <v>-0.000176837354723514</v>
      </c>
      <c r="AH368" s="10">
        <f t="shared" si="1452"/>
        <v>0.499955790661434</v>
      </c>
      <c r="AI368">
        <f t="shared" si="1453"/>
        <v>0</v>
      </c>
      <c r="AJ368" s="4">
        <f t="shared" si="1454"/>
        <v>-0.693235603146238</v>
      </c>
      <c r="AK368" s="61">
        <f t="shared" si="1455"/>
        <v>-0.500044209338566</v>
      </c>
      <c r="AL368" s="4">
        <f t="shared" ref="AL368:AO368" si="1544">1-AC368^2</f>
        <v>0.997233991202357</v>
      </c>
      <c r="AM368" s="4">
        <f t="shared" si="1544"/>
        <v>0.999052519049898</v>
      </c>
      <c r="AN368" s="4">
        <f t="shared" si="1544"/>
        <v>0.999904752479894</v>
      </c>
      <c r="AO368" s="4">
        <f t="shared" si="1544"/>
        <v>0.999870130046516</v>
      </c>
      <c r="AP368" s="61">
        <f t="shared" si="1481"/>
        <v>0.000493259170819762</v>
      </c>
      <c r="AQ368" s="61">
        <f t="shared" si="1482"/>
        <v>0.000174472676059997</v>
      </c>
      <c r="AR368" s="61">
        <f t="shared" si="1483"/>
        <v>0.0061873716346143</v>
      </c>
      <c r="AS368" s="61">
        <f t="shared" si="1484"/>
        <v>-0.00515284857375783</v>
      </c>
      <c r="AT368" s="40" cm="1">
        <f t="array" ref="AT368">SUMPRODUCT($A368:$B368,$AO$21:$AP$21)+$AQ$21</f>
        <v>-0.0521789075914768</v>
      </c>
      <c r="AU368" s="40" cm="1">
        <f t="array" ref="AU368">SUMPRODUCT($A368:$B368,$AO$22:$AP$22)+$AQ$22</f>
        <v>-0.0306281073412177</v>
      </c>
      <c r="AV368" s="40" cm="1">
        <f t="array" ref="AV368">SUMPRODUCT($A368:$B368,$AO$23:$AP$23)+$AQ$23</f>
        <v>0.0155535509938452</v>
      </c>
      <c r="AW368" s="40" cm="1">
        <f t="array" ref="AW368">SUMPRODUCT($A368:$B368,$AO$24:$AP$24)+$AQ$24</f>
        <v>-0.0162161454717307</v>
      </c>
      <c r="AX368" s="10">
        <f t="shared" ref="AX368:BA368" si="1545">TANH(AT368)</f>
        <v>-0.0521316043408858</v>
      </c>
      <c r="AY368" s="10">
        <f t="shared" si="1545"/>
        <v>-0.0306185337187627</v>
      </c>
      <c r="AZ368" s="10">
        <f t="shared" si="1545"/>
        <v>0.0155522969134027</v>
      </c>
      <c r="BA368" s="10">
        <f t="shared" si="1545"/>
        <v>-0.0162147242037851</v>
      </c>
      <c r="BB368" s="10" cm="1">
        <f t="array" ref="BB368">SUMPRODUCT(AX368:BA368,$AU$28:$AX$28)+$AY$28</f>
        <v>-0.000425094102133213</v>
      </c>
      <c r="BC368" s="10">
        <f t="shared" si="1458"/>
        <v>0.499893726476067</v>
      </c>
      <c r="BD368">
        <f t="shared" si="1459"/>
        <v>0</v>
      </c>
      <c r="BE368" s="4">
        <f t="shared" si="1460"/>
        <v>-0.693359750199136</v>
      </c>
      <c r="BF368" s="61">
        <f t="shared" si="1461"/>
        <v>-0.500106273523933</v>
      </c>
      <c r="BG368" s="4">
        <f t="shared" ref="BG368:BJ368" si="1546">1-AX368^2</f>
        <v>0.997282295828845</v>
      </c>
      <c r="BH368" s="4">
        <f t="shared" si="1546"/>
        <v>0.999062505392913</v>
      </c>
      <c r="BI368" s="4">
        <f t="shared" si="1546"/>
        <v>0.999758126060717</v>
      </c>
      <c r="BJ368" s="4">
        <f t="shared" si="1546"/>
        <v>0.999737082718995</v>
      </c>
      <c r="BK368" s="61">
        <f t="shared" si="1487"/>
        <v>0.000780089532644805</v>
      </c>
      <c r="BL368" s="61">
        <f t="shared" si="1488"/>
        <v>-0.00190034507936086</v>
      </c>
      <c r="BM368" s="61">
        <f t="shared" si="1489"/>
        <v>0.00617742214450936</v>
      </c>
      <c r="BN368" s="61">
        <f t="shared" si="1490"/>
        <v>-0.0061320308093666</v>
      </c>
    </row>
    <row r="369" spans="1:66">
      <c r="A369" s="4">
        <f>Planar_dataset!A338</f>
        <v>-1.38193634626733</v>
      </c>
      <c r="B369" s="4">
        <f>Planar_dataset!B338</f>
        <v>1.10993370156133</v>
      </c>
      <c r="C369">
        <f>Planar_dataset!C338</f>
        <v>1</v>
      </c>
      <c r="D369" s="40" cm="1">
        <f t="array" ref="D369">SUMPRODUCT($A369:$B369,$E$21:$F$21)+$G$21</f>
        <v>-0.0198727370325524</v>
      </c>
      <c r="E369" s="40" cm="1">
        <f t="array" ref="E369">SUMPRODUCT($A369:$B369,$E$22:$F$22)+$G$22</f>
        <v>-0.0220170671252936</v>
      </c>
      <c r="F369" s="40" cm="1">
        <f t="array" ref="F369">SUMPRODUCT($A369:$B369,$E$23:$F$23)+$G$23</f>
        <v>-0.000104261079417352</v>
      </c>
      <c r="G369" s="40" cm="1">
        <f t="array" ref="G369">SUMPRODUCT($A369:$B369,$E$24:$F$24)+$G$24</f>
        <v>-0.00581585721503935</v>
      </c>
      <c r="H369" s="10">
        <f t="shared" si="1463"/>
        <v>-0.0198701213610401</v>
      </c>
      <c r="I369" s="10">
        <f t="shared" si="1464"/>
        <v>-0.0220135102147468</v>
      </c>
      <c r="J369" s="10">
        <f t="shared" si="1465"/>
        <v>-0.000104261079039566</v>
      </c>
      <c r="K369" s="10">
        <f t="shared" si="1466"/>
        <v>-0.00581579164369672</v>
      </c>
      <c r="L369" s="10" cm="1">
        <f t="array" ref="L369">SUMPRODUCT(H369:K369,$E$28:$H$28)+$I$28</f>
        <v>6.36812182991157e-5</v>
      </c>
      <c r="M369" s="10">
        <f t="shared" si="1467"/>
        <v>0.500015920304569</v>
      </c>
      <c r="N369">
        <f t="shared" si="1468"/>
        <v>1</v>
      </c>
      <c r="O369" s="4">
        <f t="shared" si="1469"/>
        <v>-0.693115340457708</v>
      </c>
      <c r="P369" s="61">
        <f t="shared" si="1470"/>
        <v>-0.499984079695431</v>
      </c>
      <c r="Q369" s="4">
        <f t="shared" si="1471"/>
        <v>0.999605178277097</v>
      </c>
      <c r="R369" s="4">
        <f t="shared" si="1472"/>
        <v>0.999515405368025</v>
      </c>
      <c r="S369" s="4">
        <f t="shared" si="1473"/>
        <v>0.999999989129627</v>
      </c>
      <c r="T369" s="4">
        <f t="shared" si="1474"/>
        <v>0.999966176567557</v>
      </c>
      <c r="U369" s="61">
        <f t="shared" si="1475"/>
        <v>0.000218997369823106</v>
      </c>
      <c r="V369" s="61">
        <f t="shared" si="1476"/>
        <v>0.00238485792757152</v>
      </c>
      <c r="W369" s="61">
        <f t="shared" si="1477"/>
        <v>0.00656911452413431</v>
      </c>
      <c r="X369" s="61">
        <f t="shared" si="1478"/>
        <v>-0.00442282146785755</v>
      </c>
      <c r="Y369" s="40" cm="1">
        <f t="array" ref="Y369">SUMPRODUCT($A369:$B369,$Z$21:$AA$21)+$AB$21</f>
        <v>-0.0197413766808284</v>
      </c>
      <c r="Z369" s="40" cm="1">
        <f t="array" ref="Z369">SUMPRODUCT($A369:$B369,$Z$22:$AA$22)+$AB$22</f>
        <v>-0.0205939463936706</v>
      </c>
      <c r="AA369" s="40" cm="1">
        <f t="array" ref="AA369">SUMPRODUCT($A369:$B369,$Z$23:$AA$23)+$AB$23</f>
        <v>0.00383412290538828</v>
      </c>
      <c r="AB369" s="40" cm="1">
        <f t="array" ref="AB369">SUMPRODUCT($A369:$B369,$Z$24:$AA$24)+$AB$24</f>
        <v>-0.00846649577881905</v>
      </c>
      <c r="AC369" s="10">
        <f t="shared" ref="AC369:AF369" si="1547">TANH(Y369)</f>
        <v>-0.0197388125312565</v>
      </c>
      <c r="AD369" s="10">
        <f t="shared" si="1547"/>
        <v>-0.02059103551697</v>
      </c>
      <c r="AE369" s="10">
        <f t="shared" si="1547"/>
        <v>0.00383410411765947</v>
      </c>
      <c r="AF369" s="10">
        <f t="shared" si="1547"/>
        <v>-0.00846629348743693</v>
      </c>
      <c r="AG369" s="61" cm="1">
        <f t="array" ref="AG369">SUMPRODUCT(AC369:AF369,$Z$28:$AC$28)+$AD$28</f>
        <v>-0.000109374373730841</v>
      </c>
      <c r="AH369" s="10">
        <f t="shared" si="1452"/>
        <v>0.499972656406594</v>
      </c>
      <c r="AI369">
        <f t="shared" si="1453"/>
        <v>0</v>
      </c>
      <c r="AJ369" s="4">
        <f t="shared" si="1454"/>
        <v>-0.693201869242155</v>
      </c>
      <c r="AK369" s="61">
        <f t="shared" si="1455"/>
        <v>-0.500027343593406</v>
      </c>
      <c r="AL369" s="4">
        <f t="shared" ref="AL369:AO369" si="1548">1-AC369^2</f>
        <v>0.999610379279856</v>
      </c>
      <c r="AM369" s="4">
        <f t="shared" si="1548"/>
        <v>0.999576009256339</v>
      </c>
      <c r="AN369" s="4">
        <f t="shared" si="1548"/>
        <v>0.999985299645615</v>
      </c>
      <c r="AO369" s="4">
        <f t="shared" si="1548"/>
        <v>0.999928321874585</v>
      </c>
      <c r="AP369" s="61">
        <f t="shared" si="1481"/>
        <v>0.00049441792073101</v>
      </c>
      <c r="AQ369" s="61">
        <f t="shared" si="1482"/>
        <v>0.000174558209630629</v>
      </c>
      <c r="AR369" s="61">
        <f t="shared" si="1483"/>
        <v>0.00618766134971097</v>
      </c>
      <c r="AS369" s="61">
        <f t="shared" si="1484"/>
        <v>-0.0051529746583734</v>
      </c>
      <c r="AT369" s="40" cm="1">
        <f t="array" ref="AT369">SUMPRODUCT($A369:$B369,$AO$21:$AP$21)+$AQ$21</f>
        <v>-0.0194450552797526</v>
      </c>
      <c r="AU369" s="40" cm="1">
        <f t="array" ref="AU369">SUMPRODUCT($A369:$B369,$AO$22:$AP$22)+$AQ$22</f>
        <v>-0.0204898043143224</v>
      </c>
      <c r="AV369" s="40" cm="1">
        <f t="array" ref="AV369">SUMPRODUCT($A369:$B369,$AO$23:$AP$23)+$AQ$23</f>
        <v>0.00754222523430377</v>
      </c>
      <c r="AW369" s="40" cm="1">
        <f t="array" ref="AW369">SUMPRODUCT($A369:$B369,$AO$24:$AP$24)+$AQ$24</f>
        <v>-0.0115508962048966</v>
      </c>
      <c r="AX369" s="10">
        <f t="shared" ref="AX369:BA369" si="1549">TANH(AT369)</f>
        <v>-0.0194426048592797</v>
      </c>
      <c r="AY369" s="10">
        <f t="shared" si="1549"/>
        <v>-0.0204869373700484</v>
      </c>
      <c r="AZ369" s="10">
        <f t="shared" si="1549"/>
        <v>0.00754208222399103</v>
      </c>
      <c r="BA369" s="10">
        <f t="shared" si="1549"/>
        <v>-0.0115503825131217</v>
      </c>
      <c r="BB369" s="10" cm="1">
        <f t="array" ref="BB369">SUMPRODUCT(AX369:BA369,$AU$28:$AX$28)+$AY$28</f>
        <v>-0.000281513386620417</v>
      </c>
      <c r="BC369" s="10">
        <f t="shared" si="1458"/>
        <v>0.49992962165381</v>
      </c>
      <c r="BD369">
        <f t="shared" si="1459"/>
        <v>0</v>
      </c>
      <c r="BE369" s="4">
        <f t="shared" si="1460"/>
        <v>-0.693287947159479</v>
      </c>
      <c r="BF369" s="61">
        <f t="shared" si="1461"/>
        <v>-0.50007037834619</v>
      </c>
      <c r="BG369" s="4">
        <f t="shared" ref="BG369:BJ369" si="1550">1-AX369^2</f>
        <v>0.999621985116286</v>
      </c>
      <c r="BH369" s="4">
        <f t="shared" si="1550"/>
        <v>0.999580285397196</v>
      </c>
      <c r="BI369" s="4">
        <f t="shared" si="1550"/>
        <v>0.999943116995727</v>
      </c>
      <c r="BJ369" s="4">
        <f t="shared" si="1550"/>
        <v>0.999866588663801</v>
      </c>
      <c r="BK369" s="61">
        <f t="shared" si="1487"/>
        <v>0.000781863551186466</v>
      </c>
      <c r="BL369" s="61">
        <f t="shared" si="1488"/>
        <v>-0.00190119349521958</v>
      </c>
      <c r="BM369" s="61">
        <f t="shared" si="1489"/>
        <v>0.00617812172094666</v>
      </c>
      <c r="BN369" s="61">
        <f t="shared" si="1490"/>
        <v>-0.00613238496851872</v>
      </c>
    </row>
    <row r="370" spans="1:66">
      <c r="A370" s="4">
        <f>Planar_dataset!A339</f>
        <v>-3.17949403113004</v>
      </c>
      <c r="B370" s="4">
        <f>Planar_dataset!B339</f>
        <v>1.67500494907096</v>
      </c>
      <c r="C370">
        <f>Planar_dataset!C339</f>
        <v>1</v>
      </c>
      <c r="D370" s="40" cm="1">
        <f t="array" ref="D370">SUMPRODUCT($A370:$B370,$E$21:$F$21)+$G$21</f>
        <v>-0.049557773952551</v>
      </c>
      <c r="E370" s="40" cm="1">
        <f t="array" ref="E370">SUMPRODUCT($A370:$B370,$E$22:$F$22)+$G$22</f>
        <v>-0.0342817262444726</v>
      </c>
      <c r="F370" s="40" cm="1">
        <f t="array" ref="F370">SUMPRODUCT($A370:$B370,$E$23:$F$23)+$G$23</f>
        <v>0.00287731088197507</v>
      </c>
      <c r="G370" s="40" cm="1">
        <f t="array" ref="G370">SUMPRODUCT($A370:$B370,$E$24:$F$24)+$G$24</f>
        <v>-0.00787153190250447</v>
      </c>
      <c r="H370" s="10">
        <f t="shared" si="1463"/>
        <v>-0.0495172429184208</v>
      </c>
      <c r="I370" s="10">
        <f t="shared" si="1464"/>
        <v>-0.0342683028398142</v>
      </c>
      <c r="J370" s="10">
        <f t="shared" si="1465"/>
        <v>0.00287730294166117</v>
      </c>
      <c r="K370" s="10">
        <f t="shared" si="1466"/>
        <v>-0.00787136933049962</v>
      </c>
      <c r="L370" s="10" cm="1">
        <f t="array" ref="L370">SUMPRODUCT(H370:K370,$E$28:$H$28)+$I$28</f>
        <v>7.77963050766717e-5</v>
      </c>
      <c r="M370" s="10">
        <f t="shared" si="1467"/>
        <v>0.500019449076259</v>
      </c>
      <c r="N370">
        <f t="shared" si="1468"/>
        <v>1</v>
      </c>
      <c r="O370" s="4">
        <f t="shared" si="1469"/>
        <v>-0.69310828316394</v>
      </c>
      <c r="P370" s="61">
        <f t="shared" si="1470"/>
        <v>-0.499980550923741</v>
      </c>
      <c r="Q370" s="4">
        <f t="shared" si="1471"/>
        <v>0.997548042653758</v>
      </c>
      <c r="R370" s="4">
        <f t="shared" si="1472"/>
        <v>0.998825683420479</v>
      </c>
      <c r="S370" s="4">
        <f t="shared" si="1473"/>
        <v>0.999991721127782</v>
      </c>
      <c r="T370" s="4">
        <f t="shared" si="1474"/>
        <v>0.999938041544863</v>
      </c>
      <c r="U370" s="61">
        <f t="shared" si="1475"/>
        <v>0.000218545142140086</v>
      </c>
      <c r="V370" s="61">
        <f t="shared" si="1476"/>
        <v>0.00238319542106698</v>
      </c>
      <c r="W370" s="61">
        <f t="shared" si="1477"/>
        <v>0.00656901384777909</v>
      </c>
      <c r="X370" s="61">
        <f t="shared" si="1478"/>
        <v>-0.00442266581309616</v>
      </c>
      <c r="Y370" s="40" cm="1">
        <f t="array" ref="Y370">SUMPRODUCT($A370:$B370,$Z$21:$AA$21)+$AB$21</f>
        <v>-0.0493467420176995</v>
      </c>
      <c r="Z370" s="40" cm="1">
        <f t="array" ref="Z370">SUMPRODUCT($A370:$B370,$Z$22:$AA$22)+$AB$22</f>
        <v>-0.0319926732869239</v>
      </c>
      <c r="AA370" s="40" cm="1">
        <f t="array" ref="AA370">SUMPRODUCT($A370:$B370,$Z$23:$AA$23)+$AB$23</f>
        <v>0.00920914562500175</v>
      </c>
      <c r="AB370" s="40" cm="1">
        <f t="array" ref="AB370">SUMPRODUCT($A370:$B370,$Z$24:$AA$24)+$AB$24</f>
        <v>-0.0121332766869531</v>
      </c>
      <c r="AC370" s="10">
        <f t="shared" ref="AC370:AF370" si="1551">TANH(Y370)</f>
        <v>-0.049306726228157</v>
      </c>
      <c r="AD370" s="10">
        <f t="shared" si="1551"/>
        <v>-0.0319817625880481</v>
      </c>
      <c r="AE370" s="10">
        <f t="shared" si="1551"/>
        <v>0.00920888529631084</v>
      </c>
      <c r="AF370" s="10">
        <f t="shared" si="1551"/>
        <v>-0.0121326813162283</v>
      </c>
      <c r="AG370" s="61" cm="1">
        <f t="array" ref="AG370">SUMPRODUCT(AC370:AF370,$Z$28:$AC$28)+$AD$28</f>
        <v>-0.000180446846478554</v>
      </c>
      <c r="AH370" s="10">
        <f t="shared" si="1452"/>
        <v>0.499954888288503</v>
      </c>
      <c r="AI370">
        <f t="shared" si="1453"/>
        <v>0</v>
      </c>
      <c r="AJ370" s="4">
        <f t="shared" si="1454"/>
        <v>-0.693237408053318</v>
      </c>
      <c r="AK370" s="61">
        <f t="shared" si="1455"/>
        <v>-0.500045111711497</v>
      </c>
      <c r="AL370" s="4">
        <f t="shared" ref="AL370:AO370" si="1552">1-AC370^2</f>
        <v>0.997568846748662</v>
      </c>
      <c r="AM370" s="4">
        <f t="shared" si="1552"/>
        <v>0.998977166861762</v>
      </c>
      <c r="AN370" s="4">
        <f t="shared" si="1552"/>
        <v>0.999915196431599</v>
      </c>
      <c r="AO370" s="4">
        <f t="shared" si="1552"/>
        <v>0.999852798044079</v>
      </c>
      <c r="AP370" s="61">
        <f t="shared" si="1481"/>
        <v>0.000493425689946952</v>
      </c>
      <c r="AQ370" s="61">
        <f t="shared" si="1482"/>
        <v>0.000174459831521092</v>
      </c>
      <c r="AR370" s="61">
        <f t="shared" si="1483"/>
        <v>0.00618744742714311</v>
      </c>
      <c r="AS370" s="61">
        <f t="shared" si="1484"/>
        <v>-0.00515276855157249</v>
      </c>
      <c r="AT370" s="40" cm="1">
        <f t="array" ref="AT370">SUMPRODUCT($A370:$B370,$AO$21:$AP$21)+$AQ$21</f>
        <v>-0.0488706746281611</v>
      </c>
      <c r="AU370" s="40" cm="1">
        <f t="array" ref="AU370">SUMPRODUCT($A370:$B370,$AO$22:$AP$22)+$AQ$22</f>
        <v>-0.0318251627673384</v>
      </c>
      <c r="AV370" s="40" cm="1">
        <f t="array" ref="AV370">SUMPRODUCT($A370:$B370,$AO$23:$AP$23)+$AQ$23</f>
        <v>0.0151712926298838</v>
      </c>
      <c r="AW370" s="40" cm="1">
        <f t="array" ref="AW370">SUMPRODUCT($A370:$B370,$AO$24:$AP$24)+$AQ$24</f>
        <v>-0.0170928713443983</v>
      </c>
      <c r="AX370" s="10">
        <f t="shared" ref="AX370:BA370" si="1553">TANH(AT370)</f>
        <v>-0.0488318051193019</v>
      </c>
      <c r="AY370" s="10">
        <f t="shared" si="1553"/>
        <v>-0.0318144225088502</v>
      </c>
      <c r="AZ370" s="10">
        <f t="shared" si="1553"/>
        <v>0.0151701287544039</v>
      </c>
      <c r="BA370" s="10">
        <f t="shared" si="1553"/>
        <v>-0.0170912068855388</v>
      </c>
      <c r="BB370" s="10" cm="1">
        <f t="array" ref="BB370">SUMPRODUCT(AX370:BA370,$AU$28:$AX$28)+$AY$28</f>
        <v>-0.000440831826381218</v>
      </c>
      <c r="BC370" s="10">
        <f t="shared" si="1458"/>
        <v>0.499889792045189</v>
      </c>
      <c r="BD370">
        <f t="shared" si="1459"/>
        <v>0</v>
      </c>
      <c r="BE370" s="4">
        <f t="shared" si="1460"/>
        <v>-0.693367620764723</v>
      </c>
      <c r="BF370" s="61">
        <f t="shared" si="1461"/>
        <v>-0.500110207954811</v>
      </c>
      <c r="BG370" s="4">
        <f t="shared" ref="BG370:BJ370" si="1554">1-AX370^2</f>
        <v>0.997615454808791</v>
      </c>
      <c r="BH370" s="4">
        <f t="shared" si="1554"/>
        <v>0.998987842520428</v>
      </c>
      <c r="BI370" s="4">
        <f t="shared" si="1554"/>
        <v>0.999769867193575</v>
      </c>
      <c r="BJ370" s="4">
        <f t="shared" si="1554"/>
        <v>0.999707890647196</v>
      </c>
      <c r="BK370" s="61">
        <f t="shared" si="1487"/>
        <v>0.000780356273879576</v>
      </c>
      <c r="BL370" s="61">
        <f t="shared" si="1488"/>
        <v>-0.00190021801025485</v>
      </c>
      <c r="BM370" s="61">
        <f t="shared" si="1489"/>
        <v>0.00617754329151286</v>
      </c>
      <c r="BN370" s="61">
        <f t="shared" si="1490"/>
        <v>-0.00613189999604701</v>
      </c>
    </row>
    <row r="371" spans="1:66">
      <c r="A371" s="4">
        <f>Planar_dataset!A340</f>
        <v>-2.42119633236569</v>
      </c>
      <c r="B371" s="4">
        <f>Planar_dataset!B340</f>
        <v>0.52529699199361</v>
      </c>
      <c r="C371">
        <f>Planar_dataset!C340</f>
        <v>1</v>
      </c>
      <c r="D371" s="40" cm="1">
        <f t="array" ref="D371">SUMPRODUCT($A371:$B371,$E$21:$F$21)+$G$21</f>
        <v>-0.0410132338838478</v>
      </c>
      <c r="E371" s="40" cm="1">
        <f t="array" ref="E371">SUMPRODUCT($A371:$B371,$E$22:$F$22)+$G$22</f>
        <v>-0.0121252642745793</v>
      </c>
      <c r="F371" s="40" cm="1">
        <f t="array" ref="F371">SUMPRODUCT($A371:$B371,$E$23:$F$23)+$G$23</f>
        <v>0.00485257473876652</v>
      </c>
      <c r="G371" s="40" cm="1">
        <f t="array" ref="G371">SUMPRODUCT($A371:$B371,$E$24:$F$24)+$G$24</f>
        <v>-0.00129028198013689</v>
      </c>
      <c r="H371" s="10">
        <f t="shared" si="1463"/>
        <v>-0.040990253425754</v>
      </c>
      <c r="I371" s="10">
        <f t="shared" si="1464"/>
        <v>-0.0121246700825186</v>
      </c>
      <c r="J371" s="10">
        <f t="shared" si="1465"/>
        <v>0.00485253665048715</v>
      </c>
      <c r="K371" s="10">
        <f t="shared" si="1466"/>
        <v>-0.00129028126410502</v>
      </c>
      <c r="L371" s="10" cm="1">
        <f t="array" ref="L371">SUMPRODUCT(H371:K371,$E$28:$H$28)+$I$28</f>
        <v>6.52404736718683e-7</v>
      </c>
      <c r="M371" s="10">
        <f t="shared" si="1467"/>
        <v>0.500000163101184</v>
      </c>
      <c r="N371">
        <f t="shared" si="1468"/>
        <v>1</v>
      </c>
      <c r="O371" s="4">
        <f t="shared" si="1469"/>
        <v>-0.69314685435763</v>
      </c>
      <c r="P371" s="61">
        <f t="shared" si="1470"/>
        <v>-0.499999836898816</v>
      </c>
      <c r="Q371" s="4">
        <f t="shared" si="1471"/>
        <v>0.998319799124092</v>
      </c>
      <c r="R371" s="4">
        <f t="shared" si="1472"/>
        <v>0.99985299237539</v>
      </c>
      <c r="S371" s="4">
        <f t="shared" si="1473"/>
        <v>0.999976452888056</v>
      </c>
      <c r="T371" s="4">
        <f t="shared" si="1474"/>
        <v>0.99999833517426</v>
      </c>
      <c r="U371" s="61">
        <f t="shared" si="1475"/>
        <v>0.000218722656902298</v>
      </c>
      <c r="V371" s="61">
        <f t="shared" si="1476"/>
        <v>0.00238573860011836</v>
      </c>
      <c r="W371" s="61">
        <f t="shared" si="1477"/>
        <v>0.00656916693533275</v>
      </c>
      <c r="X371" s="61">
        <f t="shared" si="1478"/>
        <v>-0.0044231030959602</v>
      </c>
      <c r="Y371" s="40" cm="1">
        <f t="array" ref="Y371">SUMPRODUCT($A371:$B371,$Z$21:$AA$21)+$AB$21</f>
        <v>-0.0409303893800939</v>
      </c>
      <c r="Z371" s="40" cm="1">
        <f t="array" ref="Z371">SUMPRODUCT($A371:$B371,$Z$22:$AA$22)+$AB$22</f>
        <v>-0.0112231029546727</v>
      </c>
      <c r="AA371" s="40" cm="1">
        <f t="array" ref="AA371">SUMPRODUCT($A371:$B371,$Z$23:$AA$23)+$AB$23</f>
        <v>0.00734389846058542</v>
      </c>
      <c r="AB371" s="40" cm="1">
        <f t="array" ref="AB371">SUMPRODUCT($A371:$B371,$Z$24:$AA$24)+$AB$24</f>
        <v>-0.0029674436233326</v>
      </c>
      <c r="AC371" s="10">
        <f t="shared" ref="AC371:AF371" si="1555">TANH(Y371)</f>
        <v>-0.040907547836744</v>
      </c>
      <c r="AD371" s="10">
        <f t="shared" si="1555"/>
        <v>-0.0112226317650627</v>
      </c>
      <c r="AE371" s="10">
        <f t="shared" si="1555"/>
        <v>0.00734376643765543</v>
      </c>
      <c r="AF371" s="10">
        <f t="shared" si="1555"/>
        <v>-0.00296743491320242</v>
      </c>
      <c r="AG371" s="61" cm="1">
        <f t="array" ref="AG371">SUMPRODUCT(AC371:AF371,$Z$28:$AC$28)+$AD$28</f>
        <v>-7.84663739716033e-5</v>
      </c>
      <c r="AH371" s="10">
        <f t="shared" si="1452"/>
        <v>0.499980383406517</v>
      </c>
      <c r="AI371">
        <f t="shared" si="1453"/>
        <v>0</v>
      </c>
      <c r="AJ371" s="4">
        <f t="shared" si="1454"/>
        <v>-0.693186414516553</v>
      </c>
      <c r="AK371" s="61">
        <f t="shared" si="1455"/>
        <v>-0.500019616593483</v>
      </c>
      <c r="AL371" s="4">
        <f t="shared" ref="AL371:AO371" si="1556">1-AC371^2</f>
        <v>0.998326572529984</v>
      </c>
      <c r="AM371" s="4">
        <f t="shared" si="1556"/>
        <v>0.999874052536266</v>
      </c>
      <c r="AN371" s="4">
        <f t="shared" si="1556"/>
        <v>0.999946069094509</v>
      </c>
      <c r="AO371" s="4">
        <f t="shared" si="1556"/>
        <v>0.999991194330036</v>
      </c>
      <c r="AP371" s="61">
        <f t="shared" si="1481"/>
        <v>0.000493775305759883</v>
      </c>
      <c r="AQ371" s="61">
        <f t="shared" si="1482"/>
        <v>0.00017460755932049</v>
      </c>
      <c r="AR371" s="61">
        <f t="shared" si="1483"/>
        <v>0.00618732298564049</v>
      </c>
      <c r="AS371" s="61">
        <f t="shared" si="1484"/>
        <v>-0.00515321902704529</v>
      </c>
      <c r="AT371" s="40" cm="1">
        <f t="array" ref="AT371">SUMPRODUCT($A371:$B371,$AO$21:$AP$21)+$AQ$21</f>
        <v>-0.040743476746233</v>
      </c>
      <c r="AU371" s="40" cm="1">
        <f t="array" ref="AU371">SUMPRODUCT($A371:$B371,$AO$22:$AP$22)+$AQ$22</f>
        <v>-0.0111570864684155</v>
      </c>
      <c r="AV371" s="40" cm="1">
        <f t="array" ref="AV371">SUMPRODUCT($A371:$B371,$AO$23:$AP$23)+$AQ$23</f>
        <v>0.0096903862206334</v>
      </c>
      <c r="AW371" s="40" cm="1">
        <f t="array" ref="AW371">SUMPRODUCT($A371:$B371,$AO$24:$AP$24)+$AQ$24</f>
        <v>-0.00491975677905631</v>
      </c>
      <c r="AX371" s="10">
        <f t="shared" ref="AX371:BA371" si="1557">TANH(AT371)</f>
        <v>-0.0407209465630132</v>
      </c>
      <c r="AY371" s="10">
        <f t="shared" si="1557"/>
        <v>-0.0111566235446063</v>
      </c>
      <c r="AZ371" s="10">
        <f t="shared" si="1557"/>
        <v>0.00969008291135707</v>
      </c>
      <c r="BA371" s="10">
        <f t="shared" si="1557"/>
        <v>-0.00491971708683181</v>
      </c>
      <c r="BB371" s="10" cm="1">
        <f t="array" ref="BB371">SUMPRODUCT(AX371:BA371,$AU$28:$AX$28)+$AY$28</f>
        <v>-0.000157960606992471</v>
      </c>
      <c r="BC371" s="10">
        <f t="shared" si="1458"/>
        <v>0.499960509848334</v>
      </c>
      <c r="BD371">
        <f t="shared" si="1459"/>
        <v>0</v>
      </c>
      <c r="BE371" s="4">
        <f t="shared" si="1460"/>
        <v>-0.693226163982386</v>
      </c>
      <c r="BF371" s="61">
        <f t="shared" si="1461"/>
        <v>-0.500039490151666</v>
      </c>
      <c r="BG371" s="4">
        <f t="shared" ref="BG371:BJ371" si="1558">1-AX371^2</f>
        <v>0.998341804511012</v>
      </c>
      <c r="BH371" s="4">
        <f t="shared" si="1558"/>
        <v>0.999875529751084</v>
      </c>
      <c r="BI371" s="4">
        <f t="shared" si="1558"/>
        <v>0.999906102293171</v>
      </c>
      <c r="BJ371" s="4">
        <f t="shared" si="1558"/>
        <v>0.999975796383786</v>
      </c>
      <c r="BK371" s="61">
        <f t="shared" si="1487"/>
        <v>0.000780814014063125</v>
      </c>
      <c r="BL371" s="61">
        <f t="shared" si="1488"/>
        <v>-0.00190163758053098</v>
      </c>
      <c r="BM371" s="61">
        <f t="shared" si="1489"/>
        <v>0.00617751143238882</v>
      </c>
      <c r="BN371" s="61">
        <f t="shared" si="1490"/>
        <v>-0.00613267593700229</v>
      </c>
    </row>
    <row r="372" spans="1:66">
      <c r="A372" s="4">
        <f>Planar_dataset!A341</f>
        <v>-1.33643509020955</v>
      </c>
      <c r="B372" s="4">
        <f>Planar_dataset!B341</f>
        <v>1.03566638476744</v>
      </c>
      <c r="C372">
        <f>Planar_dataset!C341</f>
        <v>1</v>
      </c>
      <c r="D372" s="40" cm="1">
        <f t="array" ref="D372">SUMPRODUCT($A372:$B372,$E$21:$F$21)+$G$21</f>
        <v>-0.0193830727644508</v>
      </c>
      <c r="E372" s="40" cm="1">
        <f t="array" ref="E372">SUMPRODUCT($A372:$B372,$E$22:$F$22)+$G$22</f>
        <v>-0.0205891935358181</v>
      </c>
      <c r="F372" s="40" cm="1">
        <f t="array" ref="F372">SUMPRODUCT($A372:$B372,$E$23:$F$23)+$G$23</f>
        <v>3.29937792709675e-5</v>
      </c>
      <c r="G372" s="40" cm="1">
        <f t="array" ref="G372">SUMPRODUCT($A372:$B372,$E$24:$F$24)+$G$24</f>
        <v>-0.00538784904943808</v>
      </c>
      <c r="H372" s="10">
        <f t="shared" si="1463"/>
        <v>-0.0193806456997034</v>
      </c>
      <c r="I372" s="10">
        <f t="shared" si="1464"/>
        <v>-0.0205862846738203</v>
      </c>
      <c r="J372" s="10">
        <f t="shared" si="1465"/>
        <v>3.29937792589952e-5</v>
      </c>
      <c r="K372" s="10">
        <f t="shared" si="1466"/>
        <v>-0.00538779691556847</v>
      </c>
      <c r="L372" s="10" cm="1">
        <f t="array" ref="L372">SUMPRODUCT(H372:K372,$E$28:$H$28)+$I$28</f>
        <v>5.86385553584564e-5</v>
      </c>
      <c r="M372" s="10">
        <f t="shared" si="1467"/>
        <v>0.500014659638835</v>
      </c>
      <c r="N372">
        <f t="shared" si="1468"/>
        <v>1</v>
      </c>
      <c r="O372" s="4">
        <f t="shared" si="1469"/>
        <v>-0.693117861712076</v>
      </c>
      <c r="P372" s="61">
        <f t="shared" si="1470"/>
        <v>-0.499985340361165</v>
      </c>
      <c r="Q372" s="4">
        <f t="shared" si="1471"/>
        <v>0.999624390572263</v>
      </c>
      <c r="R372" s="4">
        <f t="shared" si="1472"/>
        <v>0.999576204883328</v>
      </c>
      <c r="S372" s="4">
        <f t="shared" si="1473"/>
        <v>0.999999998911411</v>
      </c>
      <c r="T372" s="4">
        <f t="shared" si="1474"/>
        <v>0.999970971644397</v>
      </c>
      <c r="U372" s="61">
        <f t="shared" si="1475"/>
        <v>0.000219002131120215</v>
      </c>
      <c r="V372" s="61">
        <f t="shared" si="1476"/>
        <v>0.00238500900965158</v>
      </c>
      <c r="W372" s="61">
        <f t="shared" si="1477"/>
        <v>0.00656913115183468</v>
      </c>
      <c r="X372" s="61">
        <f t="shared" si="1478"/>
        <v>-0.00442285382815118</v>
      </c>
      <c r="Y372" s="40" cm="1">
        <f t="array" ref="Y372">SUMPRODUCT($A372:$B372,$Z$21:$AA$21)+$AB$21</f>
        <v>-0.0192599521583178</v>
      </c>
      <c r="Z372" s="40" cm="1">
        <f t="array" ref="Z372">SUMPRODUCT($A372:$B372,$Z$22:$AA$22)+$AB$22</f>
        <v>-0.019255211014398</v>
      </c>
      <c r="AA372" s="40" cm="1">
        <f t="array" ref="AA372">SUMPRODUCT($A372:$B372,$Z$23:$AA$23)+$AB$23</f>
        <v>0.00372452982207921</v>
      </c>
      <c r="AB372" s="40" cm="1">
        <f t="array" ref="AB372">SUMPRODUCT($A372:$B372,$Z$24:$AA$24)+$AB$24</f>
        <v>-0.00787236503019398</v>
      </c>
      <c r="AC372" s="10">
        <f t="shared" ref="AC372:AF372" si="1559">TANH(Y372)</f>
        <v>-0.0192575710457773</v>
      </c>
      <c r="AD372" s="10">
        <f t="shared" si="1559"/>
        <v>-0.0192528316596973</v>
      </c>
      <c r="AE372" s="10">
        <f t="shared" si="1559"/>
        <v>0.00372451259979692</v>
      </c>
      <c r="AF372" s="10">
        <f t="shared" si="1559"/>
        <v>-0.00787220240656437</v>
      </c>
      <c r="AG372" s="61" cm="1">
        <f t="array" ref="AG372">SUMPRODUCT(AC372:AF372,$Z$28:$AC$28)+$AD$28</f>
        <v>-0.000102838810760773</v>
      </c>
      <c r="AH372" s="10">
        <f t="shared" si="1452"/>
        <v>0.499974290297332</v>
      </c>
      <c r="AI372">
        <f t="shared" si="1453"/>
        <v>0</v>
      </c>
      <c r="AJ372" s="4">
        <f t="shared" si="1454"/>
        <v>-0.693198601287303</v>
      </c>
      <c r="AK372" s="61">
        <f t="shared" si="1455"/>
        <v>-0.500025709702668</v>
      </c>
      <c r="AL372" s="4">
        <f t="shared" ref="AL372:AO372" si="1560">1-AC372^2</f>
        <v>0.999629145957417</v>
      </c>
      <c r="AM372" s="4">
        <f t="shared" si="1560"/>
        <v>0.999629328473083</v>
      </c>
      <c r="AN372" s="4">
        <f t="shared" si="1560"/>
        <v>0.999986128005894</v>
      </c>
      <c r="AO372" s="4">
        <f t="shared" si="1560"/>
        <v>0.99993802842927</v>
      </c>
      <c r="AP372" s="61">
        <f t="shared" si="1481"/>
        <v>0.000494425587337543</v>
      </c>
      <c r="AQ372" s="61">
        <f t="shared" si="1482"/>
        <v>0.000174566950468212</v>
      </c>
      <c r="AR372" s="61">
        <f t="shared" si="1483"/>
        <v>0.00618764625656302</v>
      </c>
      <c r="AS372" s="61">
        <f t="shared" si="1484"/>
        <v>-0.00515300784155138</v>
      </c>
      <c r="AT372" s="40" cm="1">
        <f t="array" ref="AT372">SUMPRODUCT($A372:$B372,$AO$21:$AP$21)+$AQ$21</f>
        <v>-0.0189822172318692</v>
      </c>
      <c r="AU372" s="40" cm="1">
        <f t="array" ref="AU372">SUMPRODUCT($A372:$B372,$AO$22:$AP$22)+$AQ$22</f>
        <v>-0.0191575921561991</v>
      </c>
      <c r="AV372" s="40" cm="1">
        <f t="array" ref="AV372">SUMPRODUCT($A372:$B372,$AO$23:$AP$23)+$AQ$23</f>
        <v>0.00720023827374387</v>
      </c>
      <c r="AW372" s="40" cm="1">
        <f t="array" ref="AW372">SUMPRODUCT($A372:$B372,$AO$24:$AP$24)+$AQ$24</f>
        <v>-0.0107634756425396</v>
      </c>
      <c r="AX372" s="10">
        <f t="shared" ref="AX372:BA372" si="1561">TANH(AT372)</f>
        <v>-0.0189799376406652</v>
      </c>
      <c r="AY372" s="10">
        <f t="shared" si="1561"/>
        <v>-0.0191552488029384</v>
      </c>
      <c r="AZ372" s="10">
        <f t="shared" si="1561"/>
        <v>0.00720011384797161</v>
      </c>
      <c r="BA372" s="10">
        <f t="shared" si="1561"/>
        <v>-0.0107630600036104</v>
      </c>
      <c r="BB372" s="10" cm="1">
        <f t="array" ref="BB372">SUMPRODUCT(AX372:BA372,$AU$28:$AX$28)+$AY$28</f>
        <v>-0.00026329068625375</v>
      </c>
      <c r="BC372" s="10">
        <f t="shared" si="1458"/>
        <v>0.499934177328817</v>
      </c>
      <c r="BD372">
        <f t="shared" si="1459"/>
        <v>0</v>
      </c>
      <c r="BE372" s="4">
        <f t="shared" si="1460"/>
        <v>-0.69327883456832</v>
      </c>
      <c r="BF372" s="61">
        <f t="shared" si="1461"/>
        <v>-0.500065822671183</v>
      </c>
      <c r="BG372" s="4">
        <f t="shared" ref="BG372:BJ372" si="1562">1-AX372^2</f>
        <v>0.999639761967156</v>
      </c>
      <c r="BH372" s="4">
        <f t="shared" si="1562"/>
        <v>0.999633076443298</v>
      </c>
      <c r="BI372" s="4">
        <f t="shared" si="1562"/>
        <v>0.999948158360576</v>
      </c>
      <c r="BJ372" s="4">
        <f t="shared" si="1562"/>
        <v>0.999884156539359</v>
      </c>
      <c r="BK372" s="61">
        <f t="shared" si="1487"/>
        <v>0.000781870332557697</v>
      </c>
      <c r="BL372" s="61">
        <f t="shared" si="1488"/>
        <v>-0.00190127658243959</v>
      </c>
      <c r="BM372" s="61">
        <f t="shared" si="1489"/>
        <v>0.00617809658549317</v>
      </c>
      <c r="BN372" s="61">
        <f t="shared" si="1490"/>
        <v>-0.00613243684844556</v>
      </c>
    </row>
    <row r="373" spans="1:66">
      <c r="A373" s="4">
        <f>Planar_dataset!A342</f>
        <v>-3.06299272427516</v>
      </c>
      <c r="B373" s="4">
        <f>Planar_dataset!B342</f>
        <v>1.74435924867028</v>
      </c>
      <c r="C373">
        <f>Planar_dataset!C342</f>
        <v>1</v>
      </c>
      <c r="D373" s="40" cm="1">
        <f t="array" ref="D373">SUMPRODUCT($A373:$B373,$E$21:$F$21)+$G$21</f>
        <v>-0.0471712600567216</v>
      </c>
      <c r="E373" s="40" cm="1">
        <f t="array" ref="E373">SUMPRODUCT($A373:$B373,$E$22:$F$22)+$G$22</f>
        <v>-0.0354617177455897</v>
      </c>
      <c r="F373" s="40" cm="1">
        <f t="array" ref="F373">SUMPRODUCT($A373:$B373,$E$23:$F$23)+$G$23</f>
        <v>0.00230810939564683</v>
      </c>
      <c r="G373" s="40" cm="1">
        <f t="array" ref="G373">SUMPRODUCT($A373:$B373,$E$24:$F$24)+$G$24</f>
        <v>-0.0084027787376368</v>
      </c>
      <c r="H373" s="10">
        <f t="shared" si="1463"/>
        <v>-0.0471363038089224</v>
      </c>
      <c r="I373" s="10">
        <f t="shared" si="1464"/>
        <v>-0.0354468604538315</v>
      </c>
      <c r="J373" s="10">
        <f t="shared" si="1465"/>
        <v>0.00230810529693876</v>
      </c>
      <c r="K373" s="10">
        <f t="shared" si="1466"/>
        <v>-0.00840258097908943</v>
      </c>
      <c r="L373" s="10" cm="1">
        <f t="array" ref="L373">SUMPRODUCT(H373:K373,$E$28:$H$28)+$I$28</f>
        <v>8.51565806864548e-5</v>
      </c>
      <c r="M373" s="10">
        <f t="shared" si="1467"/>
        <v>0.500021289145159</v>
      </c>
      <c r="N373">
        <f t="shared" si="1468"/>
        <v>1</v>
      </c>
      <c r="O373" s="4">
        <f t="shared" si="1469"/>
        <v>-0.693104603176057</v>
      </c>
      <c r="P373" s="61">
        <f t="shared" si="1470"/>
        <v>-0.499978710854841</v>
      </c>
      <c r="Q373" s="4">
        <f t="shared" si="1471"/>
        <v>0.997778168863233</v>
      </c>
      <c r="R373" s="4">
        <f t="shared" si="1472"/>
        <v>0.998743520083967</v>
      </c>
      <c r="S373" s="4">
        <f t="shared" si="1473"/>
        <v>0.999994672649938</v>
      </c>
      <c r="T373" s="4">
        <f t="shared" si="1474"/>
        <v>0.99992939663289</v>
      </c>
      <c r="U373" s="61">
        <f t="shared" si="1475"/>
        <v>0.000218594754231489</v>
      </c>
      <c r="V373" s="61">
        <f t="shared" si="1476"/>
        <v>0.00238299060945761</v>
      </c>
      <c r="W373" s="61">
        <f t="shared" si="1477"/>
        <v>0.00656900906064161</v>
      </c>
      <c r="X373" s="61">
        <f t="shared" si="1478"/>
        <v>-0.00442261130065844</v>
      </c>
      <c r="Y373" s="40" cm="1">
        <f t="array" ref="Y373">SUMPRODUCT($A373:$B373,$Z$21:$AA$21)+$AB$21</f>
        <v>-0.0469543934199152</v>
      </c>
      <c r="Z373" s="40" cm="1">
        <f t="array" ref="Z373">SUMPRODUCT($A373:$B373,$Z$22:$AA$22)+$AB$22</f>
        <v>-0.0331099869711029</v>
      </c>
      <c r="AA373" s="40" cm="1">
        <f t="array" ref="AA373">SUMPRODUCT($A373:$B373,$Z$23:$AA$23)+$AB$23</f>
        <v>0.00881401461142675</v>
      </c>
      <c r="AB373" s="40" cm="1">
        <f t="array" ref="AB373">SUMPRODUCT($A373:$B373,$Z$24:$AA$24)+$AB$24</f>
        <v>-0.0127816278186866</v>
      </c>
      <c r="AC373" s="10">
        <f t="shared" ref="AC373:AF373" si="1563">TANH(Y373)</f>
        <v>-0.0469199168045835</v>
      </c>
      <c r="AD373" s="10">
        <f t="shared" si="1563"/>
        <v>-0.0330978930988805</v>
      </c>
      <c r="AE373" s="10">
        <f t="shared" si="1563"/>
        <v>0.008813786374165</v>
      </c>
      <c r="AF373" s="10">
        <f t="shared" si="1563"/>
        <v>-0.0127809318192819</v>
      </c>
      <c r="AG373" s="61" cm="1">
        <f t="array" ref="AG373">SUMPRODUCT(AC373:AF373,$Z$28:$AC$28)+$AD$28</f>
        <v>-0.000184209665757941</v>
      </c>
      <c r="AH373" s="10">
        <f t="shared" si="1452"/>
        <v>0.499953947583691</v>
      </c>
      <c r="AI373">
        <f t="shared" si="1453"/>
        <v>0</v>
      </c>
      <c r="AJ373" s="4">
        <f t="shared" si="1454"/>
        <v>-0.693239289634474</v>
      </c>
      <c r="AK373" s="61">
        <f t="shared" si="1455"/>
        <v>-0.500046052416309</v>
      </c>
      <c r="AL373" s="4">
        <f t="shared" ref="AL373:AO373" si="1564">1-AC373^2</f>
        <v>0.997798521407051</v>
      </c>
      <c r="AM373" s="4">
        <f t="shared" si="1564"/>
        <v>0.998904529472415</v>
      </c>
      <c r="AN373" s="4">
        <f t="shared" si="1564"/>
        <v>0.999922317169751</v>
      </c>
      <c r="AO373" s="4">
        <f t="shared" si="1564"/>
        <v>0.999836647781831</v>
      </c>
      <c r="AP373" s="61">
        <f t="shared" si="1481"/>
        <v>0.000493540221977214</v>
      </c>
      <c r="AQ373" s="61">
        <f t="shared" si="1482"/>
        <v>0.000174447474416389</v>
      </c>
      <c r="AR373" s="61">
        <f t="shared" si="1483"/>
        <v>0.00618750313022857</v>
      </c>
      <c r="AS373" s="61">
        <f t="shared" si="1484"/>
        <v>-0.00515269501419451</v>
      </c>
      <c r="AT373" s="40" cm="1">
        <f t="array" ref="AT373">SUMPRODUCT($A373:$B373,$AO$21:$AP$21)+$AQ$21</f>
        <v>-0.046465167924799</v>
      </c>
      <c r="AU373" s="40" cm="1">
        <f t="array" ref="AU373">SUMPRODUCT($A373:$B373,$AO$22:$AP$22)+$AQ$22</f>
        <v>-0.032937889482655</v>
      </c>
      <c r="AV373" s="40" cm="1">
        <f t="array" ref="AV373">SUMPRODUCT($A373:$B373,$AO$23:$AP$23)+$AQ$23</f>
        <v>0.0149399582673793</v>
      </c>
      <c r="AW373" s="40" cm="1">
        <f t="array" ref="AW373">SUMPRODUCT($A373:$B373,$AO$24:$AP$24)+$AQ$24</f>
        <v>-0.0178774106305957</v>
      </c>
      <c r="AX373" s="10">
        <f t="shared" ref="AX373:BA373" si="1565">TANH(AT373)</f>
        <v>-0.0464317571624463</v>
      </c>
      <c r="AY373" s="10">
        <f t="shared" si="1565"/>
        <v>-0.0329259831606462</v>
      </c>
      <c r="AZ373" s="10">
        <f t="shared" si="1565"/>
        <v>0.0149388468219969</v>
      </c>
      <c r="BA373" s="10">
        <f t="shared" si="1565"/>
        <v>-0.0178755063231064</v>
      </c>
      <c r="BB373" s="10" cm="1">
        <f t="array" ref="BB373">SUMPRODUCT(AX373:BA373,$AU$28:$AX$28)+$AY$28</f>
        <v>-0.000455575146119991</v>
      </c>
      <c r="BC373" s="10">
        <f t="shared" si="1458"/>
        <v>0.49988610621544</v>
      </c>
      <c r="BD373">
        <f t="shared" si="1459"/>
        <v>0</v>
      </c>
      <c r="BE373" s="4">
        <f t="shared" si="1460"/>
        <v>-0.693374994076594</v>
      </c>
      <c r="BF373" s="61">
        <f t="shared" si="1461"/>
        <v>-0.50011389378456</v>
      </c>
      <c r="BG373" s="4">
        <f t="shared" ref="BG373:BJ373" si="1566">1-AX373^2</f>
        <v>0.997844091926808</v>
      </c>
      <c r="BH373" s="4">
        <f t="shared" si="1566"/>
        <v>0.998915879632905</v>
      </c>
      <c r="BI373" s="4">
        <f t="shared" si="1566"/>
        <v>0.999776830855629</v>
      </c>
      <c r="BJ373" s="4">
        <f t="shared" si="1566"/>
        <v>0.999680466273693</v>
      </c>
      <c r="BK373" s="61">
        <f t="shared" si="1487"/>
        <v>0.000780540871323909</v>
      </c>
      <c r="BL373" s="61">
        <f t="shared" si="1488"/>
        <v>-0.00190009513019648</v>
      </c>
      <c r="BM373" s="61">
        <f t="shared" si="1489"/>
        <v>0.00617763184876643</v>
      </c>
      <c r="BN373" s="61">
        <f t="shared" si="1490"/>
        <v>-0.00613177697447276</v>
      </c>
    </row>
    <row r="374" spans="1:66">
      <c r="A374" s="4">
        <f>Planar_dataset!A343</f>
        <v>-3.56504553224771</v>
      </c>
      <c r="B374" s="4">
        <f>Planar_dataset!B343</f>
        <v>1.81971220550437</v>
      </c>
      <c r="C374">
        <f>Planar_dataset!C343</f>
        <v>1</v>
      </c>
      <c r="D374" s="40" cm="1">
        <f t="array" ref="D374">SUMPRODUCT($A374:$B374,$E$21:$F$21)+$G$21</f>
        <v>-0.0558221964525421</v>
      </c>
      <c r="E374" s="40" cm="1">
        <f t="array" ref="E374">SUMPRODUCT($A374:$B374,$E$22:$F$22)+$G$22</f>
        <v>-0.0373503828460403</v>
      </c>
      <c r="F374" s="40" cm="1">
        <f t="array" ref="F374">SUMPRODUCT($A374:$B374,$E$23:$F$23)+$G$23</f>
        <v>0.00343342327484134</v>
      </c>
      <c r="G374" s="40" cm="1">
        <f t="array" ref="G374">SUMPRODUCT($A374:$B374,$E$24:$F$24)+$G$24</f>
        <v>-0.00845983635585255</v>
      </c>
      <c r="H374" s="10">
        <f t="shared" si="1463"/>
        <v>-0.0557642857907867</v>
      </c>
      <c r="I374" s="10">
        <f t="shared" si="1464"/>
        <v>-0.0373330239683752</v>
      </c>
      <c r="J374" s="10">
        <f t="shared" si="1465"/>
        <v>0.00343340978338793</v>
      </c>
      <c r="K374" s="10">
        <f t="shared" si="1466"/>
        <v>-0.00845963454143004</v>
      </c>
      <c r="L374" s="10" cm="1">
        <f t="array" ref="L374">SUMPRODUCT(H374:K374,$E$28:$H$28)+$I$28</f>
        <v>8.2648629187144e-5</v>
      </c>
      <c r="M374" s="10">
        <f t="shared" si="1467"/>
        <v>0.500020662157285</v>
      </c>
      <c r="N374">
        <f t="shared" si="1468"/>
        <v>1</v>
      </c>
      <c r="O374" s="4">
        <f t="shared" si="1469"/>
        <v>-0.693105857099201</v>
      </c>
      <c r="P374" s="61">
        <f t="shared" si="1470"/>
        <v>-0.499979337842715</v>
      </c>
      <c r="Q374" s="4">
        <f t="shared" si="1471"/>
        <v>0.996890344430243</v>
      </c>
      <c r="R374" s="4">
        <f t="shared" si="1472"/>
        <v>0.998606245321377</v>
      </c>
      <c r="S374" s="4">
        <f t="shared" si="1473"/>
        <v>0.999988211697259</v>
      </c>
      <c r="T374" s="4">
        <f t="shared" si="1474"/>
        <v>0.999928434583425</v>
      </c>
      <c r="U374" s="61">
        <f t="shared" si="1475"/>
        <v>0.000218400522188718</v>
      </c>
      <c r="V374" s="61">
        <f t="shared" si="1476"/>
        <v>0.00238266606137395</v>
      </c>
      <c r="W374" s="61">
        <f t="shared" si="1477"/>
        <v>0.00656897485603439</v>
      </c>
      <c r="X374" s="61">
        <f t="shared" si="1478"/>
        <v>-0.0044226125916653</v>
      </c>
      <c r="Y374" s="40" cm="1">
        <f t="array" ref="Y374">SUMPRODUCT($A374:$B374,$Z$21:$AA$21)+$AB$21</f>
        <v>-0.0555916364784705</v>
      </c>
      <c r="Z374" s="40" cm="1">
        <f t="array" ref="Z374">SUMPRODUCT($A374:$B374,$Z$22:$AA$22)+$AB$22</f>
        <v>-0.034849247842608</v>
      </c>
      <c r="AA374" s="40" cm="1">
        <f t="array" ref="AA374">SUMPRODUCT($A374:$B374,$Z$23:$AA$23)+$AB$23</f>
        <v>0.0103516398973839</v>
      </c>
      <c r="AB374" s="40" cm="1">
        <f t="array" ref="AB374">SUMPRODUCT($A374:$B374,$Z$24:$AA$24)+$AB$24</f>
        <v>-0.0131162779651979</v>
      </c>
      <c r="AC374" s="10">
        <f t="shared" ref="AC374:AF374" si="1567">TANH(Y374)</f>
        <v>-0.0555344398277629</v>
      </c>
      <c r="AD374" s="10">
        <f t="shared" si="1567"/>
        <v>-0.0348351469030867</v>
      </c>
      <c r="AE374" s="10">
        <f t="shared" si="1567"/>
        <v>0.0103512701649088</v>
      </c>
      <c r="AF374" s="10">
        <f t="shared" si="1567"/>
        <v>-0.0131155258563531</v>
      </c>
      <c r="AG374" s="61" cm="1">
        <f t="array" ref="AG374">SUMPRODUCT(AC374:AF374,$Z$28:$AC$28)+$AD$28</f>
        <v>-0.000197556199578681</v>
      </c>
      <c r="AH374" s="10">
        <f t="shared" si="1452"/>
        <v>0.499950610950266</v>
      </c>
      <c r="AI374">
        <f t="shared" si="1453"/>
        <v>0</v>
      </c>
      <c r="AJ374" s="4">
        <f t="shared" si="1454"/>
        <v>-0.693245963538291</v>
      </c>
      <c r="AK374" s="61">
        <f t="shared" si="1455"/>
        <v>-0.500049389049734</v>
      </c>
      <c r="AL374" s="4">
        <f t="shared" ref="AL374:AO374" si="1568">1-AC374^2</f>
        <v>0.996915925993017</v>
      </c>
      <c r="AM374" s="4">
        <f t="shared" si="1568"/>
        <v>0.99878651254024</v>
      </c>
      <c r="AN374" s="4">
        <f t="shared" si="1568"/>
        <v>0.999892851205973</v>
      </c>
      <c r="AO374" s="4">
        <f t="shared" si="1568"/>
        <v>0.999827982981511</v>
      </c>
      <c r="AP374" s="61">
        <f t="shared" si="1481"/>
        <v>0.000493106954878151</v>
      </c>
      <c r="AQ374" s="61">
        <f t="shared" si="1482"/>
        <v>0.000174428027972429</v>
      </c>
      <c r="AR374" s="61">
        <f t="shared" si="1483"/>
        <v>0.0061873620811613</v>
      </c>
      <c r="AS374" s="61">
        <f t="shared" si="1484"/>
        <v>-0.00515268474167082</v>
      </c>
      <c r="AT374" s="40" cm="1">
        <f t="array" ref="AT374">SUMPRODUCT($A374:$B374,$AO$21:$AP$21)+$AQ$21</f>
        <v>-0.0550715133590904</v>
      </c>
      <c r="AU374" s="40" cm="1">
        <f t="array" ref="AU374">SUMPRODUCT($A374:$B374,$AO$22:$AP$22)+$AQ$22</f>
        <v>-0.0346662172230292</v>
      </c>
      <c r="AV374" s="40" cm="1">
        <f t="array" ref="AV374">SUMPRODUCT($A374:$B374,$AO$23:$AP$23)+$AQ$23</f>
        <v>0.0168659851096271</v>
      </c>
      <c r="AW374" s="40" cm="1">
        <f t="array" ref="AW374">SUMPRODUCT($A374:$B374,$AO$24:$AP$24)+$AQ$24</f>
        <v>-0.018535242300171</v>
      </c>
      <c r="AX374" s="10">
        <f t="shared" ref="AX374:BA374" si="1569">TANH(AT374)</f>
        <v>-0.0550159058756135</v>
      </c>
      <c r="AY374" s="10">
        <f t="shared" si="1569"/>
        <v>-0.034652337225335</v>
      </c>
      <c r="AZ374" s="10">
        <f t="shared" si="1569"/>
        <v>0.0168643860506943</v>
      </c>
      <c r="BA374" s="10">
        <f t="shared" si="1569"/>
        <v>-0.0185331199654904</v>
      </c>
      <c r="BB374" s="10" cm="1">
        <f t="array" ref="BB374">SUMPRODUCT(AX374:BA374,$AU$28:$AX$28)+$AY$28</f>
        <v>-0.000480570649370587</v>
      </c>
      <c r="BC374" s="10">
        <f t="shared" si="1458"/>
        <v>0.49987985733997</v>
      </c>
      <c r="BD374">
        <f t="shared" si="1459"/>
        <v>0</v>
      </c>
      <c r="BE374" s="4">
        <f t="shared" si="1460"/>
        <v>-0.693387494753149</v>
      </c>
      <c r="BF374" s="61">
        <f t="shared" si="1461"/>
        <v>-0.50012014266003</v>
      </c>
      <c r="BG374" s="4">
        <f t="shared" ref="BG374:BJ374" si="1570">1-AX374^2</f>
        <v>0.996973250100686</v>
      </c>
      <c r="BH374" s="4">
        <f t="shared" si="1570"/>
        <v>0.998799215524822</v>
      </c>
      <c r="BI374" s="4">
        <f t="shared" si="1570"/>
        <v>0.999715592483133</v>
      </c>
      <c r="BJ374" s="4">
        <f t="shared" si="1570"/>
        <v>0.999656523464345</v>
      </c>
      <c r="BK374" s="61">
        <f t="shared" si="1487"/>
        <v>0.000779869419362065</v>
      </c>
      <c r="BL374" s="61">
        <f t="shared" si="1488"/>
        <v>-0.00189989695544681</v>
      </c>
      <c r="BM374" s="61">
        <f t="shared" si="1489"/>
        <v>0.00617733064039418</v>
      </c>
      <c r="BN374" s="61">
        <f t="shared" si="1490"/>
        <v>-0.00613170672971363</v>
      </c>
    </row>
    <row r="375" spans="1:66">
      <c r="A375" s="4">
        <f>Planar_dataset!A344</f>
        <v>-3.34451074530236</v>
      </c>
      <c r="B375" s="4">
        <f>Planar_dataset!B344</f>
        <v>1.11128726441284</v>
      </c>
      <c r="C375">
        <f>Planar_dataset!C344</f>
        <v>1</v>
      </c>
      <c r="D375" s="40" cm="1">
        <f t="array" ref="D375">SUMPRODUCT($A375:$B375,$E$21:$F$21)+$G$21</f>
        <v>-0.054969993110767</v>
      </c>
      <c r="E375" s="40" cm="1">
        <f t="array" ref="E375">SUMPRODUCT($A375:$B375,$E$22:$F$22)+$G$22</f>
        <v>-0.0239361252743652</v>
      </c>
      <c r="F375" s="40" cm="1">
        <f t="array" ref="F375">SUMPRODUCT($A375:$B375,$E$23:$F$23)+$G$23</f>
        <v>0.0053348868833179</v>
      </c>
      <c r="G375" s="40" cm="1">
        <f t="array" ref="G375">SUMPRODUCT($A375:$B375,$E$24:$F$24)+$G$24</f>
        <v>-0.00420048093032248</v>
      </c>
      <c r="H375" s="10">
        <f t="shared" si="1463"/>
        <v>-0.0549146923387385</v>
      </c>
      <c r="I375" s="10">
        <f t="shared" si="1464"/>
        <v>-0.0239315550157617</v>
      </c>
      <c r="J375" s="10">
        <f t="shared" si="1465"/>
        <v>0.00533483627179011</v>
      </c>
      <c r="K375" s="10">
        <f t="shared" si="1466"/>
        <v>-0.00420045622601225</v>
      </c>
      <c r="L375" s="10" cm="1">
        <f t="array" ref="L375">SUMPRODUCT(H375:K375,$E$28:$H$28)+$I$28</f>
        <v>3.10175988791677e-5</v>
      </c>
      <c r="M375" s="10">
        <f t="shared" si="1467"/>
        <v>0.500007754399719</v>
      </c>
      <c r="N375">
        <f t="shared" si="1468"/>
        <v>1</v>
      </c>
      <c r="O375" s="4">
        <f t="shared" si="1469"/>
        <v>-0.693131671880767</v>
      </c>
      <c r="P375" s="61">
        <f t="shared" si="1470"/>
        <v>-0.499992245600281</v>
      </c>
      <c r="Q375" s="4">
        <f t="shared" si="1471"/>
        <v>0.996984376565342</v>
      </c>
      <c r="R375" s="4">
        <f t="shared" si="1472"/>
        <v>0.999427280674528</v>
      </c>
      <c r="S375" s="4">
        <f t="shared" si="1473"/>
        <v>0.999971539521953</v>
      </c>
      <c r="T375" s="4">
        <f t="shared" si="1474"/>
        <v>0.999982356167493</v>
      </c>
      <c r="U375" s="61">
        <f t="shared" si="1475"/>
        <v>0.000218426761804124</v>
      </c>
      <c r="V375" s="61">
        <f t="shared" si="1476"/>
        <v>0.00238468660765536</v>
      </c>
      <c r="W375" s="61">
        <f t="shared" si="1477"/>
        <v>0.00656903492129343</v>
      </c>
      <c r="X375" s="61">
        <f t="shared" si="1478"/>
        <v>-0.00442296526590729</v>
      </c>
      <c r="Y375" s="40" cm="1">
        <f t="array" ref="Y375">SUMPRODUCT($A375:$B375,$Z$21:$AA$21)+$AB$21</f>
        <v>-0.0548155333000728</v>
      </c>
      <c r="Z375" s="40" cm="1">
        <f t="array" ref="Z375">SUMPRODUCT($A375:$B375,$Z$22:$AA$22)+$AB$22</f>
        <v>-0.0222576536584954</v>
      </c>
      <c r="AA375" s="40" cm="1">
        <f t="array" ref="AA375">SUMPRODUCT($A375:$B375,$Z$23:$AA$23)+$AB$23</f>
        <v>0.00997425543321857</v>
      </c>
      <c r="AB375" s="40" cm="1">
        <f t="array" ref="AB375">SUMPRODUCT($A375:$B375,$Z$24:$AA$24)+$AB$24</f>
        <v>-0.00732336877755644</v>
      </c>
      <c r="AC375" s="10">
        <f t="shared" ref="AC375:AF375" si="1571">TANH(Y375)</f>
        <v>-0.0547606970156881</v>
      </c>
      <c r="AD375" s="10">
        <f t="shared" si="1571"/>
        <v>-0.0222539788828073</v>
      </c>
      <c r="AE375" s="10">
        <f t="shared" si="1571"/>
        <v>0.00997392468088183</v>
      </c>
      <c r="AF375" s="10">
        <f t="shared" si="1571"/>
        <v>-0.00732323785871873</v>
      </c>
      <c r="AG375" s="61" cm="1">
        <f t="array" ref="AG375">SUMPRODUCT(AC375:AF375,$Z$28:$AC$28)+$AD$28</f>
        <v>-0.000138349849211211</v>
      </c>
      <c r="AH375" s="10">
        <f t="shared" si="1452"/>
        <v>0.499965412537752</v>
      </c>
      <c r="AI375">
        <f t="shared" si="1453"/>
        <v>0</v>
      </c>
      <c r="AJ375" s="4">
        <f t="shared" si="1454"/>
        <v>-0.693216357877136</v>
      </c>
      <c r="AK375" s="61">
        <f t="shared" si="1455"/>
        <v>-0.500034587462248</v>
      </c>
      <c r="AL375" s="4">
        <f t="shared" ref="AL375:AO375" si="1572">1-AC375^2</f>
        <v>0.997001266062356</v>
      </c>
      <c r="AM375" s="4">
        <f t="shared" si="1572"/>
        <v>0.999504760423884</v>
      </c>
      <c r="AN375" s="4">
        <f t="shared" si="1572"/>
        <v>0.99990052082646</v>
      </c>
      <c r="AO375" s="4">
        <f t="shared" si="1572"/>
        <v>0.999946370187265</v>
      </c>
      <c r="AP375" s="61">
        <f t="shared" si="1481"/>
        <v>0.000493134569505524</v>
      </c>
      <c r="AQ375" s="61">
        <f t="shared" si="1482"/>
        <v>0.000174548295921565</v>
      </c>
      <c r="AR375" s="61">
        <f t="shared" si="1483"/>
        <v>0.00618722639208937</v>
      </c>
      <c r="AS375" s="61">
        <f t="shared" si="1484"/>
        <v>-0.00515314231974811</v>
      </c>
      <c r="AT375" s="40" cm="1">
        <f t="array" ref="AT375">SUMPRODUCT($A375:$B375,$AO$21:$AP$21)+$AQ$21</f>
        <v>-0.0544670656467178</v>
      </c>
      <c r="AU375" s="40" cm="1">
        <f t="array" ref="AU375">SUMPRODUCT($A375:$B375,$AO$22:$AP$22)+$AQ$22</f>
        <v>-0.0221348265427057</v>
      </c>
      <c r="AV375" s="40" cm="1">
        <f t="array" ref="AV375">SUMPRODUCT($A375:$B375,$AO$23:$AP$23)+$AQ$23</f>
        <v>0.0143432984913064</v>
      </c>
      <c r="AW375" s="40" cm="1">
        <f t="array" ref="AW375">SUMPRODUCT($A375:$B375,$AO$24:$AP$24)+$AQ$24</f>
        <v>-0.0109580762265525</v>
      </c>
      <c r="AX375" s="10">
        <f t="shared" ref="AX375:BA375" si="1573">TANH(AT375)</f>
        <v>-0.0544132677084129</v>
      </c>
      <c r="AY375" s="10">
        <f t="shared" si="1573"/>
        <v>-0.0221312122609145</v>
      </c>
      <c r="AZ375" s="10">
        <f t="shared" si="1573"/>
        <v>0.0143423149556323</v>
      </c>
      <c r="BA375" s="10">
        <f t="shared" si="1573"/>
        <v>-0.0109576376344197</v>
      </c>
      <c r="BB375" s="10" cm="1">
        <f t="array" ref="BB375">SUMPRODUCT(AX375:BA375,$AU$28:$AX$28)+$AY$28</f>
        <v>-0.000309818205921664</v>
      </c>
      <c r="BC375" s="10">
        <f t="shared" si="1458"/>
        <v>0.499922545449139</v>
      </c>
      <c r="BD375">
        <f t="shared" si="1459"/>
        <v>0</v>
      </c>
      <c r="BE375" s="4">
        <f t="shared" si="1460"/>
        <v>-0.693302101661321</v>
      </c>
      <c r="BF375" s="61">
        <f t="shared" si="1461"/>
        <v>-0.500077454550861</v>
      </c>
      <c r="BG375" s="4">
        <f t="shared" ref="BG375:BJ375" si="1574">1-AX375^2</f>
        <v>0.997039196297293</v>
      </c>
      <c r="BH375" s="4">
        <f t="shared" si="1574"/>
        <v>0.999510209443862</v>
      </c>
      <c r="BI375" s="4">
        <f t="shared" si="1574"/>
        <v>0.999794298001713</v>
      </c>
      <c r="BJ375" s="4">
        <f t="shared" si="1574"/>
        <v>0.999879930177473</v>
      </c>
      <c r="BK375" s="61">
        <f t="shared" si="1487"/>
        <v>0.000779854434210668</v>
      </c>
      <c r="BL375" s="61">
        <f t="shared" si="1488"/>
        <v>-0.00190108711212756</v>
      </c>
      <c r="BM375" s="61">
        <f t="shared" si="1489"/>
        <v>0.00617728965677605</v>
      </c>
      <c r="BN375" s="61">
        <f t="shared" si="1490"/>
        <v>-0.00613255357169908</v>
      </c>
    </row>
    <row r="376" spans="1:66">
      <c r="A376" s="4">
        <f>Planar_dataset!A345</f>
        <v>0.777655270429897</v>
      </c>
      <c r="B376" s="4">
        <f>Planar_dataset!B345</f>
        <v>-0.889501085637159</v>
      </c>
      <c r="C376">
        <f>Planar_dataset!C345</f>
        <v>1</v>
      </c>
      <c r="D376" s="40" cm="1">
        <f t="array" ref="D376">SUMPRODUCT($A376:$B376,$E$21:$F$21)+$G$21</f>
        <v>0.0100266037328233</v>
      </c>
      <c r="E376" s="40" cm="1">
        <f t="array" ref="E376">SUMPRODUCT($A376:$B376,$E$22:$F$22)+$G$22</f>
        <v>0.0173262054734898</v>
      </c>
      <c r="F376" s="40" cm="1">
        <f t="array" ref="F376">SUMPRODUCT($A376:$B376,$E$23:$F$23)+$G$23</f>
        <v>0.000998460995588964</v>
      </c>
      <c r="G376" s="40" cm="1">
        <f t="array" ref="G376">SUMPRODUCT($A376:$B376,$E$24:$F$24)+$G$24</f>
        <v>0.00493373433572033</v>
      </c>
      <c r="H376" s="10">
        <f t="shared" si="1463"/>
        <v>0.0100262677455439</v>
      </c>
      <c r="I376" s="10">
        <f t="shared" si="1464"/>
        <v>0.0173244719210634</v>
      </c>
      <c r="J376" s="10">
        <f t="shared" si="1465"/>
        <v>0.0009984606637924</v>
      </c>
      <c r="K376" s="10">
        <f t="shared" si="1466"/>
        <v>0.00493369430422634</v>
      </c>
      <c r="L376" s="10" cm="1">
        <f t="array" ref="L376">SUMPRODUCT(H376:K376,$E$28:$H$28)+$I$28</f>
        <v>-5.65426893517454e-5</v>
      </c>
      <c r="M376" s="10">
        <f t="shared" si="1467"/>
        <v>0.499985864327666</v>
      </c>
      <c r="N376">
        <f t="shared" si="1468"/>
        <v>0</v>
      </c>
      <c r="O376" s="4">
        <f t="shared" si="1469"/>
        <v>-0.693175452304255</v>
      </c>
      <c r="P376" s="61">
        <f t="shared" si="1470"/>
        <v>-0.500014135672334</v>
      </c>
      <c r="Q376" s="4">
        <f t="shared" si="1471"/>
        <v>0.999899473955095</v>
      </c>
      <c r="R376" s="4">
        <f t="shared" si="1472"/>
        <v>0.999699862672656</v>
      </c>
      <c r="S376" s="4">
        <f t="shared" si="1473"/>
        <v>0.999999003076303</v>
      </c>
      <c r="T376" s="4">
        <f t="shared" si="1474"/>
        <v>0.999975658660512</v>
      </c>
      <c r="U376" s="61">
        <f t="shared" si="1475"/>
        <v>0.000219075013913661</v>
      </c>
      <c r="V376" s="61">
        <f t="shared" si="1476"/>
        <v>0.00238544143480699</v>
      </c>
      <c r="W376" s="61">
        <f t="shared" si="1477"/>
        <v>0.00656950294113016</v>
      </c>
      <c r="X376" s="61">
        <f t="shared" si="1478"/>
        <v>-0.0044231292823068</v>
      </c>
      <c r="Y376" s="40" cm="1">
        <f t="array" ref="Y376">SUMPRODUCT($A376:$B376,$Z$21:$AA$21)+$AB$21</f>
        <v>0.00992519920010976</v>
      </c>
      <c r="Z376" s="40" cm="1">
        <f t="array" ref="Z376">SUMPRODUCT($A376:$B376,$Z$22:$AA$22)+$AB$22</f>
        <v>0.0162286567353543</v>
      </c>
      <c r="AA376" s="40" cm="1">
        <f t="array" ref="AA376">SUMPRODUCT($A376:$B376,$Z$23:$AA$23)+$AB$23</f>
        <v>-0.00204064354918353</v>
      </c>
      <c r="AB376" s="40" cm="1">
        <f t="array" ref="AB376">SUMPRODUCT($A376:$B376,$Z$24:$AA$24)+$AB$24</f>
        <v>0.00697901372272693</v>
      </c>
      <c r="AC376" s="10">
        <f t="shared" ref="AC376:AF376" si="1575">TANH(Y376)</f>
        <v>0.00992487330388588</v>
      </c>
      <c r="AD376" s="10">
        <f t="shared" si="1575"/>
        <v>0.0162272321754432</v>
      </c>
      <c r="AE376" s="10">
        <f t="shared" si="1575"/>
        <v>-0.00204064071662121</v>
      </c>
      <c r="AF376" s="10">
        <f t="shared" si="1575"/>
        <v>0.0069789004168488</v>
      </c>
      <c r="AG376" s="61" cm="1">
        <f t="array" ref="AG376">SUMPRODUCT(AC376:AF376,$Z$28:$AC$28)+$AD$28</f>
        <v>8.03037183227362e-5</v>
      </c>
      <c r="AH376" s="10">
        <f t="shared" si="1452"/>
        <v>0.50002007592957</v>
      </c>
      <c r="AI376">
        <f t="shared" si="1453"/>
        <v>1</v>
      </c>
      <c r="AJ376" s="4">
        <f t="shared" si="1454"/>
        <v>-0.69310702950687</v>
      </c>
      <c r="AK376" s="61">
        <f t="shared" si="1455"/>
        <v>-0.49997992407043</v>
      </c>
      <c r="AL376" s="4">
        <f t="shared" ref="AL376:AO376" si="1576">1-AC376^2</f>
        <v>0.999901496889902</v>
      </c>
      <c r="AM376" s="4">
        <f t="shared" si="1576"/>
        <v>0.999736676935924</v>
      </c>
      <c r="AN376" s="4">
        <f t="shared" si="1576"/>
        <v>0.999995835785466</v>
      </c>
      <c r="AO376" s="4">
        <f t="shared" si="1576"/>
        <v>0.999951294948972</v>
      </c>
      <c r="AP376" s="61">
        <f t="shared" si="1481"/>
        <v>0.000494515009381023</v>
      </c>
      <c r="AQ376" s="61">
        <f t="shared" si="1482"/>
        <v>0.000174569710699756</v>
      </c>
      <c r="AR376" s="61">
        <f t="shared" si="1483"/>
        <v>0.00618713973874335</v>
      </c>
      <c r="AS376" s="61">
        <f t="shared" si="1484"/>
        <v>-0.00515260435882611</v>
      </c>
      <c r="AT376" s="40" cm="1">
        <f t="array" ref="AT376">SUMPRODUCT($A376:$B376,$AO$21:$AP$21)+$AQ$21</f>
        <v>0.00969645124597144</v>
      </c>
      <c r="AU376" s="40" cm="1">
        <f t="array" ref="AU376">SUMPRODUCT($A376:$B376,$AO$22:$AP$22)+$AQ$22</f>
        <v>0.01614833461769</v>
      </c>
      <c r="AV376" s="40" cm="1">
        <f t="array" ref="AV376">SUMPRODUCT($A376:$B376,$AO$23:$AP$23)+$AQ$23</f>
        <v>-0.00490194356023964</v>
      </c>
      <c r="AW376" s="40" cm="1">
        <f t="array" ref="AW376">SUMPRODUCT($A376:$B376,$AO$24:$AP$24)+$AQ$24</f>
        <v>0.00935888294328458</v>
      </c>
      <c r="AX376" s="10">
        <f t="shared" ref="AX376:BA376" si="1577">TANH(AT376)</f>
        <v>0.00969614736684665</v>
      </c>
      <c r="AY376" s="10">
        <f t="shared" si="1577"/>
        <v>0.0161469311039528</v>
      </c>
      <c r="AZ376" s="10">
        <f t="shared" si="1577"/>
        <v>-0.0049019042976003</v>
      </c>
      <c r="BA376" s="10">
        <f t="shared" si="1577"/>
        <v>0.00935860970875869</v>
      </c>
      <c r="BB376" s="10" cm="1">
        <f t="array" ref="BB376">SUMPRODUCT(AX376:BA376,$AU$28:$AX$28)+$AY$28</f>
        <v>0.000222435895891929</v>
      </c>
      <c r="BC376" s="10">
        <f t="shared" si="1458"/>
        <v>0.500055608973744</v>
      </c>
      <c r="BD376">
        <f t="shared" si="1459"/>
        <v>1</v>
      </c>
      <c r="BE376" s="4">
        <f t="shared" si="1460"/>
        <v>-0.693035968796715</v>
      </c>
      <c r="BF376" s="61">
        <f t="shared" si="1461"/>
        <v>-0.499944391026256</v>
      </c>
      <c r="BG376" s="4">
        <f t="shared" ref="BG376:BJ376" si="1578">1-AX376^2</f>
        <v>0.99990598472624</v>
      </c>
      <c r="BH376" s="4">
        <f t="shared" si="1578"/>
        <v>0.999739276615924</v>
      </c>
      <c r="BI376" s="4">
        <f t="shared" si="1578"/>
        <v>0.999975971334257</v>
      </c>
      <c r="BJ376" s="4">
        <f t="shared" si="1578"/>
        <v>0.999912416424319</v>
      </c>
      <c r="BK376" s="61">
        <f t="shared" si="1487"/>
        <v>0.000781888646075411</v>
      </c>
      <c r="BL376" s="61">
        <f t="shared" si="1488"/>
        <v>-0.00190101683389979</v>
      </c>
      <c r="BM376" s="61">
        <f t="shared" si="1489"/>
        <v>0.00617676814854841</v>
      </c>
      <c r="BN376" s="61">
        <f t="shared" si="1490"/>
        <v>-0.00613112098064716</v>
      </c>
    </row>
    <row r="377" spans="1:66">
      <c r="A377" s="4">
        <f>Planar_dataset!A346</f>
        <v>-2.98030710433031</v>
      </c>
      <c r="B377" s="4">
        <f>Planar_dataset!B346</f>
        <v>0.666069450503194</v>
      </c>
      <c r="C377">
        <f>Planar_dataset!C346</f>
        <v>1</v>
      </c>
      <c r="D377" s="40" cm="1">
        <f t="array" ref="D377">SUMPRODUCT($A377:$B377,$E$21:$F$21)+$G$21</f>
        <v>-0.0503991627010208</v>
      </c>
      <c r="E377" s="40" cm="1">
        <f t="array" ref="E377">SUMPRODUCT($A377:$B377,$E$22:$F$22)+$G$22</f>
        <v>-0.0152880765059159</v>
      </c>
      <c r="F377" s="40" cm="1">
        <f t="array" ref="F377">SUMPRODUCT($A377:$B377,$E$23:$F$23)+$G$23</f>
        <v>0.0059040791222831</v>
      </c>
      <c r="G377" s="40" cm="1">
        <f t="array" ref="G377">SUMPRODUCT($A377:$B377,$E$24:$F$24)+$G$24</f>
        <v>-0.001710309711922</v>
      </c>
      <c r="H377" s="10">
        <f t="shared" si="1463"/>
        <v>-0.0503565334519412</v>
      </c>
      <c r="I377" s="10">
        <f t="shared" si="1464"/>
        <v>-0.0152868855472548</v>
      </c>
      <c r="J377" s="10">
        <f t="shared" si="1465"/>
        <v>0.00590401052148051</v>
      </c>
      <c r="K377" s="10">
        <f t="shared" si="1466"/>
        <v>-0.00171030804428116</v>
      </c>
      <c r="L377" s="10" cm="1">
        <f t="array" ref="L377">SUMPRODUCT(H377:K377,$E$28:$H$28)+$I$28</f>
        <v>2.31660401855954e-6</v>
      </c>
      <c r="M377" s="10">
        <f t="shared" si="1467"/>
        <v>0.500000579151005</v>
      </c>
      <c r="N377">
        <f t="shared" si="1468"/>
        <v>1</v>
      </c>
      <c r="O377" s="4">
        <f t="shared" si="1469"/>
        <v>-0.693146022258607</v>
      </c>
      <c r="P377" s="61">
        <f t="shared" si="1470"/>
        <v>-0.499999420848995</v>
      </c>
      <c r="Q377" s="4">
        <f t="shared" si="1471"/>
        <v>0.997464219538704</v>
      </c>
      <c r="R377" s="4">
        <f t="shared" si="1472"/>
        <v>0.999766311130265</v>
      </c>
      <c r="S377" s="4">
        <f t="shared" si="1473"/>
        <v>0.999965142659762</v>
      </c>
      <c r="T377" s="4">
        <f t="shared" si="1474"/>
        <v>0.999997074846394</v>
      </c>
      <c r="U377" s="61">
        <f t="shared" si="1475"/>
        <v>0.000218535025466093</v>
      </c>
      <c r="V377" s="61">
        <f t="shared" si="1476"/>
        <v>0.00238552978591971</v>
      </c>
      <c r="W377" s="61">
        <f t="shared" si="1477"/>
        <v>0.00656908716866405</v>
      </c>
      <c r="X377" s="61">
        <f t="shared" si="1478"/>
        <v>-0.00442309384093178</v>
      </c>
      <c r="Y377" s="40" cm="1">
        <f t="array" ref="Y377">SUMPRODUCT($A377:$B377,$Z$21:$AA$21)+$AB$21</f>
        <v>-0.0502951681446139</v>
      </c>
      <c r="Z377" s="40" cm="1">
        <f t="array" ref="Z377">SUMPRODUCT($A377:$B377,$Z$22:$AA$22)+$AB$22</f>
        <v>-0.014155796383768</v>
      </c>
      <c r="AA377" s="40" cm="1">
        <f t="array" ref="AA377">SUMPRODUCT($A377:$B377,$Z$23:$AA$23)+$AB$23</f>
        <v>0.00903118161525731</v>
      </c>
      <c r="AB377" s="40" cm="1">
        <f t="array" ref="AB377">SUMPRODUCT($A377:$B377,$Z$24:$AA$24)+$AB$24</f>
        <v>-0.00381545627502576</v>
      </c>
      <c r="AC377" s="10">
        <f t="shared" ref="AC377:AF377" si="1579">TANH(Y377)</f>
        <v>-0.0502528020600513</v>
      </c>
      <c r="AD377" s="10">
        <f t="shared" si="1579"/>
        <v>-0.014154850915718</v>
      </c>
      <c r="AE377" s="10">
        <f t="shared" si="1579"/>
        <v>0.009030936088796</v>
      </c>
      <c r="AF377" s="10">
        <f t="shared" si="1579"/>
        <v>-0.00381543776036926</v>
      </c>
      <c r="AG377" s="61" cm="1">
        <f t="array" ref="AG377">SUMPRODUCT(AC377:AF377,$Z$28:$AC$28)+$AD$28</f>
        <v>-9.7816348182506e-5</v>
      </c>
      <c r="AH377" s="10">
        <f t="shared" si="1452"/>
        <v>0.499975545912974</v>
      </c>
      <c r="AI377">
        <f t="shared" si="1453"/>
        <v>0</v>
      </c>
      <c r="AJ377" s="4">
        <f t="shared" si="1454"/>
        <v>-0.693196089930041</v>
      </c>
      <c r="AK377" s="61">
        <f t="shared" si="1455"/>
        <v>-0.500024454087026</v>
      </c>
      <c r="AL377" s="4">
        <f t="shared" ref="AL377:AO377" si="1580">1-AC377^2</f>
        <v>0.997474655885113</v>
      </c>
      <c r="AM377" s="4">
        <f t="shared" si="1580"/>
        <v>0.999799640195554</v>
      </c>
      <c r="AN377" s="4">
        <f t="shared" si="1580"/>
        <v>0.99991844219336</v>
      </c>
      <c r="AO377" s="4">
        <f t="shared" si="1580"/>
        <v>0.999985442434697</v>
      </c>
      <c r="AP377" s="61">
        <f t="shared" si="1481"/>
        <v>0.000493358718247603</v>
      </c>
      <c r="AQ377" s="61">
        <f t="shared" si="1482"/>
        <v>0.000174596253860548</v>
      </c>
      <c r="AR377" s="61">
        <f t="shared" si="1483"/>
        <v>0.00618721189812838</v>
      </c>
      <c r="AS377" s="61">
        <f t="shared" si="1484"/>
        <v>-0.00515323924109256</v>
      </c>
      <c r="AT377" s="40" cm="1">
        <f t="array" ref="AT377">SUMPRODUCT($A377:$B377,$AO$21:$AP$21)+$AQ$21</f>
        <v>-0.0500605373495765</v>
      </c>
      <c r="AU377" s="40" cm="1">
        <f t="array" ref="AU377">SUMPRODUCT($A377:$B377,$AO$22:$AP$22)+$AQ$22</f>
        <v>-0.0140729400106877</v>
      </c>
      <c r="AV377" s="40" cm="1">
        <f t="array" ref="AV377">SUMPRODUCT($A377:$B377,$AO$23:$AP$23)+$AQ$23</f>
        <v>0.0119764619413813</v>
      </c>
      <c r="AW377" s="40" cm="1">
        <f t="array" ref="AW377">SUMPRODUCT($A377:$B377,$AO$24:$AP$24)+$AQ$24</f>
        <v>-0.00626594526431664</v>
      </c>
      <c r="AX377" s="10">
        <f t="shared" ref="AX377:BA377" si="1581">TANH(AT377)</f>
        <v>-0.0500187610332624</v>
      </c>
      <c r="AY377" s="10">
        <f t="shared" si="1581"/>
        <v>-0.0140720110467578</v>
      </c>
      <c r="AZ377" s="10">
        <f t="shared" si="1581"/>
        <v>0.0119758893570692</v>
      </c>
      <c r="BA377" s="10">
        <f t="shared" si="1581"/>
        <v>-0.00626586326094385</v>
      </c>
      <c r="BB377" s="10" cm="1">
        <f t="array" ref="BB377">SUMPRODUCT(AX377:BA377,$AU$28:$AX$28)+$AY$28</f>
        <v>-0.000199258101329411</v>
      </c>
      <c r="BC377" s="10">
        <f t="shared" si="1458"/>
        <v>0.499950185474833</v>
      </c>
      <c r="BD377">
        <f t="shared" si="1459"/>
        <v>0</v>
      </c>
      <c r="BE377" s="4">
        <f t="shared" si="1460"/>
        <v>-0.693246814573584</v>
      </c>
      <c r="BF377" s="61">
        <f t="shared" si="1461"/>
        <v>-0.500049814525168</v>
      </c>
      <c r="BG377" s="4">
        <f t="shared" ref="BG377:BJ377" si="1582">1-AX377^2</f>
        <v>0.997498123544697</v>
      </c>
      <c r="BH377" s="4">
        <f t="shared" si="1582"/>
        <v>0.9998019785051</v>
      </c>
      <c r="BI377" s="4">
        <f t="shared" si="1582"/>
        <v>0.999856578074107</v>
      </c>
      <c r="BJ377" s="4">
        <f t="shared" si="1582"/>
        <v>0.999960738957595</v>
      </c>
      <c r="BK377" s="61">
        <f t="shared" si="1487"/>
        <v>0.000780170269911181</v>
      </c>
      <c r="BL377" s="61">
        <f t="shared" si="1488"/>
        <v>-0.00190153695575001</v>
      </c>
      <c r="BM377" s="61">
        <f t="shared" si="1489"/>
        <v>0.00617733300870956</v>
      </c>
      <c r="BN377" s="61">
        <f t="shared" si="1490"/>
        <v>-0.00613271021261852</v>
      </c>
    </row>
    <row r="378" spans="1:66">
      <c r="A378" s="4">
        <f>Planar_dataset!A347</f>
        <v>-3.55225078355202</v>
      </c>
      <c r="B378" s="4">
        <f>Planar_dataset!B347</f>
        <v>1.26100476275704</v>
      </c>
      <c r="C378">
        <f>Planar_dataset!C347</f>
        <v>1</v>
      </c>
      <c r="D378" s="40" cm="1">
        <f t="array" ref="D378">SUMPRODUCT($A378:$B378,$E$21:$F$21)+$G$21</f>
        <v>-0.0580321589574029</v>
      </c>
      <c r="E378" s="40" cm="1">
        <f t="array" ref="E378">SUMPRODUCT($A378:$B378,$E$22:$F$22)+$G$22</f>
        <v>-0.0269265638087519</v>
      </c>
      <c r="F378" s="40" cm="1">
        <f t="array" ref="F378">SUMPRODUCT($A378:$B378,$E$23:$F$23)+$G$23</f>
        <v>0.00537999697240842</v>
      </c>
      <c r="G378" s="40" cm="1">
        <f t="array" ref="G378">SUMPRODUCT($A378:$B378,$E$24:$F$24)+$G$24</f>
        <v>-0.00496732347298435</v>
      </c>
      <c r="H378" s="10">
        <f t="shared" si="1463"/>
        <v>-0.0579671010190037</v>
      </c>
      <c r="I378" s="10">
        <f t="shared" si="1464"/>
        <v>-0.0269200580850168</v>
      </c>
      <c r="J378" s="10">
        <f t="shared" si="1465"/>
        <v>0.00537994506613967</v>
      </c>
      <c r="K378" s="10">
        <f t="shared" si="1466"/>
        <v>-0.00496728261830694</v>
      </c>
      <c r="L378" s="10" cm="1">
        <f t="array" ref="L378">SUMPRODUCT(H378:K378,$E$28:$H$28)+$I$28</f>
        <v>3.92405975214126e-5</v>
      </c>
      <c r="M378" s="10">
        <f t="shared" si="1467"/>
        <v>0.500009810149379</v>
      </c>
      <c r="N378">
        <f t="shared" si="1468"/>
        <v>1</v>
      </c>
      <c r="O378" s="4">
        <f t="shared" si="1469"/>
        <v>-0.693127560453663</v>
      </c>
      <c r="P378" s="61">
        <f t="shared" si="1470"/>
        <v>-0.499990189850621</v>
      </c>
      <c r="Q378" s="4">
        <f t="shared" si="1471"/>
        <v>0.996639815199453</v>
      </c>
      <c r="R378" s="4">
        <f t="shared" si="1472"/>
        <v>0.999275310472699</v>
      </c>
      <c r="S378" s="4">
        <f t="shared" si="1473"/>
        <v>0.999971056191085</v>
      </c>
      <c r="T378" s="4">
        <f t="shared" si="1474"/>
        <v>0.99997532610339</v>
      </c>
      <c r="U378" s="61">
        <f t="shared" si="1475"/>
        <v>0.000218350374969089</v>
      </c>
      <c r="V378" s="61">
        <f t="shared" si="1476"/>
        <v>0.00238431419537859</v>
      </c>
      <c r="W378" s="61">
        <f t="shared" si="1477"/>
        <v>0.00656900473719728</v>
      </c>
      <c r="X378" s="61">
        <f t="shared" si="1478"/>
        <v>-0.00442291598645645</v>
      </c>
      <c r="Y378" s="40" cm="1">
        <f t="array" ref="Y378">SUMPRODUCT($A378:$B378,$Z$21:$AA$21)+$AB$21</f>
        <v>-0.0578597312553249</v>
      </c>
      <c r="Z378" s="40" cm="1">
        <f t="array" ref="Z378">SUMPRODUCT($A378:$B378,$Z$22:$AA$22)+$AB$22</f>
        <v>-0.0250533913030506</v>
      </c>
      <c r="AA378" s="40" cm="1">
        <f t="array" ref="AA378">SUMPRODUCT($A378:$B378,$Z$23:$AA$23)+$AB$23</f>
        <v>0.0105581814454382</v>
      </c>
      <c r="AB378" s="40" cm="1">
        <f t="array" ref="AB378">SUMPRODUCT($A378:$B378,$Z$24:$AA$24)+$AB$24</f>
        <v>-0.00845285096283542</v>
      </c>
      <c r="AC378" s="10">
        <f t="shared" ref="AC378:AF378" si="1583">TANH(Y378)</f>
        <v>-0.0577952509899084</v>
      </c>
      <c r="AD378" s="10">
        <f t="shared" si="1583"/>
        <v>-0.0250481508445489</v>
      </c>
      <c r="AE378" s="10">
        <f t="shared" si="1583"/>
        <v>0.0105577891378179</v>
      </c>
      <c r="AF378" s="10">
        <f t="shared" si="1583"/>
        <v>-0.00845264964791283</v>
      </c>
      <c r="AG378" s="61" cm="1">
        <f t="array" ref="AG378">SUMPRODUCT(AC378:AF378,$Z$28:$AC$28)+$AD$28</f>
        <v>-0.00015323739696708</v>
      </c>
      <c r="AH378" s="10">
        <f t="shared" si="1452"/>
        <v>0.499961690650833</v>
      </c>
      <c r="AI378">
        <f t="shared" si="1453"/>
        <v>0</v>
      </c>
      <c r="AJ378" s="4">
        <f t="shared" si="1454"/>
        <v>-0.693223802193641</v>
      </c>
      <c r="AK378" s="61">
        <f t="shared" si="1455"/>
        <v>-0.500038309349167</v>
      </c>
      <c r="AL378" s="4">
        <f t="shared" ref="AL378:AO378" si="1584">1-AC378^2</f>
        <v>0.996659708963013</v>
      </c>
      <c r="AM378" s="4">
        <f t="shared" si="1584"/>
        <v>0.999372590139269</v>
      </c>
      <c r="AN378" s="4">
        <f t="shared" si="1584"/>
        <v>0.999888533088521</v>
      </c>
      <c r="AO378" s="4">
        <f t="shared" si="1584"/>
        <v>0.99992855271393</v>
      </c>
      <c r="AP378" s="61">
        <f t="shared" si="1481"/>
        <v>0.00049296929855644</v>
      </c>
      <c r="AQ378" s="61">
        <f t="shared" si="1482"/>
        <v>0.000174526513429091</v>
      </c>
      <c r="AR378" s="61">
        <f t="shared" si="1483"/>
        <v>0.00618719826643772</v>
      </c>
      <c r="AS378" s="61">
        <f t="shared" si="1484"/>
        <v>-0.00515308885433715</v>
      </c>
      <c r="AT378" s="40" cm="1">
        <f t="array" ref="AT378">SUMPRODUCT($A378:$B378,$AO$21:$AP$21)+$AQ$21</f>
        <v>-0.0574707308542139</v>
      </c>
      <c r="AU378" s="40" cm="1">
        <f t="array" ref="AU378">SUMPRODUCT($A378:$B378,$AO$22:$AP$22)+$AQ$22</f>
        <v>-0.0249163158921458</v>
      </c>
      <c r="AV378" s="40" cm="1">
        <f t="array" ref="AV378">SUMPRODUCT($A378:$B378,$AO$23:$AP$23)+$AQ$23</f>
        <v>0.0154345495694822</v>
      </c>
      <c r="AW378" s="40" cm="1">
        <f t="array" ref="AW378">SUMPRODUCT($A378:$B378,$AO$24:$AP$24)+$AQ$24</f>
        <v>-0.0125095520748296</v>
      </c>
      <c r="AX378" s="10">
        <f t="shared" ref="AX378:BA378" si="1585">TANH(AT378)</f>
        <v>-0.0574075412662712</v>
      </c>
      <c r="AY378" s="10">
        <f t="shared" si="1585"/>
        <v>-0.0249111609666138</v>
      </c>
      <c r="AZ378" s="10">
        <f t="shared" si="1585"/>
        <v>0.0154333240527562</v>
      </c>
      <c r="BA378" s="10">
        <f t="shared" si="1585"/>
        <v>-0.0125088995803537</v>
      </c>
      <c r="BB378" s="10" cm="1">
        <f t="array" ref="BB378">SUMPRODUCT(AX378:BA378,$AU$28:$AX$28)+$AY$28</f>
        <v>-0.000348213633753489</v>
      </c>
      <c r="BC378" s="10">
        <f t="shared" si="1458"/>
        <v>0.499912946592441</v>
      </c>
      <c r="BD378">
        <f t="shared" si="1459"/>
        <v>0</v>
      </c>
      <c r="BE378" s="4">
        <f t="shared" si="1460"/>
        <v>-0.693321302533414</v>
      </c>
      <c r="BF378" s="61">
        <f t="shared" si="1461"/>
        <v>-0.500087053407559</v>
      </c>
      <c r="BG378" s="4">
        <f t="shared" ref="BG378:BJ378" si="1586">1-AX378^2</f>
        <v>0.996704374205761</v>
      </c>
      <c r="BH378" s="4">
        <f t="shared" si="1586"/>
        <v>0.999379434059295</v>
      </c>
      <c r="BI378" s="4">
        <f t="shared" si="1586"/>
        <v>0.999761812508683</v>
      </c>
      <c r="BJ378" s="4">
        <f t="shared" si="1586"/>
        <v>0.999843527431289</v>
      </c>
      <c r="BK378" s="61">
        <f t="shared" si="1487"/>
        <v>0.000779607510395475</v>
      </c>
      <c r="BL378" s="61">
        <f t="shared" si="1488"/>
        <v>-0.00190087486099853</v>
      </c>
      <c r="BM378" s="61">
        <f t="shared" si="1489"/>
        <v>0.00617720751080471</v>
      </c>
      <c r="BN378" s="61">
        <f t="shared" si="1490"/>
        <v>-0.00613244801158561</v>
      </c>
    </row>
    <row r="379" spans="1:66">
      <c r="A379" s="4">
        <f>Planar_dataset!A348</f>
        <v>-1.82974404265902</v>
      </c>
      <c r="B379" s="4">
        <f>Planar_dataset!B348</f>
        <v>1.3665585173805</v>
      </c>
      <c r="C379">
        <f>Planar_dataset!C348</f>
        <v>1</v>
      </c>
      <c r="D379" s="40" cm="1">
        <f t="array" ref="D379">SUMPRODUCT($A379:$B379,$E$21:$F$21)+$G$21</f>
        <v>-0.0267621603965176</v>
      </c>
      <c r="E379" s="40" cm="1">
        <f t="array" ref="E379">SUMPRODUCT($A379:$B379,$E$22:$F$22)+$G$22</f>
        <v>-0.0272313749319559</v>
      </c>
      <c r="F379" s="40" cm="1">
        <f t="array" ref="F379">SUMPRODUCT($A379:$B379,$E$23:$F$23)+$G$23</f>
        <v>0.000227505063173689</v>
      </c>
      <c r="G379" s="40" cm="1">
        <f t="array" ref="G379">SUMPRODUCT($A379:$B379,$E$24:$F$24)+$G$24</f>
        <v>-0.00705437382493653</v>
      </c>
      <c r="H379" s="10">
        <f t="shared" si="1463"/>
        <v>-0.0267557730886095</v>
      </c>
      <c r="I379" s="10">
        <f t="shared" si="1464"/>
        <v>-0.0272246458060543</v>
      </c>
      <c r="J379" s="10">
        <f t="shared" si="1465"/>
        <v>0.000227505059248578</v>
      </c>
      <c r="K379" s="10">
        <f t="shared" si="1466"/>
        <v>-0.00705425680886589</v>
      </c>
      <c r="L379" s="10" cm="1">
        <f t="array" ref="L379">SUMPRODUCT(H379:K379,$E$28:$H$28)+$I$28</f>
        <v>7.62521650560588e-5</v>
      </c>
      <c r="M379" s="10">
        <f t="shared" si="1467"/>
        <v>0.500019063041255</v>
      </c>
      <c r="N379">
        <f t="shared" si="1468"/>
        <v>1</v>
      </c>
      <c r="O379" s="4">
        <f t="shared" si="1469"/>
        <v>-0.693109055204216</v>
      </c>
      <c r="P379" s="61">
        <f t="shared" si="1470"/>
        <v>-0.499980936958745</v>
      </c>
      <c r="Q379" s="4">
        <f t="shared" si="1471"/>
        <v>0.999284128606431</v>
      </c>
      <c r="R379" s="4">
        <f t="shared" si="1472"/>
        <v>0.999258818660735</v>
      </c>
      <c r="S379" s="4">
        <f t="shared" si="1473"/>
        <v>0.999999948241448</v>
      </c>
      <c r="T379" s="4">
        <f t="shared" si="1474"/>
        <v>0.999950237460875</v>
      </c>
      <c r="U379" s="61">
        <f t="shared" si="1475"/>
        <v>0.000218925656915297</v>
      </c>
      <c r="V379" s="61">
        <f t="shared" si="1476"/>
        <v>0.00238423072146014</v>
      </c>
      <c r="W379" s="61">
        <f t="shared" si="1477"/>
        <v>0.00656907296422771</v>
      </c>
      <c r="X379" s="61">
        <f t="shared" si="1478"/>
        <v>-0.00442272316968123</v>
      </c>
      <c r="Y379" s="40" cm="1">
        <f t="array" ref="Y379">SUMPRODUCT($A379:$B379,$Z$21:$AA$21)+$AB$21</f>
        <v>-0.0265989289161233</v>
      </c>
      <c r="Z379" s="40" cm="1">
        <f t="array" ref="Z379">SUMPRODUCT($A379:$B379,$Z$22:$AA$22)+$AB$22</f>
        <v>-0.0254626612159858</v>
      </c>
      <c r="AA379" s="40" cm="1">
        <f t="array" ref="AA379">SUMPRODUCT($A379:$B379,$Z$23:$AA$23)+$AB$23</f>
        <v>0.00512201881280927</v>
      </c>
      <c r="AB379" s="40" cm="1">
        <f t="array" ref="AB379">SUMPRODUCT($A379:$B379,$Z$24:$AA$24)+$AB$24</f>
        <v>-0.0103485388089265</v>
      </c>
      <c r="AC379" s="10">
        <f t="shared" ref="AC379:AF379" si="1587">TANH(Y379)</f>
        <v>-0.0265926577500238</v>
      </c>
      <c r="AD379" s="10">
        <f t="shared" si="1587"/>
        <v>-0.0254571597617321</v>
      </c>
      <c r="AE379" s="10">
        <f t="shared" si="1587"/>
        <v>0.00512197402109382</v>
      </c>
      <c r="AF379" s="10">
        <f t="shared" si="1587"/>
        <v>-0.0103481694086298</v>
      </c>
      <c r="AG379" s="61" cm="1">
        <f t="array" ref="AG379">SUMPRODUCT(AC379:AF379,$Z$28:$AC$28)+$AD$28</f>
        <v>-0.000136227319397714</v>
      </c>
      <c r="AH379" s="10">
        <f t="shared" si="1452"/>
        <v>0.499965943170203</v>
      </c>
      <c r="AI379">
        <f t="shared" si="1453"/>
        <v>0</v>
      </c>
      <c r="AJ379" s="4">
        <f t="shared" si="1454"/>
        <v>-0.69321529653938</v>
      </c>
      <c r="AK379" s="61">
        <f t="shared" si="1455"/>
        <v>-0.500034056829797</v>
      </c>
      <c r="AL379" s="4">
        <f t="shared" ref="AL379:AO379" si="1588">1-AC379^2</f>
        <v>0.99929283055379</v>
      </c>
      <c r="AM379" s="4">
        <f t="shared" si="1588"/>
        <v>0.999351933016866</v>
      </c>
      <c r="AN379" s="4">
        <f t="shared" si="1588"/>
        <v>0.999973765382127</v>
      </c>
      <c r="AO379" s="4">
        <f t="shared" si="1588"/>
        <v>0.99989291538989</v>
      </c>
      <c r="AP379" s="61">
        <f t="shared" si="1481"/>
        <v>0.000494267493572208</v>
      </c>
      <c r="AQ379" s="61">
        <f t="shared" si="1482"/>
        <v>0.000174521421739815</v>
      </c>
      <c r="AR379" s="61">
        <f t="shared" si="1483"/>
        <v>0.00618767305151081</v>
      </c>
      <c r="AS379" s="61">
        <f t="shared" si="1484"/>
        <v>-0.00515286137661743</v>
      </c>
      <c r="AT379" s="40" cm="1">
        <f t="array" ref="AT379">SUMPRODUCT($A379:$B379,$AO$21:$AP$21)+$AQ$21</f>
        <v>-0.0262307094883103</v>
      </c>
      <c r="AU379" s="40" cm="1">
        <f t="array" ref="AU379">SUMPRODUCT($A379:$B379,$AO$22:$AP$22)+$AQ$22</f>
        <v>-0.0253332285702086</v>
      </c>
      <c r="AV379" s="40" cm="1">
        <f t="array" ref="AV379">SUMPRODUCT($A379:$B379,$AO$23:$AP$23)+$AQ$23</f>
        <v>0.00973041359745161</v>
      </c>
      <c r="AW379" s="40" cm="1">
        <f t="array" ref="AW379">SUMPRODUCT($A379:$B379,$AO$24:$AP$24)+$AQ$24</f>
        <v>-0.0141818287538186</v>
      </c>
      <c r="AX379" s="10">
        <f t="shared" ref="AX379:BA379" si="1589">TANH(AT379)</f>
        <v>-0.0262246951293044</v>
      </c>
      <c r="AY379" s="10">
        <f t="shared" si="1589"/>
        <v>-0.0253278105714975</v>
      </c>
      <c r="AZ379" s="10">
        <f t="shared" si="1589"/>
        <v>0.00973010651415111</v>
      </c>
      <c r="BA379" s="10">
        <f t="shared" si="1589"/>
        <v>-0.0141808780603315</v>
      </c>
      <c r="BB379" s="10" cm="1">
        <f t="array" ref="BB379">SUMPRODUCT(AX379:BA379,$AU$28:$AX$28)+$AY$28</f>
        <v>-0.000348613221375782</v>
      </c>
      <c r="BC379" s="10">
        <f t="shared" si="1458"/>
        <v>0.499912846695539</v>
      </c>
      <c r="BD379">
        <f t="shared" si="1459"/>
        <v>0</v>
      </c>
      <c r="BE379" s="4">
        <f t="shared" si="1460"/>
        <v>-0.69332150236203</v>
      </c>
      <c r="BF379" s="61">
        <f t="shared" si="1461"/>
        <v>-0.500087153304461</v>
      </c>
      <c r="BG379" s="4">
        <f t="shared" ref="BG379:BJ379" si="1590">1-AX379^2</f>
        <v>0.999312265365375</v>
      </c>
      <c r="BH379" s="4">
        <f t="shared" si="1590"/>
        <v>0.999358502011654</v>
      </c>
      <c r="BI379" s="4">
        <f t="shared" si="1590"/>
        <v>0.999905325027223</v>
      </c>
      <c r="BJ379" s="4">
        <f t="shared" si="1590"/>
        <v>0.999798902697438</v>
      </c>
      <c r="BK379" s="61">
        <f t="shared" si="1487"/>
        <v>0.000781647520666808</v>
      </c>
      <c r="BL379" s="61">
        <f t="shared" si="1488"/>
        <v>-0.00190083542679718</v>
      </c>
      <c r="BM379" s="61">
        <f t="shared" si="1489"/>
        <v>0.00617809546274731</v>
      </c>
      <c r="BN379" s="61">
        <f t="shared" si="1490"/>
        <v>-0.0061321755348556</v>
      </c>
    </row>
    <row r="380" spans="1:66">
      <c r="A380" s="4">
        <f>Planar_dataset!A349</f>
        <v>1.46532815826959</v>
      </c>
      <c r="B380" s="4">
        <f>Planar_dataset!B349</f>
        <v>-2.08468516333715</v>
      </c>
      <c r="C380">
        <f>Planar_dataset!C349</f>
        <v>1</v>
      </c>
      <c r="D380" s="40" cm="1">
        <f t="array" ref="D380">SUMPRODUCT($A380:$B380,$E$21:$F$21)+$G$21</f>
        <v>0.0171094205778732</v>
      </c>
      <c r="E380" s="40" cm="1">
        <f t="array" ref="E380">SUMPRODUCT($A380:$B380,$E$22:$F$22)+$G$22</f>
        <v>0.0402619604785862</v>
      </c>
      <c r="F380" s="40" cm="1">
        <f t="array" ref="F380">SUMPRODUCT($A380:$B380,$E$23:$F$23)+$G$23</f>
        <v>0.00333096036726552</v>
      </c>
      <c r="G380" s="40" cm="1">
        <f t="array" ref="G380">SUMPRODUCT($A380:$B380,$E$24:$F$24)+$G$24</f>
        <v>0.0118585558570383</v>
      </c>
      <c r="H380" s="10">
        <f t="shared" si="1463"/>
        <v>0.0171077512801469</v>
      </c>
      <c r="I380" s="10">
        <f t="shared" si="1464"/>
        <v>0.0402402193546207</v>
      </c>
      <c r="J380" s="10">
        <f t="shared" si="1465"/>
        <v>0.00333094804798871</v>
      </c>
      <c r="K380" s="10">
        <f t="shared" si="1466"/>
        <v>0.0118580000171269</v>
      </c>
      <c r="L380" s="10" cm="1">
        <f t="array" ref="L380">SUMPRODUCT(H380:K380,$E$28:$H$28)+$I$28</f>
        <v>-0.000138395515904577</v>
      </c>
      <c r="M380" s="10">
        <f t="shared" si="1467"/>
        <v>0.499965401121079</v>
      </c>
      <c r="N380">
        <f t="shared" si="1468"/>
        <v>0</v>
      </c>
      <c r="O380" s="4">
        <f t="shared" si="1469"/>
        <v>-0.693216380712063</v>
      </c>
      <c r="P380" s="61">
        <f t="shared" si="1470"/>
        <v>-0.500034598878921</v>
      </c>
      <c r="Q380" s="4">
        <f t="shared" si="1471"/>
        <v>0.999707324846137</v>
      </c>
      <c r="R380" s="4">
        <f t="shared" si="1472"/>
        <v>0.998380724746292</v>
      </c>
      <c r="S380" s="4">
        <f t="shared" si="1473"/>
        <v>0.999988904785102</v>
      </c>
      <c r="T380" s="4">
        <f t="shared" si="1474"/>
        <v>0.999859387835594</v>
      </c>
      <c r="U380" s="61">
        <f t="shared" si="1475"/>
        <v>0.000219041878591005</v>
      </c>
      <c r="V380" s="61">
        <f t="shared" si="1476"/>
        <v>0.00238239125978819</v>
      </c>
      <c r="W380" s="61">
        <f t="shared" si="1477"/>
        <v>0.00656970545618598</v>
      </c>
      <c r="X380" s="61">
        <f t="shared" si="1478"/>
        <v>-0.00442279598554916</v>
      </c>
      <c r="Y380" s="40" cm="1">
        <f t="array" ref="Y380">SUMPRODUCT($A380:$B380,$Z$21:$AA$21)+$AB$21</f>
        <v>0.0168759353050222</v>
      </c>
      <c r="Z380" s="40" cm="1">
        <f t="array" ref="Z380">SUMPRODUCT($A380:$B380,$Z$22:$AA$22)+$AB$22</f>
        <v>0.0377356760501936</v>
      </c>
      <c r="AA380" s="40" cm="1">
        <f t="array" ref="AA380">SUMPRODUCT($A380:$B380,$Z$23:$AA$23)+$AB$23</f>
        <v>-0.00366484158398529</v>
      </c>
      <c r="AB380" s="40" cm="1">
        <f t="array" ref="AB380">SUMPRODUCT($A380:$B380,$Z$24:$AA$24)+$AB$24</f>
        <v>0.0165665836602364</v>
      </c>
      <c r="AC380" s="10">
        <f t="shared" ref="AC380:AF380" si="1591">TANH(Y380)</f>
        <v>0.0168743334145094</v>
      </c>
      <c r="AD380" s="10">
        <f t="shared" si="1591"/>
        <v>0.0377177746149687</v>
      </c>
      <c r="AE380" s="10">
        <f t="shared" si="1591"/>
        <v>-0.00366482517649968</v>
      </c>
      <c r="AF380" s="10">
        <f t="shared" si="1591"/>
        <v>0.0165650682509481</v>
      </c>
      <c r="AG380" s="61" cm="1">
        <f t="array" ref="AG380">SUMPRODUCT(AC380:AF380,$Z$28:$AC$28)+$AD$28</f>
        <v>0.000184819309354199</v>
      </c>
      <c r="AH380" s="10">
        <f t="shared" si="1452"/>
        <v>0.500046204827207</v>
      </c>
      <c r="AI380">
        <f t="shared" si="1453"/>
        <v>1</v>
      </c>
      <c r="AJ380" s="4">
        <f t="shared" si="1454"/>
        <v>-0.69305477517504</v>
      </c>
      <c r="AK380" s="61">
        <f t="shared" si="1455"/>
        <v>-0.499953795172793</v>
      </c>
      <c r="AL380" s="4">
        <f t="shared" ref="AL380:AO380" si="1592">1-AC380^2</f>
        <v>0.999715256871816</v>
      </c>
      <c r="AM380" s="4">
        <f t="shared" si="1592"/>
        <v>0.998577369478094</v>
      </c>
      <c r="AN380" s="4">
        <f t="shared" si="1592"/>
        <v>0.999986569056426</v>
      </c>
      <c r="AO380" s="4">
        <f t="shared" si="1592"/>
        <v>0.999725598513841</v>
      </c>
      <c r="AP380" s="61">
        <f t="shared" si="1481"/>
        <v>0.000494397063335605</v>
      </c>
      <c r="AQ380" s="61">
        <f t="shared" si="1482"/>
        <v>0.000174358165011514</v>
      </c>
      <c r="AR380" s="61">
        <f t="shared" si="1483"/>
        <v>0.00618675906768894</v>
      </c>
      <c r="AS380" s="61">
        <f t="shared" si="1484"/>
        <v>-0.00515117216396932</v>
      </c>
      <c r="AT380" s="40" cm="1">
        <f t="array" ref="AT380">SUMPRODUCT($A380:$B380,$AO$21:$AP$21)+$AQ$21</f>
        <v>0.0163492524570804</v>
      </c>
      <c r="AU380" s="40" cm="1">
        <f t="array" ref="AU380">SUMPRODUCT($A380:$B380,$AO$22:$AP$22)+$AQ$22</f>
        <v>0.0375507976207461</v>
      </c>
      <c r="AV380" s="40" cm="1">
        <f t="array" ref="AV380">SUMPRODUCT($A380:$B380,$AO$23:$AP$23)+$AQ$23</f>
        <v>-0.0102511336829942</v>
      </c>
      <c r="AW380" s="40" cm="1">
        <f t="array" ref="AW380">SUMPRODUCT($A380:$B380,$AO$24:$AP$24)+$AQ$24</f>
        <v>0.022044641053811</v>
      </c>
      <c r="AX380" s="10">
        <f t="shared" ref="AX380:BA380" si="1593">TANH(AT380)</f>
        <v>0.0163477959050146</v>
      </c>
      <c r="AY380" s="10">
        <f t="shared" si="1593"/>
        <v>0.0375331579139515</v>
      </c>
      <c r="AZ380" s="10">
        <f t="shared" si="1593"/>
        <v>-0.0102507746154249</v>
      </c>
      <c r="BA380" s="10">
        <f t="shared" si="1593"/>
        <v>0.0220410707643502</v>
      </c>
      <c r="BB380" s="10" cm="1">
        <f t="array" ref="BB380">SUMPRODUCT(AX380:BA380,$AU$28:$AX$28)+$AY$28</f>
        <v>0.000515006198945579</v>
      </c>
      <c r="BC380" s="10">
        <f t="shared" si="1458"/>
        <v>0.500128751546891</v>
      </c>
      <c r="BD380">
        <f t="shared" si="1459"/>
        <v>1</v>
      </c>
      <c r="BE380" s="4">
        <f t="shared" si="1460"/>
        <v>-0.692889710614395</v>
      </c>
      <c r="BF380" s="61">
        <f t="shared" si="1461"/>
        <v>-0.499871248453109</v>
      </c>
      <c r="BG380" s="4">
        <f t="shared" ref="BG380:BJ380" si="1594">1-AX380^2</f>
        <v>0.999732749569048</v>
      </c>
      <c r="BH380" s="4">
        <f t="shared" si="1594"/>
        <v>0.998591262057006</v>
      </c>
      <c r="BI380" s="4">
        <f t="shared" si="1594"/>
        <v>0.999894921619784</v>
      </c>
      <c r="BJ380" s="4">
        <f t="shared" si="1594"/>
        <v>0.999514191199561</v>
      </c>
      <c r="BK380" s="61">
        <f t="shared" si="1487"/>
        <v>0.000781638811138402</v>
      </c>
      <c r="BL380" s="61">
        <f t="shared" si="1488"/>
        <v>-0.00189855606766092</v>
      </c>
      <c r="BM380" s="61">
        <f t="shared" si="1489"/>
        <v>0.00617536391453136</v>
      </c>
      <c r="BN380" s="61">
        <f t="shared" si="1490"/>
        <v>-0.00612778256530155</v>
      </c>
    </row>
    <row r="381" spans="1:66">
      <c r="A381" s="4">
        <f>Planar_dataset!A350</f>
        <v>1.56688198240728</v>
      </c>
      <c r="B381" s="4">
        <f>Planar_dataset!B350</f>
        <v>-2.38718333739071</v>
      </c>
      <c r="C381">
        <f>Planar_dataset!C350</f>
        <v>1</v>
      </c>
      <c r="D381" s="40" cm="1">
        <f t="array" ref="D381">SUMPRODUCT($A381:$B381,$E$21:$F$21)+$G$21</f>
        <v>0.0176054068648946</v>
      </c>
      <c r="E381" s="40" cm="1">
        <f t="array" ref="E381">SUMPRODUCT($A381:$B381,$E$22:$F$22)+$G$22</f>
        <v>0.0459969887489083</v>
      </c>
      <c r="F381" s="40" cm="1">
        <f t="array" ref="F381">SUMPRODUCT($A381:$B381,$E$23:$F$23)+$G$23</f>
        <v>0.00412240147448509</v>
      </c>
      <c r="G381" s="40" cm="1">
        <f t="array" ref="G381">SUMPRODUCT($A381:$B381,$E$24:$F$24)+$G$24</f>
        <v>0.0136711943171403</v>
      </c>
      <c r="H381" s="10">
        <f t="shared" si="1463"/>
        <v>0.0176035881563663</v>
      </c>
      <c r="I381" s="10">
        <f t="shared" si="1464"/>
        <v>0.0459645772162186</v>
      </c>
      <c r="J381" s="10">
        <f t="shared" si="1465"/>
        <v>0.00412237812234714</v>
      </c>
      <c r="K381" s="10">
        <f t="shared" si="1466"/>
        <v>0.0136703426583229</v>
      </c>
      <c r="L381" s="10" cm="1">
        <f t="array" ref="L381">SUMPRODUCT(H381:K381,$E$28:$H$28)+$I$28</f>
        <v>-0.000160296382561841</v>
      </c>
      <c r="M381" s="10">
        <f t="shared" si="1467"/>
        <v>0.499959925904445</v>
      </c>
      <c r="N381">
        <f t="shared" si="1468"/>
        <v>0</v>
      </c>
      <c r="O381" s="4">
        <f t="shared" si="1469"/>
        <v>-0.693227331963092</v>
      </c>
      <c r="P381" s="61">
        <f t="shared" si="1470"/>
        <v>-0.500040074095555</v>
      </c>
      <c r="Q381" s="4">
        <f t="shared" si="1471"/>
        <v>0.999690113684021</v>
      </c>
      <c r="R381" s="4">
        <f t="shared" si="1472"/>
        <v>0.997887257641334</v>
      </c>
      <c r="S381" s="4">
        <f t="shared" si="1473"/>
        <v>0.999983005998616</v>
      </c>
      <c r="T381" s="4">
        <f t="shared" si="1474"/>
        <v>0.999813121731604</v>
      </c>
      <c r="U381" s="61">
        <f t="shared" si="1475"/>
        <v>0.00021904050591824</v>
      </c>
      <c r="V381" s="61">
        <f t="shared" si="1476"/>
        <v>0.00238123979482915</v>
      </c>
      <c r="W381" s="61">
        <f t="shared" si="1477"/>
        <v>0.00656973863818527</v>
      </c>
      <c r="X381" s="61">
        <f t="shared" si="1478"/>
        <v>-0.00442263975717355</v>
      </c>
      <c r="Y381" s="40" cm="1">
        <f t="array" ref="Y381">SUMPRODUCT($A381:$B381,$Z$21:$AA$21)+$AB$21</f>
        <v>0.017339340348917</v>
      </c>
      <c r="Z381" s="40" cm="1">
        <f t="array" ref="Z381">SUMPRODUCT($A381:$B381,$Z$22:$AA$22)+$AB$22</f>
        <v>0.0431184710274077</v>
      </c>
      <c r="AA381" s="40" cm="1">
        <f t="array" ref="AA381">SUMPRODUCT($A381:$B381,$Z$23:$AA$23)+$AB$23</f>
        <v>-0.0038490929441354</v>
      </c>
      <c r="AB381" s="40" cm="1">
        <f t="array" ref="AB381">SUMPRODUCT($A381:$B381,$Z$24:$AA$24)+$AB$24</f>
        <v>0.0190358175902572</v>
      </c>
      <c r="AC381" s="10">
        <f t="shared" ref="AC381:AF381" si="1595">TANH(Y381)</f>
        <v>0.0173376028512355</v>
      </c>
      <c r="AD381" s="10">
        <f t="shared" si="1595"/>
        <v>0.0430917688947623</v>
      </c>
      <c r="AE381" s="10">
        <f t="shared" si="1595"/>
        <v>-0.00384907393548139</v>
      </c>
      <c r="AF381" s="10">
        <f t="shared" si="1595"/>
        <v>0.0190335186356047</v>
      </c>
      <c r="AG381" s="61" cm="1">
        <f t="array" ref="AG381">SUMPRODUCT(AC381:AF381,$Z$28:$AC$28)+$AD$28</f>
        <v>0.000210204419215609</v>
      </c>
      <c r="AH381" s="10">
        <f t="shared" si="1452"/>
        <v>0.50005255110461</v>
      </c>
      <c r="AI381">
        <f t="shared" si="1453"/>
        <v>1</v>
      </c>
      <c r="AJ381" s="4">
        <f t="shared" si="1454"/>
        <v>-0.693042083873575</v>
      </c>
      <c r="AK381" s="61">
        <f t="shared" si="1455"/>
        <v>-0.49994744889539</v>
      </c>
      <c r="AL381" s="4">
        <f t="shared" ref="AL381:AO381" si="1596">1-AC381^2</f>
        <v>0.999699407527373</v>
      </c>
      <c r="AM381" s="4">
        <f t="shared" si="1596"/>
        <v>0.99814309945352</v>
      </c>
      <c r="AN381" s="4">
        <f t="shared" si="1596"/>
        <v>0.999985184629839</v>
      </c>
      <c r="AO381" s="4">
        <f t="shared" si="1596"/>
        <v>0.999637725168348</v>
      </c>
      <c r="AP381" s="61">
        <f t="shared" si="1481"/>
        <v>0.000494382949592144</v>
      </c>
      <c r="AQ381" s="61">
        <f t="shared" si="1482"/>
        <v>0.000174280126321391</v>
      </c>
      <c r="AR381" s="61">
        <f t="shared" si="1483"/>
        <v>0.00618667196953313</v>
      </c>
      <c r="AS381" s="61">
        <f t="shared" si="1484"/>
        <v>-0.00515065400716588</v>
      </c>
      <c r="AT381" s="40" cm="1">
        <f t="array" ref="AT381">SUMPRODUCT($A381:$B381,$AO$21:$AP$21)+$AQ$21</f>
        <v>0.0167391654054167</v>
      </c>
      <c r="AU381" s="40" cm="1">
        <f t="array" ref="AU381">SUMPRODUCT($A381:$B381,$AO$22:$AP$22)+$AQ$22</f>
        <v>0.0429078157456216</v>
      </c>
      <c r="AV381" s="40" cm="1">
        <f t="array" ref="AV381">SUMPRODUCT($A381:$B381,$AO$23:$AP$23)+$AQ$23</f>
        <v>-0.0113539035082989</v>
      </c>
      <c r="AW381" s="40" cm="1">
        <f t="array" ref="AW381">SUMPRODUCT($A381:$B381,$AO$24:$AP$24)+$AQ$24</f>
        <v>0.0252778129384331</v>
      </c>
      <c r="AX381" s="10">
        <f t="shared" ref="AX381:BA381" si="1597">TANH(AT381)</f>
        <v>0.0167376021444833</v>
      </c>
      <c r="AY381" s="10">
        <f t="shared" si="1597"/>
        <v>0.0428815028733026</v>
      </c>
      <c r="AZ381" s="10">
        <f t="shared" si="1597"/>
        <v>-0.011353415651964</v>
      </c>
      <c r="BA381" s="10">
        <f t="shared" si="1597"/>
        <v>0.0252724304110659</v>
      </c>
      <c r="BB381" s="10" cm="1">
        <f t="array" ref="BB381">SUMPRODUCT(AX381:BA381,$AU$28:$AX$28)+$AY$28</f>
        <v>0.000587993607607822</v>
      </c>
      <c r="BC381" s="10">
        <f t="shared" si="1458"/>
        <v>0.500146998397667</v>
      </c>
      <c r="BD381">
        <f t="shared" si="1459"/>
        <v>1</v>
      </c>
      <c r="BE381" s="4">
        <f t="shared" si="1460"/>
        <v>-0.692853226973201</v>
      </c>
      <c r="BF381" s="61">
        <f t="shared" si="1461"/>
        <v>-0.499853001602333</v>
      </c>
      <c r="BG381" s="4">
        <f t="shared" ref="BG381:BJ381" si="1598">1-AX381^2</f>
        <v>0.999719852674453</v>
      </c>
      <c r="BH381" s="4">
        <f t="shared" si="1598"/>
        <v>0.998161176711327</v>
      </c>
      <c r="BI381" s="4">
        <f t="shared" si="1598"/>
        <v>0.999871099953034</v>
      </c>
      <c r="BJ381" s="4">
        <f t="shared" si="1598"/>
        <v>0.999361304261118</v>
      </c>
      <c r="BK381" s="61">
        <f t="shared" si="1487"/>
        <v>0.000781600195857688</v>
      </c>
      <c r="BL381" s="61">
        <f t="shared" si="1488"/>
        <v>-0.00189766910126707</v>
      </c>
      <c r="BM381" s="61">
        <f t="shared" si="1489"/>
        <v>0.00617499137704713</v>
      </c>
      <c r="BN381" s="61">
        <f t="shared" si="1490"/>
        <v>-0.0061266216031783</v>
      </c>
    </row>
    <row r="382" spans="1:66">
      <c r="A382" s="4">
        <f>Planar_dataset!A351</f>
        <v>-2.96543364228287</v>
      </c>
      <c r="B382" s="4">
        <f>Planar_dataset!B351</f>
        <v>1.66924895739351</v>
      </c>
      <c r="C382">
        <f>Planar_dataset!C351</f>
        <v>1</v>
      </c>
      <c r="D382" s="40" cm="1">
        <f t="array" ref="D382">SUMPRODUCT($A382:$B382,$E$21:$F$21)+$G$21</f>
        <v>-0.0457541543579616</v>
      </c>
      <c r="E382" s="40" cm="1">
        <f t="array" ref="E382">SUMPRODUCT($A382:$B382,$E$22:$F$22)+$G$22</f>
        <v>-0.0339679009041744</v>
      </c>
      <c r="F382" s="40" cm="1">
        <f t="array" ref="F382">SUMPRODUCT($A382:$B382,$E$23:$F$23)+$G$23</f>
        <v>0.0023039525143783</v>
      </c>
      <c r="G382" s="40" cm="1">
        <f t="array" ref="G382">SUMPRODUCT($A382:$B382,$E$24:$F$24)+$G$24</f>
        <v>-0.0080125585327282</v>
      </c>
      <c r="H382" s="10">
        <f t="shared" si="1463"/>
        <v>-0.0457222531717712</v>
      </c>
      <c r="I382" s="10">
        <f t="shared" si="1464"/>
        <v>-0.033954842669074</v>
      </c>
      <c r="J382" s="10">
        <f t="shared" si="1465"/>
        <v>0.00230394843777554</v>
      </c>
      <c r="K382" s="10">
        <f t="shared" si="1466"/>
        <v>-0.00801238706545639</v>
      </c>
      <c r="L382" s="10" cm="1">
        <f t="array" ref="L382">SUMPRODUCT(H382:K382,$E$28:$H$28)+$I$28</f>
        <v>8.09231498985673e-5</v>
      </c>
      <c r="M382" s="10">
        <f t="shared" si="1467"/>
        <v>0.500020230787464</v>
      </c>
      <c r="N382">
        <f t="shared" si="1468"/>
        <v>1</v>
      </c>
      <c r="O382" s="4">
        <f t="shared" si="1469"/>
        <v>-0.693106719803566</v>
      </c>
      <c r="P382" s="61">
        <f t="shared" si="1470"/>
        <v>-0.499979769212536</v>
      </c>
      <c r="Q382" s="4">
        <f t="shared" si="1471"/>
        <v>0.997909475564897</v>
      </c>
      <c r="R382" s="4">
        <f t="shared" si="1472"/>
        <v>0.998847068659318</v>
      </c>
      <c r="S382" s="4">
        <f t="shared" si="1473"/>
        <v>0.999994691821596</v>
      </c>
      <c r="T382" s="4">
        <f t="shared" si="1474"/>
        <v>0.999935801653513</v>
      </c>
      <c r="U382" s="61">
        <f t="shared" si="1475"/>
        <v>0.000218623983886274</v>
      </c>
      <c r="V382" s="61">
        <f t="shared" si="1476"/>
        <v>0.00238324272002407</v>
      </c>
      <c r="W382" s="61">
        <f t="shared" si="1477"/>
        <v>0.00656902309189598</v>
      </c>
      <c r="X382" s="61">
        <f t="shared" si="1478"/>
        <v>-0.00442264899144313</v>
      </c>
      <c r="Y382" s="40" cm="1">
        <f t="array" ref="Y382">SUMPRODUCT($A382:$B382,$Z$21:$AA$21)+$AB$21</f>
        <v>-0.0455462239439714</v>
      </c>
      <c r="Z382" s="40" cm="1">
        <f t="array" ref="Z382">SUMPRODUCT($A382:$B382,$Z$22:$AA$22)+$AB$22</f>
        <v>-0.0317129863139009</v>
      </c>
      <c r="AA382" s="40" cm="1">
        <f t="array" ref="AA382">SUMPRODUCT($A382:$B382,$Z$23:$AA$23)+$AB$23</f>
        <v>0.00854190900922246</v>
      </c>
      <c r="AB382" s="40" cm="1">
        <f t="array" ref="AB382">SUMPRODUCT($A382:$B382,$Z$24:$AA$24)+$AB$24</f>
        <v>-0.0122110714862314</v>
      </c>
      <c r="AC382" s="10">
        <f t="shared" ref="AC382:AF382" si="1599">TANH(Y382)</f>
        <v>-0.0455147554716923</v>
      </c>
      <c r="AD382" s="10">
        <f t="shared" si="1599"/>
        <v>-0.0317023591961844</v>
      </c>
      <c r="AE382" s="10">
        <f t="shared" si="1599"/>
        <v>0.00854170126407275</v>
      </c>
      <c r="AF382" s="10">
        <f t="shared" si="1599"/>
        <v>-0.0122104645903866</v>
      </c>
      <c r="AG382" s="61" cm="1">
        <f t="array" ref="AG382">SUMPRODUCT(AC382:AF382,$Z$28:$AC$28)+$AD$28</f>
        <v>-0.000176840676345106</v>
      </c>
      <c r="AH382" s="10">
        <f t="shared" si="1452"/>
        <v>0.499955789831029</v>
      </c>
      <c r="AI382">
        <f t="shared" si="1453"/>
        <v>0</v>
      </c>
      <c r="AJ382" s="4">
        <f t="shared" si="1454"/>
        <v>-0.693235604807196</v>
      </c>
      <c r="AK382" s="61">
        <f t="shared" si="1455"/>
        <v>-0.500044210168971</v>
      </c>
      <c r="AL382" s="4">
        <f t="shared" ref="AL382:AO382" si="1600">1-AC382^2</f>
        <v>0.997928407034352</v>
      </c>
      <c r="AM382" s="4">
        <f t="shared" si="1600"/>
        <v>0.998994960421396</v>
      </c>
      <c r="AN382" s="4">
        <f t="shared" si="1600"/>
        <v>0.999927039339515</v>
      </c>
      <c r="AO382" s="4">
        <f t="shared" si="1600"/>
        <v>0.999850904554487</v>
      </c>
      <c r="AP382" s="61">
        <f t="shared" si="1481"/>
        <v>0.000493602648677473</v>
      </c>
      <c r="AQ382" s="61">
        <f t="shared" si="1482"/>
        <v>0.000174462624417762</v>
      </c>
      <c r="AR382" s="61">
        <f t="shared" si="1483"/>
        <v>0.00618750955510832</v>
      </c>
      <c r="AS382" s="61">
        <f t="shared" si="1484"/>
        <v>-0.00515274950339826</v>
      </c>
      <c r="AT382" s="40" cm="1">
        <f t="array" ref="AT382">SUMPRODUCT($A382:$B382,$AO$21:$AP$21)+$AQ$21</f>
        <v>-0.0450771570400521</v>
      </c>
      <c r="AU382" s="40" cm="1">
        <f t="array" ref="AU382">SUMPRODUCT($A382:$B382,$AO$22:$AP$22)+$AQ$22</f>
        <v>-0.0315479738811914</v>
      </c>
      <c r="AV382" s="40" cm="1">
        <f t="array" ref="AV382">SUMPRODUCT($A382:$B382,$AO$23:$AP$23)+$AQ$23</f>
        <v>0.0144155672297795</v>
      </c>
      <c r="AW382" s="40" cm="1">
        <f t="array" ref="AW382">SUMPRODUCT($A382:$B382,$AO$24:$AP$24)+$AQ$24</f>
        <v>-0.0170970047576896</v>
      </c>
      <c r="AX382" s="10">
        <f t="shared" ref="AX382:BA382" si="1601">TANH(AT382)</f>
        <v>-0.0450466503240083</v>
      </c>
      <c r="AY382" s="10">
        <f t="shared" si="1601"/>
        <v>-0.0315375117466331</v>
      </c>
      <c r="AZ382" s="10">
        <f t="shared" si="1601"/>
        <v>0.0144145687532645</v>
      </c>
      <c r="BA382" s="10">
        <f t="shared" si="1601"/>
        <v>-0.0170953390911295</v>
      </c>
      <c r="BB382" s="10" cm="1">
        <f t="array" ref="BB382">SUMPRODUCT(AX382:BA382,$AU$28:$AX$28)+$AY$28</f>
        <v>-0.000436414544509073</v>
      </c>
      <c r="BC382" s="10">
        <f t="shared" si="1458"/>
        <v>0.499890896365604</v>
      </c>
      <c r="BD382">
        <f t="shared" si="1459"/>
        <v>0</v>
      </c>
      <c r="BE382" s="4">
        <f t="shared" si="1460"/>
        <v>-0.693365411639406</v>
      </c>
      <c r="BF382" s="61">
        <f t="shared" si="1461"/>
        <v>-0.500109103634396</v>
      </c>
      <c r="BG382" s="4">
        <f t="shared" ref="BG382:BJ382" si="1602">1-AX382^2</f>
        <v>0.997970799294587</v>
      </c>
      <c r="BH382" s="4">
        <f t="shared" si="1602"/>
        <v>0.999005385352831</v>
      </c>
      <c r="BI382" s="4">
        <f t="shared" si="1602"/>
        <v>0.999792220207657</v>
      </c>
      <c r="BJ382" s="4">
        <f t="shared" si="1602"/>
        <v>0.999707749381359</v>
      </c>
      <c r="BK382" s="61">
        <f t="shared" si="1487"/>
        <v>0.000780632508221418</v>
      </c>
      <c r="BL382" s="61">
        <f t="shared" si="1488"/>
        <v>-0.00190024718318769</v>
      </c>
      <c r="BM382" s="61">
        <f t="shared" si="1489"/>
        <v>0.00617766776873801</v>
      </c>
      <c r="BN382" s="61">
        <f t="shared" si="1490"/>
        <v>-0.00613188558938761</v>
      </c>
    </row>
    <row r="383" spans="1:66">
      <c r="A383" s="4">
        <f>Planar_dataset!A352</f>
        <v>-0.9607558454577</v>
      </c>
      <c r="B383" s="4">
        <f>Planar_dataset!B352</f>
        <v>0.849203267907991</v>
      </c>
      <c r="C383">
        <f>Planar_dataset!C352</f>
        <v>1</v>
      </c>
      <c r="D383" s="40" cm="1">
        <f t="array" ref="D383">SUMPRODUCT($A383:$B383,$E$21:$F$21)+$G$21</f>
        <v>-0.0134774966967144</v>
      </c>
      <c r="E383" s="40" cm="1">
        <f t="array" ref="E383">SUMPRODUCT($A383:$B383,$E$22:$F$22)+$G$22</f>
        <v>-0.0167519459994187</v>
      </c>
      <c r="F383" s="40" cm="1">
        <f t="array" ref="F383">SUMPRODUCT($A383:$B383,$E$23:$F$23)+$G$23</f>
        <v>-0.000347601474882139</v>
      </c>
      <c r="G383" s="40" cm="1">
        <f t="array" ref="G383">SUMPRODUCT($A383:$B383,$E$24:$F$24)+$G$24</f>
        <v>-0.0045295666174323</v>
      </c>
      <c r="H383" s="10">
        <f t="shared" si="1463"/>
        <v>-0.013476680725395</v>
      </c>
      <c r="I383" s="10">
        <f t="shared" si="1464"/>
        <v>-0.0167503791553022</v>
      </c>
      <c r="J383" s="10">
        <f t="shared" si="1465"/>
        <v>-0.000347601460882284</v>
      </c>
      <c r="K383" s="10">
        <f t="shared" si="1466"/>
        <v>-0.00452953564002007</v>
      </c>
      <c r="L383" s="10" cm="1">
        <f t="array" ref="L383">SUMPRODUCT(H383:K383,$E$28:$H$28)+$I$28</f>
        <v>5.03387912876652e-5</v>
      </c>
      <c r="M383" s="10">
        <f t="shared" si="1467"/>
        <v>0.500012584697819</v>
      </c>
      <c r="N383">
        <f t="shared" si="1468"/>
        <v>1</v>
      </c>
      <c r="O383" s="4">
        <f t="shared" si="1469"/>
        <v>-0.693122011481051</v>
      </c>
      <c r="P383" s="61">
        <f t="shared" si="1470"/>
        <v>-0.499987415302181</v>
      </c>
      <c r="Q383" s="4">
        <f t="shared" si="1471"/>
        <v>0.999818379076626</v>
      </c>
      <c r="R383" s="4">
        <f t="shared" si="1472"/>
        <v>0.999719424798154</v>
      </c>
      <c r="S383" s="4">
        <f t="shared" si="1473"/>
        <v>0.999999879173224</v>
      </c>
      <c r="T383" s="4">
        <f t="shared" si="1474"/>
        <v>0.999979483306886</v>
      </c>
      <c r="U383" s="61">
        <f t="shared" si="1475"/>
        <v>0.000219045540015462</v>
      </c>
      <c r="V383" s="61">
        <f t="shared" si="1476"/>
        <v>0.00238536063447484</v>
      </c>
      <c r="W383" s="61">
        <f t="shared" si="1477"/>
        <v>0.00656915762717421</v>
      </c>
      <c r="X383" s="61">
        <f t="shared" si="1478"/>
        <v>-0.00442290983009905</v>
      </c>
      <c r="Y383" s="40" cm="1">
        <f t="array" ref="Y383">SUMPRODUCT($A383:$B383,$Z$21:$AA$21)+$AB$21</f>
        <v>-0.0133781220585388</v>
      </c>
      <c r="Z383" s="40" cm="1">
        <f t="array" ref="Z383">SUMPRODUCT($A383:$B383,$Z$22:$AA$22)+$AB$22</f>
        <v>-0.0156755767424387</v>
      </c>
      <c r="AA383" s="40" cm="1">
        <f t="array" ref="AA383">SUMPRODUCT($A383:$B383,$Z$23:$AA$23)+$AB$23</f>
        <v>0.00263135318773176</v>
      </c>
      <c r="AB383" s="40" cm="1">
        <f t="array" ref="AB383">SUMPRODUCT($A383:$B383,$Z$24:$AA$24)+$AB$24</f>
        <v>-0.0065344657264755</v>
      </c>
      <c r="AC383" s="10">
        <f t="shared" ref="AC383:AF383" si="1603">TANH(Y383)</f>
        <v>-0.0133773240029974</v>
      </c>
      <c r="AD383" s="10">
        <f t="shared" si="1603"/>
        <v>-0.0156742929150206</v>
      </c>
      <c r="AE383" s="10">
        <f t="shared" si="1603"/>
        <v>0.00263134711456823</v>
      </c>
      <c r="AF383" s="10">
        <f t="shared" si="1603"/>
        <v>-0.00653437272248546</v>
      </c>
      <c r="AG383" s="61" cm="1">
        <f t="array" ref="AG383">SUMPRODUCT(AC383:AF383,$Z$28:$AC$28)+$AD$28</f>
        <v>-8.25895723228206e-5</v>
      </c>
      <c r="AH383" s="10">
        <f t="shared" si="1452"/>
        <v>0.499979352606931</v>
      </c>
      <c r="AI383">
        <f t="shared" si="1453"/>
        <v>0</v>
      </c>
      <c r="AJ383" s="4">
        <f t="shared" si="1454"/>
        <v>-0.693188476198736</v>
      </c>
      <c r="AK383" s="61">
        <f t="shared" si="1455"/>
        <v>-0.500020647393069</v>
      </c>
      <c r="AL383" s="4">
        <f t="shared" ref="AL383:AO383" si="1604">1-AC383^2</f>
        <v>0.999821047202519</v>
      </c>
      <c r="AM383" s="4">
        <f t="shared" si="1604"/>
        <v>0.999754316541614</v>
      </c>
      <c r="AN383" s="4">
        <f t="shared" si="1604"/>
        <v>0.999993076012363</v>
      </c>
      <c r="AO383" s="4">
        <f t="shared" si="1604"/>
        <v>0.999957301973124</v>
      </c>
      <c r="AP383" s="61">
        <f t="shared" si="1481"/>
        <v>0.00049451549684903</v>
      </c>
      <c r="AQ383" s="61">
        <f t="shared" si="1482"/>
        <v>0.000174587009790782</v>
      </c>
      <c r="AR383" s="61">
        <f t="shared" si="1483"/>
        <v>0.00618762660418943</v>
      </c>
      <c r="AS383" s="61">
        <f t="shared" si="1484"/>
        <v>-0.00515305499386404</v>
      </c>
      <c r="AT383" s="40" cm="1">
        <f t="array" ref="AT383">SUMPRODUCT($A383:$B383,$AO$21:$AP$21)+$AQ$21</f>
        <v>-0.0131539565516398</v>
      </c>
      <c r="AU383" s="40" cm="1">
        <f t="array" ref="AU383">SUMPRODUCT($A383:$B383,$AO$22:$AP$22)+$AQ$22</f>
        <v>-0.0155968100355645</v>
      </c>
      <c r="AV383" s="40" cm="1">
        <f t="array" ref="AV383">SUMPRODUCT($A383:$B383,$AO$23:$AP$23)+$AQ$23</f>
        <v>0.0054360715924988</v>
      </c>
      <c r="AW383" s="40" cm="1">
        <f t="array" ref="AW383">SUMPRODUCT($A383:$B383,$AO$24:$AP$24)+$AQ$24</f>
        <v>-0.00886741397685821</v>
      </c>
      <c r="AX383" s="10">
        <f t="shared" ref="AX383:BA383" si="1605">TANH(AT383)</f>
        <v>-0.0131531979428025</v>
      </c>
      <c r="AY383" s="10">
        <f t="shared" si="1605"/>
        <v>-0.0155955454627636</v>
      </c>
      <c r="AZ383" s="10">
        <f t="shared" si="1605"/>
        <v>0.00543601804624219</v>
      </c>
      <c r="BA383" s="10">
        <f t="shared" si="1605"/>
        <v>-0.00886718156620139</v>
      </c>
      <c r="BB383" s="10" cm="1">
        <f t="array" ref="BB383">SUMPRODUCT(AX383:BA383,$AU$28:$AX$28)+$AY$28</f>
        <v>-0.000213817020707529</v>
      </c>
      <c r="BC383" s="10">
        <f t="shared" si="1458"/>
        <v>0.499946545745027</v>
      </c>
      <c r="BD383">
        <f t="shared" si="1459"/>
        <v>0</v>
      </c>
      <c r="BE383" s="4">
        <f t="shared" si="1460"/>
        <v>-0.693254094785014</v>
      </c>
      <c r="BF383" s="61">
        <f t="shared" si="1461"/>
        <v>-0.500053454254973</v>
      </c>
      <c r="BG383" s="4">
        <f t="shared" ref="BG383:BJ383" si="1606">1-AX383^2</f>
        <v>0.999826993383877</v>
      </c>
      <c r="BH383" s="4">
        <f t="shared" si="1606"/>
        <v>0.999756778961719</v>
      </c>
      <c r="BI383" s="4">
        <f t="shared" si="1606"/>
        <v>0.999970449707801</v>
      </c>
      <c r="BJ383" s="4">
        <f t="shared" si="1606"/>
        <v>0.999921373091072</v>
      </c>
      <c r="BK383" s="61">
        <f t="shared" si="1487"/>
        <v>0.000781997433930609</v>
      </c>
      <c r="BL383" s="61">
        <f t="shared" si="1488"/>
        <v>-0.00190146483028165</v>
      </c>
      <c r="BM383" s="61">
        <f t="shared" si="1489"/>
        <v>0.00617808150089915</v>
      </c>
      <c r="BN383" s="61">
        <f t="shared" si="1490"/>
        <v>-0.00613251342029984</v>
      </c>
    </row>
    <row r="384" spans="1:66">
      <c r="A384" s="4">
        <f>Planar_dataset!A353</f>
        <v>-3.37890943477913</v>
      </c>
      <c r="B384" s="4">
        <f>Planar_dataset!B353</f>
        <v>1.72895893021848</v>
      </c>
      <c r="C384">
        <f>Planar_dataset!C353</f>
        <v>1</v>
      </c>
      <c r="D384" s="40" cm="1">
        <f t="array" ref="D384">SUMPRODUCT($A384:$B384,$E$21:$F$21)+$G$21</f>
        <v>-0.0528890602001723</v>
      </c>
      <c r="E384" s="40" cm="1">
        <f t="array" ref="E384">SUMPRODUCT($A384:$B384,$E$22:$F$22)+$G$22</f>
        <v>-0.0354795855617982</v>
      </c>
      <c r="F384" s="40" cm="1">
        <f t="array" ref="F384">SUMPRODUCT($A384:$B384,$E$23:$F$23)+$G$23</f>
        <v>0.00323905909290019</v>
      </c>
      <c r="G384" s="40" cm="1">
        <f t="array" ref="G384">SUMPRODUCT($A384:$B384,$E$24:$F$24)+$G$24</f>
        <v>-0.00804482447018935</v>
      </c>
      <c r="H384" s="10">
        <f t="shared" si="1463"/>
        <v>-0.0528398006274085</v>
      </c>
      <c r="I384" s="10">
        <f t="shared" si="1464"/>
        <v>-0.0354647058081834</v>
      </c>
      <c r="J384" s="10">
        <f t="shared" si="1465"/>
        <v>0.00323904776541413</v>
      </c>
      <c r="K384" s="10">
        <f t="shared" si="1466"/>
        <v>-0.00804465092314543</v>
      </c>
      <c r="L384" s="10" cm="1">
        <f t="array" ref="L384">SUMPRODUCT(H384:K384,$E$28:$H$28)+$I$28</f>
        <v>7.86759142224977e-5</v>
      </c>
      <c r="M384" s="10">
        <f t="shared" si="1467"/>
        <v>0.500019668978545</v>
      </c>
      <c r="N384">
        <f t="shared" si="1468"/>
        <v>1</v>
      </c>
      <c r="O384" s="4">
        <f t="shared" si="1469"/>
        <v>-0.693107843376572</v>
      </c>
      <c r="P384" s="61">
        <f t="shared" si="1470"/>
        <v>-0.499980331021455</v>
      </c>
      <c r="Q384" s="4">
        <f t="shared" si="1471"/>
        <v>0.997207955469656</v>
      </c>
      <c r="R384" s="4">
        <f t="shared" si="1472"/>
        <v>0.998742254641939</v>
      </c>
      <c r="S384" s="4">
        <f t="shared" si="1473"/>
        <v>0.999989508569573</v>
      </c>
      <c r="T384" s="4">
        <f t="shared" si="1474"/>
        <v>0.999935283591525</v>
      </c>
      <c r="U384" s="61">
        <f t="shared" si="1475"/>
        <v>0.000218470538961767</v>
      </c>
      <c r="V384" s="61">
        <f t="shared" si="1476"/>
        <v>0.00238299531213007</v>
      </c>
      <c r="W384" s="61">
        <f t="shared" si="1477"/>
        <v>0.00656899642414493</v>
      </c>
      <c r="X384" s="61">
        <f t="shared" si="1478"/>
        <v>-0.00442265166965549</v>
      </c>
      <c r="Y384" s="40" cm="1">
        <f t="array" ref="Y384">SUMPRODUCT($A384:$B384,$Z$21:$AA$21)+$AB$21</f>
        <v>-0.0526700960856199</v>
      </c>
      <c r="Z384" s="40" cm="1">
        <f t="array" ref="Z384">SUMPRODUCT($A384:$B384,$Z$22:$AA$22)+$AB$22</f>
        <v>-0.0331042587213204</v>
      </c>
      <c r="AA384" s="40" cm="1">
        <f t="array" ref="AA384">SUMPRODUCT($A384:$B384,$Z$23:$AA$23)+$AB$23</f>
        <v>0.00980928802146455</v>
      </c>
      <c r="AB384" s="40" cm="1">
        <f t="array" ref="AB384">SUMPRODUCT($A384:$B384,$Z$24:$AA$24)+$AB$24</f>
        <v>-0.0124670454030582</v>
      </c>
      <c r="AC384" s="10">
        <f t="shared" ref="AC384:AF384" si="1607">TANH(Y384)</f>
        <v>-0.0526214453475292</v>
      </c>
      <c r="AD384" s="10">
        <f t="shared" si="1607"/>
        <v>-0.033092171123142</v>
      </c>
      <c r="AE384" s="10">
        <f t="shared" si="1607"/>
        <v>0.00980897341003964</v>
      </c>
      <c r="AF384" s="10">
        <f t="shared" si="1607"/>
        <v>-0.0124663995371382</v>
      </c>
      <c r="AG384" s="61" cm="1">
        <f t="array" ref="AG384">SUMPRODUCT(AC384:AF384,$Z$28:$AC$28)+$AD$28</f>
        <v>-0.000187645558718383</v>
      </c>
      <c r="AH384" s="10">
        <f t="shared" si="1452"/>
        <v>0.499953088610458</v>
      </c>
      <c r="AI384">
        <f t="shared" si="1453"/>
        <v>0</v>
      </c>
      <c r="AJ384" s="4">
        <f t="shared" si="1454"/>
        <v>-0.693241007740661</v>
      </c>
      <c r="AK384" s="61">
        <f t="shared" si="1455"/>
        <v>-0.500046911389542</v>
      </c>
      <c r="AL384" s="4">
        <f t="shared" ref="AL384:AO384" si="1608">1-AC384^2</f>
        <v>0.997230983489537</v>
      </c>
      <c r="AM384" s="4">
        <f t="shared" si="1608"/>
        <v>0.998904908210357</v>
      </c>
      <c r="AN384" s="4">
        <f t="shared" si="1608"/>
        <v>0.999903784040641</v>
      </c>
      <c r="AO384" s="4">
        <f t="shared" si="1608"/>
        <v>0.99984458888258</v>
      </c>
      <c r="AP384" s="61">
        <f t="shared" si="1481"/>
        <v>0.000493260348501987</v>
      </c>
      <c r="AQ384" s="61">
        <f t="shared" si="1482"/>
        <v>0.000174447840222658</v>
      </c>
      <c r="AR384" s="61">
        <f t="shared" si="1483"/>
        <v>0.00618739907614849</v>
      </c>
      <c r="AS384" s="61">
        <f t="shared" si="1484"/>
        <v>-0.00515274479025915</v>
      </c>
      <c r="AT384" s="40" cm="1">
        <f t="array" ref="AT384">SUMPRODUCT($A384:$B384,$AO$21:$AP$21)+$AQ$21</f>
        <v>-0.0521761325598344</v>
      </c>
      <c r="AU384" s="40" cm="1">
        <f t="array" ref="AU384">SUMPRODUCT($A384:$B384,$AO$22:$AP$22)+$AQ$22</f>
        <v>-0.032930434746668</v>
      </c>
      <c r="AV384" s="40" cm="1">
        <f t="array" ref="AV384">SUMPRODUCT($A384:$B384,$AO$23:$AP$23)+$AQ$23</f>
        <v>0.0159959551229307</v>
      </c>
      <c r="AW384" s="40" cm="1">
        <f t="array" ref="AW384">SUMPRODUCT($A384:$B384,$AO$24:$AP$24)+$AQ$24</f>
        <v>-0.017613430201336</v>
      </c>
      <c r="AX384" s="10">
        <f t="shared" ref="AX384:BA384" si="1609">TANH(AT384)</f>
        <v>-0.0521288368505582</v>
      </c>
      <c r="AY384" s="10">
        <f t="shared" si="1609"/>
        <v>-0.0329185365046626</v>
      </c>
      <c r="AZ384" s="10">
        <f t="shared" si="1609"/>
        <v>0.0159945909644432</v>
      </c>
      <c r="BA384" s="10">
        <f t="shared" si="1609"/>
        <v>-0.0176116090053524</v>
      </c>
      <c r="BB384" s="10" cm="1">
        <f t="array" ref="BB384">SUMPRODUCT(AX384:BA384,$AU$28:$AX$28)+$AY$28</f>
        <v>-0.000456443352126001</v>
      </c>
      <c r="BC384" s="10">
        <f t="shared" si="1458"/>
        <v>0.49988588916395</v>
      </c>
      <c r="BD384">
        <f t="shared" si="1459"/>
        <v>0</v>
      </c>
      <c r="BE384" s="4">
        <f t="shared" si="1460"/>
        <v>-0.693375428278575</v>
      </c>
      <c r="BF384" s="61">
        <f t="shared" si="1461"/>
        <v>-0.50011411083605</v>
      </c>
      <c r="BG384" s="4">
        <f t="shared" ref="BG384:BJ384" si="1610">1-AX384^2</f>
        <v>0.997282584368608</v>
      </c>
      <c r="BH384" s="4">
        <f t="shared" si="1610"/>
        <v>0.998916369954391</v>
      </c>
      <c r="BI384" s="4">
        <f t="shared" si="1610"/>
        <v>0.99974417305988</v>
      </c>
      <c r="BJ384" s="4">
        <f t="shared" si="1610"/>
        <v>0.999689831228243</v>
      </c>
      <c r="BK384" s="61">
        <f t="shared" si="1487"/>
        <v>0.000780101983360481</v>
      </c>
      <c r="BL384" s="61">
        <f t="shared" si="1488"/>
        <v>-0.00190009688751459</v>
      </c>
      <c r="BM384" s="61">
        <f t="shared" si="1489"/>
        <v>0.00617743273692345</v>
      </c>
      <c r="BN384" s="61">
        <f t="shared" si="1490"/>
        <v>-0.00613183707788155</v>
      </c>
    </row>
    <row r="385" spans="1:66">
      <c r="A385" s="4">
        <f>Planar_dataset!A354</f>
        <v>1.47135345333511</v>
      </c>
      <c r="B385" s="4">
        <f>Planar_dataset!B354</f>
        <v>-2.25643833404671</v>
      </c>
      <c r="C385">
        <f>Planar_dataset!C354</f>
        <v>1</v>
      </c>
      <c r="D385" s="40" cm="1">
        <f t="array" ref="D385">SUMPRODUCT($A385:$B385,$E$21:$F$21)+$G$21</f>
        <v>0.0164674712123094</v>
      </c>
      <c r="E385" s="40" cm="1">
        <f t="array" ref="E385">SUMPRODUCT($A385:$B385,$E$22:$F$22)+$G$22</f>
        <v>0.0434683825397381</v>
      </c>
      <c r="F385" s="40" cm="1">
        <f t="array" ref="F385">SUMPRODUCT($A385:$B385,$E$23:$F$23)+$G$23</f>
        <v>0.00392355670485845</v>
      </c>
      <c r="G385" s="40" cm="1">
        <f t="array" ref="G385">SUMPRODUCT($A385:$B385,$E$24:$F$24)+$G$24</f>
        <v>0.0129304639814528</v>
      </c>
      <c r="H385" s="10">
        <f t="shared" si="1463"/>
        <v>0.0164659828372697</v>
      </c>
      <c r="I385" s="10">
        <f t="shared" si="1464"/>
        <v>0.0434410253757641</v>
      </c>
      <c r="J385" s="10">
        <f t="shared" si="1465"/>
        <v>0.0039235365715164</v>
      </c>
      <c r="K385" s="10">
        <f t="shared" si="1466"/>
        <v>0.0129297433851529</v>
      </c>
      <c r="L385" s="10" cm="1">
        <f t="array" ref="L385">SUMPRODUCT(H385:K385,$E$28:$H$28)+$I$28</f>
        <v>-0.000151694058221597</v>
      </c>
      <c r="M385" s="10">
        <f t="shared" si="1467"/>
        <v>0.499962076485517</v>
      </c>
      <c r="N385">
        <f t="shared" si="1468"/>
        <v>0</v>
      </c>
      <c r="O385" s="4">
        <f t="shared" si="1469"/>
        <v>-0.693223030465442</v>
      </c>
      <c r="P385" s="61">
        <f t="shared" si="1470"/>
        <v>-0.500037923514483</v>
      </c>
      <c r="Q385" s="4">
        <f t="shared" si="1471"/>
        <v>0.999728871409203</v>
      </c>
      <c r="R385" s="4">
        <f t="shared" si="1472"/>
        <v>0.998112877314302</v>
      </c>
      <c r="S385" s="4">
        <f t="shared" si="1473"/>
        <v>0.999984605860772</v>
      </c>
      <c r="T385" s="4">
        <f t="shared" si="1474"/>
        <v>0.999832821735994</v>
      </c>
      <c r="U385" s="61">
        <f t="shared" si="1475"/>
        <v>0.000219048055971819</v>
      </c>
      <c r="V385" s="61">
        <f t="shared" si="1476"/>
        <v>0.00238176794326339</v>
      </c>
      <c r="W385" s="61">
        <f t="shared" si="1477"/>
        <v>0.00656972089374838</v>
      </c>
      <c r="X385" s="61">
        <f t="shared" si="1478"/>
        <v>-0.0044227078781402</v>
      </c>
      <c r="Y385" s="40" cm="1">
        <f t="array" ref="Y385">SUMPRODUCT($A385:$B385,$Z$21:$AA$21)+$AB$21</f>
        <v>0.0162160909289129</v>
      </c>
      <c r="Z385" s="40" cm="1">
        <f t="array" ref="Z385">SUMPRODUCT($A385:$B385,$Z$22:$AA$22)+$AB$22</f>
        <v>0.0407487845523762</v>
      </c>
      <c r="AA385" s="40" cm="1">
        <f t="array" ref="AA385">SUMPRODUCT($A385:$B385,$Z$23:$AA$23)+$AB$23</f>
        <v>-0.00360789412626955</v>
      </c>
      <c r="AB385" s="40" cm="1">
        <f t="array" ref="AB385">SUMPRODUCT($A385:$B385,$Z$24:$AA$24)+$AB$24</f>
        <v>0.017998944799672</v>
      </c>
      <c r="AC385" s="10">
        <f t="shared" ref="AC385:AF385" si="1611">TANH(Y385)</f>
        <v>0.0162146696753075</v>
      </c>
      <c r="AD385" s="10">
        <f t="shared" si="1611"/>
        <v>0.0407262455666308</v>
      </c>
      <c r="AE385" s="10">
        <f t="shared" si="1611"/>
        <v>-0.00360787847181868</v>
      </c>
      <c r="AF385" s="10">
        <f t="shared" si="1611"/>
        <v>0.0179970013933724</v>
      </c>
      <c r="AG385" s="61" cm="1">
        <f t="array" ref="AG385">SUMPRODUCT(AC385:AF385,$Z$28:$AC$28)+$AD$28</f>
        <v>0.000198474107937853</v>
      </c>
      <c r="AH385" s="10">
        <f t="shared" si="1452"/>
        <v>0.500049618526822</v>
      </c>
      <c r="AI385">
        <f t="shared" si="1453"/>
        <v>1</v>
      </c>
      <c r="AJ385" s="4">
        <f t="shared" si="1454"/>
        <v>-0.693047948429973</v>
      </c>
      <c r="AK385" s="61">
        <f t="shared" si="1455"/>
        <v>-0.499950381473178</v>
      </c>
      <c r="AL385" s="4">
        <f t="shared" ref="AL385:AO385" si="1612">1-AC385^2</f>
        <v>0.999737084487321</v>
      </c>
      <c r="AM385" s="4">
        <f t="shared" si="1612"/>
        <v>0.998341372922046</v>
      </c>
      <c r="AN385" s="4">
        <f t="shared" si="1612"/>
        <v>0.999986983212933</v>
      </c>
      <c r="AO385" s="4">
        <f t="shared" si="1612"/>
        <v>0.999676107940847</v>
      </c>
      <c r="AP385" s="61">
        <f t="shared" si="1481"/>
        <v>0.000494404482086506</v>
      </c>
      <c r="AQ385" s="61">
        <f t="shared" si="1482"/>
        <v>0.000174315768221902</v>
      </c>
      <c r="AR385" s="61">
        <f t="shared" si="1483"/>
        <v>0.00618671938661459</v>
      </c>
      <c r="AS385" s="61">
        <f t="shared" si="1484"/>
        <v>-0.00515088198891578</v>
      </c>
      <c r="AT385" s="40" cm="1">
        <f t="array" ref="AT385">SUMPRODUCT($A385:$B385,$AO$21:$AP$21)+$AQ$21</f>
        <v>0.0156490441827779</v>
      </c>
      <c r="AU385" s="40" cm="1">
        <f t="array" ref="AU385">SUMPRODUCT($A385:$B385,$AO$22:$AP$22)+$AQ$22</f>
        <v>0.0405497591576342</v>
      </c>
      <c r="AV385" s="40" cm="1">
        <f t="array" ref="AV385">SUMPRODUCT($A385:$B385,$AO$23:$AP$23)+$AQ$23</f>
        <v>-0.0106984197689473</v>
      </c>
      <c r="AW385" s="40" cm="1">
        <f t="array" ref="AW385">SUMPRODUCT($A385:$B385,$AO$24:$AP$24)+$AQ$24</f>
        <v>0.0238963608639541</v>
      </c>
      <c r="AX385" s="10">
        <f t="shared" ref="AX385:BA385" si="1613">TANH(AT385)</f>
        <v>0.0156477668629454</v>
      </c>
      <c r="AY385" s="10">
        <f t="shared" si="1613"/>
        <v>0.0405275486728722</v>
      </c>
      <c r="AZ385" s="10">
        <f t="shared" si="1613"/>
        <v>-0.0106980116208606</v>
      </c>
      <c r="BA385" s="10">
        <f t="shared" si="1613"/>
        <v>0.0238918133413988</v>
      </c>
      <c r="BB385" s="10" cm="1">
        <f t="array" ref="BB385">SUMPRODUCT(AX385:BA385,$AU$28:$AX$28)+$AY$28</f>
        <v>0.000555714594874276</v>
      </c>
      <c r="BC385" s="10">
        <f t="shared" si="1458"/>
        <v>0.500138928645143</v>
      </c>
      <c r="BD385">
        <f t="shared" si="1459"/>
        <v>1</v>
      </c>
      <c r="BE385" s="4">
        <f t="shared" si="1460"/>
        <v>-0.692869361864847</v>
      </c>
      <c r="BF385" s="61">
        <f t="shared" si="1461"/>
        <v>-0.499861071354857</v>
      </c>
      <c r="BG385" s="4">
        <f t="shared" ref="BG385:BJ385" si="1614">1-AX385^2</f>
        <v>0.999755147392203</v>
      </c>
      <c r="BH385" s="4">
        <f t="shared" si="1614"/>
        <v>0.998357517798568</v>
      </c>
      <c r="BI385" s="4">
        <f t="shared" si="1614"/>
        <v>0.99988555254736</v>
      </c>
      <c r="BJ385" s="4">
        <f t="shared" si="1614"/>
        <v>0.99942918125526</v>
      </c>
      <c r="BK385" s="61">
        <f t="shared" si="1487"/>
        <v>0.000781640408741951</v>
      </c>
      <c r="BL385" s="61">
        <f t="shared" si="1488"/>
        <v>-0.00189807302054505</v>
      </c>
      <c r="BM385" s="61">
        <f t="shared" si="1489"/>
        <v>0.00617518032525178</v>
      </c>
      <c r="BN385" s="61">
        <f t="shared" si="1490"/>
        <v>-0.00612713664205001</v>
      </c>
    </row>
    <row r="386" spans="1:66">
      <c r="A386" s="4">
        <f>Planar_dataset!A355</f>
        <v>-3.02829566312604</v>
      </c>
      <c r="B386" s="4">
        <f>Planar_dataset!B355</f>
        <v>1.69824961714747</v>
      </c>
      <c r="C386">
        <f>Planar_dataset!C355</f>
        <v>1</v>
      </c>
      <c r="D386" s="40" cm="1">
        <f t="array" ref="D386">SUMPRODUCT($A386:$B386,$E$21:$F$21)+$G$21</f>
        <v>-0.0467519316251967</v>
      </c>
      <c r="E386" s="40" cm="1">
        <f t="array" ref="E386">SUMPRODUCT($A386:$B386,$E$22:$F$22)+$G$22</f>
        <v>-0.0345689863411096</v>
      </c>
      <c r="F386" s="40" cm="1">
        <f t="array" ref="F386">SUMPRODUCT($A386:$B386,$E$23:$F$23)+$G$23</f>
        <v>0.00237544189953498</v>
      </c>
      <c r="G386" s="40" cm="1">
        <f t="array" ref="G386">SUMPRODUCT($A386:$B386,$E$24:$F$24)+$G$24</f>
        <v>-0.00814237989833346</v>
      </c>
      <c r="H386" s="10">
        <f t="shared" si="1463"/>
        <v>-0.0467178988088642</v>
      </c>
      <c r="I386" s="10">
        <f t="shared" si="1464"/>
        <v>-0.0345552227698493</v>
      </c>
      <c r="J386" s="10">
        <f t="shared" si="1465"/>
        <v>0.00237543743155722</v>
      </c>
      <c r="K386" s="10">
        <f t="shared" si="1466"/>
        <v>-0.00814219996098672</v>
      </c>
      <c r="L386" s="10" cm="1">
        <f t="array" ref="L386">SUMPRODUCT(H386:K386,$E$28:$H$28)+$I$28</f>
        <v>8.21369230593537e-5</v>
      </c>
      <c r="M386" s="10">
        <f t="shared" si="1467"/>
        <v>0.500020534230753</v>
      </c>
      <c r="N386">
        <f t="shared" si="1468"/>
        <v>1</v>
      </c>
      <c r="O386" s="4">
        <f t="shared" si="1469"/>
        <v>-0.693106112941725</v>
      </c>
      <c r="P386" s="61">
        <f t="shared" si="1470"/>
        <v>-0.499979465769247</v>
      </c>
      <c r="Q386" s="4">
        <f t="shared" si="1471"/>
        <v>0.997817437930885</v>
      </c>
      <c r="R386" s="4">
        <f t="shared" si="1472"/>
        <v>0.998805936579326</v>
      </c>
      <c r="S386" s="4">
        <f t="shared" si="1473"/>
        <v>0.999994357297009</v>
      </c>
      <c r="T386" s="4">
        <f t="shared" si="1474"/>
        <v>0.999933704579795</v>
      </c>
      <c r="U386" s="61">
        <f t="shared" si="1475"/>
        <v>0.000218603687426077</v>
      </c>
      <c r="V386" s="61">
        <f t="shared" si="1476"/>
        <v>0.00238314313278719</v>
      </c>
      <c r="W386" s="61">
        <f t="shared" si="1477"/>
        <v>0.00656901690757265</v>
      </c>
      <c r="X386" s="61">
        <f t="shared" si="1478"/>
        <v>-0.00442263703207742</v>
      </c>
      <c r="Y386" s="40" cm="1">
        <f t="array" ref="Y386">SUMPRODUCT($A386:$B386,$Z$21:$AA$21)+$AB$21</f>
        <v>-0.0465402561408298</v>
      </c>
      <c r="Z386" s="40" cm="1">
        <f t="array" ref="Z386">SUMPRODUCT($A386:$B386,$Z$22:$AA$22)+$AB$22</f>
        <v>-0.0322734317994965</v>
      </c>
      <c r="AA386" s="40" cm="1">
        <f t="array" ref="AA386">SUMPRODUCT($A386:$B386,$Z$23:$AA$23)+$AB$23</f>
        <v>0.00872580006773058</v>
      </c>
      <c r="AB386" s="40" cm="1">
        <f t="array" ref="AB386">SUMPRODUCT($A386:$B386,$Z$24:$AA$24)+$AB$24</f>
        <v>-0.0124165479926202</v>
      </c>
      <c r="AC386" s="10">
        <f t="shared" ref="AC386:AF386" si="1615">TANH(Y386)</f>
        <v>-0.0465066832338171</v>
      </c>
      <c r="AD386" s="10">
        <f t="shared" si="1615"/>
        <v>-0.0322622314057687</v>
      </c>
      <c r="AE386" s="10">
        <f t="shared" si="1615"/>
        <v>0.00872557861487116</v>
      </c>
      <c r="AF386" s="10">
        <f t="shared" si="1615"/>
        <v>-0.0124159099428179</v>
      </c>
      <c r="AG386" s="61" cm="1">
        <f t="array" ref="AG386">SUMPRODUCT(AC386:AF386,$Z$28:$AC$28)+$AD$28</f>
        <v>-0.000180056757113962</v>
      </c>
      <c r="AH386" s="10">
        <f t="shared" si="1452"/>
        <v>0.499954985810843</v>
      </c>
      <c r="AI386">
        <f t="shared" si="1453"/>
        <v>0</v>
      </c>
      <c r="AJ386" s="4">
        <f t="shared" si="1454"/>
        <v>-0.693237212991057</v>
      </c>
      <c r="AK386" s="61">
        <f t="shared" si="1455"/>
        <v>-0.500045014189157</v>
      </c>
      <c r="AL386" s="4">
        <f t="shared" ref="AL386:AO386" si="1616">1-AC386^2</f>
        <v>0.997837128414589</v>
      </c>
      <c r="AM386" s="4">
        <f t="shared" si="1616"/>
        <v>0.998959148424721</v>
      </c>
      <c r="AN386" s="4">
        <f t="shared" si="1616"/>
        <v>0.999923864277836</v>
      </c>
      <c r="AO386" s="4">
        <f t="shared" si="1616"/>
        <v>0.999845845180292</v>
      </c>
      <c r="AP386" s="61">
        <f t="shared" si="1481"/>
        <v>0.000493558293369066</v>
      </c>
      <c r="AQ386" s="61">
        <f t="shared" si="1482"/>
        <v>0.000174456650785262</v>
      </c>
      <c r="AR386" s="61">
        <f t="shared" si="1483"/>
        <v>0.00618749985680426</v>
      </c>
      <c r="AS386" s="61">
        <f t="shared" si="1484"/>
        <v>-0.00515273171487767</v>
      </c>
      <c r="AT386" s="40" cm="1">
        <f t="array" ref="AT386">SUMPRODUCT($A386:$B386,$AO$21:$AP$21)+$AQ$21</f>
        <v>-0.0460627405123394</v>
      </c>
      <c r="AU386" s="40" cm="1">
        <f t="array" ref="AU386">SUMPRODUCT($A386:$B386,$AO$22:$AP$22)+$AQ$22</f>
        <v>-0.0321054453366692</v>
      </c>
      <c r="AV386" s="40" cm="1">
        <f t="array" ref="AV386">SUMPRODUCT($A386:$B386,$AO$23:$AP$23)+$AQ$23</f>
        <v>0.0147053013671107</v>
      </c>
      <c r="AW386" s="40" cm="1">
        <f t="array" ref="AW386">SUMPRODUCT($A386:$B386,$AO$24:$AP$24)+$AQ$24</f>
        <v>-0.0173905278577071</v>
      </c>
      <c r="AX386" s="10">
        <f t="shared" ref="AX386:BA386" si="1617">TANH(AT386)</f>
        <v>-0.0460301898647214</v>
      </c>
      <c r="AY386" s="10">
        <f t="shared" si="1617"/>
        <v>-0.0320944188840145</v>
      </c>
      <c r="AZ386" s="10">
        <f t="shared" si="1617"/>
        <v>0.0147042414718042</v>
      </c>
      <c r="BA386" s="10">
        <f t="shared" si="1617"/>
        <v>-0.0173887749279874</v>
      </c>
      <c r="BB386" s="10" cm="1">
        <f t="array" ref="BB386">SUMPRODUCT(AX386:BA386,$AU$28:$AX$28)+$AY$28</f>
        <v>-0.000444172222602223</v>
      </c>
      <c r="BC386" s="10">
        <f t="shared" si="1458"/>
        <v>0.499888956946175</v>
      </c>
      <c r="BD386">
        <f t="shared" si="1459"/>
        <v>0</v>
      </c>
      <c r="BE386" s="4">
        <f t="shared" si="1460"/>
        <v>-0.693369291332367</v>
      </c>
      <c r="BF386" s="61">
        <f t="shared" si="1461"/>
        <v>-0.500111043053825</v>
      </c>
      <c r="BG386" s="4">
        <f t="shared" ref="BG386:BJ386" si="1618">1-AX386^2</f>
        <v>0.997881221621018</v>
      </c>
      <c r="BH386" s="4">
        <f t="shared" si="1618"/>
        <v>0.998969948276497</v>
      </c>
      <c r="BI386" s="4">
        <f t="shared" si="1618"/>
        <v>0.999783785282739</v>
      </c>
      <c r="BJ386" s="4">
        <f t="shared" si="1618"/>
        <v>0.999697630506504</v>
      </c>
      <c r="BK386" s="61">
        <f t="shared" si="1487"/>
        <v>0.000780565465807887</v>
      </c>
      <c r="BL386" s="61">
        <f t="shared" si="1488"/>
        <v>-0.00190018714582318</v>
      </c>
      <c r="BM386" s="61">
        <f t="shared" si="1489"/>
        <v>0.00617763960649303</v>
      </c>
      <c r="BN386" s="61">
        <f t="shared" si="1490"/>
        <v>-0.00613184730263247</v>
      </c>
    </row>
    <row r="387" spans="1:66">
      <c r="A387" s="4">
        <f>Planar_dataset!A356</f>
        <v>0.0075098226235793</v>
      </c>
      <c r="B387" s="4">
        <f>Planar_dataset!B356</f>
        <v>-0.00763165462377344</v>
      </c>
      <c r="C387">
        <f>Planar_dataset!C356</f>
        <v>1</v>
      </c>
      <c r="D387" s="40" cm="1">
        <f t="array" ref="D387">SUMPRODUCT($A387:$B387,$E$21:$F$21)+$G$21</f>
        <v>0.000101009901559626</v>
      </c>
      <c r="E387" s="40" cm="1">
        <f t="array" ref="E387">SUMPRODUCT($A387:$B387,$E$22:$F$22)+$G$22</f>
        <v>0.00014946211574845</v>
      </c>
      <c r="F387" s="40" cm="1">
        <f t="array" ref="F387">SUMPRODUCT($A387:$B387,$E$23:$F$23)+$G$23</f>
        <v>6.24261805706681e-6</v>
      </c>
      <c r="G387" s="40" cm="1">
        <f t="array" ref="G387">SUMPRODUCT($A387:$B387,$E$24:$F$24)+$G$24</f>
        <v>4.16367876484634e-5</v>
      </c>
      <c r="H387" s="10">
        <f t="shared" si="1463"/>
        <v>0.000101009901216091</v>
      </c>
      <c r="I387" s="10">
        <f t="shared" si="1464"/>
        <v>0.000149462114635509</v>
      </c>
      <c r="J387" s="10">
        <f t="shared" si="1465"/>
        <v>6.24261805698572e-6</v>
      </c>
      <c r="K387" s="10">
        <f t="shared" si="1466"/>
        <v>4.16367876244026e-5</v>
      </c>
      <c r="L387" s="10" cm="1">
        <f t="array" ref="L387">SUMPRODUCT(H387:K387,$E$28:$H$28)+$I$28</f>
        <v>-4.71212065285765e-7</v>
      </c>
      <c r="M387" s="10">
        <f t="shared" si="1467"/>
        <v>0.499999882196984</v>
      </c>
      <c r="N387">
        <f t="shared" si="1468"/>
        <v>0</v>
      </c>
      <c r="O387" s="4">
        <f t="shared" si="1469"/>
        <v>-0.693147416166006</v>
      </c>
      <c r="P387" s="61">
        <f t="shared" si="1470"/>
        <v>-0.500000117803016</v>
      </c>
      <c r="Q387" s="4">
        <f t="shared" si="1471"/>
        <v>0.999999989797</v>
      </c>
      <c r="R387" s="4">
        <f t="shared" si="1472"/>
        <v>0.999999977661076</v>
      </c>
      <c r="S387" s="4">
        <f t="shared" si="1473"/>
        <v>0.99999999996103</v>
      </c>
      <c r="T387" s="4">
        <f t="shared" si="1474"/>
        <v>0.999999998266378</v>
      </c>
      <c r="U387" s="61">
        <f t="shared" si="1475"/>
        <v>0.00021909089426338</v>
      </c>
      <c r="V387" s="61">
        <f t="shared" si="1476"/>
        <v>0.00238609066067205</v>
      </c>
      <c r="W387" s="61">
        <f t="shared" si="1477"/>
        <v>0.0065693253143297</v>
      </c>
      <c r="X387" s="61">
        <f t="shared" si="1478"/>
        <v>-0.00442311293694177</v>
      </c>
      <c r="Y387" s="40" cm="1">
        <f t="array" ref="Y387">SUMPRODUCT($A387:$B387,$Z$21:$AA$21)+$AB$21</f>
        <v>0.00010013514839328</v>
      </c>
      <c r="Z387" s="40" cm="1">
        <f t="array" ref="Z387">SUMPRODUCT($A387:$B387,$Z$22:$AA$22)+$AB$22</f>
        <v>0.000140092000773477</v>
      </c>
      <c r="AA387" s="40" cm="1">
        <f t="array" ref="AA387">SUMPRODUCT($A387:$B387,$Z$23:$AA$23)+$AB$23</f>
        <v>-2.01201766076747e-5</v>
      </c>
      <c r="AB387" s="40" cm="1">
        <f t="array" ref="AB387">SUMPRODUCT($A387:$B387,$Z$24:$AA$24)+$AB$24</f>
        <v>5.93561606109385e-5</v>
      </c>
      <c r="AC387" s="10">
        <f t="shared" ref="AC387:AF387" si="1619">TANH(Y387)</f>
        <v>0.000100135148058593</v>
      </c>
      <c r="AD387" s="10">
        <f t="shared" si="1619"/>
        <v>0.000140091999857006</v>
      </c>
      <c r="AE387" s="10">
        <f t="shared" si="1619"/>
        <v>-2.01201766049597e-5</v>
      </c>
      <c r="AF387" s="10">
        <f t="shared" si="1619"/>
        <v>5.93561605412315e-5</v>
      </c>
      <c r="AG387" s="61" cm="1">
        <f t="array" ref="AG387">SUMPRODUCT(AC387:AF387,$Z$28:$AC$28)+$AD$28</f>
        <v>-6.76891752135426e-7</v>
      </c>
      <c r="AH387" s="10">
        <f t="shared" si="1452"/>
        <v>0.499999830777062</v>
      </c>
      <c r="AI387">
        <f t="shared" si="1453"/>
        <v>0</v>
      </c>
      <c r="AJ387" s="4">
        <f t="shared" si="1454"/>
        <v>-0.693147519005879</v>
      </c>
      <c r="AK387" s="61">
        <f t="shared" si="1455"/>
        <v>-0.500000169222938</v>
      </c>
      <c r="AL387" s="4">
        <f t="shared" ref="AL387:AO387" si="1620">1-AC387^2</f>
        <v>0.999999989972952</v>
      </c>
      <c r="AM387" s="4">
        <f t="shared" si="1620"/>
        <v>0.999999980374232</v>
      </c>
      <c r="AN387" s="4">
        <f t="shared" si="1620"/>
        <v>0.999999999595178</v>
      </c>
      <c r="AO387" s="4">
        <f t="shared" si="1620"/>
        <v>0.999999996476846</v>
      </c>
      <c r="AP387" s="61">
        <f t="shared" si="1481"/>
        <v>0.000494583746327074</v>
      </c>
      <c r="AQ387" s="61">
        <f t="shared" si="1482"/>
        <v>0.000174622758137936</v>
      </c>
      <c r="AR387" s="61">
        <f t="shared" si="1483"/>
        <v>0.00618741603120074</v>
      </c>
      <c r="AS387" s="61">
        <f t="shared" si="1484"/>
        <v>-0.00515306395981443</v>
      </c>
      <c r="AT387" s="40" cm="1">
        <f t="array" ref="AT387">SUMPRODUCT($A387:$B387,$AO$21:$AP$21)+$AQ$21</f>
        <v>9.81579543820358e-5</v>
      </c>
      <c r="AU387" s="40" cm="1">
        <f t="array" ref="AU387">SUMPRODUCT($A387:$B387,$AO$22:$AP$22)+$AQ$22</f>
        <v>0.000139403646170036</v>
      </c>
      <c r="AV387" s="40" cm="1">
        <f t="array" ref="AV387">SUMPRODUCT($A387:$B387,$AO$23:$AP$23)+$AQ$23</f>
        <v>-4.49707094352398e-5</v>
      </c>
      <c r="AW387" s="40" cm="1">
        <f t="array" ref="AW387">SUMPRODUCT($A387:$B387,$AO$24:$AP$24)+$AQ$24</f>
        <v>7.99868316412685e-5</v>
      </c>
      <c r="AX387" s="10">
        <f t="shared" ref="AX387:BA387" si="1621">TANH(AT387)</f>
        <v>9.81579540667857e-5</v>
      </c>
      <c r="AY387" s="10">
        <f t="shared" si="1621"/>
        <v>0.000139403645267008</v>
      </c>
      <c r="AZ387" s="10">
        <f t="shared" si="1621"/>
        <v>-4.4970709404924e-5</v>
      </c>
      <c r="BA387" s="10">
        <f t="shared" si="1621"/>
        <v>7.9986831470686e-5</v>
      </c>
      <c r="BB387" s="10" cm="1">
        <f t="array" ref="BB387">SUMPRODUCT(AX387:BA387,$AU$28:$AX$28)+$AY$28</f>
        <v>2.75653054539707e-6</v>
      </c>
      <c r="BC387" s="10">
        <f t="shared" si="1458"/>
        <v>0.500000689132636</v>
      </c>
      <c r="BD387">
        <f t="shared" si="1459"/>
        <v>1</v>
      </c>
      <c r="BE387" s="4">
        <f t="shared" si="1460"/>
        <v>-0.693145802295622</v>
      </c>
      <c r="BF387" s="61">
        <f t="shared" si="1461"/>
        <v>-0.499999310867364</v>
      </c>
      <c r="BG387" s="4">
        <f t="shared" ref="BG387:BJ387" si="1622">1-AX387^2</f>
        <v>0.999999990365016</v>
      </c>
      <c r="BH387" s="4">
        <f t="shared" si="1622"/>
        <v>0.999999980566624</v>
      </c>
      <c r="BI387" s="4">
        <f t="shared" si="1622"/>
        <v>0.999999997977635</v>
      </c>
      <c r="BJ387" s="4">
        <f t="shared" si="1622"/>
        <v>0.999999993602107</v>
      </c>
      <c r="BK387" s="61">
        <f t="shared" si="1487"/>
        <v>0.000782048054956218</v>
      </c>
      <c r="BL387" s="61">
        <f t="shared" si="1488"/>
        <v>-0.0019017214505153</v>
      </c>
      <c r="BM387" s="61">
        <f t="shared" si="1489"/>
        <v>0.00617759510513847</v>
      </c>
      <c r="BN387" s="61">
        <f t="shared" si="1490"/>
        <v>-0.00613233154822797</v>
      </c>
    </row>
    <row r="388" spans="1:66">
      <c r="A388" s="4">
        <f>Planar_dataset!A357</f>
        <v>1.79730919209685</v>
      </c>
      <c r="B388" s="4">
        <f>Planar_dataset!B357</f>
        <v>-3.09272025538705</v>
      </c>
      <c r="C388">
        <f>Planar_dataset!C357</f>
        <v>1</v>
      </c>
      <c r="D388" s="40" cm="1">
        <f t="array" ref="D388">SUMPRODUCT($A388:$B388,$E$21:$F$21)+$G$21</f>
        <v>0.0186471554018805</v>
      </c>
      <c r="E388" s="40" cm="1">
        <f t="array" ref="E388">SUMPRODUCT($A388:$B388,$E$22:$F$22)+$G$22</f>
        <v>0.0593669741584122</v>
      </c>
      <c r="F388" s="40" cm="1">
        <f t="array" ref="F388">SUMPRODUCT($A388:$B388,$E$23:$F$23)+$G$23</f>
        <v>0.00598617914807279</v>
      </c>
      <c r="G388" s="40" cm="1">
        <f t="array" ref="G388">SUMPRODUCT($A388:$B388,$E$24:$F$24)+$G$24</f>
        <v>0.0179042566811836</v>
      </c>
      <c r="H388" s="10">
        <f t="shared" si="1463"/>
        <v>0.0186449943951697</v>
      </c>
      <c r="I388" s="10">
        <f t="shared" si="1464"/>
        <v>0.059297327277482</v>
      </c>
      <c r="J388" s="10">
        <f t="shared" si="1465"/>
        <v>0.00598610764550314</v>
      </c>
      <c r="K388" s="10">
        <f t="shared" si="1466"/>
        <v>0.0179023437825904</v>
      </c>
      <c r="L388" s="10" cm="1">
        <f t="array" ref="L388">SUMPRODUCT(H388:K388,$E$28:$H$28)+$I$28</f>
        <v>-0.0002114286511569</v>
      </c>
      <c r="M388" s="10">
        <f t="shared" si="1467"/>
        <v>0.499947142837408</v>
      </c>
      <c r="N388">
        <f t="shared" si="1468"/>
        <v>0</v>
      </c>
      <c r="O388" s="4">
        <f t="shared" si="1469"/>
        <v>-0.693252900473283</v>
      </c>
      <c r="P388" s="61">
        <f t="shared" si="1470"/>
        <v>-0.500052857162592</v>
      </c>
      <c r="Q388" s="4">
        <f t="shared" si="1471"/>
        <v>0.999652364184004</v>
      </c>
      <c r="R388" s="4">
        <f t="shared" si="1472"/>
        <v>0.996483826977747</v>
      </c>
      <c r="S388" s="4">
        <f t="shared" si="1473"/>
        <v>0.999964166515256</v>
      </c>
      <c r="T388" s="4">
        <f t="shared" si="1474"/>
        <v>0.99967950608709</v>
      </c>
      <c r="U388" s="61">
        <f t="shared" si="1475"/>
        <v>0.000219037834044216</v>
      </c>
      <c r="V388" s="61">
        <f t="shared" si="1476"/>
        <v>0.0023779516029541</v>
      </c>
      <c r="W388" s="61">
        <f t="shared" si="1477"/>
        <v>0.00656978281179402</v>
      </c>
      <c r="X388" s="61">
        <f t="shared" si="1478"/>
        <v>-0.00442216175848848</v>
      </c>
      <c r="Y388" s="40" cm="1">
        <f t="array" ref="Y388">SUMPRODUCT($A388:$B388,$Z$21:$AA$21)+$AB$21</f>
        <v>0.01830517271568</v>
      </c>
      <c r="Z388" s="40" cm="1">
        <f t="array" ref="Z388">SUMPRODUCT($A388:$B388,$Z$22:$AA$22)+$AB$22</f>
        <v>0.0556677510491649</v>
      </c>
      <c r="AA388" s="40" cm="1">
        <f t="array" ref="AA388">SUMPRODUCT($A388:$B388,$Z$23:$AA$23)+$AB$23</f>
        <v>-0.00425870454117514</v>
      </c>
      <c r="AB388" s="40" cm="1">
        <f t="array" ref="AB388">SUMPRODUCT($A388:$B388,$Z$24:$AA$24)+$AB$24</f>
        <v>0.0247987630728965</v>
      </c>
      <c r="AC388" s="10">
        <f t="shared" ref="AC388:AF388" si="1623">TANH(Y388)</f>
        <v>0.0183031284278986</v>
      </c>
      <c r="AD388" s="10">
        <f t="shared" si="1623"/>
        <v>0.0556103193346006</v>
      </c>
      <c r="AE388" s="10">
        <f t="shared" si="1623"/>
        <v>-0.00425867879527224</v>
      </c>
      <c r="AF388" s="10">
        <f t="shared" si="1623"/>
        <v>0.0247936807531551</v>
      </c>
      <c r="AG388" s="61" cm="1">
        <f t="array" ref="AG388">SUMPRODUCT(AC388:AF388,$Z$28:$AC$28)+$AD$28</f>
        <v>0.00026931104417502</v>
      </c>
      <c r="AH388" s="10">
        <f t="shared" si="1452"/>
        <v>0.500067327760637</v>
      </c>
      <c r="AI388">
        <f t="shared" si="1453"/>
        <v>1</v>
      </c>
      <c r="AJ388" s="4">
        <f t="shared" si="1454"/>
        <v>-0.693012534103912</v>
      </c>
      <c r="AK388" s="61">
        <f t="shared" si="1455"/>
        <v>-0.499932672239363</v>
      </c>
      <c r="AL388" s="4">
        <f t="shared" ref="AL388:AO388" si="1624">1-AC388^2</f>
        <v>0.999664995489752</v>
      </c>
      <c r="AM388" s="4">
        <f t="shared" si="1624"/>
        <v>0.996907492383504</v>
      </c>
      <c r="AN388" s="4">
        <f t="shared" si="1624"/>
        <v>0.999981863654919</v>
      </c>
      <c r="AO388" s="4">
        <f t="shared" si="1624"/>
        <v>0.999385273394711</v>
      </c>
      <c r="AP388" s="61">
        <f t="shared" si="1481"/>
        <v>0.000494351320065679</v>
      </c>
      <c r="AQ388" s="61">
        <f t="shared" si="1482"/>
        <v>0.000174059239233245</v>
      </c>
      <c r="AR388" s="61">
        <f t="shared" si="1483"/>
        <v>0.00618646856818771</v>
      </c>
      <c r="AS388" s="61">
        <f t="shared" si="1484"/>
        <v>-0.00514920104775321</v>
      </c>
      <c r="AT388" s="40" cm="1">
        <f t="array" ref="AT388">SUMPRODUCT($A388:$B388,$AO$21:$AP$21)+$AQ$21</f>
        <v>0.0175337571000962</v>
      </c>
      <c r="AU388" s="40" cm="1">
        <f t="array" ref="AU388">SUMPRODUCT($A388:$B388,$AO$22:$AP$22)+$AQ$22</f>
        <v>0.0553970355625682</v>
      </c>
      <c r="AV388" s="40" cm="1">
        <f t="array" ref="AV388">SUMPRODUCT($A388:$B388,$AO$23:$AP$23)+$AQ$23</f>
        <v>-0.0139036840514696</v>
      </c>
      <c r="AW388" s="40" cm="1">
        <f t="array" ref="AW388">SUMPRODUCT($A388:$B388,$AO$24:$AP$24)+$AQ$24</f>
        <v>0.0328207492950943</v>
      </c>
      <c r="AX388" s="10">
        <f t="shared" ref="AX388:BA388" si="1625">TANH(AT388)</f>
        <v>0.0175319605046287</v>
      </c>
      <c r="AY388" s="10">
        <f t="shared" si="1625"/>
        <v>0.055340436981337</v>
      </c>
      <c r="AZ388" s="10">
        <f t="shared" si="1625"/>
        <v>-0.0139027882024234</v>
      </c>
      <c r="BA388" s="10">
        <f t="shared" si="1625"/>
        <v>0.0328089695163673</v>
      </c>
      <c r="BB388" s="10" cm="1">
        <f t="array" ref="BB388">SUMPRODUCT(AX388:BA388,$AU$28:$AX$28)+$AY$28</f>
        <v>0.000758069331065484</v>
      </c>
      <c r="BC388" s="10">
        <f t="shared" si="1458"/>
        <v>0.500189517323691</v>
      </c>
      <c r="BD388">
        <f t="shared" si="1459"/>
        <v>1</v>
      </c>
      <c r="BE388" s="4">
        <f t="shared" si="1460"/>
        <v>-0.69276821772805</v>
      </c>
      <c r="BF388" s="61">
        <f t="shared" si="1461"/>
        <v>-0.499810482676309</v>
      </c>
      <c r="BG388" s="4">
        <f t="shared" ref="BG388:BJ388" si="1626">1-AX388^2</f>
        <v>0.999692630360864</v>
      </c>
      <c r="BH388" s="4">
        <f t="shared" si="1626"/>
        <v>0.996937436034715</v>
      </c>
      <c r="BI388" s="4">
        <f t="shared" si="1626"/>
        <v>0.999806712480199</v>
      </c>
      <c r="BJ388" s="4">
        <f t="shared" si="1626"/>
        <v>0.998923571519274</v>
      </c>
      <c r="BK388" s="61">
        <f t="shared" si="1487"/>
        <v>0.00078151242959185</v>
      </c>
      <c r="BL388" s="61">
        <f t="shared" si="1488"/>
        <v>-0.0018951813450541</v>
      </c>
      <c r="BM388" s="61">
        <f t="shared" si="1489"/>
        <v>0.00617406850509743</v>
      </c>
      <c r="BN388" s="61">
        <f t="shared" si="1490"/>
        <v>-0.00612341714665421</v>
      </c>
    </row>
    <row r="389" spans="1:66">
      <c r="A389" s="4">
        <f>Planar_dataset!A358</f>
        <v>0.391077683173951</v>
      </c>
      <c r="B389" s="4">
        <f>Planar_dataset!B358</f>
        <v>-0.409952810009991</v>
      </c>
      <c r="C389">
        <f>Planar_dataset!C358</f>
        <v>1</v>
      </c>
      <c r="D389" s="40" cm="1">
        <f t="array" ref="D389">SUMPRODUCT($A389:$B389,$E$21:$F$21)+$G$21</f>
        <v>0.00520544239633655</v>
      </c>
      <c r="E389" s="40" cm="1">
        <f t="array" ref="E389">SUMPRODUCT($A389:$B389,$E$22:$F$22)+$G$22</f>
        <v>0.00801682076423141</v>
      </c>
      <c r="F389" s="40" cm="1">
        <f t="array" ref="F389">SUMPRODUCT($A389:$B389,$E$23:$F$23)+$G$23</f>
        <v>0.000369541048484795</v>
      </c>
      <c r="G389" s="40" cm="1">
        <f t="array" ref="G389">SUMPRODUCT($A389:$B389,$E$24:$F$24)+$G$24</f>
        <v>0.00224682342461562</v>
      </c>
      <c r="H389" s="10">
        <f t="shared" si="1463"/>
        <v>0.00520539538019634</v>
      </c>
      <c r="I389" s="10">
        <f t="shared" si="1464"/>
        <v>0.00801664902318582</v>
      </c>
      <c r="J389" s="10">
        <f t="shared" si="1465"/>
        <v>0.000369541031663215</v>
      </c>
      <c r="K389" s="10">
        <f t="shared" si="1466"/>
        <v>0.00224681964380697</v>
      </c>
      <c r="L389" s="10" cm="1">
        <f t="array" ref="L389">SUMPRODUCT(H389:K389,$E$28:$H$28)+$I$28</f>
        <v>-2.55172034584996e-5</v>
      </c>
      <c r="M389" s="10">
        <f t="shared" si="1467"/>
        <v>0.499993620699136</v>
      </c>
      <c r="N389">
        <f t="shared" si="1468"/>
        <v>0</v>
      </c>
      <c r="O389" s="4">
        <f t="shared" si="1469"/>
        <v>-0.693159939243065</v>
      </c>
      <c r="P389" s="61">
        <f t="shared" si="1470"/>
        <v>-0.500006379300864</v>
      </c>
      <c r="Q389" s="4">
        <f t="shared" si="1471"/>
        <v>0.999972903858936</v>
      </c>
      <c r="R389" s="4">
        <f t="shared" si="1472"/>
        <v>0.999935733338439</v>
      </c>
      <c r="S389" s="4">
        <f t="shared" si="1473"/>
        <v>0.999999863439426</v>
      </c>
      <c r="T389" s="4">
        <f t="shared" si="1474"/>
        <v>0.999994951801488</v>
      </c>
      <c r="U389" s="61">
        <f t="shared" si="1475"/>
        <v>0.000219087703580292</v>
      </c>
      <c r="V389" s="61">
        <f t="shared" si="1476"/>
        <v>0.00238596724696673</v>
      </c>
      <c r="W389" s="61">
        <f t="shared" si="1477"/>
        <v>0.0065694066850769</v>
      </c>
      <c r="X389" s="61">
        <f t="shared" si="1478"/>
        <v>-0.00442314600618928</v>
      </c>
      <c r="Y389" s="40" cm="1">
        <f t="array" ref="Y389">SUMPRODUCT($A389:$B389,$Z$21:$AA$21)+$AB$21</f>
        <v>0.00515832766870331</v>
      </c>
      <c r="Z389" s="40" cm="1">
        <f t="array" ref="Z389">SUMPRODUCT($A389:$B389,$Z$22:$AA$22)+$AB$22</f>
        <v>0.00750684153950308</v>
      </c>
      <c r="AA389" s="40" cm="1">
        <f t="array" ref="AA389">SUMPRODUCT($A389:$B389,$Z$23:$AA$23)+$AB$23</f>
        <v>-0.00104271465578336</v>
      </c>
      <c r="AB389" s="40" cm="1">
        <f t="array" ref="AB389">SUMPRODUCT($A389:$B389,$Z$24:$AA$24)+$AB$24</f>
        <v>0.00319724979286367</v>
      </c>
      <c r="AC389" s="10">
        <f t="shared" ref="AC389:AF389" si="1627">TANH(Y389)</f>
        <v>0.00515828191767065</v>
      </c>
      <c r="AD389" s="10">
        <f t="shared" si="1627"/>
        <v>0.00750670053249378</v>
      </c>
      <c r="AE389" s="10">
        <f t="shared" si="1627"/>
        <v>-0.00104271427788502</v>
      </c>
      <c r="AF389" s="10">
        <f t="shared" si="1627"/>
        <v>0.00319723889837947</v>
      </c>
      <c r="AG389" s="61" cm="1">
        <f t="array" ref="AG389">SUMPRODUCT(AC389:AF389,$Z$28:$AC$28)+$AD$28</f>
        <v>3.67408374089292e-5</v>
      </c>
      <c r="AH389" s="10">
        <f t="shared" si="1452"/>
        <v>0.500009185209351</v>
      </c>
      <c r="AI389">
        <f t="shared" si="1453"/>
        <v>1</v>
      </c>
      <c r="AJ389" s="4">
        <f t="shared" si="1454"/>
        <v>-0.693128810309977</v>
      </c>
      <c r="AK389" s="61">
        <f t="shared" si="1455"/>
        <v>-0.499990814790649</v>
      </c>
      <c r="AL389" s="4">
        <f t="shared" ref="AL389:AO389" si="1628">1-AC389^2</f>
        <v>0.999973392127658</v>
      </c>
      <c r="AM389" s="4">
        <f t="shared" si="1628"/>
        <v>0.999943649447115</v>
      </c>
      <c r="AN389" s="4">
        <f t="shared" si="1628"/>
        <v>0.999998912746935</v>
      </c>
      <c r="AO389" s="4">
        <f t="shared" si="1628"/>
        <v>0.999989777663427</v>
      </c>
      <c r="AP389" s="61">
        <f t="shared" si="1481"/>
        <v>0.000494561338613883</v>
      </c>
      <c r="AQ389" s="61">
        <f t="shared" si="1482"/>
        <v>0.000174609654667485</v>
      </c>
      <c r="AR389" s="61">
        <f t="shared" si="1483"/>
        <v>0.00618729354705486</v>
      </c>
      <c r="AS389" s="61">
        <f t="shared" si="1484"/>
        <v>-0.00515291489465712</v>
      </c>
      <c r="AT389" s="40" cm="1">
        <f t="array" ref="AT389">SUMPRODUCT($A389:$B389,$AO$21:$AP$21)+$AQ$21</f>
        <v>0.00505204367720248</v>
      </c>
      <c r="AU389" s="40" cm="1">
        <f t="array" ref="AU389">SUMPRODUCT($A389:$B389,$AO$22:$AP$22)+$AQ$22</f>
        <v>0.0074695182471566</v>
      </c>
      <c r="AV389" s="40" cm="1">
        <f t="array" ref="AV389">SUMPRODUCT($A389:$B389,$AO$23:$AP$23)+$AQ$23</f>
        <v>-0.00237237780731078</v>
      </c>
      <c r="AW389" s="40" cm="1">
        <f t="array" ref="AW389">SUMPRODUCT($A389:$B389,$AO$24:$AP$24)+$AQ$24</f>
        <v>0.00430317761243964</v>
      </c>
      <c r="AX389" s="10">
        <f t="shared" ref="AX389:BA389" si="1629">TANH(AT389)</f>
        <v>0.00505200069629298</v>
      </c>
      <c r="AY389" s="10">
        <f t="shared" si="1629"/>
        <v>0.00746937933289632</v>
      </c>
      <c r="AZ389" s="10">
        <f t="shared" si="1629"/>
        <v>-0.00237237335660049</v>
      </c>
      <c r="BA389" s="10">
        <f t="shared" si="1629"/>
        <v>0.00430315105150556</v>
      </c>
      <c r="BB389" s="10" cm="1">
        <f t="array" ref="BB389">SUMPRODUCT(AX389:BA389,$AU$28:$AX$28)+$AY$28</f>
        <v>0.000103438716762171</v>
      </c>
      <c r="BC389" s="10">
        <f t="shared" si="1458"/>
        <v>0.500025859679167</v>
      </c>
      <c r="BD389">
        <f t="shared" si="1459"/>
        <v>1</v>
      </c>
      <c r="BE389" s="4">
        <f t="shared" si="1460"/>
        <v>-0.69309546253901</v>
      </c>
      <c r="BF389" s="61">
        <f t="shared" si="1461"/>
        <v>-0.499974140320833</v>
      </c>
      <c r="BG389" s="4">
        <f t="shared" ref="BG389:BJ389" si="1630">1-AX389^2</f>
        <v>0.999974477288965</v>
      </c>
      <c r="BH389" s="4">
        <f t="shared" si="1630"/>
        <v>0.999944208372381</v>
      </c>
      <c r="BI389" s="4">
        <f t="shared" si="1630"/>
        <v>0.999994371844657</v>
      </c>
      <c r="BJ389" s="4">
        <f t="shared" si="1630"/>
        <v>0.999981482891028</v>
      </c>
      <c r="BK389" s="61">
        <f t="shared" si="1487"/>
        <v>0.000781988734300778</v>
      </c>
      <c r="BL389" s="61">
        <f t="shared" si="1488"/>
        <v>-0.00190151965780599</v>
      </c>
      <c r="BM389" s="61">
        <f t="shared" si="1489"/>
        <v>0.0061772493635978</v>
      </c>
      <c r="BN389" s="61">
        <f t="shared" si="1490"/>
        <v>-0.00613190933142549</v>
      </c>
    </row>
    <row r="390" spans="1:66">
      <c r="A390" s="4">
        <f>Planar_dataset!A359</f>
        <v>1.63881068846801</v>
      </c>
      <c r="B390" s="4">
        <f>Planar_dataset!B359</f>
        <v>-3.79499252460821</v>
      </c>
      <c r="C390">
        <f>Planar_dataset!C359</f>
        <v>1</v>
      </c>
      <c r="D390" s="40" cm="1">
        <f t="array" ref="D390">SUMPRODUCT($A390:$B390,$E$21:$F$21)+$G$21</f>
        <v>0.0127467184034497</v>
      </c>
      <c r="E390" s="40" cm="1">
        <f t="array" ref="E390">SUMPRODUCT($A390:$B390,$E$22:$F$22)+$G$22</f>
        <v>0.0723008196101669</v>
      </c>
      <c r="F390" s="40" cm="1">
        <f t="array" ref="F390">SUMPRODUCT($A390:$B390,$E$23:$F$23)+$G$23</f>
        <v>0.00891720923227919</v>
      </c>
      <c r="G390" s="40" cm="1">
        <f t="array" ref="G390">SUMPRODUCT($A390:$B390,$E$24:$F$24)+$G$24</f>
        <v>0.0224386525723765</v>
      </c>
      <c r="H390" s="10">
        <f t="shared" si="1463"/>
        <v>0.0127460280910163</v>
      </c>
      <c r="I390" s="10">
        <f t="shared" si="1464"/>
        <v>0.0721751005042862</v>
      </c>
      <c r="J390" s="10">
        <f t="shared" si="1465"/>
        <v>0.00891697288434916</v>
      </c>
      <c r="K390" s="10">
        <f t="shared" si="1466"/>
        <v>0.0224348874281977</v>
      </c>
      <c r="L390" s="10" cm="1">
        <f t="array" ref="L390">SUMPRODUCT(H390:K390,$E$28:$H$28)+$I$28</f>
        <v>-0.000268710597727834</v>
      </c>
      <c r="M390" s="10">
        <f t="shared" si="1467"/>
        <v>0.499932822350972</v>
      </c>
      <c r="N390">
        <f t="shared" si="1468"/>
        <v>0</v>
      </c>
      <c r="O390" s="4">
        <f t="shared" si="1469"/>
        <v>-0.693281544884482</v>
      </c>
      <c r="P390" s="61">
        <f t="shared" si="1470"/>
        <v>-0.500067177649028</v>
      </c>
      <c r="Q390" s="4">
        <f t="shared" si="1471"/>
        <v>0.999837538767903</v>
      </c>
      <c r="R390" s="4">
        <f t="shared" si="1472"/>
        <v>0.994790754867196</v>
      </c>
      <c r="S390" s="4">
        <f t="shared" si="1473"/>
        <v>0.99992048759458</v>
      </c>
      <c r="T390" s="4">
        <f t="shared" si="1474"/>
        <v>0.999496675826084</v>
      </c>
      <c r="U390" s="61">
        <f t="shared" si="1475"/>
        <v>0.000219084682344593</v>
      </c>
      <c r="V390" s="61">
        <f t="shared" si="1476"/>
        <v>0.00237397933714149</v>
      </c>
      <c r="W390" s="61">
        <f t="shared" si="1477"/>
        <v>0.00656968397735192</v>
      </c>
      <c r="X390" s="61">
        <f t="shared" si="1478"/>
        <v>-0.00442147961276174</v>
      </c>
      <c r="Y390" s="40" cm="1">
        <f t="array" ref="Y390">SUMPRODUCT($A390:$B390,$Z$21:$AA$21)+$AB$21</f>
        <v>0.0123337081616576</v>
      </c>
      <c r="Z390" s="40" cm="1">
        <f t="array" ref="Z390">SUMPRODUCT($A390:$B390,$Z$22:$AA$22)+$AB$22</f>
        <v>0.0678348532622512</v>
      </c>
      <c r="AA390" s="40" cm="1">
        <f t="array" ref="AA390">SUMPRODUCT($A390:$B390,$Z$23:$AA$23)+$AB$23</f>
        <v>-0.00345284115070883</v>
      </c>
      <c r="AB390" s="40" cm="1">
        <f t="array" ref="AB390">SUMPRODUCT($A390:$B390,$Z$24:$AA$24)+$AB$24</f>
        <v>0.0307631925451537</v>
      </c>
      <c r="AC390" s="10">
        <f t="shared" ref="AC390:AF390" si="1631">TANH(Y390)</f>
        <v>0.0123330827970135</v>
      </c>
      <c r="AD390" s="10">
        <f t="shared" si="1631"/>
        <v>0.0677309955401389</v>
      </c>
      <c r="AE390" s="10">
        <f t="shared" si="1631"/>
        <v>-0.00345282742905461</v>
      </c>
      <c r="AF390" s="10">
        <f t="shared" si="1631"/>
        <v>0.0307534917220264</v>
      </c>
      <c r="AG390" s="61" cm="1">
        <f t="array" ref="AG390">SUMPRODUCT(AC390:AF390,$Z$28:$AC$28)+$AD$28</f>
        <v>0.00032243360853092</v>
      </c>
      <c r="AH390" s="10">
        <f t="shared" si="1452"/>
        <v>0.500080608401434</v>
      </c>
      <c r="AI390">
        <f t="shared" si="1453"/>
        <v>1</v>
      </c>
      <c r="AJ390" s="4">
        <f t="shared" si="1454"/>
        <v>-0.692985976751109</v>
      </c>
      <c r="AK390" s="61">
        <f t="shared" si="1455"/>
        <v>-0.499919391598566</v>
      </c>
      <c r="AL390" s="4">
        <f t="shared" ref="AL390:AO390" si="1632">1-AC390^2</f>
        <v>0.999847895068722</v>
      </c>
      <c r="AM390" s="4">
        <f t="shared" si="1632"/>
        <v>0.995412512243142</v>
      </c>
      <c r="AN390" s="4">
        <f t="shared" si="1632"/>
        <v>0.999988077982745</v>
      </c>
      <c r="AO390" s="4">
        <f t="shared" si="1632"/>
        <v>0.999054222746903</v>
      </c>
      <c r="AP390" s="61">
        <f t="shared" si="1481"/>
        <v>0.000494428632238442</v>
      </c>
      <c r="AQ390" s="61">
        <f t="shared" si="1482"/>
        <v>0.000173793599988759</v>
      </c>
      <c r="AR390" s="61">
        <f t="shared" si="1483"/>
        <v>0.00618634266994408</v>
      </c>
      <c r="AS390" s="61">
        <f t="shared" si="1484"/>
        <v>-0.00514735861038793</v>
      </c>
      <c r="AT390" s="40" cm="1">
        <f t="array" ref="AT390">SUMPRODUCT($A390:$B390,$AO$21:$AP$21)+$AQ$21</f>
        <v>0.0114020871729956</v>
      </c>
      <c r="AU390" s="40" cm="1">
        <f t="array" ref="AU390">SUMPRODUCT($A390:$B390,$AO$22:$AP$22)+$AQ$22</f>
        <v>0.0675080262204295</v>
      </c>
      <c r="AV390" s="40" cm="1">
        <f t="array" ref="AV390">SUMPRODUCT($A390:$B390,$AO$23:$AP$23)+$AQ$23</f>
        <v>-0.0150982485064864</v>
      </c>
      <c r="AW390" s="40" cm="1">
        <f t="array" ref="AW390">SUMPRODUCT($A390:$B390,$AO$24:$AP$24)+$AQ$24</f>
        <v>0.0404488277943911</v>
      </c>
      <c r="AX390" s="10">
        <f t="shared" ref="AX390:BA390" si="1633">TANH(AT390)</f>
        <v>0.0114015930793913</v>
      </c>
      <c r="AY390" s="10">
        <f t="shared" si="1633"/>
        <v>0.0674056606232357</v>
      </c>
      <c r="AZ390" s="10">
        <f t="shared" si="1633"/>
        <v>-0.0150971013600647</v>
      </c>
      <c r="BA390" s="10">
        <f t="shared" si="1633"/>
        <v>0.0404267826757557</v>
      </c>
      <c r="BB390" s="10" cm="1">
        <f t="array" ref="BB390">SUMPRODUCT(AX390:BA390,$AU$28:$AX$28)+$AY$28</f>
        <v>0.000921733309466844</v>
      </c>
      <c r="BC390" s="10">
        <f t="shared" si="1458"/>
        <v>0.500230433311052</v>
      </c>
      <c r="BD390">
        <f t="shared" si="1459"/>
        <v>1</v>
      </c>
      <c r="BE390" s="4">
        <f t="shared" si="1460"/>
        <v>-0.692686420104245</v>
      </c>
      <c r="BF390" s="61">
        <f t="shared" si="1461"/>
        <v>-0.499769566688948</v>
      </c>
      <c r="BG390" s="4">
        <f t="shared" ref="BG390:BJ390" si="1634">1-AX390^2</f>
        <v>0.999870003675252</v>
      </c>
      <c r="BH390" s="4">
        <f t="shared" si="1634"/>
        <v>0.995456476915945</v>
      </c>
      <c r="BI390" s="4">
        <f t="shared" si="1634"/>
        <v>0.999772077530524</v>
      </c>
      <c r="BJ390" s="4">
        <f t="shared" si="1634"/>
        <v>0.998365675242487</v>
      </c>
      <c r="BK390" s="61">
        <f t="shared" si="1487"/>
        <v>0.000781587103356073</v>
      </c>
      <c r="BL390" s="61">
        <f t="shared" si="1488"/>
        <v>-0.00189221112213035</v>
      </c>
      <c r="BM390" s="61">
        <f t="shared" si="1489"/>
        <v>0.00617334921492151</v>
      </c>
      <c r="BN390" s="61">
        <f t="shared" si="1490"/>
        <v>-0.0061194962323794</v>
      </c>
    </row>
    <row r="391" spans="1:66">
      <c r="A391" s="4">
        <f>Planar_dataset!A360</f>
        <v>-0.884278417586475</v>
      </c>
      <c r="B391" s="4">
        <f>Planar_dataset!B360</f>
        <v>0.761286324450261</v>
      </c>
      <c r="C391">
        <f>Planar_dataset!C360</f>
        <v>1</v>
      </c>
      <c r="D391" s="40" cm="1">
        <f t="array" ref="D391">SUMPRODUCT($A391:$B391,$E$21:$F$21)+$G$21</f>
        <v>-0.0124933657645246</v>
      </c>
      <c r="E391" s="40" cm="1">
        <f t="array" ref="E391">SUMPRODUCT($A391:$B391,$E$22:$F$22)+$G$22</f>
        <v>-0.0150398213915205</v>
      </c>
      <c r="F391" s="40" cm="1">
        <f t="array" ref="F391">SUMPRODUCT($A391:$B391,$E$23:$F$23)+$G$23</f>
        <v>-0.000247847586168241</v>
      </c>
      <c r="G391" s="40" cm="1">
        <f t="array" ref="G391">SUMPRODUCT($A391:$B391,$E$24:$F$24)+$G$24</f>
        <v>-0.00404160534372982</v>
      </c>
      <c r="H391" s="10">
        <f t="shared" si="1463"/>
        <v>-0.0124927157994869</v>
      </c>
      <c r="I391" s="10">
        <f t="shared" si="1464"/>
        <v>-0.0150386875104919</v>
      </c>
      <c r="J391" s="10">
        <f t="shared" si="1465"/>
        <v>-0.000247847581093278</v>
      </c>
      <c r="K391" s="10">
        <f t="shared" si="1466"/>
        <v>-0.00404158333790675</v>
      </c>
      <c r="L391" s="10" cm="1">
        <f t="array" ref="L391">SUMPRODUCT(H391:K391,$E$28:$H$28)+$I$28</f>
        <v>4.47450389245732e-5</v>
      </c>
      <c r="M391" s="10">
        <f t="shared" si="1467"/>
        <v>0.500011186259729</v>
      </c>
      <c r="N391">
        <f t="shared" si="1468"/>
        <v>1</v>
      </c>
      <c r="O391" s="4">
        <f t="shared" si="1469"/>
        <v>-0.693124808290748</v>
      </c>
      <c r="P391" s="61">
        <f t="shared" si="1470"/>
        <v>-0.499988813740271</v>
      </c>
      <c r="Q391" s="4">
        <f t="shared" si="1471"/>
        <v>0.999843932051953</v>
      </c>
      <c r="R391" s="4">
        <f t="shared" si="1472"/>
        <v>0.999773837877962</v>
      </c>
      <c r="S391" s="4">
        <f t="shared" si="1473"/>
        <v>0.999999938571577</v>
      </c>
      <c r="T391" s="4">
        <f t="shared" si="1474"/>
        <v>0.999983665604123</v>
      </c>
      <c r="U391" s="61">
        <f t="shared" si="1475"/>
        <v>0.000219051750971838</v>
      </c>
      <c r="V391" s="61">
        <f t="shared" si="1476"/>
        <v>0.00238549713781024</v>
      </c>
      <c r="W391" s="61">
        <f t="shared" si="1477"/>
        <v>0.00656917639095542</v>
      </c>
      <c r="X391" s="61">
        <f t="shared" si="1478"/>
        <v>-0.00442294069909638</v>
      </c>
      <c r="Y391" s="40" cm="1">
        <f t="array" ref="Y391">SUMPRODUCT($A391:$B391,$Z$21:$AA$21)+$AB$21</f>
        <v>-0.0124040098003618</v>
      </c>
      <c r="Z391" s="40" cm="1">
        <f t="array" ref="Z391">SUMPRODUCT($A391:$B391,$Z$22:$AA$22)+$AB$22</f>
        <v>-0.0140718978597826</v>
      </c>
      <c r="AA391" s="40" cm="1">
        <f t="array" ref="AA391">SUMPRODUCT($A391:$B391,$Z$23:$AA$23)+$AB$23</f>
        <v>0.00243086228464867</v>
      </c>
      <c r="AB391" s="40" cm="1">
        <f t="array" ref="AB391">SUMPRODUCT($A391:$B391,$Z$24:$AA$24)+$AB$24</f>
        <v>-0.00584444129639229</v>
      </c>
      <c r="AC391" s="10">
        <f t="shared" ref="AC391:AF391" si="1635">TANH(Y391)</f>
        <v>-0.0124033736814313</v>
      </c>
      <c r="AD391" s="10">
        <f t="shared" si="1635"/>
        <v>-0.0140709691022056</v>
      </c>
      <c r="AE391" s="10">
        <f t="shared" si="1635"/>
        <v>0.00243085749659747</v>
      </c>
      <c r="AF391" s="10">
        <f t="shared" si="1635"/>
        <v>-0.0058443747534785</v>
      </c>
      <c r="AG391" s="61" cm="1">
        <f t="array" ref="AG391">SUMPRODUCT(AC391:AF391,$Z$28:$AC$28)+$AD$28</f>
        <v>-7.45206960130941e-5</v>
      </c>
      <c r="AH391" s="10">
        <f t="shared" si="1452"/>
        <v>0.499981369826005</v>
      </c>
      <c r="AI391">
        <f t="shared" si="1453"/>
        <v>0</v>
      </c>
      <c r="AJ391" s="4">
        <f t="shared" si="1454"/>
        <v>-0.693184441602119</v>
      </c>
      <c r="AK391" s="61">
        <f t="shared" si="1455"/>
        <v>-0.500018630173995</v>
      </c>
      <c r="AL391" s="4">
        <f t="shared" ref="AL391:AO391" si="1636">1-AC391^2</f>
        <v>0.999846156321319</v>
      </c>
      <c r="AM391" s="4">
        <f t="shared" si="1636"/>
        <v>0.999802007828525</v>
      </c>
      <c r="AN391" s="4">
        <f t="shared" si="1636"/>
        <v>0.999994090931831</v>
      </c>
      <c r="AO391" s="4">
        <f t="shared" si="1636"/>
        <v>0.999965843283741</v>
      </c>
      <c r="AP391" s="61">
        <f t="shared" si="1481"/>
        <v>0.000494525920859912</v>
      </c>
      <c r="AQ391" s="61">
        <f t="shared" si="1482"/>
        <v>0.000174594633751082</v>
      </c>
      <c r="AR391" s="61">
        <f t="shared" si="1483"/>
        <v>0.00618760792158428</v>
      </c>
      <c r="AS391" s="61">
        <f t="shared" si="1484"/>
        <v>-0.00515307822058601</v>
      </c>
      <c r="AT391" s="40" cm="1">
        <f t="array" ref="AT391">SUMPRODUCT($A391:$B391,$AO$21:$AP$21)+$AQ$21</f>
        <v>-0.0122024439820503</v>
      </c>
      <c r="AU391" s="40" cm="1">
        <f t="array" ref="AU391">SUMPRODUCT($A391:$B391,$AO$22:$AP$22)+$AQ$22</f>
        <v>-0.0140010672961997</v>
      </c>
      <c r="AV391" s="40" cm="1">
        <f t="array" ref="AV391">SUMPRODUCT($A391:$B391,$AO$23:$AP$23)+$AQ$23</f>
        <v>0.00495290503960678</v>
      </c>
      <c r="AW391" s="40" cm="1">
        <f t="array" ref="AW391">SUMPRODUCT($A391:$B391,$AO$24:$AP$24)+$AQ$24</f>
        <v>-0.0079422719995846</v>
      </c>
      <c r="AX391" s="10">
        <f t="shared" ref="AX391:BA391" si="1637">TANH(AT391)</f>
        <v>-0.0122018383716185</v>
      </c>
      <c r="AY391" s="10">
        <f t="shared" si="1637"/>
        <v>-0.0140001524920585</v>
      </c>
      <c r="AZ391" s="10">
        <f t="shared" si="1637"/>
        <v>0.00495286453965667</v>
      </c>
      <c r="BA391" s="10">
        <f t="shared" si="1637"/>
        <v>-0.00794210500512749</v>
      </c>
      <c r="BB391" s="10" cm="1">
        <f t="array" ref="BB391">SUMPRODUCT(AX391:BA391,$AU$28:$AX$28)+$AY$28</f>
        <v>-0.000191921816242893</v>
      </c>
      <c r="BC391" s="10">
        <f t="shared" si="1458"/>
        <v>0.499952019546087</v>
      </c>
      <c r="BD391">
        <f t="shared" si="1459"/>
        <v>0</v>
      </c>
      <c r="BE391" s="4">
        <f t="shared" si="1460"/>
        <v>-0.693243146072315</v>
      </c>
      <c r="BF391" s="61">
        <f t="shared" si="1461"/>
        <v>-0.500047980453914</v>
      </c>
      <c r="BG391" s="4">
        <f t="shared" ref="BG391:BJ391" si="1638">1-AX391^2</f>
        <v>0.999851115140353</v>
      </c>
      <c r="BH391" s="4">
        <f t="shared" si="1638"/>
        <v>0.999803995730199</v>
      </c>
      <c r="BI391" s="4">
        <f t="shared" si="1638"/>
        <v>0.999975469132852</v>
      </c>
      <c r="BJ391" s="4">
        <f t="shared" si="1638"/>
        <v>0.999936922968088</v>
      </c>
      <c r="BK391" s="61">
        <f t="shared" si="1487"/>
        <v>0.00078200774005815</v>
      </c>
      <c r="BL391" s="61">
        <f t="shared" si="1488"/>
        <v>-0.00190153381791006</v>
      </c>
      <c r="BM391" s="61">
        <f t="shared" si="1489"/>
        <v>0.006178044883945</v>
      </c>
      <c r="BN391" s="61">
        <f t="shared" si="1490"/>
        <v>-0.00613254165744359</v>
      </c>
    </row>
    <row r="392" spans="1:66">
      <c r="A392" s="4">
        <f>Planar_dataset!A361</f>
        <v>1.56546134627466</v>
      </c>
      <c r="B392" s="4">
        <f>Planar_dataset!B361</f>
        <v>-2.30558736712984</v>
      </c>
      <c r="C392">
        <f>Planar_dataset!C361</f>
        <v>1</v>
      </c>
      <c r="D392" s="40" cm="1">
        <f t="array" ref="D392">SUMPRODUCT($A392:$B392,$E$21:$F$21)+$G$21</f>
        <v>0.0179361714103323</v>
      </c>
      <c r="E392" s="40" cm="1">
        <f t="array" ref="E392">SUMPRODUCT($A392:$B392,$E$22:$F$22)+$G$22</f>
        <v>0.0444750829189591</v>
      </c>
      <c r="F392" s="40" cm="1">
        <f t="array" ref="F392">SUMPRODUCT($A392:$B392,$E$23:$F$23)+$G$23</f>
        <v>0.00383687312029554</v>
      </c>
      <c r="G392" s="40" cm="1">
        <f t="array" ref="G392">SUMPRODUCT($A392:$B392,$E$24:$F$24)+$G$24</f>
        <v>0.0131607624867263</v>
      </c>
      <c r="H392" s="10">
        <f t="shared" si="1463"/>
        <v>0.0179342482650232</v>
      </c>
      <c r="I392" s="10">
        <f t="shared" si="1464"/>
        <v>0.0444457817083386</v>
      </c>
      <c r="J392" s="10">
        <f t="shared" si="1465"/>
        <v>0.0038368542921086</v>
      </c>
      <c r="K392" s="10">
        <f t="shared" si="1466"/>
        <v>0.013160002699808</v>
      </c>
      <c r="L392" s="10" cm="1">
        <f t="array" ref="L392">SUMPRODUCT(H392:K392,$E$28:$H$28)+$I$28</f>
        <v>-0.000153956490280795</v>
      </c>
      <c r="M392" s="10">
        <f t="shared" si="1467"/>
        <v>0.499961510877506</v>
      </c>
      <c r="N392">
        <f t="shared" si="1468"/>
        <v>0</v>
      </c>
      <c r="O392" s="4">
        <f t="shared" si="1469"/>
        <v>-0.693224161767911</v>
      </c>
      <c r="P392" s="61">
        <f t="shared" si="1470"/>
        <v>-0.500038489122494</v>
      </c>
      <c r="Q392" s="4">
        <f t="shared" si="1471"/>
        <v>0.999678362739169</v>
      </c>
      <c r="R392" s="4">
        <f t="shared" si="1472"/>
        <v>0.998024572488335</v>
      </c>
      <c r="S392" s="4">
        <f t="shared" si="1473"/>
        <v>0.999985278549141</v>
      </c>
      <c r="T392" s="4">
        <f t="shared" si="1474"/>
        <v>0.999826814328941</v>
      </c>
      <c r="U392" s="61">
        <f t="shared" si="1475"/>
        <v>0.000219037236904666</v>
      </c>
      <c r="V392" s="61">
        <f t="shared" si="1476"/>
        <v>0.00238155991785795</v>
      </c>
      <c r="W392" s="61">
        <f t="shared" si="1477"/>
        <v>0.00656973274440616</v>
      </c>
      <c r="X392" s="61">
        <f t="shared" si="1478"/>
        <v>-0.00442268630731972</v>
      </c>
      <c r="Y392" s="40" cm="1">
        <f t="array" ref="Y392">SUMPRODUCT($A392:$B392,$Z$21:$AA$21)+$AB$21</f>
        <v>0.0176785895338964</v>
      </c>
      <c r="Z392" s="40" cm="1">
        <f t="array" ref="Z392">SUMPRODUCT($A392:$B392,$Z$22:$AA$22)+$AB$22</f>
        <v>0.0416882175272924</v>
      </c>
      <c r="AA392" s="40" cm="1">
        <f t="array" ref="AA392">SUMPRODUCT($A392:$B392,$Z$23:$AA$23)+$AB$23</f>
        <v>-0.00388065877187435</v>
      </c>
      <c r="AB392" s="40" cm="1">
        <f t="array" ref="AB392">SUMPRODUCT($A392:$B392,$Z$24:$AA$24)+$AB$24</f>
        <v>0.0183544877138324</v>
      </c>
      <c r="AC392" s="10">
        <f t="shared" ref="AC392:AF392" si="1639">TANH(Y392)</f>
        <v>0.0176767480526796</v>
      </c>
      <c r="AD392" s="10">
        <f t="shared" si="1639"/>
        <v>0.0416640842153744</v>
      </c>
      <c r="AE392" s="10">
        <f t="shared" si="1639"/>
        <v>-0.00388063929171527</v>
      </c>
      <c r="AF392" s="10">
        <f t="shared" si="1639"/>
        <v>0.0183524268607665</v>
      </c>
      <c r="AG392" s="61" cm="1">
        <f t="array" ref="AG392">SUMPRODUCT(AC392:AF392,$Z$28:$AC$28)+$AD$28</f>
        <v>0.000203738759476004</v>
      </c>
      <c r="AH392" s="10">
        <f t="shared" si="1452"/>
        <v>0.500050934689693</v>
      </c>
      <c r="AI392">
        <f t="shared" si="1453"/>
        <v>1</v>
      </c>
      <c r="AJ392" s="4">
        <f t="shared" si="1454"/>
        <v>-0.693045316368893</v>
      </c>
      <c r="AK392" s="61">
        <f t="shared" si="1455"/>
        <v>-0.499949065310307</v>
      </c>
      <c r="AL392" s="4">
        <f t="shared" ref="AL392:AO392" si="1640">1-AC392^2</f>
        <v>0.999687532578282</v>
      </c>
      <c r="AM392" s="4">
        <f t="shared" si="1640"/>
        <v>0.998264104086494</v>
      </c>
      <c r="AN392" s="4">
        <f t="shared" si="1640"/>
        <v>0.999984940638688</v>
      </c>
      <c r="AO392" s="4">
        <f t="shared" si="1640"/>
        <v>0.99966318842832</v>
      </c>
      <c r="AP392" s="61">
        <f t="shared" si="1481"/>
        <v>0.000494378675459506</v>
      </c>
      <c r="AQ392" s="61">
        <f t="shared" si="1482"/>
        <v>0.00017430181780211</v>
      </c>
      <c r="AR392" s="61">
        <f t="shared" si="1483"/>
        <v>0.00618669046257271</v>
      </c>
      <c r="AS392" s="61">
        <f t="shared" si="1484"/>
        <v>-0.00515080186050074</v>
      </c>
      <c r="AT392" s="40" cm="1">
        <f t="array" ref="AT392">SUMPRODUCT($A392:$B392,$AO$21:$AP$21)+$AQ$21</f>
        <v>0.0170975524700582</v>
      </c>
      <c r="AU392" s="40" cm="1">
        <f t="array" ref="AU392">SUMPRODUCT($A392:$B392,$AO$22:$AP$22)+$AQ$22</f>
        <v>0.0414842694967074</v>
      </c>
      <c r="AV392" s="40" cm="1">
        <f t="array" ref="AV392">SUMPRODUCT($A392:$B392,$AO$23:$AP$23)+$AQ$23</f>
        <v>-0.0111464022735046</v>
      </c>
      <c r="AW392" s="40" cm="1">
        <f t="array" ref="AW392">SUMPRODUCT($A392:$B392,$AO$24:$AP$24)+$AQ$24</f>
        <v>0.0243976573044502</v>
      </c>
      <c r="AX392" s="10">
        <f t="shared" ref="AX392:BA392" si="1641">TANH(AT392)</f>
        <v>0.0170958866434237</v>
      </c>
      <c r="AY392" s="10">
        <f t="shared" si="1641"/>
        <v>0.0414604884901494</v>
      </c>
      <c r="AZ392" s="10">
        <f t="shared" si="1641"/>
        <v>-0.0111459406782868</v>
      </c>
      <c r="BA392" s="10">
        <f t="shared" si="1641"/>
        <v>0.0243928175900546</v>
      </c>
      <c r="BB392" s="10" cm="1">
        <f t="array" ref="BB392">SUMPRODUCT(AX392:BA392,$AU$28:$AX$28)+$AY$28</f>
        <v>0.000568676894672049</v>
      </c>
      <c r="BC392" s="10">
        <f t="shared" si="1458"/>
        <v>0.500142169219837</v>
      </c>
      <c r="BD392">
        <f t="shared" si="1459"/>
        <v>1</v>
      </c>
      <c r="BE392" s="4">
        <f t="shared" si="1460"/>
        <v>-0.692862882536785</v>
      </c>
      <c r="BF392" s="61">
        <f t="shared" si="1461"/>
        <v>-0.499857830780163</v>
      </c>
      <c r="BG392" s="4">
        <f t="shared" ref="BG392:BJ392" si="1642">1-AX392^2</f>
        <v>0.999707730659875</v>
      </c>
      <c r="BH392" s="4">
        <f t="shared" si="1642"/>
        <v>0.998281027894158</v>
      </c>
      <c r="BI392" s="4">
        <f t="shared" si="1642"/>
        <v>0.999875768006396</v>
      </c>
      <c r="BJ392" s="4">
        <f t="shared" si="1642"/>
        <v>0.999404990450018</v>
      </c>
      <c r="BK392" s="61">
        <f t="shared" si="1487"/>
        <v>0.000781598269734842</v>
      </c>
      <c r="BL392" s="61">
        <f t="shared" si="1488"/>
        <v>-0.00189791529409655</v>
      </c>
      <c r="BM392" s="61">
        <f t="shared" si="1489"/>
        <v>0.00617507986403308</v>
      </c>
      <c r="BN392" s="61">
        <f t="shared" si="1490"/>
        <v>-0.00612694861606206</v>
      </c>
    </row>
    <row r="393" spans="1:66">
      <c r="A393" s="4">
        <f>Planar_dataset!A362</f>
        <v>1.59529238952228</v>
      </c>
      <c r="B393" s="4">
        <f>Planar_dataset!B362</f>
        <v>-3.03467556495307</v>
      </c>
      <c r="C393">
        <f>Planar_dataset!C362</f>
        <v>1</v>
      </c>
      <c r="D393" s="40" cm="1">
        <f t="array" ref="D393">SUMPRODUCT($A393:$B393,$E$21:$F$21)+$G$21</f>
        <v>0.0152871961413618</v>
      </c>
      <c r="E393" s="40" cm="1">
        <f t="array" ref="E393">SUMPRODUCT($A393:$B393,$E$22:$F$22)+$G$22</f>
        <v>0.05809037448792</v>
      </c>
      <c r="F393" s="40" cm="1">
        <f t="array" ref="F393">SUMPRODUCT($A393:$B393,$E$23:$F$23)+$G$23</f>
        <v>0.00634063117420802</v>
      </c>
      <c r="G393" s="40" cm="1">
        <f t="array" ref="G393">SUMPRODUCT($A393:$B393,$E$24:$F$24)+$G$24</f>
        <v>0.017707467774596</v>
      </c>
      <c r="H393" s="10">
        <f t="shared" si="1463"/>
        <v>0.0152860053884202</v>
      </c>
      <c r="I393" s="10">
        <f t="shared" si="1464"/>
        <v>0.058025120738722</v>
      </c>
      <c r="J393" s="10">
        <f t="shared" si="1465"/>
        <v>0.00634054620350019</v>
      </c>
      <c r="K393" s="10">
        <f t="shared" si="1466"/>
        <v>0.0177056172551247</v>
      </c>
      <c r="L393" s="10" cm="1">
        <f t="array" ref="L393">SUMPRODUCT(H393:K393,$E$28:$H$28)+$I$28</f>
        <v>-0.000210282734867855</v>
      </c>
      <c r="M393" s="10">
        <f t="shared" si="1467"/>
        <v>0.499947429316477</v>
      </c>
      <c r="N393">
        <f t="shared" si="1468"/>
        <v>0</v>
      </c>
      <c r="O393" s="4">
        <f t="shared" si="1469"/>
        <v>-0.693252327454733</v>
      </c>
      <c r="P393" s="61">
        <f t="shared" si="1470"/>
        <v>-0.500052570683523</v>
      </c>
      <c r="Q393" s="4">
        <f t="shared" si="1471"/>
        <v>0.999766338039265</v>
      </c>
      <c r="R393" s="4">
        <f t="shared" si="1472"/>
        <v>0.996633085363257</v>
      </c>
      <c r="S393" s="4">
        <f t="shared" si="1473"/>
        <v>0.999959797473841</v>
      </c>
      <c r="T393" s="4">
        <f t="shared" si="1474"/>
        <v>0.999686511117615</v>
      </c>
      <c r="U393" s="61">
        <f t="shared" si="1475"/>
        <v>0.000219062681811662</v>
      </c>
      <c r="V393" s="61">
        <f t="shared" si="1476"/>
        <v>0.00237830642204059</v>
      </c>
      <c r="W393" s="61">
        <f t="shared" si="1477"/>
        <v>0.00656975034331604</v>
      </c>
      <c r="X393" s="61">
        <f t="shared" si="1478"/>
        <v>-0.00442219021233433</v>
      </c>
      <c r="Y393" s="40" cm="1">
        <f t="array" ref="Y393">SUMPRODUCT($A393:$B393,$Z$21:$AA$21)+$AB$21</f>
        <v>0.0149536006004125</v>
      </c>
      <c r="Z393" s="40" cm="1">
        <f t="array" ref="Z393">SUMPRODUCT($A393:$B393,$Z$22:$AA$22)+$AB$22</f>
        <v>0.0544823473791784</v>
      </c>
      <c r="AA393" s="40" cm="1">
        <f t="array" ref="AA393">SUMPRODUCT($A393:$B393,$Z$23:$AA$23)+$AB$23</f>
        <v>-0.00365222794590096</v>
      </c>
      <c r="AB393" s="40" cm="1">
        <f t="array" ref="AB393">SUMPRODUCT($A393:$B393,$Z$24:$AA$24)+$AB$24</f>
        <v>0.0244323250811134</v>
      </c>
      <c r="AC393" s="10">
        <f t="shared" ref="AC393:AF393" si="1643">TANH(Y393)</f>
        <v>0.0149524861077018</v>
      </c>
      <c r="AD393" s="10">
        <f t="shared" si="1643"/>
        <v>0.0544285041819927</v>
      </c>
      <c r="AE393" s="10">
        <f t="shared" si="1643"/>
        <v>-0.003652211707246</v>
      </c>
      <c r="AF393" s="10">
        <f t="shared" si="1643"/>
        <v>0.0244274647097465</v>
      </c>
      <c r="AG393" s="61" cm="1">
        <f t="array" ref="AG393">SUMPRODUCT(AC393:AF393,$Z$28:$AC$28)+$AD$28</f>
        <v>0.000261758939106475</v>
      </c>
      <c r="AH393" s="10">
        <f t="shared" si="1452"/>
        <v>0.500065439734403</v>
      </c>
      <c r="AI393">
        <f t="shared" si="1453"/>
        <v>1</v>
      </c>
      <c r="AJ393" s="4">
        <f t="shared" si="1454"/>
        <v>-0.69301630965511</v>
      </c>
      <c r="AK393" s="61">
        <f t="shared" si="1455"/>
        <v>-0.499934560265597</v>
      </c>
      <c r="AL393" s="4">
        <f t="shared" ref="AL393:AO393" si="1644">1-AC393^2</f>
        <v>0.999776423159199</v>
      </c>
      <c r="AM393" s="4">
        <f t="shared" si="1644"/>
        <v>0.997037537932511</v>
      </c>
      <c r="AN393" s="4">
        <f t="shared" si="1644"/>
        <v>0.999986661349645</v>
      </c>
      <c r="AO393" s="4">
        <f t="shared" si="1644"/>
        <v>0.999403298967854</v>
      </c>
      <c r="AP393" s="61">
        <f t="shared" si="1481"/>
        <v>0.00049440829009689</v>
      </c>
      <c r="AQ393" s="61">
        <f t="shared" si="1482"/>
        <v>0.000174082602511662</v>
      </c>
      <c r="AR393" s="61">
        <f t="shared" si="1483"/>
        <v>0.00618652161320168</v>
      </c>
      <c r="AS393" s="61">
        <f t="shared" si="1484"/>
        <v>-0.00514931336876831</v>
      </c>
      <c r="AT393" s="40" cm="1">
        <f t="array" ref="AT393">SUMPRODUCT($A393:$B393,$AO$21:$AP$21)+$AQ$21</f>
        <v>0.0142011073932806</v>
      </c>
      <c r="AU393" s="40" cm="1">
        <f t="array" ref="AU393">SUMPRODUCT($A393:$B393,$AO$22:$AP$22)+$AQ$22</f>
        <v>0.0542183055529259</v>
      </c>
      <c r="AV393" s="40" cm="1">
        <f t="array" ref="AV393">SUMPRODUCT($A393:$B393,$AO$23:$AP$23)+$AQ$23</f>
        <v>-0.0130598550480902</v>
      </c>
      <c r="AW393" s="40" cm="1">
        <f t="array" ref="AW393">SUMPRODUCT($A393:$B393,$AO$24:$AP$24)+$AQ$24</f>
        <v>0.0322568480687008</v>
      </c>
      <c r="AX393" s="10">
        <f t="shared" ref="AX393:BA393" si="1645">TANH(AT393)</f>
        <v>0.0142001528176393</v>
      </c>
      <c r="AY393" s="10">
        <f t="shared" si="1645"/>
        <v>0.0541652407922889</v>
      </c>
      <c r="AZ393" s="10">
        <f t="shared" si="1645"/>
        <v>-0.0130591126032606</v>
      </c>
      <c r="BA393" s="10">
        <f t="shared" si="1645"/>
        <v>0.0322456649273132</v>
      </c>
      <c r="BB393" s="10" cm="1">
        <f t="array" ref="BB393">SUMPRODUCT(AX393:BA393,$AU$28:$AX$28)+$AY$28</f>
        <v>0.000741478270427447</v>
      </c>
      <c r="BC393" s="10">
        <f t="shared" si="1458"/>
        <v>0.500185369559114</v>
      </c>
      <c r="BD393">
        <f t="shared" si="1459"/>
        <v>1</v>
      </c>
      <c r="BE393" s="4">
        <f t="shared" si="1460"/>
        <v>-0.692776510148483</v>
      </c>
      <c r="BF393" s="61">
        <f t="shared" si="1461"/>
        <v>-0.499814630440886</v>
      </c>
      <c r="BG393" s="4">
        <f t="shared" ref="BG393:BJ393" si="1646">1-AX393^2</f>
        <v>0.999798355659956</v>
      </c>
      <c r="BH393" s="4">
        <f t="shared" si="1646"/>
        <v>0.997066126689913</v>
      </c>
      <c r="BI393" s="4">
        <f t="shared" si="1646"/>
        <v>0.999829459578015</v>
      </c>
      <c r="BJ393" s="4">
        <f t="shared" si="1646"/>
        <v>0.998960217093395</v>
      </c>
      <c r="BK393" s="61">
        <f t="shared" si="1487"/>
        <v>0.000781601566834906</v>
      </c>
      <c r="BL393" s="61">
        <f t="shared" si="1488"/>
        <v>-0.00189544171593649</v>
      </c>
      <c r="BM393" s="61">
        <f t="shared" si="1489"/>
        <v>0.00617426021214003</v>
      </c>
      <c r="BN393" s="61">
        <f t="shared" si="1490"/>
        <v>-0.00612369260270859</v>
      </c>
    </row>
    <row r="394" spans="1:66">
      <c r="A394" s="4">
        <f>Planar_dataset!A363</f>
        <v>1.27139537211521</v>
      </c>
      <c r="B394" s="4">
        <f>Planar_dataset!B363</f>
        <v>-1.61502124735283</v>
      </c>
      <c r="C394">
        <f>Planar_dataset!C363</f>
        <v>1</v>
      </c>
      <c r="D394" s="40" cm="1">
        <f t="array" ref="D394">SUMPRODUCT($A394:$B394,$E$21:$F$21)+$G$21</f>
        <v>0.0156908128029712</v>
      </c>
      <c r="E394" s="40" cm="1">
        <f t="array" ref="E394">SUMPRODUCT($A394:$B394,$E$22:$F$22)+$G$22</f>
        <v>0.031322667445482</v>
      </c>
      <c r="F394" s="40" cm="1">
        <f t="array" ref="F394">SUMPRODUCT($A394:$B394,$E$23:$F$23)+$G$23</f>
        <v>0.00220273212252453</v>
      </c>
      <c r="G394" s="40" cm="1">
        <f t="array" ref="G394">SUMPRODUCT($A394:$B394,$E$24:$F$24)+$G$24</f>
        <v>0.00907422278536362</v>
      </c>
      <c r="H394" s="10">
        <f t="shared" si="1463"/>
        <v>0.0156895252286662</v>
      </c>
      <c r="I394" s="10">
        <f t="shared" si="1464"/>
        <v>0.0313124278084561</v>
      </c>
      <c r="J394" s="10">
        <f t="shared" si="1465"/>
        <v>0.00220272855995821</v>
      </c>
      <c r="K394" s="10">
        <f t="shared" si="1466"/>
        <v>0.00907397373180349</v>
      </c>
      <c r="L394" s="10" cm="1">
        <f t="array" ref="L394">SUMPRODUCT(H394:K394,$E$28:$H$28)+$I$28</f>
        <v>-0.00010497388565083</v>
      </c>
      <c r="M394" s="10">
        <f t="shared" si="1467"/>
        <v>0.499973756528611</v>
      </c>
      <c r="N394">
        <f t="shared" si="1468"/>
        <v>0</v>
      </c>
      <c r="O394" s="4">
        <f t="shared" si="1469"/>
        <v>-0.693199668880211</v>
      </c>
      <c r="P394" s="61">
        <f t="shared" si="1470"/>
        <v>-0.500026243471389</v>
      </c>
      <c r="Q394" s="4">
        <f t="shared" si="1471"/>
        <v>0.999753838798099</v>
      </c>
      <c r="R394" s="4">
        <f t="shared" si="1472"/>
        <v>0.99901953186474</v>
      </c>
      <c r="S394" s="4">
        <f t="shared" si="1473"/>
        <v>0.999995147986891</v>
      </c>
      <c r="T394" s="4">
        <f t="shared" si="1474"/>
        <v>0.999917663000714</v>
      </c>
      <c r="U394" s="61">
        <f t="shared" si="1475"/>
        <v>0.000219048409791869</v>
      </c>
      <c r="V394" s="61">
        <f t="shared" si="1476"/>
        <v>0.00238387578222065</v>
      </c>
      <c r="W394" s="61">
        <f t="shared" si="1477"/>
        <v>0.00656963669441601</v>
      </c>
      <c r="X394" s="61">
        <f t="shared" si="1478"/>
        <v>-0.0044229798532427</v>
      </c>
      <c r="Y394" s="40" cm="1">
        <f t="array" ref="Y394">SUMPRODUCT($A394:$B394,$Z$21:$AA$21)+$AB$21</f>
        <v>0.0155083379009661</v>
      </c>
      <c r="Z394" s="40" cm="1">
        <f t="array" ref="Z394">SUMPRODUCT($A394:$B394,$Z$22:$AA$22)+$AB$22</f>
        <v>0.0293479561162749</v>
      </c>
      <c r="AA394" s="40" cm="1">
        <f t="array" ref="AA394">SUMPRODUCT($A394:$B394,$Z$23:$AA$23)+$AB$23</f>
        <v>-0.00326531975795858</v>
      </c>
      <c r="AB394" s="40" cm="1">
        <f t="array" ref="AB394">SUMPRODUCT($A394:$B394,$Z$24:$AA$24)+$AB$24</f>
        <v>0.0127541365320484</v>
      </c>
      <c r="AC394" s="10">
        <f t="shared" ref="AC394:AF394" si="1647">TANH(Y394)</f>
        <v>0.0155070947246386</v>
      </c>
      <c r="AD394" s="10">
        <f t="shared" si="1647"/>
        <v>0.0293395331952028</v>
      </c>
      <c r="AE394" s="10">
        <f t="shared" si="1647"/>
        <v>-0.00326530815272084</v>
      </c>
      <c r="AF394" s="10">
        <f t="shared" si="1647"/>
        <v>0.0127534450137554</v>
      </c>
      <c r="AG394" s="61" cm="1">
        <f t="array" ref="AG394">SUMPRODUCT(AC394:AF394,$Z$28:$AC$28)+$AD$28</f>
        <v>0.000144870781382776</v>
      </c>
      <c r="AH394" s="10">
        <f t="shared" si="1452"/>
        <v>0.500036217695282</v>
      </c>
      <c r="AI394">
        <f t="shared" si="1453"/>
        <v>1</v>
      </c>
      <c r="AJ394" s="4">
        <f t="shared" si="1454"/>
        <v>-0.693074747792697</v>
      </c>
      <c r="AK394" s="61">
        <f t="shared" si="1455"/>
        <v>-0.499963782304718</v>
      </c>
      <c r="AL394" s="4">
        <f t="shared" ref="AL394:AO394" si="1648">1-AC394^2</f>
        <v>0.999759530013201</v>
      </c>
      <c r="AM394" s="4">
        <f t="shared" si="1648"/>
        <v>0.999139191791888</v>
      </c>
      <c r="AN394" s="4">
        <f t="shared" si="1648"/>
        <v>0.999989337762668</v>
      </c>
      <c r="AO394" s="4">
        <f t="shared" si="1648"/>
        <v>0.999837349640281</v>
      </c>
      <c r="AP394" s="61">
        <f t="shared" si="1481"/>
        <v>0.00049442883464848</v>
      </c>
      <c r="AQ394" s="61">
        <f t="shared" si="1482"/>
        <v>0.000174459747833695</v>
      </c>
      <c r="AR394" s="61">
        <f t="shared" si="1483"/>
        <v>0.00618689978495829</v>
      </c>
      <c r="AS394" s="61">
        <f t="shared" si="1484"/>
        <v>-0.00515185088314682</v>
      </c>
      <c r="AT394" s="40" cm="1">
        <f t="array" ref="AT394">SUMPRODUCT($A394:$B394,$AO$21:$AP$21)+$AQ$21</f>
        <v>0.0150967177043887</v>
      </c>
      <c r="AU394" s="40" cm="1">
        <f t="array" ref="AU394">SUMPRODUCT($A394:$B394,$AO$22:$AP$22)+$AQ$22</f>
        <v>0.0292034424297298</v>
      </c>
      <c r="AV394" s="40" cm="1">
        <f t="array" ref="AV394">SUMPRODUCT($A394:$B394,$AO$23:$AP$23)+$AQ$23</f>
        <v>-0.00841336638799706</v>
      </c>
      <c r="AW394" s="40" cm="1">
        <f t="array" ref="AW394">SUMPRODUCT($A394:$B394,$AO$24:$AP$24)+$AQ$24</f>
        <v>0.0170359844894916</v>
      </c>
      <c r="AX394" s="10">
        <f t="shared" ref="AX394:BA394" si="1649">TANH(AT394)</f>
        <v>0.0150955709068358</v>
      </c>
      <c r="AY394" s="10">
        <f t="shared" si="1649"/>
        <v>0.0291951432960224</v>
      </c>
      <c r="AZ394" s="10">
        <f t="shared" si="1649"/>
        <v>-0.00841316788098368</v>
      </c>
      <c r="BA394" s="10">
        <f t="shared" si="1649"/>
        <v>0.0170343365925829</v>
      </c>
      <c r="BB394" s="10" cm="1">
        <f t="array" ref="BB394">SUMPRODUCT(AX394:BA394,$AU$28:$AX$28)+$AY$28</f>
        <v>0.000401141590148924</v>
      </c>
      <c r="BC394" s="10">
        <f t="shared" si="1458"/>
        <v>0.500100285396192</v>
      </c>
      <c r="BD394">
        <f t="shared" si="1459"/>
        <v>1</v>
      </c>
      <c r="BE394" s="4">
        <f t="shared" si="1460"/>
        <v>-0.692946629879193</v>
      </c>
      <c r="BF394" s="61">
        <f t="shared" si="1461"/>
        <v>-0.499899714603808</v>
      </c>
      <c r="BG394" s="4">
        <f t="shared" ref="BG394:BJ394" si="1650">1-AX394^2</f>
        <v>0.999772123738997</v>
      </c>
      <c r="BH394" s="4">
        <f t="shared" si="1650"/>
        <v>0.999147643607925</v>
      </c>
      <c r="BI394" s="4">
        <f t="shared" si="1650"/>
        <v>0.999929218606206</v>
      </c>
      <c r="BJ394" s="4">
        <f t="shared" si="1650"/>
        <v>0.999709831376851</v>
      </c>
      <c r="BK394" s="61">
        <f t="shared" si="1487"/>
        <v>0.000781714109456425</v>
      </c>
      <c r="BL394" s="61">
        <f t="shared" si="1488"/>
        <v>-0.0018997220566558</v>
      </c>
      <c r="BM394" s="61">
        <f t="shared" si="1489"/>
        <v>0.00617592741345895</v>
      </c>
      <c r="BN394" s="61">
        <f t="shared" si="1490"/>
        <v>-0.00612933101538468</v>
      </c>
    </row>
    <row r="395" spans="1:66">
      <c r="A395" s="4">
        <f>Planar_dataset!A364</f>
        <v>1.40701976836286</v>
      </c>
      <c r="B395" s="4">
        <f>Planar_dataset!B364</f>
        <v>-3.90266393606616</v>
      </c>
      <c r="C395">
        <f>Planar_dataset!C364</f>
        <v>1</v>
      </c>
      <c r="D395" s="40" cm="1">
        <f t="array" ref="D395">SUMPRODUCT($A395:$B395,$E$21:$F$21)+$G$21</f>
        <v>0.00813084369042361</v>
      </c>
      <c r="E395" s="40" cm="1">
        <f t="array" ref="E395">SUMPRODUCT($A395:$B395,$E$22:$F$22)+$G$22</f>
        <v>0.0740835961371731</v>
      </c>
      <c r="F395" s="40" cm="1">
        <f t="array" ref="F395">SUMPRODUCT($A395:$B395,$E$23:$F$23)+$G$23</f>
        <v>0.00994214389940318</v>
      </c>
      <c r="G395" s="40" cm="1">
        <f t="array" ref="G395">SUMPRODUCT($A395:$B395,$E$24:$F$24)+$G$24</f>
        <v>0.0233055402922005</v>
      </c>
      <c r="H395" s="10">
        <f t="shared" si="1463"/>
        <v>0.00813066451679161</v>
      </c>
      <c r="I395" s="10">
        <f t="shared" si="1464"/>
        <v>0.0739483600637139</v>
      </c>
      <c r="J395" s="10">
        <f t="shared" si="1465"/>
        <v>0.00994181633122273</v>
      </c>
      <c r="K395" s="10">
        <f t="shared" si="1466"/>
        <v>0.0233013217545635</v>
      </c>
      <c r="L395" s="10" cm="1">
        <f t="array" ref="L395">SUMPRODUCT(H395:K395,$E$28:$H$28)+$I$28</f>
        <v>-0.000280950929122945</v>
      </c>
      <c r="M395" s="10">
        <f t="shared" si="1467"/>
        <v>0.499929762268181</v>
      </c>
      <c r="N395">
        <f t="shared" si="1468"/>
        <v>0</v>
      </c>
      <c r="O395" s="4">
        <f t="shared" si="1469"/>
        <v>-0.693287665891185</v>
      </c>
      <c r="P395" s="61">
        <f t="shared" si="1470"/>
        <v>-0.500070237731819</v>
      </c>
      <c r="Q395" s="4">
        <f t="shared" si="1471"/>
        <v>0.999933892294515</v>
      </c>
      <c r="R395" s="4">
        <f t="shared" si="1472"/>
        <v>0.994531640043887</v>
      </c>
      <c r="S395" s="4">
        <f t="shared" si="1473"/>
        <v>0.999901160288036</v>
      </c>
      <c r="T395" s="4">
        <f t="shared" si="1474"/>
        <v>0.99945704840449</v>
      </c>
      <c r="U395" s="61">
        <f t="shared" si="1475"/>
        <v>0.000219107136140016</v>
      </c>
      <c r="V395" s="61">
        <f t="shared" si="1476"/>
        <v>0.00237337550615628</v>
      </c>
      <c r="W395" s="61">
        <f t="shared" si="1477"/>
        <v>0.00656959719433429</v>
      </c>
      <c r="X395" s="61">
        <f t="shared" si="1478"/>
        <v>-0.00442133136817173</v>
      </c>
      <c r="Y395" s="40" cm="1">
        <f t="array" ref="Y395">SUMPRODUCT($A395:$B395,$Z$21:$AA$21)+$AB$21</f>
        <v>0.00770937090559992</v>
      </c>
      <c r="Z395" s="40" cm="1">
        <f t="array" ref="Z395">SUMPRODUCT($A395:$B395,$Z$22:$AA$22)+$AB$22</f>
        <v>0.0695269099381955</v>
      </c>
      <c r="AA395" s="40" cm="1">
        <f t="array" ref="AA395">SUMPRODUCT($A395:$B395,$Z$23:$AA$23)+$AB$23</f>
        <v>-0.00268006810183468</v>
      </c>
      <c r="AB395" s="40" cm="1">
        <f t="array" ref="AB395">SUMPRODUCT($A395:$B395,$Z$24:$AA$24)+$AB$24</f>
        <v>0.0317997023317736</v>
      </c>
      <c r="AC395" s="10">
        <f t="shared" ref="AC395:AF395" si="1651">TANH(Y395)</f>
        <v>0.00770921817528679</v>
      </c>
      <c r="AD395" s="10">
        <f t="shared" si="1651"/>
        <v>0.0694150953138539</v>
      </c>
      <c r="AE395" s="10">
        <f t="shared" si="1651"/>
        <v>-0.00268006168508663</v>
      </c>
      <c r="AF395" s="10">
        <f t="shared" si="1651"/>
        <v>0.0317889878226589</v>
      </c>
      <c r="AG395" s="61" cm="1">
        <f t="array" ref="AG395">SUMPRODUCT(AC395:AF395,$Z$28:$AC$28)+$AD$28</f>
        <v>0.000327528328122209</v>
      </c>
      <c r="AH395" s="10">
        <f t="shared" si="1452"/>
        <v>0.500081882081299</v>
      </c>
      <c r="AI395">
        <f t="shared" si="1453"/>
        <v>1</v>
      </c>
      <c r="AJ395" s="4">
        <f t="shared" si="1454"/>
        <v>-0.692983429805235</v>
      </c>
      <c r="AK395" s="61">
        <f t="shared" si="1455"/>
        <v>-0.499918117918701</v>
      </c>
      <c r="AL395" s="4">
        <f t="shared" ref="AL395:AO395" si="1652">1-AC395^2</f>
        <v>0.999940567955126</v>
      </c>
      <c r="AM395" s="4">
        <f t="shared" si="1652"/>
        <v>0.995181544542569</v>
      </c>
      <c r="AN395" s="4">
        <f t="shared" si="1652"/>
        <v>0.999992817269364</v>
      </c>
      <c r="AO395" s="4">
        <f t="shared" si="1652"/>
        <v>0.998989460253211</v>
      </c>
      <c r="AP395" s="61">
        <f t="shared" si="1481"/>
        <v>0.000494473199530014</v>
      </c>
      <c r="AQ395" s="61">
        <f t="shared" si="1482"/>
        <v>0.000173752831603471</v>
      </c>
      <c r="AR395" s="61">
        <f t="shared" si="1483"/>
        <v>0.00618635622768878</v>
      </c>
      <c r="AS395" s="61">
        <f t="shared" si="1484"/>
        <v>-0.00514701182559146</v>
      </c>
      <c r="AT395" s="40" cm="1">
        <f t="array" ref="AT395">SUMPRODUCT($A395:$B395,$AO$21:$AP$21)+$AQ$21</f>
        <v>0.00675866703481202</v>
      </c>
      <c r="AU395" s="40" cm="1">
        <f t="array" ref="AU395">SUMPRODUCT($A395:$B395,$AO$22:$AP$22)+$AQ$22</f>
        <v>0.0691934436574711</v>
      </c>
      <c r="AV395" s="40" cm="1">
        <f t="array" ref="AV395">SUMPRODUCT($A395:$B395,$AO$23:$AP$23)+$AQ$23</f>
        <v>-0.0145627197879916</v>
      </c>
      <c r="AW395" s="40" cm="1">
        <f t="array" ref="AW395">SUMPRODUCT($A395:$B395,$AO$24:$AP$24)+$AQ$24</f>
        <v>0.0416825735915587</v>
      </c>
      <c r="AX395" s="10">
        <f t="shared" ref="AX395:BA395" si="1653">TANH(AT395)</f>
        <v>0.00675856412566833</v>
      </c>
      <c r="AY395" s="10">
        <f t="shared" si="1653"/>
        <v>0.0690832281559248</v>
      </c>
      <c r="AZ395" s="10">
        <f t="shared" si="1653"/>
        <v>-0.0145616904230209</v>
      </c>
      <c r="BA395" s="10">
        <f t="shared" si="1653"/>
        <v>0.0416584500756008</v>
      </c>
      <c r="BB395" s="10" cm="1">
        <f t="array" ref="BB395">SUMPRODUCT(AX395:BA395,$AU$28:$AX$28)+$AY$28</f>
        <v>0.000943866897836119</v>
      </c>
      <c r="BC395" s="10">
        <f t="shared" si="1458"/>
        <v>0.500235966706941</v>
      </c>
      <c r="BD395">
        <f t="shared" si="1459"/>
        <v>1</v>
      </c>
      <c r="BE395" s="4">
        <f t="shared" si="1460"/>
        <v>-0.692675358471613</v>
      </c>
      <c r="BF395" s="61">
        <f t="shared" si="1461"/>
        <v>-0.499764033293059</v>
      </c>
      <c r="BG395" s="4">
        <f t="shared" ref="BG395:BJ395" si="1654">1-AX395^2</f>
        <v>0.999954321810959</v>
      </c>
      <c r="BH395" s="4">
        <f t="shared" si="1654"/>
        <v>0.995227507587556</v>
      </c>
      <c r="BI395" s="4">
        <f t="shared" si="1654"/>
        <v>0.999787957172024</v>
      </c>
      <c r="BJ395" s="4">
        <f t="shared" si="1654"/>
        <v>0.998264573537299</v>
      </c>
      <c r="BK395" s="61">
        <f t="shared" si="1487"/>
        <v>0.000781644359511986</v>
      </c>
      <c r="BL395" s="61">
        <f t="shared" si="1488"/>
        <v>-0.00189175494077365</v>
      </c>
      <c r="BM395" s="61">
        <f t="shared" si="1489"/>
        <v>0.00617337891608586</v>
      </c>
      <c r="BN395" s="61">
        <f t="shared" si="1490"/>
        <v>-0.0061188087805223</v>
      </c>
    </row>
    <row r="396" spans="1:66">
      <c r="A396" s="4">
        <f>Planar_dataset!A365</f>
        <v>1.58125802146043</v>
      </c>
      <c r="B396" s="4">
        <f>Planar_dataset!B365</f>
        <v>-2.90841128871437</v>
      </c>
      <c r="C396">
        <f>Planar_dataset!C365</f>
        <v>1</v>
      </c>
      <c r="D396" s="40" cm="1">
        <f t="array" ref="D396">SUMPRODUCT($A396:$B396,$E$21:$F$21)+$G$21</f>
        <v>0.0155873294416011</v>
      </c>
      <c r="E396" s="40" cm="1">
        <f t="array" ref="E396">SUMPRODUCT($A396:$B396,$E$22:$F$22)+$G$22</f>
        <v>0.0557239061034163</v>
      </c>
      <c r="F396" s="40" cm="1">
        <f t="array" ref="F396">SUMPRODUCT($A396:$B396,$E$23:$F$23)+$G$23</f>
        <v>0.00593162699794325</v>
      </c>
      <c r="G396" s="40" cm="1">
        <f t="array" ref="G396">SUMPRODUCT($A396:$B396,$E$24:$F$24)+$G$24</f>
        <v>0.0169274021520437</v>
      </c>
      <c r="H396" s="10">
        <f t="shared" si="1463"/>
        <v>0.015586067173279</v>
      </c>
      <c r="I396" s="10">
        <f t="shared" si="1464"/>
        <v>0.055666300554042</v>
      </c>
      <c r="J396" s="10">
        <f t="shared" si="1465"/>
        <v>0.00593155743240771</v>
      </c>
      <c r="K396" s="10">
        <f t="shared" si="1466"/>
        <v>0.0169257855619699</v>
      </c>
      <c r="L396" s="10" cm="1">
        <f t="array" ref="L396">SUMPRODUCT(H396:K396,$E$28:$H$28)+$I$28</f>
        <v>-0.000200682507602006</v>
      </c>
      <c r="M396" s="10">
        <f t="shared" si="1467"/>
        <v>0.499949829373268</v>
      </c>
      <c r="N396">
        <f t="shared" si="1468"/>
        <v>0</v>
      </c>
      <c r="O396" s="4">
        <f t="shared" si="1469"/>
        <v>-0.69324752684793</v>
      </c>
      <c r="P396" s="61">
        <f t="shared" si="1470"/>
        <v>-0.500050170626732</v>
      </c>
      <c r="Q396" s="4">
        <f t="shared" si="1471"/>
        <v>0.99975707451007</v>
      </c>
      <c r="R396" s="4">
        <f t="shared" si="1472"/>
        <v>0.996901262982627</v>
      </c>
      <c r="S396" s="4">
        <f t="shared" si="1473"/>
        <v>0.999964816626426</v>
      </c>
      <c r="T396" s="4">
        <f t="shared" si="1474"/>
        <v>0.99971351778311</v>
      </c>
      <c r="U396" s="61">
        <f t="shared" si="1475"/>
        <v>0.000219059600638369</v>
      </c>
      <c r="V396" s="61">
        <f t="shared" si="1476"/>
        <v>0.00237893496728429</v>
      </c>
      <c r="W396" s="61">
        <f t="shared" si="1477"/>
        <v>0.00656975178683039</v>
      </c>
      <c r="X396" s="61">
        <f t="shared" si="1478"/>
        <v>-0.00442228845304035</v>
      </c>
      <c r="Y396" s="40" cm="1">
        <f t="array" ref="Y396">SUMPRODUCT($A396:$B396,$Z$21:$AA$21)+$AB$21</f>
        <v>0.0152670017723482</v>
      </c>
      <c r="Z396" s="40" cm="1">
        <f t="array" ref="Z396">SUMPRODUCT($A396:$B396,$Z$22:$AA$22)+$AB$22</f>
        <v>0.052259235647902</v>
      </c>
      <c r="AA396" s="40" cm="1">
        <f t="array" ref="AA396">SUMPRODUCT($A396:$B396,$Z$23:$AA$23)+$AB$23</f>
        <v>-0.00366404000351164</v>
      </c>
      <c r="AB396" s="40" cm="1">
        <f t="array" ref="AB396">SUMPRODUCT($A396:$B396,$Z$24:$AA$24)+$AB$24</f>
        <v>0.023384975215802</v>
      </c>
      <c r="AC396" s="10">
        <f t="shared" ref="AC396:AF396" si="1655">TANH(Y396)</f>
        <v>0.0152658157318329</v>
      </c>
      <c r="AD396" s="10">
        <f t="shared" si="1655"/>
        <v>0.0522117137537761</v>
      </c>
      <c r="AE396" s="10">
        <f t="shared" si="1655"/>
        <v>-0.00366402360678966</v>
      </c>
      <c r="AF396" s="10">
        <f t="shared" si="1655"/>
        <v>0.0233807134017304</v>
      </c>
      <c r="AG396" s="61" cm="1">
        <f t="array" ref="AG396">SUMPRODUCT(AC396:AF396,$Z$28:$AC$28)+$AD$28</f>
        <v>0.000251581428556789</v>
      </c>
      <c r="AH396" s="10">
        <f t="shared" si="1452"/>
        <v>0.500062895356807</v>
      </c>
      <c r="AI396">
        <f t="shared" si="1453"/>
        <v>1</v>
      </c>
      <c r="AJ396" s="4">
        <f t="shared" si="1454"/>
        <v>-0.693021397757319</v>
      </c>
      <c r="AK396" s="61">
        <f t="shared" si="1455"/>
        <v>-0.499937104643193</v>
      </c>
      <c r="AL396" s="4">
        <f t="shared" ref="AL396:AO396" si="1656">1-AC396^2</f>
        <v>0.999766954870042</v>
      </c>
      <c r="AM396" s="4">
        <f t="shared" si="1656"/>
        <v>0.997273936946894</v>
      </c>
      <c r="AN396" s="4">
        <f t="shared" si="1656"/>
        <v>0.999986574931009</v>
      </c>
      <c r="AO396" s="4">
        <f t="shared" si="1656"/>
        <v>0.999453342240826</v>
      </c>
      <c r="AP396" s="61">
        <f t="shared" si="1481"/>
        <v>0.000494406124077644</v>
      </c>
      <c r="AQ396" s="61">
        <f t="shared" si="1482"/>
        <v>0.000174124763933397</v>
      </c>
      <c r="AR396" s="61">
        <f t="shared" si="1483"/>
        <v>0.00618655256437588</v>
      </c>
      <c r="AS396" s="61">
        <f t="shared" si="1484"/>
        <v>-0.005149597419455</v>
      </c>
      <c r="AT396" s="40" cm="1">
        <f t="array" ref="AT396">SUMPRODUCT($A396:$B396,$AO$21:$AP$21)+$AQ$21</f>
        <v>0.0145444357232229</v>
      </c>
      <c r="AU396" s="40" cm="1">
        <f t="array" ref="AU396">SUMPRODUCT($A396:$B396,$AO$22:$AP$22)+$AQ$22</f>
        <v>0.0520056848591217</v>
      </c>
      <c r="AV396" s="40" cm="1">
        <f t="array" ref="AV396">SUMPRODUCT($A396:$B396,$AO$23:$AP$23)+$AQ$23</f>
        <v>-0.0126977647274795</v>
      </c>
      <c r="AW396" s="40" cm="1">
        <f t="array" ref="AW396">SUMPRODUCT($A396:$B396,$AO$24:$AP$24)+$AQ$24</f>
        <v>0.0308985297376568</v>
      </c>
      <c r="AX396" s="10">
        <f t="shared" ref="AX396:BA396" si="1657">TANH(AT396)</f>
        <v>0.014543410230392</v>
      </c>
      <c r="AY396" s="10">
        <f t="shared" si="1657"/>
        <v>0.0519588508183711</v>
      </c>
      <c r="AZ396" s="10">
        <f t="shared" si="1657"/>
        <v>-0.0126970823376194</v>
      </c>
      <c r="BA396" s="10">
        <f t="shared" si="1657"/>
        <v>0.0308887003521152</v>
      </c>
      <c r="BB396" s="10" cm="1">
        <f t="array" ref="BB396">SUMPRODUCT(AX396:BA396,$AU$28:$AX$28)+$AY$28</f>
        <v>0.000711433796724721</v>
      </c>
      <c r="BC396" s="10">
        <f t="shared" si="1458"/>
        <v>0.50017785844168</v>
      </c>
      <c r="BD396">
        <f t="shared" si="1459"/>
        <v>1</v>
      </c>
      <c r="BE396" s="4">
        <f t="shared" si="1460"/>
        <v>-0.692791526928837</v>
      </c>
      <c r="BF396" s="61">
        <f t="shared" si="1461"/>
        <v>-0.49982214155832</v>
      </c>
      <c r="BG396" s="4">
        <f t="shared" ref="BG396:BJ396" si="1658">1-AX396^2</f>
        <v>0.999788489218871</v>
      </c>
      <c r="BH396" s="4">
        <f t="shared" si="1658"/>
        <v>0.997300277821634</v>
      </c>
      <c r="BI396" s="4">
        <f t="shared" si="1658"/>
        <v>0.999838784100112</v>
      </c>
      <c r="BJ396" s="4">
        <f t="shared" si="1658"/>
        <v>0.999045888190557</v>
      </c>
      <c r="BK396" s="61">
        <f t="shared" si="1487"/>
        <v>0.000781605599294786</v>
      </c>
      <c r="BL396" s="61">
        <f t="shared" si="1488"/>
        <v>-0.00189591533272214</v>
      </c>
      <c r="BM396" s="61">
        <f t="shared" si="1489"/>
        <v>0.00617441058043746</v>
      </c>
      <c r="BN396" s="61">
        <f t="shared" si="1490"/>
        <v>-0.00612430980579304</v>
      </c>
    </row>
    <row r="397" spans="1:66">
      <c r="A397" s="4">
        <f>Planar_dataset!A366</f>
        <v>-1.72159327356055</v>
      </c>
      <c r="B397" s="4">
        <f>Planar_dataset!B366</f>
        <v>1.31250839202649</v>
      </c>
      <c r="C397">
        <f>Planar_dataset!C366</f>
        <v>1</v>
      </c>
      <c r="D397" s="40" cm="1">
        <f t="array" ref="D397">SUMPRODUCT($A397:$B397,$E$21:$F$21)+$G$21</f>
        <v>-0.0250636790675728</v>
      </c>
      <c r="E397" s="40" cm="1">
        <f t="array" ref="E397">SUMPRODUCT($A397:$B397,$E$22:$F$22)+$G$22</f>
        <v>-0.0261197920359442</v>
      </c>
      <c r="F397" s="40" cm="1">
        <f t="array" ref="F397">SUMPRODUCT($A397:$B397,$E$23:$F$23)+$G$23</f>
        <v>0.000119255261765439</v>
      </c>
      <c r="G397" s="40" cm="1">
        <f t="array" ref="G397">SUMPRODUCT($A397:$B397,$E$24:$F$24)+$G$24</f>
        <v>-0.0068049647217295</v>
      </c>
      <c r="H397" s="10">
        <f t="shared" si="1463"/>
        <v>-0.0250584321517765</v>
      </c>
      <c r="I397" s="10">
        <f t="shared" si="1464"/>
        <v>-0.0261138536367533</v>
      </c>
      <c r="J397" s="10">
        <f t="shared" si="1465"/>
        <v>0.000119255261200097</v>
      </c>
      <c r="K397" s="10">
        <f t="shared" si="1466"/>
        <v>-0.00680485968327208</v>
      </c>
      <c r="L397" s="10" cm="1">
        <f t="array" ref="L397">SUMPRODUCT(H397:K397,$E$28:$H$28)+$I$28</f>
        <v>7.38359995560045e-5</v>
      </c>
      <c r="M397" s="10">
        <f t="shared" si="1467"/>
        <v>0.500018458999881</v>
      </c>
      <c r="N397">
        <f t="shared" si="1468"/>
        <v>1</v>
      </c>
      <c r="O397" s="4">
        <f t="shared" si="1469"/>
        <v>-0.693110263241637</v>
      </c>
      <c r="P397" s="61">
        <f t="shared" si="1470"/>
        <v>-0.499981541000119</v>
      </c>
      <c r="Q397" s="4">
        <f t="shared" si="1471"/>
        <v>0.999372074978095</v>
      </c>
      <c r="R397" s="4">
        <f t="shared" si="1472"/>
        <v>0.999318066648238</v>
      </c>
      <c r="S397" s="4">
        <f t="shared" si="1473"/>
        <v>0.999999985778183</v>
      </c>
      <c r="T397" s="4">
        <f t="shared" si="1474"/>
        <v>0.999953693884691</v>
      </c>
      <c r="U397" s="61">
        <f t="shared" si="1475"/>
        <v>0.000218945188939217</v>
      </c>
      <c r="V397" s="61">
        <f t="shared" si="1476"/>
        <v>0.00238437496773833</v>
      </c>
      <c r="W397" s="61">
        <f t="shared" si="1477"/>
        <v>0.00656908114709587</v>
      </c>
      <c r="X397" s="61">
        <f t="shared" si="1478"/>
        <v>-0.00442274380048542</v>
      </c>
      <c r="Y397" s="40" cm="1">
        <f t="array" ref="Y397">SUMPRODUCT($A397:$B397,$Z$21:$AA$21)+$AB$21</f>
        <v>-0.024907322094233</v>
      </c>
      <c r="Z397" s="40" cm="1">
        <f t="array" ref="Z397">SUMPRODUCT($A397:$B397,$Z$22:$AA$22)+$AB$22</f>
        <v>-0.0244256560829883</v>
      </c>
      <c r="AA397" s="40" cm="1">
        <f t="array" ref="AA397">SUMPRODUCT($A397:$B397,$Z$23:$AA$23)+$AB$23</f>
        <v>0.00480747819796746</v>
      </c>
      <c r="AB397" s="40" cm="1">
        <f t="array" ref="AB397">SUMPRODUCT($A397:$B397,$Z$24:$AA$24)+$AB$24</f>
        <v>-0.00996028179536853</v>
      </c>
      <c r="AC397" s="10">
        <f t="shared" ref="AC397:AF397" si="1659">TANH(Y397)</f>
        <v>-0.0249021727479322</v>
      </c>
      <c r="AD397" s="10">
        <f t="shared" si="1659"/>
        <v>-0.0244207996899338</v>
      </c>
      <c r="AE397" s="10">
        <f t="shared" si="1659"/>
        <v>0.0048074411617436</v>
      </c>
      <c r="AF397" s="10">
        <f t="shared" si="1659"/>
        <v>-0.0099599524311713</v>
      </c>
      <c r="AG397" s="61" cm="1">
        <f t="array" ref="AG397">SUMPRODUCT(AC397:AF397,$Z$28:$AC$28)+$AD$28</f>
        <v>-0.000130368133165317</v>
      </c>
      <c r="AH397" s="10">
        <f t="shared" si="1452"/>
        <v>0.499967407966755</v>
      </c>
      <c r="AI397">
        <f t="shared" si="1453"/>
        <v>0</v>
      </c>
      <c r="AJ397" s="4">
        <f t="shared" si="1454"/>
        <v>-0.693212366751009</v>
      </c>
      <c r="AK397" s="61">
        <f t="shared" si="1455"/>
        <v>-0.500032592033245</v>
      </c>
      <c r="AL397" s="4">
        <f t="shared" ref="AL397:AO397" si="1660">1-AC397^2</f>
        <v>0.999379881792432</v>
      </c>
      <c r="AM397" s="4">
        <f t="shared" si="1660"/>
        <v>0.999403624542504</v>
      </c>
      <c r="AN397" s="4">
        <f t="shared" si="1660"/>
        <v>0.999976888509476</v>
      </c>
      <c r="AO397" s="4">
        <f t="shared" si="1660"/>
        <v>0.999900799347569</v>
      </c>
      <c r="AP397" s="61">
        <f t="shared" si="1481"/>
        <v>0.000494309102588222</v>
      </c>
      <c r="AQ397" s="61">
        <f t="shared" si="1482"/>
        <v>0.000174529937600171</v>
      </c>
      <c r="AR397" s="61">
        <f t="shared" si="1483"/>
        <v>0.00618767425072247</v>
      </c>
      <c r="AS397" s="61">
        <f t="shared" si="1484"/>
        <v>-0.00515288691103121</v>
      </c>
      <c r="AT397" s="40" cm="1">
        <f t="array" ref="AT397">SUMPRODUCT($A397:$B397,$AO$21:$AP$21)+$AQ$21</f>
        <v>-0.0245546111111971</v>
      </c>
      <c r="AU397" s="40" cm="1">
        <f t="array" ref="AU397">SUMPRODUCT($A397:$B397,$AO$22:$AP$22)+$AQ$22</f>
        <v>-0.0243016810421583</v>
      </c>
      <c r="AV397" s="40" cm="1">
        <f t="array" ref="AV397">SUMPRODUCT($A397:$B397,$AO$23:$AP$23)+$AQ$23</f>
        <v>0.0092216231049022</v>
      </c>
      <c r="AW397" s="40" cm="1">
        <f t="array" ref="AW397">SUMPRODUCT($A397:$B397,$AO$24:$AP$24)+$AQ$24</f>
        <v>-0.0136319853769082</v>
      </c>
      <c r="AX397" s="10">
        <f t="shared" ref="AX397:BA397" si="1661">TANH(AT397)</f>
        <v>-0.0245496774059545</v>
      </c>
      <c r="AY397" s="10">
        <f t="shared" si="1661"/>
        <v>-0.02429689821029</v>
      </c>
      <c r="AZ397" s="10">
        <f t="shared" si="1661"/>
        <v>0.00922136171664223</v>
      </c>
      <c r="BA397" s="10">
        <f t="shared" si="1661"/>
        <v>-0.0136311410243977</v>
      </c>
      <c r="BB397" s="10" cm="1">
        <f t="array" ref="BB397">SUMPRODUCT(AX397:BA397,$AU$28:$AX$28)+$AY$28</f>
        <v>-0.000334284095643863</v>
      </c>
      <c r="BC397" s="10">
        <f t="shared" si="1458"/>
        <v>0.499916428976867</v>
      </c>
      <c r="BD397">
        <f t="shared" si="1459"/>
        <v>0</v>
      </c>
      <c r="BE397" s="4">
        <f t="shared" si="1460"/>
        <v>-0.693314336575999</v>
      </c>
      <c r="BF397" s="61">
        <f t="shared" si="1461"/>
        <v>-0.500083571023133</v>
      </c>
      <c r="BG397" s="4">
        <f t="shared" ref="BG397:BJ397" si="1662">1-AX397^2</f>
        <v>0.999397313339264</v>
      </c>
      <c r="BH397" s="4">
        <f t="shared" si="1662"/>
        <v>0.999409660737359</v>
      </c>
      <c r="BI397" s="4">
        <f t="shared" si="1662"/>
        <v>0.999914966488091</v>
      </c>
      <c r="BJ397" s="4">
        <f t="shared" si="1662"/>
        <v>0.999814191994373</v>
      </c>
      <c r="BK397" s="61">
        <f t="shared" si="1487"/>
        <v>0.000781708444291915</v>
      </c>
      <c r="BL397" s="61">
        <f t="shared" si="1488"/>
        <v>-0.00190091911655933</v>
      </c>
      <c r="BM397" s="61">
        <f t="shared" si="1489"/>
        <v>0.00617811077818816</v>
      </c>
      <c r="BN397" s="61">
        <f t="shared" si="1490"/>
        <v>-0.00613222538299534</v>
      </c>
    </row>
    <row r="398" spans="1:66">
      <c r="A398" s="4">
        <f>Planar_dataset!A367</f>
        <v>0.568722722029847</v>
      </c>
      <c r="B398" s="4">
        <f>Planar_dataset!B367</f>
        <v>2.59847860238576</v>
      </c>
      <c r="C398">
        <f>Planar_dataset!C367</f>
        <v>1</v>
      </c>
      <c r="D398" s="40" cm="1">
        <f t="array" ref="D398">SUMPRODUCT($A398:$B398,$E$21:$F$21)+$G$21</f>
        <v>0.0215149516039539</v>
      </c>
      <c r="E398" s="40" cm="1">
        <f t="array" ref="E398">SUMPRODUCT($A398:$B398,$E$22:$F$22)+$G$22</f>
        <v>-0.0478736561268372</v>
      </c>
      <c r="F398" s="40" cm="1">
        <f t="array" ref="F398">SUMPRODUCT($A398:$B398,$E$23:$F$23)+$G$23</f>
        <v>-0.0107959059022763</v>
      </c>
      <c r="G398" s="40" cm="1">
        <f t="array" ref="G398">SUMPRODUCT($A398:$B398,$E$24:$F$24)+$G$24</f>
        <v>-0.0167630480298164</v>
      </c>
      <c r="H398" s="10">
        <f t="shared" si="1463"/>
        <v>0.0215116325106537</v>
      </c>
      <c r="I398" s="10">
        <f t="shared" si="1464"/>
        <v>-0.0478371159555912</v>
      </c>
      <c r="J398" s="10">
        <f t="shared" si="1465"/>
        <v>-0.0107954864951839</v>
      </c>
      <c r="K398" s="10">
        <f t="shared" si="1466"/>
        <v>-0.016761478068681</v>
      </c>
      <c r="L398" s="10" cm="1">
        <f t="array" ref="L398">SUMPRODUCT(H398:K398,$E$28:$H$28)+$I$28</f>
        <v>0.000212423644777232</v>
      </c>
      <c r="M398" s="10">
        <f t="shared" si="1467"/>
        <v>0.500053105910995</v>
      </c>
      <c r="N398">
        <f t="shared" si="1468"/>
        <v>1</v>
      </c>
      <c r="O398" s="4">
        <f t="shared" si="1469"/>
        <v>-0.693040974378032</v>
      </c>
      <c r="P398" s="61">
        <f t="shared" si="1470"/>
        <v>-0.499946894089005</v>
      </c>
      <c r="Q398" s="4">
        <f t="shared" si="1471"/>
        <v>0.999537249666727</v>
      </c>
      <c r="R398" s="4">
        <f t="shared" si="1472"/>
        <v>0.997711610337051</v>
      </c>
      <c r="S398" s="4">
        <f t="shared" si="1473"/>
        <v>0.999883457471332</v>
      </c>
      <c r="T398" s="4">
        <f t="shared" si="1474"/>
        <v>0.999719052852953</v>
      </c>
      <c r="U398" s="61">
        <f t="shared" si="1475"/>
        <v>0.000218966201248557</v>
      </c>
      <c r="V398" s="61">
        <f t="shared" si="1476"/>
        <v>0.00238037699672567</v>
      </c>
      <c r="W398" s="61">
        <f t="shared" si="1477"/>
        <v>0.00656786050267984</v>
      </c>
      <c r="X398" s="61">
        <f t="shared" si="1478"/>
        <v>-0.00442139958703908</v>
      </c>
      <c r="Y398" s="40" cm="1">
        <f t="array" ref="Y398">SUMPRODUCT($A398:$B398,$Z$21:$AA$21)+$AB$21</f>
        <v>0.0217779733774959</v>
      </c>
      <c r="Z398" s="40" cm="1">
        <f t="array" ref="Z398">SUMPRODUCT($A398:$B398,$Z$22:$AA$22)+$AB$22</f>
        <v>-0.0450341780226744</v>
      </c>
      <c r="AA398" s="40" cm="1">
        <f t="array" ref="AA398">SUMPRODUCT($A398:$B398,$Z$23:$AA$23)+$AB$23</f>
        <v>-0.00292626679968024</v>
      </c>
      <c r="AB398" s="40" cm="1">
        <f t="array" ref="AB398">SUMPRODUCT($A398:$B398,$Z$24:$AA$24)+$AB$24</f>
        <v>-0.0220585890586156</v>
      </c>
      <c r="AC398" s="10">
        <f t="shared" ref="AC398:AF398" si="1663">TANH(Y398)</f>
        <v>0.0217745310772325</v>
      </c>
      <c r="AD398" s="10">
        <f t="shared" si="1663"/>
        <v>-0.0450037584366681</v>
      </c>
      <c r="AE398" s="10">
        <f t="shared" si="1663"/>
        <v>-0.00292625844713151</v>
      </c>
      <c r="AF398" s="10">
        <f t="shared" si="1663"/>
        <v>-0.0220550119888045</v>
      </c>
      <c r="AG398" s="61" cm="1">
        <f t="array" ref="AG398">SUMPRODUCT(AC398:AF398,$Z$28:$AC$28)+$AD$28</f>
        <v>-0.000198300680045854</v>
      </c>
      <c r="AH398" s="10">
        <f t="shared" si="1452"/>
        <v>0.499950424830151</v>
      </c>
      <c r="AI398">
        <f t="shared" si="1453"/>
        <v>0</v>
      </c>
      <c r="AJ398" s="4">
        <f t="shared" si="1454"/>
        <v>-0.693246335815363</v>
      </c>
      <c r="AK398" s="61">
        <f t="shared" si="1455"/>
        <v>-0.500049575169849</v>
      </c>
      <c r="AL398" s="4">
        <f t="shared" ref="AL398:AO398" si="1664">1-AC398^2</f>
        <v>0.999525869796367</v>
      </c>
      <c r="AM398" s="4">
        <f t="shared" si="1664"/>
        <v>0.997974661726574</v>
      </c>
      <c r="AN398" s="4">
        <f t="shared" si="1664"/>
        <v>0.999991437011501</v>
      </c>
      <c r="AO398" s="4">
        <f t="shared" si="1664"/>
        <v>0.999513576446174</v>
      </c>
      <c r="AP398" s="61">
        <f t="shared" si="1481"/>
        <v>0.000494398101761061</v>
      </c>
      <c r="AQ398" s="61">
        <f t="shared" si="1482"/>
        <v>0.000174286311255761</v>
      </c>
      <c r="AR398" s="61">
        <f t="shared" si="1483"/>
        <v>0.0061879744357871</v>
      </c>
      <c r="AS398" s="61">
        <f t="shared" si="1484"/>
        <v>-0.00515106634243551</v>
      </c>
      <c r="AT398" s="40" cm="1">
        <f t="array" ref="AT398">SUMPRODUCT($A398:$B398,$AO$21:$AP$21)+$AQ$21</f>
        <v>0.022371225522694</v>
      </c>
      <c r="AU398" s="40" cm="1">
        <f t="array" ref="AU398">SUMPRODUCT($A398:$B398,$AO$22:$AP$22)+$AQ$22</f>
        <v>-0.0448263829171466</v>
      </c>
      <c r="AV398" s="40" cm="1">
        <f t="array" ref="AV398">SUMPRODUCT($A398:$B398,$AO$23:$AP$23)+$AQ$23</f>
        <v>0.00448143572979029</v>
      </c>
      <c r="AW398" s="40" cm="1">
        <f t="array" ref="AW398">SUMPRODUCT($A398:$B398,$AO$24:$AP$24)+$AQ$24</f>
        <v>-0.028219224676184</v>
      </c>
      <c r="AX398" s="10">
        <f t="shared" ref="AX398:BA398" si="1665">TANH(AT398)</f>
        <v>0.0223674942143345</v>
      </c>
      <c r="AY398" s="10">
        <f t="shared" si="1665"/>
        <v>-0.0447963822502143</v>
      </c>
      <c r="AZ398" s="10">
        <f t="shared" si="1665"/>
        <v>0.00448140572940906</v>
      </c>
      <c r="BA398" s="10">
        <f t="shared" si="1665"/>
        <v>-0.0282117365067242</v>
      </c>
      <c r="BB398" s="10" cm="1">
        <f t="array" ref="BB398">SUMPRODUCT(AX398:BA398,$AU$28:$AX$28)+$AY$28</f>
        <v>-0.000605899089440952</v>
      </c>
      <c r="BC398" s="10">
        <f t="shared" si="1458"/>
        <v>0.499848525232274</v>
      </c>
      <c r="BD398">
        <f t="shared" si="1459"/>
        <v>0</v>
      </c>
      <c r="BE398" s="4">
        <f t="shared" si="1460"/>
        <v>-0.693450175993878</v>
      </c>
      <c r="BF398" s="61">
        <f t="shared" si="1461"/>
        <v>-0.500151474767726</v>
      </c>
      <c r="BG398" s="4">
        <f t="shared" ref="BG398:BJ398" si="1666">1-AX398^2</f>
        <v>0.999499695202572</v>
      </c>
      <c r="BH398" s="4">
        <f t="shared" si="1666"/>
        <v>0.997993284137293</v>
      </c>
      <c r="BI398" s="4">
        <f t="shared" si="1666"/>
        <v>0.999979917002688</v>
      </c>
      <c r="BJ398" s="4">
        <f t="shared" si="1666"/>
        <v>0.999204097923275</v>
      </c>
      <c r="BK398" s="61">
        <f t="shared" si="1487"/>
        <v>0.000781894680316511</v>
      </c>
      <c r="BL398" s="61">
        <f t="shared" si="1488"/>
        <v>-0.00189848285893053</v>
      </c>
      <c r="BM398" s="61">
        <f t="shared" si="1489"/>
        <v>0.0061793510317764</v>
      </c>
      <c r="BN398" s="61">
        <f t="shared" si="1490"/>
        <v>-0.00612931560822832</v>
      </c>
    </row>
    <row r="399" spans="1:66">
      <c r="A399" s="4">
        <f>Planar_dataset!A368</f>
        <v>1.60960641088236</v>
      </c>
      <c r="B399" s="4">
        <f>Planar_dataset!B368</f>
        <v>-3.50186706781348</v>
      </c>
      <c r="C399">
        <f>Planar_dataset!C368</f>
        <v>1</v>
      </c>
      <c r="D399" s="40" cm="1">
        <f t="array" ref="D399">SUMPRODUCT($A399:$B399,$E$21:$F$21)+$G$21</f>
        <v>0.0135038838723604</v>
      </c>
      <c r="E399" s="40" cm="1">
        <f t="array" ref="E399">SUMPRODUCT($A399:$B399,$E$22:$F$22)+$G$22</f>
        <v>0.0668102667226544</v>
      </c>
      <c r="F399" s="40" cm="1">
        <f t="array" ref="F399">SUMPRODUCT($A399:$B399,$E$23:$F$23)+$G$23</f>
        <v>0.0079583295744288</v>
      </c>
      <c r="G399" s="40" cm="1">
        <f t="array" ref="G399">SUMPRODUCT($A399:$B399,$E$24:$F$24)+$G$24</f>
        <v>0.0206249180262612</v>
      </c>
      <c r="H399" s="10">
        <f t="shared" si="1463"/>
        <v>0.0135030630991897</v>
      </c>
      <c r="I399" s="10">
        <f t="shared" si="1464"/>
        <v>0.0667110388544718</v>
      </c>
      <c r="J399" s="10">
        <f t="shared" si="1465"/>
        <v>0.00795816156505844</v>
      </c>
      <c r="K399" s="10">
        <f t="shared" si="1466"/>
        <v>0.0206219939981218</v>
      </c>
      <c r="L399" s="10" cm="1">
        <f t="array" ref="L399">SUMPRODUCT(H399:K399,$E$28:$H$28)+$I$28</f>
        <v>-0.000246406606265695</v>
      </c>
      <c r="M399" s="10">
        <f t="shared" si="1467"/>
        <v>0.499938398348745</v>
      </c>
      <c r="N399">
        <f t="shared" si="1468"/>
        <v>0</v>
      </c>
      <c r="O399" s="4">
        <f t="shared" si="1469"/>
        <v>-0.693270391452605</v>
      </c>
      <c r="P399" s="61">
        <f t="shared" si="1470"/>
        <v>-0.500061601651255</v>
      </c>
      <c r="Q399" s="4">
        <f t="shared" si="1471"/>
        <v>0.999817667286939</v>
      </c>
      <c r="R399" s="4">
        <f t="shared" si="1472"/>
        <v>0.995549637294957</v>
      </c>
      <c r="S399" s="4">
        <f t="shared" si="1473"/>
        <v>0.999936667664504</v>
      </c>
      <c r="T399" s="4">
        <f t="shared" si="1474"/>
        <v>0.999574733363541</v>
      </c>
      <c r="U399" s="61">
        <f t="shared" si="1475"/>
        <v>0.00021907788524547</v>
      </c>
      <c r="V399" s="61">
        <f t="shared" si="1476"/>
        <v>0.00237576385107011</v>
      </c>
      <c r="W399" s="61">
        <f t="shared" si="1477"/>
        <v>0.00656971702732114</v>
      </c>
      <c r="X399" s="61">
        <f t="shared" si="1478"/>
        <v>-0.00442177561082458</v>
      </c>
      <c r="Y399" s="40" cm="1">
        <f t="array" ref="Y399">SUMPRODUCT($A399:$B399,$Z$21:$AA$21)+$AB$21</f>
        <v>0.013121635800023</v>
      </c>
      <c r="Z399" s="40" cm="1">
        <f t="array" ref="Z399">SUMPRODUCT($A399:$B399,$Z$22:$AA$22)+$AB$22</f>
        <v>0.0626766694328676</v>
      </c>
      <c r="AA399" s="40" cm="1">
        <f t="array" ref="AA399">SUMPRODUCT($A399:$B399,$Z$23:$AA$23)+$AB$23</f>
        <v>-0.00349082894831763</v>
      </c>
      <c r="AB399" s="40" cm="1">
        <f t="array" ref="AB399">SUMPRODUCT($A399:$B399,$Z$24:$AA$24)+$AB$24</f>
        <v>0.0283297590978811</v>
      </c>
      <c r="AC399" s="10">
        <f t="shared" ref="AC399:AF399" si="1667">TANH(Y399)</f>
        <v>0.013120882769163</v>
      </c>
      <c r="AD399" s="10">
        <f t="shared" si="1667"/>
        <v>0.0625947259161739</v>
      </c>
      <c r="AE399" s="10">
        <f t="shared" si="1667"/>
        <v>-0.00349081476877135</v>
      </c>
      <c r="AF399" s="10">
        <f t="shared" si="1667"/>
        <v>0.0283221826089842</v>
      </c>
      <c r="AG399" s="61" cm="1">
        <f t="array" ref="AG399">SUMPRODUCT(AC399:AF399,$Z$28:$AC$28)+$AD$28</f>
        <v>0.000298860873680024</v>
      </c>
      <c r="AH399" s="10">
        <f t="shared" si="1452"/>
        <v>0.500074715217864</v>
      </c>
      <c r="AI399">
        <f t="shared" si="1453"/>
        <v>1</v>
      </c>
      <c r="AJ399" s="4">
        <f t="shared" si="1454"/>
        <v>-0.692997761287833</v>
      </c>
      <c r="AK399" s="61">
        <f t="shared" si="1455"/>
        <v>-0.499925284782136</v>
      </c>
      <c r="AL399" s="4">
        <f t="shared" ref="AL399:AO399" si="1668">1-AC399^2</f>
        <v>0.999827842435358</v>
      </c>
      <c r="AM399" s="4">
        <f t="shared" si="1668"/>
        <v>0.996081900287479</v>
      </c>
      <c r="AN399" s="4">
        <f t="shared" si="1668"/>
        <v>0.99998781421225</v>
      </c>
      <c r="AO399" s="4">
        <f t="shared" si="1668"/>
        <v>0.999197853972263</v>
      </c>
      <c r="AP399" s="61">
        <f t="shared" si="1481"/>
        <v>0.000494424544474203</v>
      </c>
      <c r="AQ399" s="61">
        <f t="shared" si="1482"/>
        <v>0.000173912521596549</v>
      </c>
      <c r="AR399" s="61">
        <f t="shared" si="1483"/>
        <v>0.00618641396439363</v>
      </c>
      <c r="AS399" s="61">
        <f t="shared" si="1484"/>
        <v>-0.00514815931887219</v>
      </c>
      <c r="AT399" s="40" cm="1">
        <f t="array" ref="AT399">SUMPRODUCT($A399:$B399,$AO$21:$AP$21)+$AQ$21</f>
        <v>0.0122594022269545</v>
      </c>
      <c r="AU399" s="40" cm="1">
        <f t="array" ref="AU399">SUMPRODUCT($A399:$B399,$AO$22:$AP$22)+$AQ$22</f>
        <v>0.0623741656200829</v>
      </c>
      <c r="AV399" s="40" cm="1">
        <f t="array" ref="AV399">SUMPRODUCT($A399:$B399,$AO$23:$AP$23)+$AQ$23</f>
        <v>-0.0142693436427822</v>
      </c>
      <c r="AW399" s="40" cm="1">
        <f t="array" ref="AW399">SUMPRODUCT($A399:$B399,$AO$24:$AP$24)+$AQ$24</f>
        <v>0.0372944150171111</v>
      </c>
      <c r="AX399" s="10">
        <f t="shared" ref="AX399:BA399" si="1669">TANH(AT399)</f>
        <v>0.012258788096661</v>
      </c>
      <c r="AY399" s="10">
        <f t="shared" si="1669"/>
        <v>0.0622934016470641</v>
      </c>
      <c r="AZ399" s="10">
        <f t="shared" si="1669"/>
        <v>-0.0142683752414763</v>
      </c>
      <c r="BA399" s="10">
        <f t="shared" si="1669"/>
        <v>0.0372771340281487</v>
      </c>
      <c r="BB399" s="10" cm="1">
        <f t="array" ref="BB399">SUMPRODUCT(AX399:BA399,$AU$28:$AX$28)+$AY$28</f>
        <v>0.000852079843941664</v>
      </c>
      <c r="BC399" s="10">
        <f t="shared" si="1458"/>
        <v>0.500213019948097</v>
      </c>
      <c r="BD399">
        <f t="shared" si="1459"/>
        <v>1</v>
      </c>
      <c r="BE399" s="4">
        <f t="shared" si="1460"/>
        <v>-0.692721231392979</v>
      </c>
      <c r="BF399" s="61">
        <f t="shared" si="1461"/>
        <v>-0.499786980051903</v>
      </c>
      <c r="BG399" s="4">
        <f t="shared" ref="BG399:BJ399" si="1670">1-AX399^2</f>
        <v>0.999849722114401</v>
      </c>
      <c r="BH399" s="4">
        <f t="shared" si="1670"/>
        <v>0.996119532111237</v>
      </c>
      <c r="BI399" s="4">
        <f t="shared" si="1670"/>
        <v>0.999796413467968</v>
      </c>
      <c r="BJ399" s="4">
        <f t="shared" si="1670"/>
        <v>0.998610415278647</v>
      </c>
      <c r="BK399" s="61">
        <f t="shared" si="1487"/>
        <v>0.000781598481606791</v>
      </c>
      <c r="BL399" s="61">
        <f t="shared" si="1488"/>
        <v>-0.00189353746286936</v>
      </c>
      <c r="BM399" s="61">
        <f t="shared" si="1489"/>
        <v>0.0061737145853191</v>
      </c>
      <c r="BN399" s="61">
        <f t="shared" si="1490"/>
        <v>-0.00612120964237343</v>
      </c>
    </row>
    <row r="400" spans="1:66">
      <c r="A400" s="4">
        <f>Planar_dataset!A369</f>
        <v>1.70849760573326</v>
      </c>
      <c r="B400" s="4">
        <f>Planar_dataset!B369</f>
        <v>-2.9603912891255</v>
      </c>
      <c r="C400">
        <f>Planar_dataset!C369</f>
        <v>1</v>
      </c>
      <c r="D400" s="40" cm="1">
        <f t="array" ref="D400">SUMPRODUCT($A400:$B400,$E$21:$F$21)+$G$21</f>
        <v>0.0176362750532885</v>
      </c>
      <c r="E400" s="40" cm="1">
        <f t="array" ref="E400">SUMPRODUCT($A400:$B400,$E$22:$F$22)+$G$22</f>
        <v>0.0568153325954951</v>
      </c>
      <c r="F400" s="40" cm="1">
        <f t="array" ref="F400">SUMPRODUCT($A400:$B400,$E$23:$F$23)+$G$23</f>
        <v>0.0057630831211246</v>
      </c>
      <c r="G400" s="40" cm="1">
        <f t="array" ref="G400">SUMPRODUCT($A400:$B400,$E$24:$F$24)+$G$24</f>
        <v>0.017148037189375</v>
      </c>
      <c r="H400" s="10">
        <f t="shared" si="1463"/>
        <v>0.017634446762353</v>
      </c>
      <c r="I400" s="10">
        <f t="shared" si="1464"/>
        <v>0.0567542784696113</v>
      </c>
      <c r="J400" s="10">
        <f t="shared" si="1465"/>
        <v>0.00576301931863491</v>
      </c>
      <c r="K400" s="10">
        <f t="shared" si="1466"/>
        <v>0.0171463565640024</v>
      </c>
      <c r="L400" s="10" cm="1">
        <f t="array" ref="L400">SUMPRODUCT(H400:K400,$E$28:$H$28)+$I$28</f>
        <v>-0.000202606513489325</v>
      </c>
      <c r="M400" s="10">
        <f t="shared" si="1467"/>
        <v>0.499949348371801</v>
      </c>
      <c r="N400">
        <f t="shared" si="1468"/>
        <v>0</v>
      </c>
      <c r="O400" s="4">
        <f t="shared" si="1469"/>
        <v>-0.693248488947865</v>
      </c>
      <c r="P400" s="61">
        <f t="shared" si="1470"/>
        <v>-0.500050651628199</v>
      </c>
      <c r="Q400" s="4">
        <f t="shared" si="1471"/>
        <v>0.999689026287386</v>
      </c>
      <c r="R400" s="4">
        <f t="shared" si="1472"/>
        <v>0.996778951875394</v>
      </c>
      <c r="S400" s="4">
        <f t="shared" si="1473"/>
        <v>0.999966787608333</v>
      </c>
      <c r="T400" s="4">
        <f t="shared" si="1474"/>
        <v>0.99970600245658</v>
      </c>
      <c r="U400" s="61">
        <f t="shared" si="1475"/>
        <v>0.000219044901100299</v>
      </c>
      <c r="V400" s="61">
        <f t="shared" si="1476"/>
        <v>0.00237864538070379</v>
      </c>
      <c r="W400" s="61">
        <f t="shared" si="1477"/>
        <v>0.00656977105564674</v>
      </c>
      <c r="X400" s="61">
        <f t="shared" si="1478"/>
        <v>-0.00442225946237032</v>
      </c>
      <c r="Y400" s="40" cm="1">
        <f t="array" ref="Y400">SUMPRODUCT($A400:$B400,$Z$21:$AA$21)+$AB$21</f>
        <v>0.0173090644056545</v>
      </c>
      <c r="Z400" s="40" cm="1">
        <f t="array" ref="Z400">SUMPRODUCT($A400:$B400,$Z$22:$AA$22)+$AB$22</f>
        <v>0.0532759360837972</v>
      </c>
      <c r="AA400" s="40" cm="1">
        <f t="array" ref="AA400">SUMPRODUCT($A400:$B400,$Z$23:$AA$23)+$AB$23</f>
        <v>-0.00403922152382848</v>
      </c>
      <c r="AB400" s="40" cm="1">
        <f t="array" ref="AB400">SUMPRODUCT($A400:$B400,$Z$24:$AA$24)+$AB$24</f>
        <v>0.0237446968010039</v>
      </c>
      <c r="AC400" s="10">
        <f t="shared" ref="AC400:AF400" si="1671">TANH(Y400)</f>
        <v>0.0173073359928155</v>
      </c>
      <c r="AD400" s="10">
        <f t="shared" si="1671"/>
        <v>0.0532255884306455</v>
      </c>
      <c r="AE400" s="10">
        <f t="shared" si="1671"/>
        <v>-0.0040391995569207</v>
      </c>
      <c r="AF400" s="10">
        <f t="shared" si="1671"/>
        <v>0.0237402353030533</v>
      </c>
      <c r="AG400" s="61" cm="1">
        <f t="array" ref="AG400">SUMPRODUCT(AC400:AF400,$Z$28:$AC$28)+$AD$28</f>
        <v>0.000257555947941418</v>
      </c>
      <c r="AH400" s="10">
        <f t="shared" si="1452"/>
        <v>0.500064388986629</v>
      </c>
      <c r="AI400">
        <f t="shared" si="1453"/>
        <v>1</v>
      </c>
      <c r="AJ400" s="4">
        <f t="shared" si="1454"/>
        <v>-0.693018410877858</v>
      </c>
      <c r="AK400" s="61">
        <f t="shared" si="1455"/>
        <v>-0.499935611013371</v>
      </c>
      <c r="AL400" s="4">
        <f t="shared" ref="AL400:AO400" si="1672">1-AC400^2</f>
        <v>0.999700456120832</v>
      </c>
      <c r="AM400" s="4">
        <f t="shared" si="1672"/>
        <v>0.997167036736212</v>
      </c>
      <c r="AN400" s="4">
        <f t="shared" si="1672"/>
        <v>0.999983684866939</v>
      </c>
      <c r="AO400" s="4">
        <f t="shared" si="1672"/>
        <v>0.999436401227756</v>
      </c>
      <c r="AP400" s="61">
        <f t="shared" si="1481"/>
        <v>0.00049437176201807</v>
      </c>
      <c r="AQ400" s="61">
        <f t="shared" si="1482"/>
        <v>0.000174105578912319</v>
      </c>
      <c r="AR400" s="61">
        <f t="shared" si="1483"/>
        <v>0.00618651620149216</v>
      </c>
      <c r="AS400" s="61">
        <f t="shared" si="1484"/>
        <v>-0.00514949474748256</v>
      </c>
      <c r="AT400" s="40" cm="1">
        <f t="array" ref="AT400">SUMPRODUCT($A400:$B400,$AO$21:$AP$21)+$AQ$21</f>
        <v>0.0165709703818285</v>
      </c>
      <c r="AU400" s="40" cm="1">
        <f t="array" ref="AU400">SUMPRODUCT($A400:$B400,$AO$22:$AP$22)+$AQ$22</f>
        <v>0.0530169168564088</v>
      </c>
      <c r="AV400" s="40" cm="1">
        <f t="array" ref="AV400">SUMPRODUCT($A400:$B400,$AO$23:$AP$23)+$AQ$23</f>
        <v>-0.0132675330447349</v>
      </c>
      <c r="AW400" s="40" cm="1">
        <f t="array" ref="AW400">SUMPRODUCT($A400:$B400,$AO$24:$AP$24)+$AQ$24</f>
        <v>0.0314201239357116</v>
      </c>
      <c r="AX400" s="10">
        <f t="shared" ref="AX400:BA400" si="1673">TANH(AT400)</f>
        <v>0.0165694537684986</v>
      </c>
      <c r="AY400" s="10">
        <f t="shared" si="1673"/>
        <v>0.0529672994401007</v>
      </c>
      <c r="AZ400" s="10">
        <f t="shared" si="1673"/>
        <v>-0.013266754616283</v>
      </c>
      <c r="BA400" s="10">
        <f t="shared" si="1673"/>
        <v>0.0314097884482885</v>
      </c>
      <c r="BB400" s="10" cm="1">
        <f t="array" ref="BB400">SUMPRODUCT(AX400:BA400,$AU$28:$AX$28)+$AY$28</f>
        <v>0.0007255298454904</v>
      </c>
      <c r="BC400" s="10">
        <f t="shared" si="1458"/>
        <v>0.500181382453416</v>
      </c>
      <c r="BD400">
        <f t="shared" si="1459"/>
        <v>1</v>
      </c>
      <c r="BE400" s="4">
        <f t="shared" si="1460"/>
        <v>-0.692784481436393</v>
      </c>
      <c r="BF400" s="61">
        <f t="shared" si="1461"/>
        <v>-0.499818617546584</v>
      </c>
      <c r="BG400" s="4">
        <f t="shared" ref="BG400:BJ400" si="1674">1-AX400^2</f>
        <v>0.999725453201814</v>
      </c>
      <c r="BH400" s="4">
        <f t="shared" si="1674"/>
        <v>0.997194465190023</v>
      </c>
      <c r="BI400" s="4">
        <f t="shared" si="1674"/>
        <v>0.999823993221951</v>
      </c>
      <c r="BJ400" s="4">
        <f t="shared" si="1674"/>
        <v>0.999013425189634</v>
      </c>
      <c r="BK400" s="61">
        <f t="shared" si="1487"/>
        <v>0.00078155080918028</v>
      </c>
      <c r="BL400" s="61">
        <f t="shared" si="1488"/>
        <v>-0.0018957008120768</v>
      </c>
      <c r="BM400" s="61">
        <f t="shared" si="1489"/>
        <v>0.00617427570852536</v>
      </c>
      <c r="BN400" s="61">
        <f t="shared" si="1490"/>
        <v>-0.0061240676242108</v>
      </c>
    </row>
    <row r="401" spans="1:66">
      <c r="A401" s="4">
        <f>Planar_dataset!A370</f>
        <v>0.0377494361309022</v>
      </c>
      <c r="B401" s="4">
        <f>Planar_dataset!B370</f>
        <v>-0.036009879506721</v>
      </c>
      <c r="C401">
        <f>Planar_dataset!C370</f>
        <v>1</v>
      </c>
      <c r="D401" s="40" cm="1">
        <f t="array" ref="D401">SUMPRODUCT($A401:$B401,$E$21:$F$21)+$G$21</f>
        <v>0.000518010491992371</v>
      </c>
      <c r="E401" s="40" cm="1">
        <f t="array" ref="E401">SUMPRODUCT($A401:$B401,$E$22:$F$22)+$G$22</f>
        <v>0.000707468727175871</v>
      </c>
      <c r="F401" s="40" cm="1">
        <f t="array" ref="F401">SUMPRODUCT($A401:$B401,$E$23:$F$23)+$G$23</f>
        <v>2.30357986312049e-5</v>
      </c>
      <c r="G401" s="40" cm="1">
        <f t="array" ref="G401">SUMPRODUCT($A401:$B401,$E$24:$F$24)+$G$24</f>
        <v>0.000194547745524609</v>
      </c>
      <c r="H401" s="10">
        <f t="shared" si="1463"/>
        <v>0.00051801044565895</v>
      </c>
      <c r="I401" s="10">
        <f t="shared" si="1464"/>
        <v>0.000707468609143699</v>
      </c>
      <c r="J401" s="10">
        <f t="shared" si="1465"/>
        <v>2.30357986271302e-5</v>
      </c>
      <c r="K401" s="10">
        <f t="shared" si="1466"/>
        <v>0.000194547743070141</v>
      </c>
      <c r="L401" s="10" cm="1">
        <f t="array" ref="L401">SUMPRODUCT(H401:K401,$E$28:$H$28)+$I$28</f>
        <v>-2.1847968172213e-6</v>
      </c>
      <c r="M401" s="10">
        <f t="shared" si="1467"/>
        <v>0.499999453800796</v>
      </c>
      <c r="N401">
        <f t="shared" si="1468"/>
        <v>0</v>
      </c>
      <c r="O401" s="4">
        <f t="shared" si="1469"/>
        <v>-0.693148272958951</v>
      </c>
      <c r="P401" s="61">
        <f t="shared" si="1470"/>
        <v>-0.500000546199204</v>
      </c>
      <c r="Q401" s="4">
        <f t="shared" si="1471"/>
        <v>0.999999731665178</v>
      </c>
      <c r="R401" s="4">
        <f t="shared" si="1472"/>
        <v>0.999999499488167</v>
      </c>
      <c r="S401" s="4">
        <f t="shared" si="1473"/>
        <v>0.999999999469352</v>
      </c>
      <c r="T401" s="4">
        <f t="shared" si="1474"/>
        <v>0.999999962151176</v>
      </c>
      <c r="U401" s="61">
        <f t="shared" si="1475"/>
        <v>0.000219091025424363</v>
      </c>
      <c r="V401" s="61">
        <f t="shared" si="1476"/>
        <v>0.00238609156409094</v>
      </c>
      <c r="W401" s="61">
        <f t="shared" si="1477"/>
        <v>0.00656933093964623</v>
      </c>
      <c r="X401" s="61">
        <f t="shared" si="1478"/>
        <v>-0.00442311656688856</v>
      </c>
      <c r="Y401" s="40" cm="1">
        <f t="array" ref="Y401">SUMPRODUCT($A401:$B401,$Z$21:$AA$21)+$AB$21</f>
        <v>0.000513836894738462</v>
      </c>
      <c r="Z401" s="40" cm="1">
        <f t="array" ref="Z401">SUMPRODUCT($A401:$B401,$Z$22:$AA$22)+$AB$22</f>
        <v>0.000662375691937718</v>
      </c>
      <c r="AA401" s="40" cm="1">
        <f t="array" ref="AA401">SUMPRODUCT($A401:$B401,$Z$23:$AA$23)+$AB$23</f>
        <v>-0.000102213171993001</v>
      </c>
      <c r="AB401" s="40" cm="1">
        <f t="array" ref="AB401">SUMPRODUCT($A401:$B401,$Z$24:$AA$24)+$AB$24</f>
        <v>0.000278818380291143</v>
      </c>
      <c r="AC401" s="10">
        <f t="shared" ref="AC401:AF401" si="1675">TANH(Y401)</f>
        <v>0.000513836849515964</v>
      </c>
      <c r="AD401" s="10">
        <f t="shared" si="1675"/>
        <v>0.000662375595067154</v>
      </c>
      <c r="AE401" s="10">
        <f t="shared" si="1675"/>
        <v>-0.000102213171637043</v>
      </c>
      <c r="AF401" s="10">
        <f t="shared" si="1675"/>
        <v>0.000278818373066059</v>
      </c>
      <c r="AG401" s="61" cm="1">
        <f t="array" ref="AG401">SUMPRODUCT(AC401:AF401,$Z$28:$AC$28)+$AD$28</f>
        <v>2.00917452371166e-6</v>
      </c>
      <c r="AH401" s="10">
        <f t="shared" si="1452"/>
        <v>0.500000502293631</v>
      </c>
      <c r="AI401">
        <f t="shared" si="1453"/>
        <v>1</v>
      </c>
      <c r="AJ401" s="4">
        <f t="shared" si="1454"/>
        <v>-0.693146175973188</v>
      </c>
      <c r="AK401" s="61">
        <f t="shared" si="1455"/>
        <v>-0.499999497706369</v>
      </c>
      <c r="AL401" s="4">
        <f t="shared" ref="AL401:AO401" si="1676">1-AC401^2</f>
        <v>0.999999735971692</v>
      </c>
      <c r="AM401" s="4">
        <f t="shared" si="1676"/>
        <v>0.999999561258571</v>
      </c>
      <c r="AN401" s="4">
        <f t="shared" si="1676"/>
        <v>0.999999989552467</v>
      </c>
      <c r="AO401" s="4">
        <f t="shared" si="1676"/>
        <v>0.999999922260315</v>
      </c>
      <c r="AP401" s="61">
        <f t="shared" si="1481"/>
        <v>0.000494582956460211</v>
      </c>
      <c r="AQ401" s="61">
        <f t="shared" si="1482"/>
        <v>0.000174622450426829</v>
      </c>
      <c r="AR401" s="61">
        <f t="shared" si="1483"/>
        <v>0.00618740765916043</v>
      </c>
      <c r="AS401" s="61">
        <f t="shared" si="1484"/>
        <v>-0.00515305665663909</v>
      </c>
      <c r="AT401" s="40" cm="1">
        <f t="array" ref="AT401">SUMPRODUCT($A401:$B401,$AO$21:$AP$21)+$AQ$21</f>
        <v>0.000504418200034442</v>
      </c>
      <c r="AU401" s="40" cm="1">
        <f t="array" ref="AU401">SUMPRODUCT($A401:$B401,$AO$22:$AP$22)+$AQ$22</f>
        <v>0.000659073110922576</v>
      </c>
      <c r="AV401" s="40" cm="1">
        <f t="array" ref="AV401">SUMPRODUCT($A401:$B401,$AO$23:$AP$23)+$AQ$23</f>
        <v>-0.000220166212320642</v>
      </c>
      <c r="AW401" s="40" cm="1">
        <f t="array" ref="AW401">SUMPRODUCT($A401:$B401,$AO$24:$AP$24)+$AQ$24</f>
        <v>0.000376889344568082</v>
      </c>
      <c r="AX401" s="10">
        <f t="shared" ref="AX401:BA401" si="1677">TANH(AT401)</f>
        <v>0.00050441815725344</v>
      </c>
      <c r="AY401" s="10">
        <f t="shared" si="1677"/>
        <v>0.000659073015493779</v>
      </c>
      <c r="AZ401" s="10">
        <f t="shared" si="1677"/>
        <v>-0.000220166208763258</v>
      </c>
      <c r="BA401" s="10">
        <f t="shared" si="1677"/>
        <v>0.000376889326722928</v>
      </c>
      <c r="BB401" s="10" cm="1">
        <f t="array" ref="BB401">SUMPRODUCT(AX401:BA401,$AU$28:$AX$28)+$AY$28</f>
        <v>9.90362602493192e-6</v>
      </c>
      <c r="BC401" s="10">
        <f t="shared" si="1458"/>
        <v>0.500002475906506</v>
      </c>
      <c r="BD401">
        <f t="shared" si="1459"/>
        <v>1</v>
      </c>
      <c r="BE401" s="4">
        <f t="shared" si="1460"/>
        <v>-0.693142228759193</v>
      </c>
      <c r="BF401" s="61">
        <f t="shared" si="1461"/>
        <v>-0.499997524093494</v>
      </c>
      <c r="BG401" s="4">
        <f t="shared" ref="BG401:BJ401" si="1678">1-AX401^2</f>
        <v>0.999999745562323</v>
      </c>
      <c r="BH401" s="4">
        <f t="shared" si="1678"/>
        <v>0.99999956562276</v>
      </c>
      <c r="BI401" s="4">
        <f t="shared" si="1678"/>
        <v>0.999999951526841</v>
      </c>
      <c r="BJ401" s="4">
        <f t="shared" si="1678"/>
        <v>0.999999857954435</v>
      </c>
      <c r="BK401" s="61">
        <f t="shared" si="1487"/>
        <v>0.000782045068819519</v>
      </c>
      <c r="BL401" s="61">
        <f t="shared" si="1488"/>
        <v>-0.00190171386550871</v>
      </c>
      <c r="BM401" s="61">
        <f t="shared" si="1489"/>
        <v>0.00617757274222384</v>
      </c>
      <c r="BN401" s="61">
        <f t="shared" si="1490"/>
        <v>-0.00613230880218469</v>
      </c>
    </row>
    <row r="402" spans="1:66">
      <c r="A402" s="4">
        <f>Planar_dataset!A371</f>
        <v>1.77885146575279</v>
      </c>
      <c r="B402" s="4">
        <f>Planar_dataset!B371</f>
        <v>-3.27807629010224</v>
      </c>
      <c r="C402">
        <f>Planar_dataset!C371</f>
        <v>1</v>
      </c>
      <c r="D402" s="40" cm="1">
        <f t="array" ref="D402">SUMPRODUCT($A402:$B402,$E$21:$F$21)+$G$21</f>
        <v>0.0175079179028926</v>
      </c>
      <c r="E402" s="40" cm="1">
        <f t="array" ref="E402">SUMPRODUCT($A402:$B402,$E$22:$F$22)+$G$22</f>
        <v>0.0628032591019899</v>
      </c>
      <c r="F402" s="40" cm="1">
        <f t="array" ref="F402">SUMPRODUCT($A402:$B402,$E$23:$F$23)+$G$23</f>
        <v>0.00669494588017268</v>
      </c>
      <c r="G402" s="40" cm="1">
        <f t="array" ref="G402">SUMPRODUCT($A402:$B402,$E$24:$F$24)+$G$24</f>
        <v>0.0190817124696068</v>
      </c>
      <c r="H402" s="10">
        <f t="shared" si="1463"/>
        <v>0.0175061292379137</v>
      </c>
      <c r="I402" s="10">
        <f t="shared" si="1464"/>
        <v>0.0627208185945375</v>
      </c>
      <c r="J402" s="10">
        <f t="shared" si="1465"/>
        <v>0.00669484585434104</v>
      </c>
      <c r="K402" s="10">
        <f t="shared" si="1466"/>
        <v>0.0190793968482858</v>
      </c>
      <c r="L402" s="10" cm="1">
        <f t="array" ref="L402">SUMPRODUCT(H402:K402,$E$28:$H$28)+$I$28</f>
        <v>-0.000226166525800703</v>
      </c>
      <c r="M402" s="10">
        <f t="shared" si="1467"/>
        <v>0.499943458368791</v>
      </c>
      <c r="N402">
        <f t="shared" si="1468"/>
        <v>0</v>
      </c>
      <c r="O402" s="4">
        <f t="shared" si="1469"/>
        <v>-0.693260270216758</v>
      </c>
      <c r="P402" s="61">
        <f t="shared" si="1470"/>
        <v>-0.500056541631209</v>
      </c>
      <c r="Q402" s="4">
        <f t="shared" si="1471"/>
        <v>0.999693535439105</v>
      </c>
      <c r="R402" s="4">
        <f t="shared" si="1472"/>
        <v>0.996066098914831</v>
      </c>
      <c r="S402" s="4">
        <f t="shared" si="1473"/>
        <v>0.999955179038987</v>
      </c>
      <c r="T402" s="4">
        <f t="shared" si="1474"/>
        <v>0.999635976615906</v>
      </c>
      <c r="U402" s="61">
        <f t="shared" si="1475"/>
        <v>0.000219048469214758</v>
      </c>
      <c r="V402" s="61">
        <f t="shared" si="1476"/>
        <v>0.00237697227454667</v>
      </c>
      <c r="W402" s="61">
        <f t="shared" si="1477"/>
        <v>0.00656977217067578</v>
      </c>
      <c r="X402" s="61">
        <f t="shared" si="1478"/>
        <v>-0.00442200178418174</v>
      </c>
      <c r="Y402" s="40" cm="1">
        <f t="array" ref="Y402">SUMPRODUCT($A402:$B402,$Z$21:$AA$21)+$AB$21</f>
        <v>0.0171469149147443</v>
      </c>
      <c r="Z402" s="40" cm="1">
        <f t="array" ref="Z402">SUMPRODUCT($A402:$B402,$Z$22:$AA$22)+$AB$22</f>
        <v>0.0588986402668573</v>
      </c>
      <c r="AA402" s="40" cm="1">
        <f t="array" ref="AA402">SUMPRODUCT($A402:$B402,$Z$23:$AA$23)+$AB$23</f>
        <v>-0.00411914839932143</v>
      </c>
      <c r="AB402" s="40" cm="1">
        <f t="array" ref="AB402">SUMPRODUCT($A402:$B402,$Z$24:$AA$24)+$AB$24</f>
        <v>0.0263592496503091</v>
      </c>
      <c r="AC402" s="10">
        <f t="shared" ref="AC402:AF402" si="1679">TANH(Y402)</f>
        <v>0.0171452346192961</v>
      </c>
      <c r="AD402" s="10">
        <f t="shared" si="1679"/>
        <v>0.05883062720234</v>
      </c>
      <c r="AE402" s="10">
        <f t="shared" si="1679"/>
        <v>-0.00411912510242263</v>
      </c>
      <c r="AF402" s="10">
        <f t="shared" si="1679"/>
        <v>0.0263531464560745</v>
      </c>
      <c r="AG402" s="61" cm="1">
        <f t="array" ref="AG402">SUMPRODUCT(AC402:AF402,$Z$28:$AC$28)+$AD$28</f>
        <v>0.000283676811697761</v>
      </c>
      <c r="AH402" s="10">
        <f t="shared" si="1452"/>
        <v>0.500070919202449</v>
      </c>
      <c r="AI402">
        <f t="shared" si="1453"/>
        <v>1</v>
      </c>
      <c r="AJ402" s="4">
        <f t="shared" si="1454"/>
        <v>-0.693005352213163</v>
      </c>
      <c r="AK402" s="61">
        <f t="shared" si="1455"/>
        <v>-0.499929080797551</v>
      </c>
      <c r="AL402" s="4">
        <f t="shared" ref="AL402:AO402" si="1680">1-AC402^2</f>
        <v>0.999706040929849</v>
      </c>
      <c r="AM402" s="4">
        <f t="shared" si="1680"/>
        <v>0.996538957302979</v>
      </c>
      <c r="AN402" s="4">
        <f t="shared" si="1680"/>
        <v>0.999983032808391</v>
      </c>
      <c r="AO402" s="4">
        <f t="shared" si="1680"/>
        <v>0.999305511671865</v>
      </c>
      <c r="AP402" s="61">
        <f t="shared" si="1481"/>
        <v>0.000494368066240959</v>
      </c>
      <c r="AQ402" s="61">
        <f t="shared" si="1482"/>
        <v>0.000173993643353849</v>
      </c>
      <c r="AR402" s="61">
        <f t="shared" si="1483"/>
        <v>0.00618643135852992</v>
      </c>
      <c r="AS402" s="61">
        <f t="shared" si="1484"/>
        <v>-0.00514875309783658</v>
      </c>
      <c r="AT402" s="40" cm="1">
        <f t="array" ref="AT402">SUMPRODUCT($A402:$B402,$AO$21:$AP$21)+$AQ$21</f>
        <v>0.0163325977489506</v>
      </c>
      <c r="AU402" s="40" cm="1">
        <f t="array" ref="AU402">SUMPRODUCT($A402:$B402,$AO$22:$AP$22)+$AQ$22</f>
        <v>0.0586128936002599</v>
      </c>
      <c r="AV402" s="40" cm="1">
        <f t="array" ref="AV402">SUMPRODUCT($A402:$B402,$AO$23:$AP$23)+$AQ$23</f>
        <v>-0.0142999412118365</v>
      </c>
      <c r="AW402" s="40" cm="1">
        <f t="array" ref="AW402">SUMPRODUCT($A402:$B402,$AO$24:$AP$24)+$AQ$24</f>
        <v>0.0348268507833009</v>
      </c>
      <c r="AX402" s="10">
        <f t="shared" ref="AX402:BA402" si="1681">TANH(AT402)</f>
        <v>0.0163311456433308</v>
      </c>
      <c r="AY402" s="10">
        <f t="shared" si="1681"/>
        <v>0.0585458647378629</v>
      </c>
      <c r="AZ402" s="10">
        <f t="shared" si="1681"/>
        <v>-0.0142989665679127</v>
      </c>
      <c r="BA402" s="10">
        <f t="shared" si="1681"/>
        <v>0.0348127770048808</v>
      </c>
      <c r="BB402" s="10" cm="1">
        <f t="array" ref="BB402">SUMPRODUCT(AX402:BA402,$AU$28:$AX$28)+$AY$28</f>
        <v>0.0008016101256166</v>
      </c>
      <c r="BC402" s="10">
        <f t="shared" si="1458"/>
        <v>0.500200402520673</v>
      </c>
      <c r="BD402">
        <f t="shared" si="1459"/>
        <v>1</v>
      </c>
      <c r="BE402" s="4">
        <f t="shared" si="1460"/>
        <v>-0.692746455819484</v>
      </c>
      <c r="BF402" s="61">
        <f t="shared" si="1461"/>
        <v>-0.499799597479327</v>
      </c>
      <c r="BG402" s="4">
        <f t="shared" ref="BG402:BJ402" si="1682">1-AX402^2</f>
        <v>0.999733293681976</v>
      </c>
      <c r="BH402" s="4">
        <f t="shared" si="1682"/>
        <v>0.996572381722096</v>
      </c>
      <c r="BI402" s="4">
        <f t="shared" si="1682"/>
        <v>0.99979553955509</v>
      </c>
      <c r="BJ402" s="4">
        <f t="shared" si="1682"/>
        <v>0.998788070557208</v>
      </c>
      <c r="BK402" s="61">
        <f t="shared" si="1487"/>
        <v>0.000781527197276525</v>
      </c>
      <c r="BL402" s="61">
        <f t="shared" si="1488"/>
        <v>-0.0018944461162298</v>
      </c>
      <c r="BM402" s="61">
        <f t="shared" si="1489"/>
        <v>0.00617386504798921</v>
      </c>
      <c r="BN402" s="61">
        <f t="shared" si="1490"/>
        <v>-0.00612245318197162</v>
      </c>
    </row>
    <row r="403" spans="1:66">
      <c r="A403" s="4">
        <f>Planar_dataset!A372</f>
        <v>1.57017559762756</v>
      </c>
      <c r="B403" s="4">
        <f>Planar_dataset!B372</f>
        <v>-2.34587604901482</v>
      </c>
      <c r="C403">
        <f>Planar_dataset!C372</f>
        <v>1</v>
      </c>
      <c r="D403" s="40" cm="1">
        <f t="array" ref="D403">SUMPRODUCT($A403:$B403,$E$21:$F$21)+$G$21</f>
        <v>0.0178446277872699</v>
      </c>
      <c r="E403" s="40" cm="1">
        <f t="array" ref="E403">SUMPRODUCT($A403:$B403,$E$22:$F$22)+$G$22</f>
        <v>0.0452304086993615</v>
      </c>
      <c r="F403" s="40" cm="1">
        <f t="array" ref="F403">SUMPRODUCT($A403:$B403,$E$23:$F$23)+$G$23</f>
        <v>0.00396672405982181</v>
      </c>
      <c r="G403" s="40" cm="1">
        <f t="array" ref="G403">SUMPRODUCT($A403:$B403,$E$24:$F$24)+$G$24</f>
        <v>0.0134094721534183</v>
      </c>
      <c r="H403" s="10">
        <f t="shared" si="1463"/>
        <v>0.0178427339358115</v>
      </c>
      <c r="I403" s="10">
        <f t="shared" si="1464"/>
        <v>0.0451995899479305</v>
      </c>
      <c r="J403" s="10">
        <f t="shared" si="1465"/>
        <v>0.00396670325461759</v>
      </c>
      <c r="K403" s="10">
        <f t="shared" si="1466"/>
        <v>0.0134086684745343</v>
      </c>
      <c r="L403" s="10" cm="1">
        <f t="array" ref="L403">SUMPRODUCT(H403:K403,$E$28:$H$28)+$I$28</f>
        <v>-0.000157019985866193</v>
      </c>
      <c r="M403" s="10">
        <f t="shared" si="1467"/>
        <v>0.499960745003614</v>
      </c>
      <c r="N403">
        <f t="shared" si="1468"/>
        <v>0</v>
      </c>
      <c r="O403" s="4">
        <f t="shared" si="1469"/>
        <v>-0.693225693634788</v>
      </c>
      <c r="P403" s="61">
        <f t="shared" si="1470"/>
        <v>-0.500039254996386</v>
      </c>
      <c r="Q403" s="4">
        <f t="shared" si="1471"/>
        <v>0.999681636845696</v>
      </c>
      <c r="R403" s="4">
        <f t="shared" si="1472"/>
        <v>0.997956997068539</v>
      </c>
      <c r="S403" s="4">
        <f t="shared" si="1473"/>
        <v>0.99998426526529</v>
      </c>
      <c r="T403" s="4">
        <f t="shared" si="1474"/>
        <v>0.99982020760974</v>
      </c>
      <c r="U403" s="61">
        <f t="shared" si="1475"/>
        <v>0.000219038289771725</v>
      </c>
      <c r="V403" s="61">
        <f t="shared" si="1476"/>
        <v>0.00238140231182357</v>
      </c>
      <c r="W403" s="61">
        <f t="shared" si="1477"/>
        <v>0.00656973614969284</v>
      </c>
      <c r="X403" s="61">
        <f t="shared" si="1478"/>
        <v>-0.00442266385668565</v>
      </c>
      <c r="Y403" s="40" cm="1">
        <f t="array" ref="Y403">SUMPRODUCT($A403:$B403,$Z$21:$AA$21)+$AB$21</f>
        <v>0.0175828096068697</v>
      </c>
      <c r="Z403" s="40" cm="1">
        <f t="array" ref="Z403">SUMPRODUCT($A403:$B403,$Z$22:$AA$22)+$AB$22</f>
        <v>0.0423977702117856</v>
      </c>
      <c r="AA403" s="40" cm="1">
        <f t="array" ref="AA403">SUMPRODUCT($A403:$B403,$Z$23:$AA$23)+$AB$23</f>
        <v>-0.00387762859943158</v>
      </c>
      <c r="AB403" s="40" cm="1">
        <f t="array" ref="AB403">SUMPRODUCT($A403:$B403,$Z$24:$AA$24)+$AB$24</f>
        <v>0.0186885395022867</v>
      </c>
      <c r="AC403" s="10">
        <f t="shared" ref="AC403:AF403" si="1683">TANH(Y403)</f>
        <v>0.0175809978919401</v>
      </c>
      <c r="AD403" s="10">
        <f t="shared" si="1683"/>
        <v>0.0423723841320208</v>
      </c>
      <c r="AE403" s="10">
        <f t="shared" si="1683"/>
        <v>-0.00387760916486933</v>
      </c>
      <c r="AF403" s="10">
        <f t="shared" si="1683"/>
        <v>0.0186863640770357</v>
      </c>
      <c r="AG403" s="61" cm="1">
        <f t="array" ref="AG403">SUMPRODUCT(AC403:AF403,$Z$28:$AC$28)+$AD$28</f>
        <v>0.000206990203117272</v>
      </c>
      <c r="AH403" s="10">
        <f t="shared" si="1452"/>
        <v>0.500051747550595</v>
      </c>
      <c r="AI403">
        <f t="shared" si="1453"/>
        <v>1</v>
      </c>
      <c r="AJ403" s="4">
        <f t="shared" si="1454"/>
        <v>-0.693043690814005</v>
      </c>
      <c r="AK403" s="61">
        <f t="shared" si="1455"/>
        <v>-0.499948252449405</v>
      </c>
      <c r="AL403" s="4">
        <f t="shared" ref="AL403:AO403" si="1684">1-AC403^2</f>
        <v>0.999690908513124</v>
      </c>
      <c r="AM403" s="4">
        <f t="shared" si="1684"/>
        <v>0.998204581062968</v>
      </c>
      <c r="AN403" s="4">
        <f t="shared" si="1684"/>
        <v>0.999984964147165</v>
      </c>
      <c r="AO403" s="4">
        <f t="shared" si="1684"/>
        <v>0.999650819797581</v>
      </c>
      <c r="AP403" s="61">
        <f t="shared" si="1481"/>
        <v>0.00049437954116458</v>
      </c>
      <c r="AQ403" s="61">
        <f t="shared" si="1482"/>
        <v>0.000174291141411484</v>
      </c>
      <c r="AR403" s="61">
        <f t="shared" si="1483"/>
        <v>0.00618668054915206</v>
      </c>
      <c r="AS403" s="61">
        <f t="shared" si="1484"/>
        <v>-0.00515072975614918</v>
      </c>
      <c r="AT403" s="40" cm="1">
        <f t="array" ref="AT403">SUMPRODUCT($A403:$B403,$AO$21:$AP$21)+$AQ$21</f>
        <v>0.016992217083842</v>
      </c>
      <c r="AU403" s="40" cm="1">
        <f t="array" ref="AU403">SUMPRODUCT($A403:$B403,$AO$22:$AP$22)+$AQ$22</f>
        <v>0.0421904724431805</v>
      </c>
      <c r="AV403" s="40" cm="1">
        <f t="array" ref="AV403">SUMPRODUCT($A403:$B403,$AO$23:$AP$23)+$AQ$23</f>
        <v>-0.0112627567383938</v>
      </c>
      <c r="AW403" s="40" cm="1">
        <f t="array" ref="AW403">SUMPRODUCT($A403:$B403,$AO$24:$AP$24)+$AQ$24</f>
        <v>0.0248309994084157</v>
      </c>
      <c r="AX403" s="10">
        <f t="shared" ref="AX403:BA403" si="1685">TANH(AT403)</f>
        <v>0.0169905818542677</v>
      </c>
      <c r="AY403" s="10">
        <f t="shared" si="1685"/>
        <v>0.0421654567351308</v>
      </c>
      <c r="AZ403" s="10">
        <f t="shared" si="1685"/>
        <v>-0.011262280536825</v>
      </c>
      <c r="BA403" s="10">
        <f t="shared" si="1685"/>
        <v>0.0248258972463808</v>
      </c>
      <c r="BB403" s="10" cm="1">
        <f t="array" ref="BB403">SUMPRODUCT(AX403:BA403,$AU$28:$AX$28)+$AY$28</f>
        <v>0.00057827189842504</v>
      </c>
      <c r="BC403" s="10">
        <f t="shared" si="1458"/>
        <v>0.500144567970578</v>
      </c>
      <c r="BD403">
        <f t="shared" si="1459"/>
        <v>1</v>
      </c>
      <c r="BE403" s="4">
        <f t="shared" si="1460"/>
        <v>-0.692858086410531</v>
      </c>
      <c r="BF403" s="61">
        <f t="shared" si="1461"/>
        <v>-0.499855432029422</v>
      </c>
      <c r="BG403" s="4">
        <f t="shared" ref="BG403:BJ403" si="1686">1-AX403^2</f>
        <v>0.999711320128253</v>
      </c>
      <c r="BH403" s="4">
        <f t="shared" si="1686"/>
        <v>0.998222074258318</v>
      </c>
      <c r="BI403" s="4">
        <f t="shared" si="1686"/>
        <v>0.99987316103711</v>
      </c>
      <c r="BJ403" s="4">
        <f t="shared" si="1686"/>
        <v>0.999383674825912</v>
      </c>
      <c r="BK403" s="61">
        <f t="shared" si="1487"/>
        <v>0.000781597325278506</v>
      </c>
      <c r="BL403" s="61">
        <f t="shared" si="1488"/>
        <v>-0.00189779410512089</v>
      </c>
      <c r="BM403" s="61">
        <f t="shared" si="1489"/>
        <v>0.00617503413048592</v>
      </c>
      <c r="BN403" s="61">
        <f t="shared" si="1490"/>
        <v>-0.0061267885367959</v>
      </c>
    </row>
    <row r="404" spans="1:66">
      <c r="A404" s="4">
        <f>Planar_dataset!A373</f>
        <v>1.31626220562793</v>
      </c>
      <c r="B404" s="4">
        <f>Planar_dataset!B373</f>
        <v>-3.56919962434888</v>
      </c>
      <c r="C404">
        <f>Planar_dataset!C373</f>
        <v>1</v>
      </c>
      <c r="D404" s="40" cm="1">
        <f t="array" ref="D404">SUMPRODUCT($A404:$B404,$E$21:$F$21)+$G$21</f>
        <v>0.0079631326501432</v>
      </c>
      <c r="E404" s="40" cm="1">
        <f t="array" ref="E404">SUMPRODUCT($A404:$B404,$E$22:$F$22)+$G$22</f>
        <v>0.0677819342698739</v>
      </c>
      <c r="F404" s="40" cm="1">
        <f t="array" ref="F404">SUMPRODUCT($A404:$B404,$E$23:$F$23)+$G$23</f>
        <v>0.00901090008284491</v>
      </c>
      <c r="G404" s="40" cm="1">
        <f t="array" ref="G404">SUMPRODUCT($A404:$B404,$E$24:$F$24)+$G$24</f>
        <v>0.0212898109527314</v>
      </c>
      <c r="H404" s="10">
        <f t="shared" si="1463"/>
        <v>0.00796296433639923</v>
      </c>
      <c r="I404" s="10">
        <f t="shared" si="1464"/>
        <v>0.0676783191242347</v>
      </c>
      <c r="J404" s="10">
        <f t="shared" si="1465"/>
        <v>0.00901065620678919</v>
      </c>
      <c r="K404" s="10">
        <f t="shared" si="1466"/>
        <v>0.0212865949572558</v>
      </c>
      <c r="L404" s="10" cm="1">
        <f t="array" ref="L404">SUMPRODUCT(H404:K404,$E$28:$H$28)+$I$28</f>
        <v>-0.000256544219583016</v>
      </c>
      <c r="M404" s="10">
        <f t="shared" si="1467"/>
        <v>0.499935863945456</v>
      </c>
      <c r="N404">
        <f t="shared" si="1468"/>
        <v>0</v>
      </c>
      <c r="O404" s="4">
        <f t="shared" si="1469"/>
        <v>-0.693275460896604</v>
      </c>
      <c r="P404" s="61">
        <f t="shared" si="1470"/>
        <v>-0.500064136054544</v>
      </c>
      <c r="Q404" s="4">
        <f t="shared" si="1471"/>
        <v>0.999936591198977</v>
      </c>
      <c r="R404" s="4">
        <f t="shared" si="1472"/>
        <v>0.995419645120518</v>
      </c>
      <c r="S404" s="4">
        <f t="shared" si="1473"/>
        <v>0.999918808074723</v>
      </c>
      <c r="T404" s="4">
        <f t="shared" si="1474"/>
        <v>0.999546880875126</v>
      </c>
      <c r="U404" s="61">
        <f t="shared" si="1475"/>
        <v>0.000219105054054613</v>
      </c>
      <c r="V404" s="61">
        <f t="shared" si="1476"/>
        <v>0.00237546567904029</v>
      </c>
      <c r="W404" s="61">
        <f t="shared" si="1477"/>
        <v>0.00656963298336658</v>
      </c>
      <c r="X404" s="61">
        <f t="shared" si="1478"/>
        <v>-0.00442167481071338</v>
      </c>
      <c r="Y404" s="40" cm="1">
        <f t="array" ref="Y404">SUMPRODUCT($A404:$B404,$Z$21:$AA$21)+$AB$21</f>
        <v>0.00757732847161808</v>
      </c>
      <c r="Z404" s="40" cm="1">
        <f t="array" ref="Z404">SUMPRODUCT($A404:$B404,$Z$22:$AA$22)+$AB$22</f>
        <v>0.0636107978605572</v>
      </c>
      <c r="AA404" s="40" cm="1">
        <f t="array" ref="AA404">SUMPRODUCT($A404:$B404,$Z$23:$AA$23)+$AB$23</f>
        <v>-0.00254326366821494</v>
      </c>
      <c r="AB404" s="40" cm="1">
        <f t="array" ref="AB404">SUMPRODUCT($A404:$B404,$Z$24:$AA$24)+$AB$24</f>
        <v>0.0290652320030611</v>
      </c>
      <c r="AC404" s="10">
        <f t="shared" ref="AC404:AF404" si="1687">TANH(Y404)</f>
        <v>0.00757718345522022</v>
      </c>
      <c r="AD404" s="10">
        <f t="shared" si="1687"/>
        <v>0.0635251396622151</v>
      </c>
      <c r="AE404" s="10">
        <f t="shared" si="1687"/>
        <v>-0.00254325818479151</v>
      </c>
      <c r="AF404" s="10">
        <f t="shared" si="1687"/>
        <v>0.0290570501175576</v>
      </c>
      <c r="AG404" s="61" cm="1">
        <f t="array" ref="AG404">SUMPRODUCT(AC404:AF404,$Z$28:$AC$28)+$AD$28</f>
        <v>0.000299867362682204</v>
      </c>
      <c r="AH404" s="10">
        <f t="shared" si="1452"/>
        <v>0.500074966840109</v>
      </c>
      <c r="AI404">
        <f t="shared" si="1453"/>
        <v>1</v>
      </c>
      <c r="AJ404" s="4">
        <f t="shared" si="1454"/>
        <v>-0.692997258118659</v>
      </c>
      <c r="AK404" s="61">
        <f t="shared" si="1455"/>
        <v>-0.499925033159891</v>
      </c>
      <c r="AL404" s="4">
        <f t="shared" ref="AL404:AO404" si="1688">1-AC404^2</f>
        <v>0.999942586290886</v>
      </c>
      <c r="AM404" s="4">
        <f t="shared" si="1688"/>
        <v>0.995964556630896</v>
      </c>
      <c r="AN404" s="4">
        <f t="shared" si="1688"/>
        <v>0.999993531837805</v>
      </c>
      <c r="AO404" s="4">
        <f t="shared" si="1688"/>
        <v>0.999155687838466</v>
      </c>
      <c r="AP404" s="61">
        <f t="shared" si="1481"/>
        <v>0.000494481037539086</v>
      </c>
      <c r="AQ404" s="61">
        <f t="shared" si="1482"/>
        <v>0.000173891946268792</v>
      </c>
      <c r="AR404" s="61">
        <f t="shared" si="1483"/>
        <v>0.00618644622266141</v>
      </c>
      <c r="AS404" s="61">
        <f t="shared" si="1484"/>
        <v>-0.00514793947556885</v>
      </c>
      <c r="AT404" s="40" cm="1">
        <f t="array" ref="AT404">SUMPRODUCT($A404:$B404,$AO$21:$AP$21)+$AQ$21</f>
        <v>0.00670708027592695</v>
      </c>
      <c r="AU404" s="40" cm="1">
        <f t="array" ref="AU404">SUMPRODUCT($A404:$B404,$AO$22:$AP$22)+$AQ$22</f>
        <v>0.0633055465930455</v>
      </c>
      <c r="AV404" s="40" cm="1">
        <f t="array" ref="AV404">SUMPRODUCT($A404:$B404,$AO$23:$AP$23)+$AQ$23</f>
        <v>-0.0134204641601663</v>
      </c>
      <c r="AW404" s="40" cm="1">
        <f t="array" ref="AW404">SUMPRODUCT($A404:$B404,$AO$24:$AP$24)+$AQ$24</f>
        <v>0.0381118692365833</v>
      </c>
      <c r="AX404" s="10">
        <f t="shared" ref="AX404:BA404" si="1689">TANH(AT404)</f>
        <v>0.00670697970523371</v>
      </c>
      <c r="AY404" s="10">
        <f t="shared" si="1689"/>
        <v>0.0632211143329551</v>
      </c>
      <c r="AZ404" s="10">
        <f t="shared" si="1689"/>
        <v>-0.0134196585033828</v>
      </c>
      <c r="BA404" s="10">
        <f t="shared" si="1689"/>
        <v>0.038093427269529</v>
      </c>
      <c r="BB404" s="10" cm="1">
        <f t="array" ref="BB404">SUMPRODUCT(AX404:BA404,$AU$28:$AX$28)+$AY$28</f>
        <v>0.000863817429311264</v>
      </c>
      <c r="BC404" s="10">
        <f t="shared" si="1458"/>
        <v>0.500215954343899</v>
      </c>
      <c r="BD404">
        <f t="shared" si="1459"/>
        <v>1</v>
      </c>
      <c r="BE404" s="4">
        <f t="shared" si="1460"/>
        <v>-0.692715365117856</v>
      </c>
      <c r="BF404" s="61">
        <f t="shared" si="1461"/>
        <v>-0.499784045656101</v>
      </c>
      <c r="BG404" s="4">
        <f t="shared" ref="BG404:BJ404" si="1690">1-AX404^2</f>
        <v>0.999955016423234</v>
      </c>
      <c r="BH404" s="4">
        <f t="shared" si="1690"/>
        <v>0.996003090702499</v>
      </c>
      <c r="BI404" s="4">
        <f t="shared" si="1690"/>
        <v>0.999819912765653</v>
      </c>
      <c r="BJ404" s="4">
        <f t="shared" si="1690"/>
        <v>0.998548890798861</v>
      </c>
      <c r="BK404" s="61">
        <f t="shared" si="1487"/>
        <v>0.000781676202371136</v>
      </c>
      <c r="BL404" s="61">
        <f t="shared" si="1488"/>
        <v>-0.00189330500156348</v>
      </c>
      <c r="BM404" s="61">
        <f t="shared" si="1489"/>
        <v>0.00617382344427863</v>
      </c>
      <c r="BN404" s="61">
        <f t="shared" si="1490"/>
        <v>-0.00612079657688165</v>
      </c>
    </row>
    <row r="405" spans="1:66">
      <c r="A405" s="4">
        <f>Planar_dataset!A374</f>
        <v>1.45580658853358</v>
      </c>
      <c r="B405" s="4">
        <f>Planar_dataset!B374</f>
        <v>-3.51991587792477</v>
      </c>
      <c r="C405">
        <f>Planar_dataset!C374</f>
        <v>1</v>
      </c>
      <c r="D405" s="40" cm="1">
        <f t="array" ref="D405">SUMPRODUCT($A405:$B405,$E$21:$F$21)+$G$21</f>
        <v>0.0106741916237089</v>
      </c>
      <c r="E405" s="40" cm="1">
        <f t="array" ref="E405">SUMPRODUCT($A405:$B405,$E$22:$F$22)+$G$22</f>
        <v>0.0669981920476566</v>
      </c>
      <c r="F405" s="40" cm="1">
        <f t="array" ref="F405">SUMPRODUCT($A405:$B405,$E$23:$F$23)+$G$23</f>
        <v>0.00844898191163343</v>
      </c>
      <c r="G405" s="40" cm="1">
        <f t="array" ref="G405">SUMPRODUCT($A405:$B405,$E$24:$F$24)+$G$24</f>
        <v>0.0208653404393464</v>
      </c>
      <c r="H405" s="10">
        <f t="shared" si="1463"/>
        <v>0.0106737862421974</v>
      </c>
      <c r="I405" s="10">
        <f t="shared" si="1464"/>
        <v>0.0668981254959659</v>
      </c>
      <c r="J405" s="10">
        <f t="shared" si="1465"/>
        <v>0.00844878087301753</v>
      </c>
      <c r="K405" s="10">
        <f t="shared" si="1466"/>
        <v>0.0208623129714467</v>
      </c>
      <c r="L405" s="10" cm="1">
        <f t="array" ref="L405">SUMPRODUCT(H405:K405,$E$28:$H$28)+$I$28</f>
        <v>-0.000250379838875152</v>
      </c>
      <c r="M405" s="10">
        <f t="shared" si="1467"/>
        <v>0.499937405040608</v>
      </c>
      <c r="N405">
        <f t="shared" si="1468"/>
        <v>0</v>
      </c>
      <c r="O405" s="4">
        <f t="shared" si="1469"/>
        <v>-0.693272378315641</v>
      </c>
      <c r="P405" s="61">
        <f t="shared" si="1470"/>
        <v>-0.500062594959392</v>
      </c>
      <c r="Q405" s="4">
        <f t="shared" si="1471"/>
        <v>0.999886070287256</v>
      </c>
      <c r="R405" s="4">
        <f t="shared" si="1472"/>
        <v>0.995524640805126</v>
      </c>
      <c r="S405" s="4">
        <f t="shared" si="1473"/>
        <v>0.99992861810176</v>
      </c>
      <c r="T405" s="4">
        <f t="shared" si="1474"/>
        <v>0.999564763897481</v>
      </c>
      <c r="U405" s="61">
        <f t="shared" si="1475"/>
        <v>0.000219093308762835</v>
      </c>
      <c r="V405" s="61">
        <f t="shared" si="1476"/>
        <v>0.0023757089188748</v>
      </c>
      <c r="W405" s="61">
        <f t="shared" si="1477"/>
        <v>0.00656967719041619</v>
      </c>
      <c r="X405" s="61">
        <f t="shared" si="1478"/>
        <v>-0.00442174029252946</v>
      </c>
      <c r="Y405" s="40" cm="1">
        <f t="array" ref="Y405">SUMPRODUCT($A405:$B405,$Z$21:$AA$21)+$AB$21</f>
        <v>0.010291869660257</v>
      </c>
      <c r="Z405" s="40" cm="1">
        <f t="array" ref="Z405">SUMPRODUCT($A405:$B405,$Z$22:$AA$22)+$AB$22</f>
        <v>0.062864254163532</v>
      </c>
      <c r="AA405" s="40" cm="1">
        <f t="array" ref="AA405">SUMPRODUCT($A405:$B405,$Z$23:$AA$23)+$AB$23</f>
        <v>-0.00300163675584523</v>
      </c>
      <c r="AB405" s="40" cm="1">
        <f t="array" ref="AB405">SUMPRODUCT($A405:$B405,$Z$24:$AA$24)+$AB$24</f>
        <v>0.0285711218029599</v>
      </c>
      <c r="AC405" s="10">
        <f t="shared" ref="AC405:AF405" si="1691">TANH(Y405)</f>
        <v>0.0102915062951862</v>
      </c>
      <c r="AD405" s="10">
        <f t="shared" si="1691"/>
        <v>0.0627815734750379</v>
      </c>
      <c r="AE405" s="10">
        <f t="shared" si="1691"/>
        <v>-0.00300162774113888</v>
      </c>
      <c r="AF405" s="10">
        <f t="shared" si="1691"/>
        <v>0.0285633500526437</v>
      </c>
      <c r="AG405" s="61" cm="1">
        <f t="array" ref="AG405">SUMPRODUCT(AC405:AF405,$Z$28:$AC$28)+$AD$28</f>
        <v>0.000298026240766317</v>
      </c>
      <c r="AH405" s="10">
        <f t="shared" si="1452"/>
        <v>0.50007450655964</v>
      </c>
      <c r="AI405">
        <f t="shared" si="1453"/>
        <v>1</v>
      </c>
      <c r="AJ405" s="4">
        <f t="shared" si="1454"/>
        <v>-0.692998178542017</v>
      </c>
      <c r="AK405" s="61">
        <f t="shared" si="1455"/>
        <v>-0.49992549344036</v>
      </c>
      <c r="AL405" s="4">
        <f t="shared" ref="AL405:AO405" si="1692">1-AC405^2</f>
        <v>0.999894084898176</v>
      </c>
      <c r="AM405" s="4">
        <f t="shared" si="1692"/>
        <v>0.996058474031998</v>
      </c>
      <c r="AN405" s="4">
        <f t="shared" si="1692"/>
        <v>0.999990990230904</v>
      </c>
      <c r="AO405" s="4">
        <f t="shared" si="1692"/>
        <v>0.99918413503377</v>
      </c>
      <c r="AP405" s="61">
        <f t="shared" si="1481"/>
        <v>0.000494457508389168</v>
      </c>
      <c r="AQ405" s="61">
        <f t="shared" si="1482"/>
        <v>0.000173908504037487</v>
      </c>
      <c r="AR405" s="61">
        <f t="shared" si="1483"/>
        <v>0.00618643619488555</v>
      </c>
      <c r="AS405" s="61">
        <f t="shared" si="1484"/>
        <v>-0.0051480907835954</v>
      </c>
      <c r="AT405" s="40" cm="1">
        <f t="array" ref="AT405">SUMPRODUCT($A405:$B405,$AO$21:$AP$21)+$AQ$21</f>
        <v>0.00942947282022084</v>
      </c>
      <c r="AU405" s="40" cm="1">
        <f t="array" ref="AU405">SUMPRODUCT($A405:$B405,$AO$22:$AP$22)+$AQ$22</f>
        <v>0.0625617252752727</v>
      </c>
      <c r="AV405" s="40" cm="1">
        <f t="array" ref="AV405">SUMPRODUCT($A405:$B405,$AO$23:$AP$23)+$AQ$23</f>
        <v>-0.013781441893909</v>
      </c>
      <c r="AW405" s="40" cm="1">
        <f t="array" ref="AW405">SUMPRODUCT($A405:$B405,$AO$24:$AP$24)+$AQ$24</f>
        <v>0.0375368022562221</v>
      </c>
      <c r="AX405" s="10">
        <f t="shared" ref="AX405:BA405" si="1693">TANH(AT405)</f>
        <v>0.00942919335643469</v>
      </c>
      <c r="AY405" s="10">
        <f t="shared" si="1693"/>
        <v>0.062480231297977</v>
      </c>
      <c r="AZ405" s="10">
        <f t="shared" si="1693"/>
        <v>-0.0137805694656435</v>
      </c>
      <c r="BA405" s="10">
        <f t="shared" si="1693"/>
        <v>0.0375191822578881</v>
      </c>
      <c r="BB405" s="10" cm="1">
        <f t="array" ref="BB405">SUMPRODUCT(AX405:BA405,$AU$28:$AX$28)+$AY$28</f>
        <v>0.000854157907749087</v>
      </c>
      <c r="BC405" s="10">
        <f t="shared" si="1458"/>
        <v>0.500213539463954</v>
      </c>
      <c r="BD405">
        <f t="shared" si="1459"/>
        <v>1</v>
      </c>
      <c r="BE405" s="4">
        <f t="shared" si="1460"/>
        <v>-0.692720192804284</v>
      </c>
      <c r="BF405" s="61">
        <f t="shared" si="1461"/>
        <v>-0.499786460536046</v>
      </c>
      <c r="BG405" s="4">
        <f t="shared" ref="BG405:BJ405" si="1694">1-AX405^2</f>
        <v>0.999911090312647</v>
      </c>
      <c r="BH405" s="4">
        <f t="shared" si="1694"/>
        <v>0.996096220696951</v>
      </c>
      <c r="BI405" s="4">
        <f t="shared" si="1694"/>
        <v>0.999810095905203</v>
      </c>
      <c r="BJ405" s="4">
        <f t="shared" si="1694"/>
        <v>0.998592310962699</v>
      </c>
      <c r="BK405" s="61">
        <f t="shared" si="1487"/>
        <v>0.000781645641604951</v>
      </c>
      <c r="BL405" s="61">
        <f t="shared" si="1488"/>
        <v>-0.00189349118163998</v>
      </c>
      <c r="BM405" s="61">
        <f t="shared" si="1489"/>
        <v>0.00617379265647501</v>
      </c>
      <c r="BN405" s="61">
        <f t="shared" si="1490"/>
        <v>-0.00612109230512516</v>
      </c>
    </row>
    <row r="406" spans="1:66">
      <c r="A406" s="4">
        <f>Planar_dataset!A375</f>
        <v>0.0995670227225108</v>
      </c>
      <c r="B406" s="4">
        <f>Planar_dataset!B375</f>
        <v>-1.23848616343293</v>
      </c>
      <c r="C406">
        <f>Planar_dataset!C375</f>
        <v>1</v>
      </c>
      <c r="D406" s="40" cm="1">
        <f t="array" ref="D406">SUMPRODUCT($A406:$B406,$E$21:$F$21)+$G$21</f>
        <v>-0.0036252299820511</v>
      </c>
      <c r="E406" s="40" cm="1">
        <f t="array" ref="E406">SUMPRODUCT($A406:$B406,$E$22:$F$22)+$G$22</f>
        <v>0.0231751789437134</v>
      </c>
      <c r="F406" s="40" cm="1">
        <f t="array" ref="F406">SUMPRODUCT($A406:$B406,$E$23:$F$23)+$G$23</f>
        <v>0.00411745369715523</v>
      </c>
      <c r="G406" s="40" cm="1">
        <f t="array" ref="G406">SUMPRODUCT($A406:$B406,$E$24:$F$24)+$G$24</f>
        <v>0.00768293339742558</v>
      </c>
      <c r="H406" s="10">
        <f t="shared" si="1463"/>
        <v>-0.00362521410085707</v>
      </c>
      <c r="I406" s="10">
        <f t="shared" si="1464"/>
        <v>0.0231710307909458</v>
      </c>
      <c r="J406" s="10">
        <f t="shared" si="1465"/>
        <v>0.00411743042899894</v>
      </c>
      <c r="K406" s="10">
        <f t="shared" si="1466"/>
        <v>0.00768278223296581</v>
      </c>
      <c r="L406" s="10" cm="1">
        <f t="array" ref="L406">SUMPRODUCT(H406:K406,$E$28:$H$28)+$I$28</f>
        <v>-9.51216903870782e-5</v>
      </c>
      <c r="M406" s="10">
        <f t="shared" si="1467"/>
        <v>0.499976219577421</v>
      </c>
      <c r="N406">
        <f t="shared" si="1468"/>
        <v>0</v>
      </c>
      <c r="O406" s="4">
        <f t="shared" si="1469"/>
        <v>-0.693194742536156</v>
      </c>
      <c r="P406" s="61">
        <f t="shared" si="1470"/>
        <v>-0.500023780422579</v>
      </c>
      <c r="Q406" s="4">
        <f t="shared" si="1471"/>
        <v>0.999986857822723</v>
      </c>
      <c r="R406" s="4">
        <f t="shared" si="1472"/>
        <v>0.999463103332085</v>
      </c>
      <c r="S406" s="4">
        <f t="shared" si="1473"/>
        <v>0.999983046766662</v>
      </c>
      <c r="T406" s="4">
        <f t="shared" si="1474"/>
        <v>0.999940974857161</v>
      </c>
      <c r="U406" s="61">
        <f t="shared" si="1475"/>
        <v>0.000219098385557722</v>
      </c>
      <c r="V406" s="61">
        <f t="shared" si="1476"/>
        <v>0.00238492249148048</v>
      </c>
      <c r="W406" s="61">
        <f t="shared" si="1477"/>
        <v>0.00656952483282826</v>
      </c>
      <c r="X406" s="61">
        <f t="shared" si="1478"/>
        <v>-0.00442306118220946</v>
      </c>
      <c r="Y406" s="40" cm="1">
        <f t="array" ref="Y406">SUMPRODUCT($A406:$B406,$Z$21:$AA$21)+$AB$21</f>
        <v>-0.00375491959618502</v>
      </c>
      <c r="Z406" s="40" cm="1">
        <f t="array" ref="Z406">SUMPRODUCT($A406:$B406,$Z$22:$AA$22)+$AB$22</f>
        <v>0.021774121966485</v>
      </c>
      <c r="AA406" s="40" cm="1">
        <f t="array" ref="AA406">SUMPRODUCT($A406:$B406,$Z$23:$AA$23)+$AB$23</f>
        <v>0.000235055567507482</v>
      </c>
      <c r="AB406" s="40" cm="1">
        <f t="array" ref="AB406">SUMPRODUCT($A406:$B406,$Z$24:$AA$24)+$AB$24</f>
        <v>0.0102954994740661</v>
      </c>
      <c r="AC406" s="10">
        <f t="shared" ref="AC406:AF406" si="1695">TANH(Y406)</f>
        <v>-0.00375490194888693</v>
      </c>
      <c r="AD406" s="10">
        <f t="shared" si="1695"/>
        <v>0.0217706814919691</v>
      </c>
      <c r="AE406" s="10">
        <f t="shared" si="1695"/>
        <v>0.000235055563178455</v>
      </c>
      <c r="AF406" s="10">
        <f t="shared" si="1695"/>
        <v>0.0102951357244075</v>
      </c>
      <c r="AG406" s="61" cm="1">
        <f t="array" ref="AG406">SUMPRODUCT(AC406:AF406,$Z$28:$AC$28)+$AD$28</f>
        <v>9.79154627409082e-5</v>
      </c>
      <c r="AH406" s="10">
        <f t="shared" si="1452"/>
        <v>0.500024478865666</v>
      </c>
      <c r="AI406">
        <f t="shared" si="1453"/>
        <v>1</v>
      </c>
      <c r="AJ406" s="4">
        <f t="shared" si="1454"/>
        <v>-0.693098224027004</v>
      </c>
      <c r="AK406" s="61">
        <f t="shared" si="1455"/>
        <v>-0.499975521134334</v>
      </c>
      <c r="AL406" s="4">
        <f t="shared" ref="AL406:AO406" si="1696">1-AC406^2</f>
        <v>0.999985900711354</v>
      </c>
      <c r="AM406" s="4">
        <f t="shared" si="1696"/>
        <v>0.999526037427375</v>
      </c>
      <c r="AN406" s="4">
        <f t="shared" si="1696"/>
        <v>0.999999944748882</v>
      </c>
      <c r="AO406" s="4">
        <f t="shared" si="1696"/>
        <v>0.999894010180416</v>
      </c>
      <c r="AP406" s="61">
        <f t="shared" si="1481"/>
        <v>0.00049455239727098</v>
      </c>
      <c r="AQ406" s="61">
        <f t="shared" si="1482"/>
        <v>0.000174531392760026</v>
      </c>
      <c r="AR406" s="61">
        <f t="shared" si="1483"/>
        <v>0.00618711067600671</v>
      </c>
      <c r="AS406" s="61">
        <f t="shared" si="1484"/>
        <v>-0.00515226380630329</v>
      </c>
      <c r="AT406" s="40" cm="1">
        <f t="array" ref="AT406">SUMPRODUCT($A406:$B406,$AO$21:$AP$21)+$AQ$21</f>
        <v>-0.00404745203661741</v>
      </c>
      <c r="AU406" s="40" cm="1">
        <f t="array" ref="AU406">SUMPRODUCT($A406:$B406,$AO$22:$AP$22)+$AQ$22</f>
        <v>0.0216715880059601</v>
      </c>
      <c r="AV406" s="40" cm="1">
        <f t="array" ref="AV406">SUMPRODUCT($A406:$B406,$AO$23:$AP$23)+$AQ$23</f>
        <v>-0.00341970382185975</v>
      </c>
      <c r="AW406" s="40" cm="1">
        <f t="array" ref="AW406">SUMPRODUCT($A406:$B406,$AO$24:$AP$24)+$AQ$24</f>
        <v>0.013335051720855</v>
      </c>
      <c r="AX406" s="10">
        <f t="shared" ref="AX406:BA406" si="1697">TANH(AT406)</f>
        <v>-0.00404742993515392</v>
      </c>
      <c r="AY406" s="10">
        <f t="shared" si="1697"/>
        <v>0.0216681959002912</v>
      </c>
      <c r="AZ406" s="10">
        <f t="shared" si="1697"/>
        <v>-0.00341969049149002</v>
      </c>
      <c r="BA406" s="10">
        <f t="shared" si="1697"/>
        <v>0.0133342613480864</v>
      </c>
      <c r="BB406" s="10" cm="1">
        <f t="array" ref="BB406">SUMPRODUCT(AX406:BA406,$AU$28:$AX$28)+$AY$28</f>
        <v>0.00029537908294425</v>
      </c>
      <c r="BC406" s="10">
        <f t="shared" si="1458"/>
        <v>0.500073844770199</v>
      </c>
      <c r="BD406">
        <f t="shared" si="1459"/>
        <v>1</v>
      </c>
      <c r="BE406" s="4">
        <f t="shared" si="1460"/>
        <v>-0.692999501924574</v>
      </c>
      <c r="BF406" s="61">
        <f t="shared" si="1461"/>
        <v>-0.499926155229801</v>
      </c>
      <c r="BG406" s="4">
        <f t="shared" ref="BG406:BJ406" si="1698">1-AX406^2</f>
        <v>0.99998361831092</v>
      </c>
      <c r="BH406" s="4">
        <f t="shared" si="1698"/>
        <v>0.999530489286427</v>
      </c>
      <c r="BI406" s="4">
        <f t="shared" si="1698"/>
        <v>0.999988305716942</v>
      </c>
      <c r="BJ406" s="4">
        <f t="shared" si="1698"/>
        <v>0.999822197474301</v>
      </c>
      <c r="BK406" s="61">
        <f t="shared" si="1487"/>
        <v>0.000781920830490531</v>
      </c>
      <c r="BL406" s="61">
        <f t="shared" si="1488"/>
        <v>-0.0019005504958187</v>
      </c>
      <c r="BM406" s="61">
        <f t="shared" si="1489"/>
        <v>0.00617661903259119</v>
      </c>
      <c r="BN406" s="61">
        <f t="shared" si="1490"/>
        <v>-0.00613034417245647</v>
      </c>
    </row>
    <row r="407" spans="1:66">
      <c r="A407" s="4">
        <f>Planar_dataset!A376</f>
        <v>1.49806312185195</v>
      </c>
      <c r="B407" s="4">
        <f>Planar_dataset!B376</f>
        <v>-3.47814659203703</v>
      </c>
      <c r="C407">
        <f>Planar_dataset!C376</f>
        <v>1</v>
      </c>
      <c r="D407" s="40" cm="1">
        <f t="array" ref="D407">SUMPRODUCT($A407:$B407,$E$21:$F$21)+$G$21</f>
        <v>0.0116123310579143</v>
      </c>
      <c r="E407" s="40" cm="1">
        <f t="array" ref="E407">SUMPRODUCT($A407:$B407,$E$22:$F$22)+$G$22</f>
        <v>0.0662606009376384</v>
      </c>
      <c r="F407" s="40" cm="1">
        <f t="array" ref="F407">SUMPRODUCT($A407:$B407,$E$23:$F$23)+$G$23</f>
        <v>0.00818358698115341</v>
      </c>
      <c r="G407" s="40" cm="1">
        <f t="array" ref="G407">SUMPRODUCT($A407:$B407,$E$24:$F$24)+$G$24</f>
        <v>0.0205684830524351</v>
      </c>
      <c r="H407" s="10">
        <f t="shared" si="1463"/>
        <v>0.0116118091263682</v>
      </c>
      <c r="I407" s="10">
        <f t="shared" si="1464"/>
        <v>0.066163799270073</v>
      </c>
      <c r="J407" s="10">
        <f t="shared" si="1465"/>
        <v>0.00818340429811775</v>
      </c>
      <c r="K407" s="10">
        <f t="shared" si="1466"/>
        <v>0.0205655829586157</v>
      </c>
      <c r="L407" s="10" cm="1">
        <f t="array" ref="L407">SUMPRODUCT(H407:K407,$E$28:$H$28)+$I$28</f>
        <v>-0.000246424776997824</v>
      </c>
      <c r="M407" s="10">
        <f t="shared" si="1467"/>
        <v>0.499938393806062</v>
      </c>
      <c r="N407">
        <f t="shared" si="1468"/>
        <v>0</v>
      </c>
      <c r="O407" s="4">
        <f t="shared" si="1469"/>
        <v>-0.693270400539091</v>
      </c>
      <c r="P407" s="61">
        <f t="shared" si="1470"/>
        <v>-0.500061606193938</v>
      </c>
      <c r="Q407" s="4">
        <f t="shared" si="1471"/>
        <v>0.999865165888813</v>
      </c>
      <c r="R407" s="4">
        <f t="shared" si="1472"/>
        <v>0.995622351666149</v>
      </c>
      <c r="S407" s="4">
        <f t="shared" si="1473"/>
        <v>0.999933031894094</v>
      </c>
      <c r="T407" s="4">
        <f t="shared" si="1474"/>
        <v>0.999577056797572</v>
      </c>
      <c r="U407" s="61">
        <f t="shared" si="1475"/>
        <v>0.000219088295026653</v>
      </c>
      <c r="V407" s="61">
        <f t="shared" si="1476"/>
        <v>0.00237593739707486</v>
      </c>
      <c r="W407" s="61">
        <f t="shared" si="1477"/>
        <v>0.00656969319950622</v>
      </c>
      <c r="X407" s="61">
        <f t="shared" si="1478"/>
        <v>-0.00442178592906803</v>
      </c>
      <c r="Y407" s="40" cm="1">
        <f t="array" ref="Y407">SUMPRODUCT($A407:$B407,$Z$21:$AA$21)+$AB$21</f>
        <v>0.0112338495721676</v>
      </c>
      <c r="Z407" s="40" cm="1">
        <f t="array" ref="Z407">SUMPRODUCT($A407:$B407,$Z$22:$AA$22)+$AB$22</f>
        <v>0.0621680208356566</v>
      </c>
      <c r="AA407" s="40" cm="1">
        <f t="array" ref="AA407">SUMPRODUCT($A407:$B407,$Z$23:$AA$23)+$AB$23</f>
        <v>-0.00315228799234714</v>
      </c>
      <c r="AB407" s="40" cm="1">
        <f t="array" ref="AB407">SUMPRODUCT($A407:$B407,$Z$24:$AA$24)+$AB$24</f>
        <v>0.0281970621660271</v>
      </c>
      <c r="AC407" s="10">
        <f t="shared" ref="AC407:AF407" si="1699">TANH(Y407)</f>
        <v>0.011233377027752</v>
      </c>
      <c r="AD407" s="10">
        <f t="shared" si="1699"/>
        <v>0.0620880541668016</v>
      </c>
      <c r="AE407" s="10">
        <f t="shared" si="1699"/>
        <v>-0.00315227755104454</v>
      </c>
      <c r="AF407" s="10">
        <f t="shared" si="1699"/>
        <v>0.0281895916219129</v>
      </c>
      <c r="AG407" s="61" cm="1">
        <f t="array" ref="AG407">SUMPRODUCT(AC407:AF407,$Z$28:$AC$28)+$AD$28</f>
        <v>0.000295349046152577</v>
      </c>
      <c r="AH407" s="10">
        <f t="shared" si="1452"/>
        <v>0.500073837261001</v>
      </c>
      <c r="AI407">
        <f t="shared" si="1453"/>
        <v>1</v>
      </c>
      <c r="AJ407" s="4">
        <f t="shared" si="1454"/>
        <v>-0.692999516940751</v>
      </c>
      <c r="AK407" s="61">
        <f t="shared" si="1455"/>
        <v>-0.499926162738999</v>
      </c>
      <c r="AL407" s="4">
        <f t="shared" ref="AL407:AO407" si="1700">1-AC407^2</f>
        <v>0.999873811240552</v>
      </c>
      <c r="AM407" s="4">
        <f t="shared" si="1700"/>
        <v>0.99614507352978</v>
      </c>
      <c r="AN407" s="4">
        <f t="shared" si="1700"/>
        <v>0.999990063146241</v>
      </c>
      <c r="AO407" s="4">
        <f t="shared" si="1700"/>
        <v>0.99920534692419</v>
      </c>
      <c r="AP407" s="61">
        <f t="shared" si="1481"/>
        <v>0.000494448144829775</v>
      </c>
      <c r="AQ407" s="61">
        <f t="shared" si="1482"/>
        <v>0.000173923856870797</v>
      </c>
      <c r="AR407" s="61">
        <f t="shared" si="1483"/>
        <v>0.00618643874185691</v>
      </c>
      <c r="AS407" s="61">
        <f t="shared" si="1484"/>
        <v>-0.00514820696589244</v>
      </c>
      <c r="AT407" s="40" cm="1">
        <f t="array" ref="AT407">SUMPRODUCT($A407:$B407,$AO$21:$AP$21)+$AQ$21</f>
        <v>0.0103801143318478</v>
      </c>
      <c r="AU407" s="40" cm="1">
        <f t="array" ref="AU407">SUMPRODUCT($A407:$B407,$AO$22:$AP$22)+$AQ$22</f>
        <v>0.0618685186121435</v>
      </c>
      <c r="AV407" s="40" cm="1">
        <f t="array" ref="AV407">SUMPRODUCT($A407:$B407,$AO$23:$AP$23)+$AQ$23</f>
        <v>-0.0138241028530728</v>
      </c>
      <c r="AW407" s="40" cm="1">
        <f t="array" ref="AW407">SUMPRODUCT($A407:$B407,$AO$24:$AP$24)+$AQ$24</f>
        <v>0.0370729435408521</v>
      </c>
      <c r="AX407" s="10">
        <f t="shared" ref="AX407:BA407" si="1701">TANH(AT407)</f>
        <v>0.0103797415399719</v>
      </c>
      <c r="AY407" s="10">
        <f t="shared" si="1701"/>
        <v>0.0617897009632286</v>
      </c>
      <c r="AZ407" s="10">
        <f t="shared" si="1701"/>
        <v>-0.0138232222982153</v>
      </c>
      <c r="BA407" s="10">
        <f t="shared" si="1701"/>
        <v>0.0370559684829819</v>
      </c>
      <c r="BB407" s="10" cm="1">
        <f t="array" ref="BB407">SUMPRODUCT(AX407:BA407,$AU$28:$AX$28)+$AY$28</f>
        <v>0.000844890576428371</v>
      </c>
      <c r="BC407" s="10">
        <f t="shared" si="1458"/>
        <v>0.500211222631542</v>
      </c>
      <c r="BD407">
        <f t="shared" si="1459"/>
        <v>1</v>
      </c>
      <c r="BE407" s="4">
        <f t="shared" si="1460"/>
        <v>-0.692724824501739</v>
      </c>
      <c r="BF407" s="61">
        <f t="shared" si="1461"/>
        <v>-0.499788777368458</v>
      </c>
      <c r="BG407" s="4">
        <f t="shared" ref="BG407:BJ407" si="1702">1-AX407^2</f>
        <v>0.999892260965563</v>
      </c>
      <c r="BH407" s="4">
        <f t="shared" si="1702"/>
        <v>0.996182032854875</v>
      </c>
      <c r="BI407" s="4">
        <f t="shared" si="1702"/>
        <v>0.999808918525294</v>
      </c>
      <c r="BJ407" s="4">
        <f t="shared" si="1702"/>
        <v>0.998626855199788</v>
      </c>
      <c r="BK407" s="61">
        <f t="shared" si="1487"/>
        <v>0.000781634545782363</v>
      </c>
      <c r="BL407" s="61">
        <f t="shared" si="1488"/>
        <v>-0.00189366308130241</v>
      </c>
      <c r="BM407" s="61">
        <f t="shared" si="1489"/>
        <v>0.00617381400566988</v>
      </c>
      <c r="BN407" s="61">
        <f t="shared" si="1490"/>
        <v>-0.0061213324278524</v>
      </c>
    </row>
    <row r="408" spans="1:66">
      <c r="A408" s="4">
        <f>Planar_dataset!A377</f>
        <v>1.19805865705706</v>
      </c>
      <c r="B408" s="4">
        <f>Planar_dataset!B377</f>
        <v>-3.65480563788525</v>
      </c>
      <c r="C408">
        <f>Planar_dataset!C377</f>
        <v>1</v>
      </c>
      <c r="D408" s="40" cm="1">
        <f t="array" ref="D408">SUMPRODUCT($A408:$B408,$E$21:$F$21)+$G$21</f>
        <v>0.00547523164208271</v>
      </c>
      <c r="E408" s="40" cm="1">
        <f t="array" ref="E408">SUMPRODUCT($A408:$B408,$E$22:$F$22)+$G$22</f>
        <v>0.0692631326542232</v>
      </c>
      <c r="F408" s="40" cm="1">
        <f t="array" ref="F408">SUMPRODUCT($A408:$B408,$E$23:$F$23)+$G$23</f>
        <v>0.00964247780134838</v>
      </c>
      <c r="G408" s="40" cm="1">
        <f t="array" ref="G408">SUMPRODUCT($A408:$B408,$E$24:$F$24)+$G$24</f>
        <v>0.0219243646042588</v>
      </c>
      <c r="H408" s="10">
        <f t="shared" si="1463"/>
        <v>0.00547517693027924</v>
      </c>
      <c r="I408" s="10">
        <f t="shared" si="1464"/>
        <v>0.0691525842284526</v>
      </c>
      <c r="J408" s="10">
        <f t="shared" si="1465"/>
        <v>0.00964217896836064</v>
      </c>
      <c r="K408" s="10">
        <f t="shared" si="1466"/>
        <v>0.021920852428034</v>
      </c>
      <c r="L408" s="10" cm="1">
        <f t="array" ref="L408">SUMPRODUCT(H408:K408,$E$28:$H$28)+$I$28</f>
        <v>-0.000265176147023523</v>
      </c>
      <c r="M408" s="10">
        <f t="shared" si="1467"/>
        <v>0.499933705963633</v>
      </c>
      <c r="N408">
        <f t="shared" si="1468"/>
        <v>0</v>
      </c>
      <c r="O408" s="4">
        <f t="shared" si="1469"/>
        <v>-0.693279777423256</v>
      </c>
      <c r="P408" s="61">
        <f t="shared" si="1470"/>
        <v>-0.500066294036367</v>
      </c>
      <c r="Q408" s="4">
        <f t="shared" si="1471"/>
        <v>0.999970022437582</v>
      </c>
      <c r="R408" s="4">
        <f t="shared" si="1472"/>
        <v>0.995217920094527</v>
      </c>
      <c r="S408" s="4">
        <f t="shared" si="1473"/>
        <v>0.999907028384742</v>
      </c>
      <c r="T408" s="4">
        <f t="shared" si="1474"/>
        <v>0.999519476228828</v>
      </c>
      <c r="U408" s="61">
        <f t="shared" si="1475"/>
        <v>0.000219113325032226</v>
      </c>
      <c r="V408" s="61">
        <f t="shared" si="1476"/>
        <v>0.00237499453223183</v>
      </c>
      <c r="W408" s="61">
        <f t="shared" si="1477"/>
        <v>0.00656958393916949</v>
      </c>
      <c r="X408" s="61">
        <f t="shared" si="1478"/>
        <v>-0.0044215726621648</v>
      </c>
      <c r="Y408" s="40" cm="1">
        <f t="array" ref="Y408">SUMPRODUCT($A408:$B408,$Z$21:$AA$21)+$AB$21</f>
        <v>0.00508192607411745</v>
      </c>
      <c r="Z408" s="40" cm="1">
        <f t="array" ref="Z408">SUMPRODUCT($A408:$B408,$Z$22:$AA$22)+$AB$22</f>
        <v>0.0650113205178665</v>
      </c>
      <c r="AA408" s="40" cm="1">
        <f t="array" ref="AA408">SUMPRODUCT($A408:$B408,$Z$23:$AA$23)+$AB$23</f>
        <v>-0.00213563408917885</v>
      </c>
      <c r="AB408" s="40" cm="1">
        <f t="array" ref="AB408">SUMPRODUCT($A408:$B408,$Z$24:$AA$24)+$AB$24</f>
        <v>0.0298504533969229</v>
      </c>
      <c r="AC408" s="10">
        <f t="shared" ref="AC408:AF408" si="1703">TANH(Y408)</f>
        <v>0.00508188232600817</v>
      </c>
      <c r="AD408" s="10">
        <f t="shared" si="1703"/>
        <v>0.0649198855894293</v>
      </c>
      <c r="AE408" s="10">
        <f t="shared" si="1703"/>
        <v>-0.0021356308423568</v>
      </c>
      <c r="AF408" s="10">
        <f t="shared" si="1703"/>
        <v>0.0298415904779616</v>
      </c>
      <c r="AG408" s="61" cm="1">
        <f t="array" ref="AG408">SUMPRODUCT(AC408:AF408,$Z$28:$AC$28)+$AD$28</f>
        <v>0.000304889776429762</v>
      </c>
      <c r="AH408" s="10">
        <f t="shared" si="1452"/>
        <v>0.500076222443517</v>
      </c>
      <c r="AI408">
        <f t="shared" si="1453"/>
        <v>1</v>
      </c>
      <c r="AJ408" s="4">
        <f t="shared" si="1454"/>
        <v>-0.692994747291452</v>
      </c>
      <c r="AK408" s="61">
        <f t="shared" si="1455"/>
        <v>-0.499923777556483</v>
      </c>
      <c r="AL408" s="4">
        <f t="shared" ref="AL408:AO408" si="1704">1-AC408^2</f>
        <v>0.999974174472025</v>
      </c>
      <c r="AM408" s="4">
        <f t="shared" si="1704"/>
        <v>0.995785408455055</v>
      </c>
      <c r="AN408" s="4">
        <f t="shared" si="1704"/>
        <v>0.999995439080905</v>
      </c>
      <c r="AO408" s="4">
        <f t="shared" si="1704"/>
        <v>0.999109479477746</v>
      </c>
      <c r="AP408" s="61">
        <f t="shared" si="1481"/>
        <v>0.000494495416222917</v>
      </c>
      <c r="AQ408" s="61">
        <f t="shared" si="1482"/>
        <v>0.000173860230955046</v>
      </c>
      <c r="AR408" s="61">
        <f t="shared" si="1483"/>
        <v>0.0061864424839894</v>
      </c>
      <c r="AS408" s="61">
        <f t="shared" si="1484"/>
        <v>-0.00514768846783041</v>
      </c>
      <c r="AT408" s="40" cm="1">
        <f t="array" ref="AT408">SUMPRODUCT($A408:$B408,$AO$21:$AP$21)+$AQ$21</f>
        <v>0.00419476045076513</v>
      </c>
      <c r="AU408" s="40" cm="1">
        <f t="array" ref="AU408">SUMPRODUCT($A408:$B408,$AO$22:$AP$22)+$AQ$22</f>
        <v>0.0647001651662397</v>
      </c>
      <c r="AV408" s="40" cm="1">
        <f t="array" ref="AV408">SUMPRODUCT($A408:$B408,$AO$23:$AP$23)+$AQ$23</f>
        <v>-0.0132235823806275</v>
      </c>
      <c r="AW408" s="40" cm="1">
        <f t="array" ref="AW408">SUMPRODUCT($A408:$B408,$AO$24:$AP$24)+$AQ$24</f>
        <v>0.0390723261869334</v>
      </c>
      <c r="AX408" s="10">
        <f t="shared" ref="AX408:BA408" si="1705">TANH(AT408)</f>
        <v>0.0041947358472487</v>
      </c>
      <c r="AY408" s="10">
        <f t="shared" si="1705"/>
        <v>0.0646100353814895</v>
      </c>
      <c r="AZ408" s="10">
        <f t="shared" si="1705"/>
        <v>-0.0132228116621963</v>
      </c>
      <c r="BA408" s="10">
        <f t="shared" si="1705"/>
        <v>0.0390524551090227</v>
      </c>
      <c r="BB408" s="10" cm="1">
        <f t="array" ref="BB408">SUMPRODUCT(AX408:BA408,$AU$28:$AX$28)+$AY$28</f>
        <v>0.000882359601012076</v>
      </c>
      <c r="BC408" s="10">
        <f t="shared" si="1458"/>
        <v>0.500220589885941</v>
      </c>
      <c r="BD408">
        <f t="shared" si="1459"/>
        <v>1</v>
      </c>
      <c r="BE408" s="4">
        <f t="shared" si="1460"/>
        <v>-0.692706098079244</v>
      </c>
      <c r="BF408" s="61">
        <f t="shared" si="1461"/>
        <v>-0.499779410114059</v>
      </c>
      <c r="BG408" s="4">
        <f t="shared" ref="BG408:BJ408" si="1706">1-AX408^2</f>
        <v>0.999982404191172</v>
      </c>
      <c r="BH408" s="4">
        <f t="shared" si="1706"/>
        <v>0.995825543328003</v>
      </c>
      <c r="BI408" s="4">
        <f t="shared" si="1706"/>
        <v>0.999825157251746</v>
      </c>
      <c r="BJ408" s="4">
        <f t="shared" si="1706"/>
        <v>0.998474905749958</v>
      </c>
      <c r="BK408" s="61">
        <f t="shared" si="1487"/>
        <v>0.000781690361384877</v>
      </c>
      <c r="BL408" s="61">
        <f t="shared" si="1488"/>
        <v>-0.0018929499438292</v>
      </c>
      <c r="BM408" s="61">
        <f t="shared" si="1489"/>
        <v>0.00617379856557291</v>
      </c>
      <c r="BN408" s="61">
        <f t="shared" si="1490"/>
        <v>-0.00612028630462827</v>
      </c>
    </row>
    <row r="409" spans="1:66">
      <c r="A409" s="4">
        <f>Planar_dataset!A378</f>
        <v>1.30759534390584</v>
      </c>
      <c r="B409" s="4">
        <f>Planar_dataset!B378</f>
        <v>-3.82629239495884</v>
      </c>
      <c r="C409">
        <f>Planar_dataset!C378</f>
        <v>1</v>
      </c>
      <c r="D409" s="40" cm="1">
        <f t="array" ref="D409">SUMPRODUCT($A409:$B409,$E$21:$F$21)+$G$21</f>
        <v>0.0066858794249624</v>
      </c>
      <c r="E409" s="40" cm="1">
        <f t="array" ref="E409">SUMPRODUCT($A409:$B409,$E$22:$F$22)+$G$22</f>
        <v>0.072564475988945</v>
      </c>
      <c r="F409" s="40" cm="1">
        <f t="array" ref="F409">SUMPRODUCT($A409:$B409,$E$23:$F$23)+$G$23</f>
        <v>0.00994700062358047</v>
      </c>
      <c r="G409" s="40" cm="1">
        <f t="array" ref="G409">SUMPRODUCT($A409:$B409,$E$24:$F$24)+$G$24</f>
        <v>0.022908955454308</v>
      </c>
      <c r="H409" s="10">
        <f t="shared" si="1463"/>
        <v>0.00668577980494795</v>
      </c>
      <c r="I409" s="10">
        <f t="shared" si="1464"/>
        <v>0.0724373784352806</v>
      </c>
      <c r="J409" s="10">
        <f t="shared" si="1465"/>
        <v>0.00994667257512828</v>
      </c>
      <c r="K409" s="10">
        <f t="shared" si="1466"/>
        <v>0.022904948600957</v>
      </c>
      <c r="L409" s="10" cm="1">
        <f t="array" ref="L409">SUMPRODUCT(H409:K409,$E$28:$H$28)+$I$28</f>
        <v>-0.000276677340436206</v>
      </c>
      <c r="M409" s="10">
        <f t="shared" si="1467"/>
        <v>0.499930830665332</v>
      </c>
      <c r="N409">
        <f t="shared" si="1468"/>
        <v>0</v>
      </c>
      <c r="O409" s="4">
        <f t="shared" si="1469"/>
        <v>-0.693285528798957</v>
      </c>
      <c r="P409" s="61">
        <f t="shared" si="1470"/>
        <v>-0.500069169334668</v>
      </c>
      <c r="Q409" s="4">
        <f t="shared" si="1471"/>
        <v>0.9999553003484</v>
      </c>
      <c r="R409" s="4">
        <f t="shared" si="1472"/>
        <v>0.994752826205424</v>
      </c>
      <c r="S409" s="4">
        <f t="shared" si="1473"/>
        <v>0.999901063704683</v>
      </c>
      <c r="T409" s="4">
        <f t="shared" si="1474"/>
        <v>0.999475363329588</v>
      </c>
      <c r="U409" s="61">
        <f t="shared" si="1475"/>
        <v>0.000219111358976359</v>
      </c>
      <c r="V409" s="61">
        <f t="shared" si="1476"/>
        <v>0.0023738982785861</v>
      </c>
      <c r="W409" s="61">
        <f t="shared" si="1477"/>
        <v>0.00656958252385305</v>
      </c>
      <c r="X409" s="61">
        <f t="shared" si="1478"/>
        <v>-0.00442140294219287</v>
      </c>
      <c r="Y409" s="40" cm="1">
        <f t="array" ref="Y409">SUMPRODUCT($A409:$B409,$Z$21:$AA$21)+$AB$21</f>
        <v>0.00627349557684462</v>
      </c>
      <c r="Z409" s="40" cm="1">
        <f t="array" ref="Z409">SUMPRODUCT($A409:$B409,$Z$22:$AA$22)+$AB$22</f>
        <v>0.0681062610854683</v>
      </c>
      <c r="AA409" s="40" cm="1">
        <f t="array" ref="AA409">SUMPRODUCT($A409:$B409,$Z$23:$AA$23)+$AB$23</f>
        <v>-0.00240268262964114</v>
      </c>
      <c r="AB409" s="40" cm="1">
        <f t="array" ref="AB409">SUMPRODUCT($A409:$B409,$Z$24:$AA$24)+$AB$24</f>
        <v>0.031219698840278</v>
      </c>
      <c r="AC409" s="10">
        <f t="shared" ref="AC409:AF409" si="1707">TANH(Y409)</f>
        <v>0.00627341327668135</v>
      </c>
      <c r="AD409" s="10">
        <f t="shared" si="1707"/>
        <v>0.0680011533104213</v>
      </c>
      <c r="AE409" s="10">
        <f t="shared" si="1707"/>
        <v>-0.00240267800618259</v>
      </c>
      <c r="AF409" s="10">
        <f t="shared" si="1707"/>
        <v>0.0312095598293853</v>
      </c>
      <c r="AG409" s="61" cm="1">
        <f t="array" ref="AG409">SUMPRODUCT(AC409:AF409,$Z$28:$AC$28)+$AD$28</f>
        <v>0.000320038159633016</v>
      </c>
      <c r="AH409" s="10">
        <f t="shared" si="1452"/>
        <v>0.500080009539225</v>
      </c>
      <c r="AI409">
        <f t="shared" si="1453"/>
        <v>1</v>
      </c>
      <c r="AJ409" s="4">
        <f t="shared" si="1454"/>
        <v>-0.692987174283182</v>
      </c>
      <c r="AK409" s="61">
        <f t="shared" si="1455"/>
        <v>-0.499919990460775</v>
      </c>
      <c r="AL409" s="4">
        <f t="shared" ref="AL409:AO409" si="1708">1-AC409^2</f>
        <v>0.99996064428586</v>
      </c>
      <c r="AM409" s="4">
        <f t="shared" si="1708"/>
        <v>0.995375843148453</v>
      </c>
      <c r="AN409" s="4">
        <f t="shared" si="1708"/>
        <v>0.999994227138399</v>
      </c>
      <c r="AO409" s="4">
        <f t="shared" si="1708"/>
        <v>0.999025963375256</v>
      </c>
      <c r="AP409" s="61">
        <f t="shared" si="1481"/>
        <v>0.000494484979511778</v>
      </c>
      <c r="AQ409" s="61">
        <f t="shared" si="1482"/>
        <v>0.000173787405947393</v>
      </c>
      <c r="AR409" s="61">
        <f t="shared" si="1483"/>
        <v>0.00618638812195559</v>
      </c>
      <c r="AS409" s="61">
        <f t="shared" si="1484"/>
        <v>-0.00514721917750067</v>
      </c>
      <c r="AT409" s="40" cm="1">
        <f t="array" ref="AT409">SUMPRODUCT($A409:$B409,$AO$21:$AP$21)+$AQ$21</f>
        <v>0.0053432947980664</v>
      </c>
      <c r="AU409" s="40" cm="1">
        <f t="array" ref="AU409">SUMPRODUCT($A409:$B409,$AO$22:$AP$22)+$AQ$22</f>
        <v>0.0677800009821432</v>
      </c>
      <c r="AV409" s="40" cm="1">
        <f t="array" ref="AV409">SUMPRODUCT($A409:$B409,$AO$23:$AP$23)+$AQ$23</f>
        <v>-0.0140287364765806</v>
      </c>
      <c r="AW409" s="40" cm="1">
        <f t="array" ref="AW409">SUMPRODUCT($A409:$B409,$AO$24:$AP$24)+$AQ$24</f>
        <v>0.0408891334648924</v>
      </c>
      <c r="AX409" s="10">
        <f t="shared" ref="AX409:BA409" si="1709">TANH(AT409)</f>
        <v>0.00534324394686802</v>
      </c>
      <c r="AY409" s="10">
        <f t="shared" si="1709"/>
        <v>0.0676763946913961</v>
      </c>
      <c r="AZ409" s="10">
        <f t="shared" si="1709"/>
        <v>-0.0140278162384387</v>
      </c>
      <c r="BA409" s="10">
        <f t="shared" si="1709"/>
        <v>0.0408663608908374</v>
      </c>
      <c r="BB409" s="10" cm="1">
        <f t="array" ref="BB409">SUMPRODUCT(AX409:BA409,$AU$28:$AX$28)+$AY$28</f>
        <v>0.000924418932813524</v>
      </c>
      <c r="BC409" s="10">
        <f t="shared" si="1458"/>
        <v>0.500231104716746</v>
      </c>
      <c r="BD409">
        <f t="shared" si="1459"/>
        <v>1</v>
      </c>
      <c r="BE409" s="4">
        <f t="shared" si="1460"/>
        <v>-0.69268507791233</v>
      </c>
      <c r="BF409" s="61">
        <f t="shared" si="1461"/>
        <v>-0.499768895283254</v>
      </c>
      <c r="BG409" s="4">
        <f t="shared" ref="BG409:BJ409" si="1710">1-AX409^2</f>
        <v>0.999971449744124</v>
      </c>
      <c r="BH409" s="4">
        <f t="shared" si="1710"/>
        <v>0.995419905601574</v>
      </c>
      <c r="BI409" s="4">
        <f t="shared" si="1710"/>
        <v>0.999803220371581</v>
      </c>
      <c r="BJ409" s="4">
        <f t="shared" si="1710"/>
        <v>0.99832994054754</v>
      </c>
      <c r="BK409" s="61">
        <f t="shared" si="1487"/>
        <v>0.000781665352489291</v>
      </c>
      <c r="BL409" s="61">
        <f t="shared" si="1488"/>
        <v>-0.00189213906367193</v>
      </c>
      <c r="BM409" s="61">
        <f t="shared" si="1489"/>
        <v>0.00617353322066012</v>
      </c>
      <c r="BN409" s="61">
        <f t="shared" si="1490"/>
        <v>-0.00611926897524804</v>
      </c>
    </row>
    <row r="410" spans="1:66">
      <c r="A410" s="4">
        <f>Planar_dataset!A379</f>
        <v>1.69066279427863</v>
      </c>
      <c r="B410" s="4">
        <f>Planar_dataset!B379</f>
        <v>-3.80826363831204</v>
      </c>
      <c r="C410">
        <f>Planar_dataset!C379</f>
        <v>1</v>
      </c>
      <c r="D410" s="40" cm="1">
        <f t="array" ref="D410">SUMPRODUCT($A410:$B410,$E$21:$F$21)+$G$21</f>
        <v>0.0136162302134618</v>
      </c>
      <c r="E410" s="40" cm="1">
        <f t="array" ref="E410">SUMPRODUCT($A410:$B410,$E$22:$F$22)+$G$22</f>
        <v>0.0725981618149423</v>
      </c>
      <c r="F410" s="40" cm="1">
        <f t="array" ref="F410">SUMPRODUCT($A410:$B410,$E$23:$F$23)+$G$23</f>
        <v>0.00882045807551858</v>
      </c>
      <c r="G410" s="40" cm="1">
        <f t="array" ref="G410">SUMPRODUCT($A410:$B410,$E$24:$F$24)+$G$24</f>
        <v>0.0224789593445941</v>
      </c>
      <c r="H410" s="10">
        <f t="shared" si="1463"/>
        <v>0.0136153887850051</v>
      </c>
      <c r="I410" s="10">
        <f t="shared" si="1464"/>
        <v>0.072470887424116</v>
      </c>
      <c r="J410" s="10">
        <f t="shared" si="1465"/>
        <v>0.00882022933734431</v>
      </c>
      <c r="K410" s="10">
        <f t="shared" si="1466"/>
        <v>0.0224751738765904</v>
      </c>
      <c r="L410" s="10" cm="1">
        <f t="array" ref="L410">SUMPRODUCT(H410:K410,$E$28:$H$28)+$I$28</f>
        <v>-0.000268875621874569</v>
      </c>
      <c r="M410" s="10">
        <f t="shared" si="1467"/>
        <v>0.499932781094936</v>
      </c>
      <c r="N410">
        <f t="shared" si="1468"/>
        <v>0</v>
      </c>
      <c r="O410" s="4">
        <f t="shared" si="1469"/>
        <v>-0.693281627407645</v>
      </c>
      <c r="P410" s="61">
        <f t="shared" si="1470"/>
        <v>-0.500067218905064</v>
      </c>
      <c r="Q410" s="4">
        <f t="shared" si="1471"/>
        <v>0.999814621188233</v>
      </c>
      <c r="R410" s="4">
        <f t="shared" si="1472"/>
        <v>0.994747970475961</v>
      </c>
      <c r="S410" s="4">
        <f t="shared" si="1473"/>
        <v>0.999922203554437</v>
      </c>
      <c r="T410" s="4">
        <f t="shared" si="1474"/>
        <v>0.999494866559217</v>
      </c>
      <c r="U410" s="61">
        <f t="shared" si="1475"/>
        <v>0.000219079678712387</v>
      </c>
      <c r="V410" s="61">
        <f t="shared" si="1476"/>
        <v>0.00237387743185814</v>
      </c>
      <c r="W410" s="61">
        <f t="shared" si="1477"/>
        <v>0.00656969579356868</v>
      </c>
      <c r="X410" s="61">
        <f t="shared" si="1478"/>
        <v>-0.00442147197387251</v>
      </c>
      <c r="Y410" s="40" cm="1">
        <f t="array" ref="Y410">SUMPRODUCT($A410:$B410,$Z$21:$AA$21)+$AB$21</f>
        <v>0.0132012361101888</v>
      </c>
      <c r="Z410" s="40" cm="1">
        <f t="array" ref="Z410">SUMPRODUCT($A410:$B410,$Z$22:$AA$22)+$AB$22</f>
        <v>0.0681106122313752</v>
      </c>
      <c r="AA410" s="40" cm="1">
        <f t="array" ref="AA410">SUMPRODUCT($A410:$B410,$Z$23:$AA$23)+$AB$23</f>
        <v>-0.00360922505835525</v>
      </c>
      <c r="AB410" s="40" cm="1">
        <f t="array" ref="AB410">SUMPRODUCT($A410:$B410,$Z$24:$AA$24)+$AB$24</f>
        <v>0.0308436419207968</v>
      </c>
      <c r="AC410" s="10">
        <f t="shared" ref="AC410:AF410" si="1711">TANH(Y410)</f>
        <v>0.0132004692922429</v>
      </c>
      <c r="AD410" s="10">
        <f t="shared" si="1711"/>
        <v>0.0680054843346655</v>
      </c>
      <c r="AE410" s="10">
        <f t="shared" si="1711"/>
        <v>-0.00360920938657353</v>
      </c>
      <c r="AF410" s="10">
        <f t="shared" si="1711"/>
        <v>0.0308338648114555</v>
      </c>
      <c r="AG410" s="61" cm="1">
        <f t="array" ref="AG410">SUMPRODUCT(AC410:AF410,$Z$28:$AC$28)+$AD$28</f>
        <v>0.000324243289209092</v>
      </c>
      <c r="AH410" s="10">
        <f t="shared" si="1452"/>
        <v>0.500081060821592</v>
      </c>
      <c r="AI410">
        <f t="shared" si="1453"/>
        <v>1</v>
      </c>
      <c r="AJ410" s="4">
        <f t="shared" si="1454"/>
        <v>-0.692985072057055</v>
      </c>
      <c r="AK410" s="61">
        <f t="shared" si="1455"/>
        <v>-0.499918939178408</v>
      </c>
      <c r="AL410" s="4">
        <f t="shared" ref="AL410:AO410" si="1712">1-AC410^2</f>
        <v>0.999825747610464</v>
      </c>
      <c r="AM410" s="4">
        <f t="shared" si="1712"/>
        <v>0.995375254100408</v>
      </c>
      <c r="AN410" s="4">
        <f t="shared" si="1712"/>
        <v>0.999986973607604</v>
      </c>
      <c r="AO410" s="4">
        <f t="shared" si="1712"/>
        <v>0.999049272780789</v>
      </c>
      <c r="AP410" s="61">
        <f t="shared" si="1481"/>
        <v>0.00049441723279391</v>
      </c>
      <c r="AQ410" s="61">
        <f t="shared" si="1482"/>
        <v>0.000173786937645157</v>
      </c>
      <c r="AR410" s="61">
        <f t="shared" si="1483"/>
        <v>0.00618633023927091</v>
      </c>
      <c r="AS410" s="61">
        <f t="shared" si="1484"/>
        <v>-0.00514732844875122</v>
      </c>
      <c r="AT410" s="40" cm="1">
        <f t="array" ref="AT410">SUMPRODUCT($A410:$B410,$AO$21:$AP$21)+$AQ$21</f>
        <v>0.0122651392014655</v>
      </c>
      <c r="AU410" s="40" cm="1">
        <f t="array" ref="AU410">SUMPRODUCT($A410:$B410,$AO$22:$AP$22)+$AQ$22</f>
        <v>0.0677822057472208</v>
      </c>
      <c r="AV410" s="40" cm="1">
        <f t="array" ref="AV410">SUMPRODUCT($A410:$B410,$AO$23:$AP$23)+$AQ$23</f>
        <v>-0.0153107957286088</v>
      </c>
      <c r="AW410" s="40" cm="1">
        <f t="array" ref="AW410">SUMPRODUCT($A410:$B410,$AO$24:$AP$24)+$AQ$24</f>
        <v>0.0405760030244933</v>
      </c>
      <c r="AX410" s="10">
        <f t="shared" ref="AX410:BA410" si="1713">TANH(AT410)</f>
        <v>0.0122645242086282</v>
      </c>
      <c r="AY410" s="10">
        <f t="shared" si="1713"/>
        <v>0.067678589358114</v>
      </c>
      <c r="AZ410" s="10">
        <f t="shared" si="1713"/>
        <v>-0.0153095994528256</v>
      </c>
      <c r="BA410" s="10">
        <f t="shared" si="1713"/>
        <v>0.040553749406774</v>
      </c>
      <c r="BB410" s="10" cm="1">
        <f t="array" ref="BB410">SUMPRODUCT(AX410:BA410,$AU$28:$AX$28)+$AY$28</f>
        <v>0.000925604334997164</v>
      </c>
      <c r="BC410" s="10">
        <f t="shared" si="1458"/>
        <v>0.500231401067228</v>
      </c>
      <c r="BD410">
        <f t="shared" si="1459"/>
        <v>1</v>
      </c>
      <c r="BE410" s="4">
        <f t="shared" si="1460"/>
        <v>-0.692684485485366</v>
      </c>
      <c r="BF410" s="61">
        <f t="shared" si="1461"/>
        <v>-0.499768598932772</v>
      </c>
      <c r="BG410" s="4">
        <f t="shared" ref="BG410:BJ410" si="1714">1-AX410^2</f>
        <v>0.999849581445936</v>
      </c>
      <c r="BH410" s="4">
        <f t="shared" si="1714"/>
        <v>0.995419608542496</v>
      </c>
      <c r="BI410" s="4">
        <f t="shared" si="1714"/>
        <v>0.999765616164594</v>
      </c>
      <c r="BJ410" s="4">
        <f t="shared" si="1714"/>
        <v>0.998355393409053</v>
      </c>
      <c r="BK410" s="61">
        <f t="shared" si="1487"/>
        <v>0.000781569626091691</v>
      </c>
      <c r="BL410" s="61">
        <f t="shared" si="1488"/>
        <v>-0.00189213737701772</v>
      </c>
      <c r="BM410" s="61">
        <f t="shared" si="1489"/>
        <v>0.00617329736353406</v>
      </c>
      <c r="BN410" s="61">
        <f t="shared" si="1490"/>
        <v>-0.00611942136003928</v>
      </c>
    </row>
    <row r="411" spans="1:66">
      <c r="A411" s="4">
        <f>Planar_dataset!A380</f>
        <v>1.54457757848004</v>
      </c>
      <c r="B411" s="4">
        <f>Planar_dataset!B380</f>
        <v>-3.56242007751162</v>
      </c>
      <c r="C411">
        <f>Planar_dataset!C380</f>
        <v>1</v>
      </c>
      <c r="D411" s="40" cm="1">
        <f t="array" ref="D411">SUMPRODUCT($A411:$B411,$E$21:$F$21)+$G$21</f>
        <v>0.0120764398079593</v>
      </c>
      <c r="E411" s="40" cm="1">
        <f t="array" ref="E411">SUMPRODUCT($A411:$B411,$E$22:$F$22)+$G$22</f>
        <v>0.0678759164632618</v>
      </c>
      <c r="F411" s="40" cm="1">
        <f t="array" ref="F411">SUMPRODUCT($A411:$B411,$E$23:$F$23)+$G$23</f>
        <v>0.00835352912286747</v>
      </c>
      <c r="G411" s="40" cm="1">
        <f t="array" ref="G411">SUMPRODUCT($A411:$B411,$E$24:$F$24)+$G$24</f>
        <v>0.0210583916262262</v>
      </c>
      <c r="H411" s="10">
        <f t="shared" si="1463"/>
        <v>0.0120758527646074</v>
      </c>
      <c r="I411" s="10">
        <f t="shared" si="1464"/>
        <v>0.0677718702505118</v>
      </c>
      <c r="J411" s="10">
        <f t="shared" si="1465"/>
        <v>0.00835333482116931</v>
      </c>
      <c r="K411" s="10">
        <f t="shared" si="1466"/>
        <v>0.0210552793559121</v>
      </c>
      <c r="L411" s="10" cm="1">
        <f t="array" ref="L411">SUMPRODUCT(H411:K411,$E$28:$H$28)+$I$28</f>
        <v>-0.000252202810403579</v>
      </c>
      <c r="M411" s="10">
        <f t="shared" si="1467"/>
        <v>0.499936949297733</v>
      </c>
      <c r="N411">
        <f t="shared" si="1468"/>
        <v>0</v>
      </c>
      <c r="O411" s="4">
        <f t="shared" si="1469"/>
        <v>-0.693273289915929</v>
      </c>
      <c r="P411" s="61">
        <f t="shared" si="1470"/>
        <v>-0.500063050702267</v>
      </c>
      <c r="Q411" s="4">
        <f t="shared" si="1471"/>
        <v>0.999854173780008</v>
      </c>
      <c r="R411" s="4">
        <f t="shared" si="1472"/>
        <v>0.995406973602748</v>
      </c>
      <c r="S411" s="4">
        <f t="shared" si="1473"/>
        <v>0.999930221797365</v>
      </c>
      <c r="T411" s="4">
        <f t="shared" si="1474"/>
        <v>0.999556675211244</v>
      </c>
      <c r="U411" s="61">
        <f t="shared" si="1475"/>
        <v>0.000219086519324318</v>
      </c>
      <c r="V411" s="61">
        <f t="shared" si="1476"/>
        <v>0.00237543028407098</v>
      </c>
      <c r="W411" s="61">
        <f t="shared" si="1477"/>
        <v>0.00656969371435793</v>
      </c>
      <c r="X411" s="61">
        <f t="shared" si="1478"/>
        <v>-0.00442170854070231</v>
      </c>
      <c r="Y411" s="40" cm="1">
        <f t="array" ref="Y411">SUMPRODUCT($A411:$B411,$Z$21:$AA$21)+$AB$21</f>
        <v>0.0116886682847632</v>
      </c>
      <c r="Z411" s="40" cm="1">
        <f t="array" ref="Z411">SUMPRODUCT($A411:$B411,$Z$22:$AA$22)+$AB$22</f>
        <v>0.0636828502521727</v>
      </c>
      <c r="AA411" s="40" cm="1">
        <f t="array" ref="AA411">SUMPRODUCT($A411:$B411,$Z$23:$AA$23)+$AB$23</f>
        <v>-0.00326063525661968</v>
      </c>
      <c r="AB411" s="40" cm="1">
        <f t="array" ref="AB411">SUMPRODUCT($A411:$B411,$Z$24:$AA$24)+$AB$24</f>
        <v>0.028874251338892</v>
      </c>
      <c r="AC411" s="10">
        <f t="shared" ref="AC411:AF411" si="1715">TANH(Y411)</f>
        <v>0.0116881359925496</v>
      </c>
      <c r="AD411" s="10">
        <f t="shared" si="1715"/>
        <v>0.063596900961899</v>
      </c>
      <c r="AE411" s="10">
        <f t="shared" si="1715"/>
        <v>-0.00326062370125759</v>
      </c>
      <c r="AF411" s="10">
        <f t="shared" si="1715"/>
        <v>0.0288662296440791</v>
      </c>
      <c r="AG411" s="61" cm="1">
        <f t="array" ref="AG411">SUMPRODUCT(AC411:AF411,$Z$28:$AC$28)+$AD$28</f>
        <v>0.000302686536341811</v>
      </c>
      <c r="AH411" s="10">
        <f t="shared" si="1452"/>
        <v>0.500075671633508</v>
      </c>
      <c r="AI411">
        <f t="shared" si="1453"/>
        <v>1</v>
      </c>
      <c r="AJ411" s="4">
        <f t="shared" si="1454"/>
        <v>-0.692995848744167</v>
      </c>
      <c r="AK411" s="61">
        <f t="shared" si="1455"/>
        <v>-0.499924328366492</v>
      </c>
      <c r="AL411" s="4">
        <f t="shared" ref="AL411:AO411" si="1716">1-AC411^2</f>
        <v>0.99986338747702</v>
      </c>
      <c r="AM411" s="4">
        <f t="shared" si="1716"/>
        <v>0.995955434188042</v>
      </c>
      <c r="AN411" s="4">
        <f t="shared" si="1716"/>
        <v>0.999989368333079</v>
      </c>
      <c r="AO411" s="4">
        <f t="shared" si="1716"/>
        <v>0.999166740786135</v>
      </c>
      <c r="AP411" s="61">
        <f t="shared" si="1481"/>
        <v>0.000494441175915601</v>
      </c>
      <c r="AQ411" s="61">
        <f t="shared" si="1482"/>
        <v>0.000173890108371707</v>
      </c>
      <c r="AR411" s="61">
        <f t="shared" si="1483"/>
        <v>0.00618641174359244</v>
      </c>
      <c r="AS411" s="61">
        <f t="shared" si="1484"/>
        <v>-0.0051479891659204</v>
      </c>
      <c r="AT411" s="40" cm="1">
        <f t="array" ref="AT411">SUMPRODUCT($A411:$B411,$AO$21:$AP$21)+$AQ$21</f>
        <v>0.0108139775220566</v>
      </c>
      <c r="AU411" s="40" cm="1">
        <f t="array" ref="AU411">SUMPRODUCT($A411:$B411,$AO$22:$AP$22)+$AQ$22</f>
        <v>0.0633759943525322</v>
      </c>
      <c r="AV411" s="40" cm="1">
        <f t="array" ref="AV411">SUMPRODUCT($A411:$B411,$AO$23:$AP$23)+$AQ$23</f>
        <v>-0.0141944418047964</v>
      </c>
      <c r="AW411" s="40" cm="1">
        <f t="array" ref="AW411">SUMPRODUCT($A411:$B411,$AO$24:$AP$24)+$AQ$24</f>
        <v>0.0379680385090321</v>
      </c>
      <c r="AX411" s="10">
        <f t="shared" ref="AX411:BA411" si="1717">TANH(AT411)</f>
        <v>0.0108135560053248</v>
      </c>
      <c r="AY411" s="10">
        <f t="shared" si="1717"/>
        <v>0.063291280206517</v>
      </c>
      <c r="AZ411" s="10">
        <f t="shared" si="1717"/>
        <v>-0.0141934885726025</v>
      </c>
      <c r="BA411" s="10">
        <f t="shared" si="1717"/>
        <v>0.0379498044701502</v>
      </c>
      <c r="BB411" s="10" cm="1">
        <f t="array" ref="BB411">SUMPRODUCT(AX411:BA411,$AU$28:$AX$28)+$AY$28</f>
        <v>0.000865460555853248</v>
      </c>
      <c r="BC411" s="10">
        <f t="shared" si="1458"/>
        <v>0.500216365125458</v>
      </c>
      <c r="BD411">
        <f t="shared" si="1459"/>
        <v>1</v>
      </c>
      <c r="BE411" s="4">
        <f t="shared" si="1460"/>
        <v>-0.692714543909763</v>
      </c>
      <c r="BF411" s="61">
        <f t="shared" si="1461"/>
        <v>-0.499783634874542</v>
      </c>
      <c r="BG411" s="4">
        <f t="shared" ref="BG411:BJ411" si="1718">1-AX411^2</f>
        <v>0.99988306700652</v>
      </c>
      <c r="BH411" s="4">
        <f t="shared" si="1718"/>
        <v>0.99599421384982</v>
      </c>
      <c r="BI411" s="4">
        <f t="shared" si="1718"/>
        <v>0.999798544882139</v>
      </c>
      <c r="BJ411" s="4">
        <f t="shared" si="1718"/>
        <v>0.998559812340677</v>
      </c>
      <c r="BK411" s="61">
        <f t="shared" si="1487"/>
        <v>0.000781619316266675</v>
      </c>
      <c r="BL411" s="61">
        <f t="shared" si="1488"/>
        <v>-0.00189328657140212</v>
      </c>
      <c r="BM411" s="61">
        <f t="shared" si="1489"/>
        <v>0.00617368642470792</v>
      </c>
      <c r="BN411" s="61">
        <f t="shared" si="1490"/>
        <v>-0.00612085849171433</v>
      </c>
    </row>
    <row r="412" spans="1:66">
      <c r="A412" s="4">
        <f>Planar_dataset!A381</f>
        <v>0.336164301559482</v>
      </c>
      <c r="B412" s="4">
        <f>Planar_dataset!B381</f>
        <v>-2.44646388765054</v>
      </c>
      <c r="C412">
        <f>Planar_dataset!C381</f>
        <v>1</v>
      </c>
      <c r="D412" s="40" cm="1">
        <f t="array" ref="D412">SUMPRODUCT($A412:$B412,$E$21:$F$21)+$G$21</f>
        <v>-0.00466632544361214</v>
      </c>
      <c r="E412" s="40" cm="1">
        <f t="array" ref="E412">SUMPRODUCT($A412:$B412,$E$22:$F$22)+$G$22</f>
        <v>0.0459140660763819</v>
      </c>
      <c r="F412" s="40" cm="1">
        <f t="array" ref="F412">SUMPRODUCT($A412:$B412,$E$23:$F$23)+$G$23</f>
        <v>0.0077465702024225</v>
      </c>
      <c r="G412" s="40" cm="1">
        <f t="array" ref="G412">SUMPRODUCT($A412:$B412,$E$24:$F$24)+$G$24</f>
        <v>0.0150611978104944</v>
      </c>
      <c r="H412" s="10">
        <f t="shared" si="1463"/>
        <v>-0.00466629157479446</v>
      </c>
      <c r="I412" s="10">
        <f t="shared" si="1464"/>
        <v>0.0458818294227309</v>
      </c>
      <c r="J412" s="10">
        <f t="shared" si="1465"/>
        <v>0.00774641525059465</v>
      </c>
      <c r="K412" s="10">
        <f t="shared" si="1466"/>
        <v>0.0150600590880559</v>
      </c>
      <c r="L412" s="10" cm="1">
        <f t="array" ref="L412">SUMPRODUCT(H412:K412,$E$28:$H$28)+$I$28</f>
        <v>-0.00018546444555418</v>
      </c>
      <c r="M412" s="10">
        <f t="shared" si="1467"/>
        <v>0.499953633888744</v>
      </c>
      <c r="N412">
        <f t="shared" si="1468"/>
        <v>0</v>
      </c>
      <c r="O412" s="4">
        <f t="shared" si="1469"/>
        <v>-0.693239917082355</v>
      </c>
      <c r="P412" s="61">
        <f t="shared" si="1470"/>
        <v>-0.500046366111256</v>
      </c>
      <c r="Q412" s="4">
        <f t="shared" si="1471"/>
        <v>0.999978225722939</v>
      </c>
      <c r="R412" s="4">
        <f t="shared" si="1472"/>
        <v>0.997894857728823</v>
      </c>
      <c r="S412" s="4">
        <f t="shared" si="1473"/>
        <v>0.999939993050765</v>
      </c>
      <c r="T412" s="4">
        <f t="shared" si="1474"/>
        <v>0.999773194620264</v>
      </c>
      <c r="U412" s="61">
        <f t="shared" si="1475"/>
        <v>0.000219106390673476</v>
      </c>
      <c r="V412" s="61">
        <f t="shared" si="1476"/>
        <v>0.00238128789419957</v>
      </c>
      <c r="W412" s="61">
        <f t="shared" si="1477"/>
        <v>0.0065695387131734</v>
      </c>
      <c r="X412" s="61">
        <f t="shared" si="1478"/>
        <v>-0.00442251878889277</v>
      </c>
      <c r="Y412" s="40" cm="1">
        <f t="array" ref="Y412">SUMPRODUCT($A412:$B412,$Z$21:$AA$21)+$AB$21</f>
        <v>-0.00492414665675225</v>
      </c>
      <c r="Z412" s="40" cm="1">
        <f t="array" ref="Z412">SUMPRODUCT($A412:$B412,$Z$22:$AA$22)+$AB$22</f>
        <v>0.0431282725891778</v>
      </c>
      <c r="AA412" s="40" cm="1">
        <f t="array" ref="AA412">SUMPRODUCT($A412:$B412,$Z$23:$AA$23)+$AB$23</f>
        <v>2.78813389343993e-5</v>
      </c>
      <c r="AB412" s="40" cm="1">
        <f t="array" ref="AB412">SUMPRODUCT($A412:$B412,$Z$24:$AA$24)+$AB$24</f>
        <v>0.0202553636913203</v>
      </c>
      <c r="AC412" s="10">
        <f t="shared" ref="AC412:AF412" si="1719">TANH(Y412)</f>
        <v>-0.004924106858182</v>
      </c>
      <c r="AD412" s="10">
        <f t="shared" si="1719"/>
        <v>0.0431015522518744</v>
      </c>
      <c r="AE412" s="10">
        <f t="shared" si="1719"/>
        <v>2.78813389271746e-5</v>
      </c>
      <c r="AF412" s="10">
        <f t="shared" si="1719"/>
        <v>0.0202525940239485</v>
      </c>
      <c r="AG412" s="61" cm="1">
        <f t="array" ref="AG412">SUMPRODUCT(AC412:AF412,$Z$28:$AC$28)+$AD$28</f>
        <v>0.000196808843238412</v>
      </c>
      <c r="AH412" s="10">
        <f t="shared" si="1452"/>
        <v>0.500049202210651</v>
      </c>
      <c r="AI412">
        <f t="shared" si="1453"/>
        <v>1</v>
      </c>
      <c r="AJ412" s="4">
        <f t="shared" si="1454"/>
        <v>-0.693048780980041</v>
      </c>
      <c r="AK412" s="61">
        <f t="shared" si="1455"/>
        <v>-0.499950797789349</v>
      </c>
      <c r="AL412" s="4">
        <f t="shared" ref="AL412:AO412" si="1720">1-AC412^2</f>
        <v>0.999975753171649</v>
      </c>
      <c r="AM412" s="4">
        <f t="shared" si="1720"/>
        <v>0.998142256193479</v>
      </c>
      <c r="AN412" s="4">
        <f t="shared" si="1720"/>
        <v>0.999999999222631</v>
      </c>
      <c r="AO412" s="4">
        <f t="shared" si="1720"/>
        <v>0.999589832435301</v>
      </c>
      <c r="AP412" s="61">
        <f t="shared" si="1481"/>
        <v>0.000494522923781966</v>
      </c>
      <c r="AQ412" s="61">
        <f t="shared" si="1482"/>
        <v>0.000174281146497556</v>
      </c>
      <c r="AR412" s="61">
        <f t="shared" si="1483"/>
        <v>0.00618680506590329</v>
      </c>
      <c r="AS412" s="61">
        <f t="shared" si="1484"/>
        <v>-0.00515044173883196</v>
      </c>
      <c r="AT412" s="40" cm="1">
        <f t="array" ref="AT412">SUMPRODUCT($A412:$B412,$AO$21:$AP$21)+$AQ$21</f>
        <v>-0.00550569638251831</v>
      </c>
      <c r="AU412" s="40" cm="1">
        <f t="array" ref="AU412">SUMPRODUCT($A412:$B412,$AO$22:$AP$22)+$AQ$22</f>
        <v>0.0429244018009867</v>
      </c>
      <c r="AV412" s="40" cm="1">
        <f t="array" ref="AV412">SUMPRODUCT($A412:$B412,$AO$23:$AP$23)+$AQ$23</f>
        <v>-0.00723827942596272</v>
      </c>
      <c r="AW412" s="40" cm="1">
        <f t="array" ref="AW412">SUMPRODUCT($A412:$B412,$AO$24:$AP$24)+$AQ$24</f>
        <v>0.0262984911257086</v>
      </c>
      <c r="AX412" s="10">
        <f t="shared" ref="AX412:BA412" si="1721">TANH(AT412)</f>
        <v>-0.0055056407523654</v>
      </c>
      <c r="AY412" s="10">
        <f t="shared" si="1721"/>
        <v>0.0428980584180664</v>
      </c>
      <c r="AZ412" s="10">
        <f t="shared" si="1721"/>
        <v>-0.00723815301763746</v>
      </c>
      <c r="BA412" s="10">
        <f t="shared" si="1721"/>
        <v>0.0262924300304169</v>
      </c>
      <c r="BB412" s="10" cm="1">
        <f t="array" ref="BB412">SUMPRODUCT(AX412:BA412,$AU$28:$AX$28)+$AY$28</f>
        <v>0.000584512239956723</v>
      </c>
      <c r="BC412" s="10">
        <f t="shared" si="1458"/>
        <v>0.500146128055829</v>
      </c>
      <c r="BD412">
        <f t="shared" si="1459"/>
        <v>1</v>
      </c>
      <c r="BE412" s="4">
        <f t="shared" si="1460"/>
        <v>-0.692854967146786</v>
      </c>
      <c r="BF412" s="61">
        <f t="shared" si="1461"/>
        <v>-0.499853871944171</v>
      </c>
      <c r="BG412" s="4">
        <f t="shared" ref="BG412:BJ412" si="1722">1-AX412^2</f>
        <v>0.999969687919906</v>
      </c>
      <c r="BH412" s="4">
        <f t="shared" si="1722"/>
        <v>0.99815975658396</v>
      </c>
      <c r="BI412" s="4">
        <f t="shared" si="1722"/>
        <v>0.999947609140893</v>
      </c>
      <c r="BJ412" s="4">
        <f t="shared" si="1722"/>
        <v>0.999308708123096</v>
      </c>
      <c r="BK412" s="61">
        <f t="shared" si="1487"/>
        <v>0.000781796883113431</v>
      </c>
      <c r="BL412" s="61">
        <f t="shared" si="1488"/>
        <v>-0.00189766970557897</v>
      </c>
      <c r="BM412" s="61">
        <f t="shared" si="1489"/>
        <v>0.0061754746342187</v>
      </c>
      <c r="BN412" s="61">
        <f t="shared" si="1490"/>
        <v>-0.00612630982768519</v>
      </c>
    </row>
    <row r="413" spans="1:66">
      <c r="A413" s="4">
        <f>Planar_dataset!A382</f>
        <v>0.471520896108959</v>
      </c>
      <c r="B413" s="4">
        <f>Planar_dataset!B382</f>
        <v>-2.51865217461471</v>
      </c>
      <c r="C413">
        <f>Planar_dataset!C382</f>
        <v>1</v>
      </c>
      <c r="D413" s="40" cm="1">
        <f t="array" ref="D413">SUMPRODUCT($A413:$B413,$E$21:$F$21)+$G$21</f>
        <v>-0.00256040783634904</v>
      </c>
      <c r="E413" s="40" cm="1">
        <f t="array" ref="E413">SUMPRODUCT($A413:$B413,$E$22:$F$22)+$G$22</f>
        <v>0.0473899052232518</v>
      </c>
      <c r="F413" s="40" cm="1">
        <f t="array" ref="F413">SUMPRODUCT($A413:$B413,$E$23:$F$23)+$G$23</f>
        <v>0.00762720140780286</v>
      </c>
      <c r="G413" s="40" cm="1">
        <f t="array" ref="G413">SUMPRODUCT($A413:$B413,$E$24:$F$24)+$G$24</f>
        <v>0.0154018228067329</v>
      </c>
      <c r="H413" s="10">
        <f t="shared" si="1463"/>
        <v>-0.00256040224128516</v>
      </c>
      <c r="I413" s="10">
        <f t="shared" si="1464"/>
        <v>0.0473544609309828</v>
      </c>
      <c r="J413" s="10">
        <f t="shared" si="1465"/>
        <v>0.00762705350912769</v>
      </c>
      <c r="K413" s="10">
        <f t="shared" si="1466"/>
        <v>0.0154006050685982</v>
      </c>
      <c r="L413" s="10" cm="1">
        <f t="array" ref="L413">SUMPRODUCT(H413:K413,$E$28:$H$28)+$I$28</f>
        <v>-0.000188834072969013</v>
      </c>
      <c r="M413" s="10">
        <f t="shared" si="1467"/>
        <v>0.499952791481898</v>
      </c>
      <c r="N413">
        <f t="shared" si="1468"/>
        <v>0</v>
      </c>
      <c r="O413" s="4">
        <f t="shared" si="1469"/>
        <v>-0.693241602053718</v>
      </c>
      <c r="P413" s="61">
        <f t="shared" si="1470"/>
        <v>-0.500047208518102</v>
      </c>
      <c r="Q413" s="4">
        <f t="shared" si="1471"/>
        <v>0.999993444340363</v>
      </c>
      <c r="R413" s="4">
        <f t="shared" si="1472"/>
        <v>0.997757555029936</v>
      </c>
      <c r="S413" s="4">
        <f t="shared" si="1473"/>
        <v>0.999941828054769</v>
      </c>
      <c r="T413" s="4">
        <f t="shared" si="1474"/>
        <v>0.999762821363521</v>
      </c>
      <c r="U413" s="61">
        <f t="shared" si="1475"/>
        <v>0.000219110094367255</v>
      </c>
      <c r="V413" s="61">
        <f t="shared" si="1476"/>
        <v>0.00238096425830379</v>
      </c>
      <c r="W413" s="61">
        <f t="shared" si="1477"/>
        <v>0.00656956183646946</v>
      </c>
      <c r="X413" s="61">
        <f t="shared" si="1478"/>
        <v>-0.00442248035291467</v>
      </c>
      <c r="Y413" s="40" cm="1">
        <f t="array" ref="Y413">SUMPRODUCT($A413:$B413,$Z$21:$AA$21)+$AB$21</f>
        <v>-0.00282730419757223</v>
      </c>
      <c r="Z413" s="40" cm="1">
        <f t="array" ref="Z413">SUMPRODUCT($A413:$B413,$Z$22:$AA$22)+$AB$22</f>
        <v>0.0445056824828861</v>
      </c>
      <c r="AA413" s="40" cm="1">
        <f t="array" ref="AA413">SUMPRODUCT($A413:$B413,$Z$23:$AA$23)+$AB$23</f>
        <v>-0.000363779067441222</v>
      </c>
      <c r="AB413" s="40" cm="1">
        <f t="array" ref="AB413">SUMPRODUCT($A413:$B413,$Z$24:$AA$24)+$AB$24</f>
        <v>0.020779257643108</v>
      </c>
      <c r="AC413" s="10">
        <f t="shared" ref="AC413:AF413" si="1723">TANH(Y413)</f>
        <v>-0.00282729666410383</v>
      </c>
      <c r="AD413" s="10">
        <f t="shared" si="1723"/>
        <v>0.0444763207835019</v>
      </c>
      <c r="AE413" s="10">
        <f t="shared" si="1723"/>
        <v>-0.000363779051394296</v>
      </c>
      <c r="AF413" s="10">
        <f t="shared" si="1723"/>
        <v>0.0207762674872337</v>
      </c>
      <c r="AG413" s="61" cm="1">
        <f t="array" ref="AG413">SUMPRODUCT(AC413:AF413,$Z$28:$AC$28)+$AD$28</f>
        <v>0.000204498389655292</v>
      </c>
      <c r="AH413" s="10">
        <f t="shared" si="1452"/>
        <v>0.500051124597236</v>
      </c>
      <c r="AI413">
        <f t="shared" si="1453"/>
        <v>1</v>
      </c>
      <c r="AJ413" s="4">
        <f t="shared" si="1454"/>
        <v>-0.693044936592567</v>
      </c>
      <c r="AK413" s="61">
        <f t="shared" si="1455"/>
        <v>-0.499948875402764</v>
      </c>
      <c r="AL413" s="4">
        <f t="shared" ref="AL413:AO413" si="1724">1-AC413^2</f>
        <v>0.999992006393573</v>
      </c>
      <c r="AM413" s="4">
        <f t="shared" si="1724"/>
        <v>0.998021856889563</v>
      </c>
      <c r="AN413" s="4">
        <f t="shared" si="1724"/>
        <v>0.999999867664802</v>
      </c>
      <c r="AO413" s="4">
        <f t="shared" si="1724"/>
        <v>0.999568346709299</v>
      </c>
      <c r="AP413" s="61">
        <f t="shared" si="1481"/>
        <v>0.00049452906002119</v>
      </c>
      <c r="AQ413" s="61">
        <f t="shared" si="1482"/>
        <v>0.000174259454058044</v>
      </c>
      <c r="AR413" s="61">
        <f t="shared" si="1483"/>
        <v>0.00618678046278069</v>
      </c>
      <c r="AS413" s="61">
        <f t="shared" si="1484"/>
        <v>-0.00515031122864045</v>
      </c>
      <c r="AT413" s="40" cm="1">
        <f t="array" ref="AT413">SUMPRODUCT($A413:$B413,$AO$21:$AP$21)+$AQ$21</f>
        <v>-0.00342932670845522</v>
      </c>
      <c r="AU413" s="40" cm="1">
        <f t="array" ref="AU413">SUMPRODUCT($A413:$B413,$AO$22:$AP$22)+$AQ$22</f>
        <v>0.0442946086291257</v>
      </c>
      <c r="AV413" s="40" cm="1">
        <f t="array" ref="AV413">SUMPRODUCT($A413:$B413,$AO$23:$AP$23)+$AQ$23</f>
        <v>-0.0078863340825334</v>
      </c>
      <c r="AW413" s="40" cm="1">
        <f t="array" ref="AW413">SUMPRODUCT($A413:$B413,$AO$24:$AP$24)+$AQ$24</f>
        <v>0.0270356637691809</v>
      </c>
      <c r="AX413" s="10">
        <f t="shared" ref="AX413:BA413" si="1725">TANH(AT413)</f>
        <v>-0.00342931326523578</v>
      </c>
      <c r="AY413" s="10">
        <f t="shared" si="1725"/>
        <v>0.044265662489544</v>
      </c>
      <c r="AZ413" s="10">
        <f t="shared" si="1725"/>
        <v>-0.00788617059168272</v>
      </c>
      <c r="BA413" s="10">
        <f t="shared" si="1725"/>
        <v>0.0270290786612235</v>
      </c>
      <c r="BB413" s="10" cm="1">
        <f t="array" ref="BB413">SUMPRODUCT(AX413:BA413,$AU$28:$AX$28)+$AY$28</f>
        <v>0.000603507422196711</v>
      </c>
      <c r="BC413" s="10">
        <f t="shared" si="1458"/>
        <v>0.50015087685097</v>
      </c>
      <c r="BD413">
        <f t="shared" si="1459"/>
        <v>1</v>
      </c>
      <c r="BE413" s="4">
        <f t="shared" si="1460"/>
        <v>-0.692845472376497</v>
      </c>
      <c r="BF413" s="61">
        <f t="shared" si="1461"/>
        <v>-0.49984912314903</v>
      </c>
      <c r="BG413" s="4">
        <f t="shared" ref="BG413:BJ413" si="1726">1-AX413^2</f>
        <v>0.999988239810529</v>
      </c>
      <c r="BH413" s="4">
        <f t="shared" si="1726"/>
        <v>0.998040551124362</v>
      </c>
      <c r="BI413" s="4">
        <f t="shared" si="1726"/>
        <v>0.999937808313399</v>
      </c>
      <c r="BJ413" s="4">
        <f t="shared" si="1726"/>
        <v>0.999269428906725</v>
      </c>
      <c r="BK413" s="61">
        <f t="shared" si="1487"/>
        <v>0.000781803959868383</v>
      </c>
      <c r="BL413" s="61">
        <f t="shared" si="1488"/>
        <v>-0.00189742504953059</v>
      </c>
      <c r="BM413" s="61">
        <f t="shared" si="1489"/>
        <v>0.00617535543758671</v>
      </c>
      <c r="BN413" s="61">
        <f t="shared" si="1490"/>
        <v>-0.00612601082466776</v>
      </c>
    </row>
    <row r="414" spans="1:66">
      <c r="A414" s="4">
        <f>Planar_dataset!A383</f>
        <v>1.79332636519943</v>
      </c>
      <c r="B414" s="4">
        <f>Planar_dataset!B383</f>
        <v>-3.70032291715189</v>
      </c>
      <c r="C414">
        <f>Planar_dataset!C383</f>
        <v>1</v>
      </c>
      <c r="D414" s="40" cm="1">
        <f t="array" ref="D414">SUMPRODUCT($A414:$B414,$E$21:$F$21)+$G$21</f>
        <v>0.0159236719553692</v>
      </c>
      <c r="E414" s="40" cm="1">
        <f t="array" ref="E414">SUMPRODUCT($A414:$B414,$E$22:$F$22)+$G$22</f>
        <v>0.0706857620987347</v>
      </c>
      <c r="F414" s="40" cm="1">
        <f t="array" ref="F414">SUMPRODUCT($A414:$B414,$E$23:$F$23)+$G$23</f>
        <v>0.00815275204090095</v>
      </c>
      <c r="G414" s="40" cm="1">
        <f t="array" ref="G414">SUMPRODUCT($A414:$B414,$E$24:$F$24)+$G$24</f>
        <v>0.0217172249328287</v>
      </c>
      <c r="H414" s="10">
        <f t="shared" si="1463"/>
        <v>0.015922326205441</v>
      </c>
      <c r="I414" s="10">
        <f t="shared" si="1464"/>
        <v>0.0705682703171503</v>
      </c>
      <c r="J414" s="10">
        <f t="shared" si="1465"/>
        <v>0.0081525714150524</v>
      </c>
      <c r="K414" s="10">
        <f t="shared" si="1466"/>
        <v>0.0217138113549943</v>
      </c>
      <c r="L414" s="10" cm="1">
        <f t="array" ref="L414">SUMPRODUCT(H414:K414,$E$28:$H$28)+$I$28</f>
        <v>-0.000258769908877228</v>
      </c>
      <c r="M414" s="10">
        <f t="shared" si="1467"/>
        <v>0.499935307523142</v>
      </c>
      <c r="N414">
        <f t="shared" si="1468"/>
        <v>0</v>
      </c>
      <c r="O414" s="4">
        <f t="shared" si="1469"/>
        <v>-0.693276573884617</v>
      </c>
      <c r="P414" s="61">
        <f t="shared" si="1470"/>
        <v>-0.500064692476858</v>
      </c>
      <c r="Q414" s="4">
        <f t="shared" si="1471"/>
        <v>0.999746479528207</v>
      </c>
      <c r="R414" s="4">
        <f t="shared" si="1472"/>
        <v>0.995020119224446</v>
      </c>
      <c r="S414" s="4">
        <f t="shared" si="1473"/>
        <v>0.999933535579323</v>
      </c>
      <c r="T414" s="4">
        <f t="shared" si="1474"/>
        <v>0.99952851039644</v>
      </c>
      <c r="U414" s="61">
        <f t="shared" si="1475"/>
        <v>0.000219063640737545</v>
      </c>
      <c r="V414" s="61">
        <f t="shared" si="1476"/>
        <v>0.00237451489407616</v>
      </c>
      <c r="W414" s="61">
        <f t="shared" si="1477"/>
        <v>0.00656973705567364</v>
      </c>
      <c r="X414" s="61">
        <f t="shared" si="1478"/>
        <v>-0.00442159846552329</v>
      </c>
      <c r="Y414" s="40" cm="1">
        <f t="array" ref="Y414">SUMPRODUCT($A414:$B414,$Z$21:$AA$21)+$AB$21</f>
        <v>0.0155186789278358</v>
      </c>
      <c r="Z414" s="40" cm="1">
        <f t="array" ref="Z414">SUMPRODUCT($A414:$B414,$Z$22:$AA$22)+$AB$22</f>
        <v>0.0663059352089112</v>
      </c>
      <c r="AA414" s="40" cm="1">
        <f t="array" ref="AA414">SUMPRODUCT($A414:$B414,$Z$23:$AA$23)+$AB$23</f>
        <v>-0.00397808836876536</v>
      </c>
      <c r="AB414" s="40" cm="1">
        <f t="array" ref="AB414">SUMPRODUCT($A414:$B414,$Z$24:$AA$24)+$AB$24</f>
        <v>0.0298808370796201</v>
      </c>
      <c r="AC414" s="10">
        <f t="shared" ref="AC414:AF414" si="1727">TANH(Y414)</f>
        <v>0.0155174332631435</v>
      </c>
      <c r="AD414" s="10">
        <f t="shared" si="1727"/>
        <v>0.066208934948434</v>
      </c>
      <c r="AE414" s="10">
        <f t="shared" si="1727"/>
        <v>-0.00397806738423399</v>
      </c>
      <c r="AF414" s="10">
        <f t="shared" si="1727"/>
        <v>0.0298719470758322</v>
      </c>
      <c r="AG414" s="61" cm="1">
        <f t="array" ref="AG414">SUMPRODUCT(AC414:AF414,$Z$28:$AC$28)+$AD$28</f>
        <v>0.000317229771459714</v>
      </c>
      <c r="AH414" s="10">
        <f t="shared" si="1452"/>
        <v>0.5000793074422</v>
      </c>
      <c r="AI414">
        <f t="shared" si="1453"/>
        <v>1</v>
      </c>
      <c r="AJ414" s="4">
        <f t="shared" si="1454"/>
        <v>-0.692988578253556</v>
      </c>
      <c r="AK414" s="61">
        <f t="shared" si="1455"/>
        <v>-0.4999206925578</v>
      </c>
      <c r="AL414" s="4">
        <f t="shared" ref="AL414:AO414" si="1728">1-AC414^2</f>
        <v>0.999759209264924</v>
      </c>
      <c r="AM414" s="4">
        <f t="shared" si="1728"/>
        <v>0.995616376932994</v>
      </c>
      <c r="AN414" s="4">
        <f t="shared" si="1728"/>
        <v>0.999984174979886</v>
      </c>
      <c r="AO414" s="4">
        <f t="shared" si="1728"/>
        <v>0.999107666777899</v>
      </c>
      <c r="AP414" s="61">
        <f t="shared" si="1481"/>
        <v>0.000494386063323434</v>
      </c>
      <c r="AQ414" s="61">
        <f t="shared" si="1482"/>
        <v>0.000173829646014934</v>
      </c>
      <c r="AR414" s="61">
        <f t="shared" si="1483"/>
        <v>0.00618633462323492</v>
      </c>
      <c r="AS414" s="61">
        <f t="shared" si="1484"/>
        <v>-0.00514764736229004</v>
      </c>
      <c r="AT414" s="40" cm="1">
        <f t="array" ref="AT414">SUMPRODUCT($A414:$B414,$AO$21:$AP$21)+$AQ$21</f>
        <v>0.0146051380519735</v>
      </c>
      <c r="AU414" s="40" cm="1">
        <f t="array" ref="AU414">SUMPRODUCT($A414:$B414,$AO$22:$AP$22)+$AQ$22</f>
        <v>0.0659854121305772</v>
      </c>
      <c r="AV414" s="40" cm="1">
        <f t="array" ref="AV414">SUMPRODUCT($A414:$B414,$AO$23:$AP$23)+$AQ$23</f>
        <v>-0.0153984011237678</v>
      </c>
      <c r="AW414" s="40" cm="1">
        <f t="array" ref="AW414">SUMPRODUCT($A414:$B414,$AO$24:$AP$24)+$AQ$24</f>
        <v>0.0393793164399425</v>
      </c>
      <c r="AX414" s="10">
        <f t="shared" ref="AX414:BA414" si="1729">TANH(AT414)</f>
        <v>0.0146040996662933</v>
      </c>
      <c r="AY414" s="10">
        <f t="shared" si="1729"/>
        <v>0.065889810161084</v>
      </c>
      <c r="AZ414" s="10">
        <f t="shared" si="1729"/>
        <v>-0.0153971841970031</v>
      </c>
      <c r="BA414" s="10">
        <f t="shared" si="1729"/>
        <v>0.0393589734885691</v>
      </c>
      <c r="BB414" s="10" cm="1">
        <f t="array" ref="BB414">SUMPRODUCT(AX414:BA414,$AU$28:$AX$28)+$AY$28</f>
        <v>0.000901570063263179</v>
      </c>
      <c r="BC414" s="10">
        <f t="shared" si="1458"/>
        <v>0.500225392500549</v>
      </c>
      <c r="BD414">
        <f t="shared" si="1459"/>
        <v>1</v>
      </c>
      <c r="BE414" s="4">
        <f t="shared" si="1460"/>
        <v>-0.692696497131883</v>
      </c>
      <c r="BF414" s="61">
        <f t="shared" si="1461"/>
        <v>-0.499774607499451</v>
      </c>
      <c r="BG414" s="4">
        <f t="shared" ref="BG414:BJ414" si="1730">1-AX414^2</f>
        <v>0.999786720272937</v>
      </c>
      <c r="BH414" s="4">
        <f t="shared" si="1730"/>
        <v>0.995658532916936</v>
      </c>
      <c r="BI414" s="4">
        <f t="shared" si="1730"/>
        <v>0.999762926718804</v>
      </c>
      <c r="BJ414" s="4">
        <f t="shared" si="1730"/>
        <v>0.998450871205926</v>
      </c>
      <c r="BK414" s="61">
        <f t="shared" si="1487"/>
        <v>0.000781529884301394</v>
      </c>
      <c r="BL414" s="61">
        <f t="shared" si="1488"/>
        <v>-0.00189261428903362</v>
      </c>
      <c r="BM414" s="61">
        <f t="shared" si="1489"/>
        <v>0.00617335497638018</v>
      </c>
      <c r="BN414" s="61">
        <f t="shared" si="1490"/>
        <v>-0.00612008017037208</v>
      </c>
    </row>
    <row r="415" spans="1:66">
      <c r="A415" s="4">
        <f>Planar_dataset!A384</f>
        <v>1.75802645185042</v>
      </c>
      <c r="B415" s="4">
        <f>Planar_dataset!B384</f>
        <v>-2.98399233761023</v>
      </c>
      <c r="C415">
        <f>Planar_dataset!C384</f>
        <v>1</v>
      </c>
      <c r="D415" s="40" cm="1">
        <f t="array" ref="D415">SUMPRODUCT($A415:$B415,$E$21:$F$21)+$G$21</f>
        <v>0.0184191411960416</v>
      </c>
      <c r="E415" s="40" cm="1">
        <f t="array" ref="E415">SUMPRODUCT($A415:$B415,$E$22:$F$22)+$G$22</f>
        <v>0.0573029304943939</v>
      </c>
      <c r="F415" s="40" cm="1">
        <f t="array" ref="F415">SUMPRODUCT($A415:$B415,$E$23:$F$23)+$G$23</f>
        <v>0.00570942278385529</v>
      </c>
      <c r="G415" s="40" cm="1">
        <f t="array" ref="G415">SUMPRODUCT($A415:$B415,$E$24:$F$24)+$G$24</f>
        <v>0.0172550350220733</v>
      </c>
      <c r="H415" s="10">
        <f t="shared" si="1463"/>
        <v>0.0184170584901561</v>
      </c>
      <c r="I415" s="10">
        <f t="shared" si="1464"/>
        <v>0.0572402923041048</v>
      </c>
      <c r="J415" s="10">
        <f t="shared" si="1465"/>
        <v>0.00570936074701157</v>
      </c>
      <c r="K415" s="10">
        <f t="shared" si="1466"/>
        <v>0.0172533227429499</v>
      </c>
      <c r="L415" s="10" cm="1">
        <f t="array" ref="L415">SUMPRODUCT(H415:K415,$E$28:$H$28)+$I$28</f>
        <v>-0.000203617537448633</v>
      </c>
      <c r="M415" s="10">
        <f t="shared" si="1467"/>
        <v>0.499949095615814</v>
      </c>
      <c r="N415">
        <f t="shared" si="1468"/>
        <v>0</v>
      </c>
      <c r="O415" s="4">
        <f t="shared" si="1469"/>
        <v>-0.693248994511182</v>
      </c>
      <c r="P415" s="61">
        <f t="shared" si="1470"/>
        <v>-0.500050904384186</v>
      </c>
      <c r="Q415" s="4">
        <f t="shared" si="1471"/>
        <v>0.99966081195657</v>
      </c>
      <c r="R415" s="4">
        <f t="shared" si="1472"/>
        <v>0.996723548936941</v>
      </c>
      <c r="S415" s="4">
        <f t="shared" si="1473"/>
        <v>0.99996740319986</v>
      </c>
      <c r="T415" s="4">
        <f t="shared" si="1474"/>
        <v>0.999702322854328</v>
      </c>
      <c r="U415" s="61">
        <f t="shared" si="1475"/>
        <v>0.000219038829687996</v>
      </c>
      <c r="V415" s="61">
        <f t="shared" si="1476"/>
        <v>0.00237851437315114</v>
      </c>
      <c r="W415" s="61">
        <f t="shared" si="1477"/>
        <v>0.00656977842084004</v>
      </c>
      <c r="X415" s="61">
        <f t="shared" si="1478"/>
        <v>-0.0044222454206995</v>
      </c>
      <c r="Y415" s="40" cm="1">
        <f t="array" ref="Y415">SUMPRODUCT($A415:$B415,$Z$21:$AA$21)+$AB$21</f>
        <v>0.0180889018259168</v>
      </c>
      <c r="Z415" s="40" cm="1">
        <f t="array" ref="Z415">SUMPRODUCT($A415:$B415,$Z$22:$AA$22)+$AB$22</f>
        <v>0.0537306714361698</v>
      </c>
      <c r="AA415" s="40" cm="1">
        <f t="array" ref="AA415">SUMPRODUCT($A415:$B415,$Z$23:$AA$23)+$AB$23</f>
        <v>-0.00418377722124998</v>
      </c>
      <c r="AB415" s="40" cm="1">
        <f t="array" ref="AB415">SUMPRODUCT($A415:$B415,$Z$24:$AA$24)+$AB$24</f>
        <v>0.0239128739803143</v>
      </c>
      <c r="AC415" s="10">
        <f t="shared" ref="AC415:AF415" si="1731">TANH(Y415)</f>
        <v>0.018086929137419</v>
      </c>
      <c r="AD415" s="10">
        <f t="shared" si="1731"/>
        <v>0.0536790245284493</v>
      </c>
      <c r="AE415" s="10">
        <f t="shared" si="1731"/>
        <v>-0.00418375281048678</v>
      </c>
      <c r="AF415" s="10">
        <f t="shared" si="1731"/>
        <v>0.02390831702525</v>
      </c>
      <c r="AG415" s="61" cm="1">
        <f t="array" ref="AG415">SUMPRODUCT(AC415:AF415,$Z$28:$AC$28)+$AD$28</f>
        <v>0.000260147532306945</v>
      </c>
      <c r="AH415" s="10">
        <f t="shared" si="1452"/>
        <v>0.50006503688271</v>
      </c>
      <c r="AI415">
        <f t="shared" si="1453"/>
        <v>1</v>
      </c>
      <c r="AJ415" s="4">
        <f t="shared" si="1454"/>
        <v>-0.693017115253384</v>
      </c>
      <c r="AK415" s="61">
        <f t="shared" si="1455"/>
        <v>-0.49993496311729</v>
      </c>
      <c r="AL415" s="4">
        <f t="shared" ref="AL415:AO415" si="1732">1-AC415^2</f>
        <v>0.999672862994378</v>
      </c>
      <c r="AM415" s="4">
        <f t="shared" si="1732"/>
        <v>0.997118562325674</v>
      </c>
      <c r="AN415" s="4">
        <f t="shared" si="1732"/>
        <v>0.999982496212421</v>
      </c>
      <c r="AO415" s="4">
        <f t="shared" si="1732"/>
        <v>0.99942839237702</v>
      </c>
      <c r="AP415" s="61">
        <f t="shared" si="1481"/>
        <v>0.000494357476000268</v>
      </c>
      <c r="AQ415" s="61">
        <f t="shared" si="1482"/>
        <v>0.000174096889647089</v>
      </c>
      <c r="AR415" s="61">
        <f t="shared" si="1483"/>
        <v>0.00618650083027961</v>
      </c>
      <c r="AS415" s="61">
        <f t="shared" si="1484"/>
        <v>-0.00514944680921012</v>
      </c>
      <c r="AT415" s="40" cm="1">
        <f t="array" ref="AT415">SUMPRODUCT($A415:$B415,$AO$21:$AP$21)+$AQ$21</f>
        <v>0.0173439751578027</v>
      </c>
      <c r="AU415" s="40" cm="1">
        <f t="array" ref="AU415">SUMPRODUCT($A415:$B415,$AO$22:$AP$22)+$AQ$22</f>
        <v>0.0534692473275835</v>
      </c>
      <c r="AV415" s="40" cm="1">
        <f t="array" ref="AV415">SUMPRODUCT($A415:$B415,$AO$23:$AP$23)+$AQ$23</f>
        <v>-0.0134976796794118</v>
      </c>
      <c r="AW415" s="40" cm="1">
        <f t="array" ref="AW415">SUMPRODUCT($A415:$B415,$AO$24:$AP$24)+$AQ$24</f>
        <v>0.0316595003547169</v>
      </c>
      <c r="AX415" s="10">
        <f t="shared" ref="AX415:BA415" si="1733">TANH(AT415)</f>
        <v>0.0173422362665602</v>
      </c>
      <c r="AY415" s="10">
        <f t="shared" si="1733"/>
        <v>0.0534183500450341</v>
      </c>
      <c r="AZ415" s="10">
        <f t="shared" si="1733"/>
        <v>-0.0134968600369489</v>
      </c>
      <c r="BA415" s="10">
        <f t="shared" si="1733"/>
        <v>0.0316489269019557</v>
      </c>
      <c r="BB415" s="10" cm="1">
        <f t="array" ref="BB415">SUMPRODUCT(AX415:BA415,$AU$28:$AX$28)+$AY$28</f>
        <v>0.00073181264212666</v>
      </c>
      <c r="BC415" s="10">
        <f t="shared" si="1458"/>
        <v>0.500182953152367</v>
      </c>
      <c r="BD415">
        <f t="shared" si="1459"/>
        <v>1</v>
      </c>
      <c r="BE415" s="4">
        <f t="shared" si="1460"/>
        <v>-0.692781341182598</v>
      </c>
      <c r="BF415" s="61">
        <f t="shared" si="1461"/>
        <v>-0.499817046847633</v>
      </c>
      <c r="BG415" s="4">
        <f t="shared" ref="BG415:BJ415" si="1734">1-AX415^2</f>
        <v>0.999699246841275</v>
      </c>
      <c r="BH415" s="4">
        <f t="shared" si="1734"/>
        <v>0.997146479878466</v>
      </c>
      <c r="BI415" s="4">
        <f t="shared" si="1734"/>
        <v>0.999817834769143</v>
      </c>
      <c r="BJ415" s="4">
        <f t="shared" si="1734"/>
        <v>0.998998345425955</v>
      </c>
      <c r="BK415" s="61">
        <f t="shared" si="1487"/>
        <v>0.000781527865964633</v>
      </c>
      <c r="BL415" s="61">
        <f t="shared" si="1488"/>
        <v>-0.00189560363333201</v>
      </c>
      <c r="BM415" s="61">
        <f t="shared" si="1489"/>
        <v>0.00617421827507019</v>
      </c>
      <c r="BN415" s="61">
        <f t="shared" si="1490"/>
        <v>-0.00612395593869448</v>
      </c>
    </row>
    <row r="416" spans="1:66">
      <c r="A416" s="4">
        <f>Planar_dataset!A385</f>
        <v>1.11059509973875</v>
      </c>
      <c r="B416" s="4">
        <f>Planar_dataset!B385</f>
        <v>-3.49686963438131</v>
      </c>
      <c r="C416">
        <f>Planar_dataset!C385</f>
        <v>1</v>
      </c>
      <c r="D416" s="40" cm="1">
        <f t="array" ref="D416">SUMPRODUCT($A416:$B416,$E$21:$F$21)+$G$21</f>
        <v>0.00460023976481204</v>
      </c>
      <c r="E416" s="40" cm="1">
        <f t="array" ref="E416">SUMPRODUCT($A416:$B416,$E$22:$F$22)+$G$22</f>
        <v>0.0662356066346439</v>
      </c>
      <c r="F416" s="40" cm="1">
        <f t="array" ref="F416">SUMPRODUCT($A416:$B416,$E$23:$F$23)+$G$23</f>
        <v>0.00932479923691998</v>
      </c>
      <c r="G416" s="40" cm="1">
        <f t="array" ref="G416">SUMPRODUCT($A416:$B416,$E$24:$F$24)+$G$24</f>
        <v>0.021006473436423</v>
      </c>
      <c r="H416" s="10">
        <f t="shared" si="1463"/>
        <v>0.0046002073146797</v>
      </c>
      <c r="I416" s="10">
        <f t="shared" si="1464"/>
        <v>0.0661389143422</v>
      </c>
      <c r="J416" s="10">
        <f t="shared" si="1465"/>
        <v>0.00932452897670922</v>
      </c>
      <c r="K416" s="10">
        <f t="shared" si="1466"/>
        <v>0.0210033841260466</v>
      </c>
      <c r="L416" s="10" cm="1">
        <f t="array" ref="L416">SUMPRODUCT(H416:K416,$E$28:$H$28)+$I$28</f>
        <v>-0.000254353613940162</v>
      </c>
      <c r="M416" s="10">
        <f t="shared" si="1467"/>
        <v>0.499936411596858</v>
      </c>
      <c r="N416">
        <f t="shared" si="1468"/>
        <v>0</v>
      </c>
      <c r="O416" s="4">
        <f t="shared" si="1469"/>
        <v>-0.693274365453885</v>
      </c>
      <c r="P416" s="61">
        <f t="shared" si="1470"/>
        <v>-0.500063588403142</v>
      </c>
      <c r="Q416" s="4">
        <f t="shared" si="1471"/>
        <v>0.999978838092662</v>
      </c>
      <c r="R416" s="4">
        <f t="shared" si="1472"/>
        <v>0.995625644009635</v>
      </c>
      <c r="S416" s="4">
        <f t="shared" si="1473"/>
        <v>0.999913053159363</v>
      </c>
      <c r="T416" s="4">
        <f t="shared" si="1474"/>
        <v>0.999558857855254</v>
      </c>
      <c r="U416" s="61">
        <f t="shared" si="1475"/>
        <v>0.00021911407118378</v>
      </c>
      <c r="V416" s="61">
        <f t="shared" si="1476"/>
        <v>0.00237595467195184</v>
      </c>
      <c r="W416" s="61">
        <f t="shared" si="1477"/>
        <v>0.00656958797784177</v>
      </c>
      <c r="X416" s="61">
        <f t="shared" si="1478"/>
        <v>-0.00442172295052234</v>
      </c>
      <c r="Y416" s="40" cm="1">
        <f t="array" ref="Y416">SUMPRODUCT($A416:$B416,$Z$21:$AA$21)+$AB$21</f>
        <v>0.00422434796099299</v>
      </c>
      <c r="Z416" s="40" cm="1">
        <f t="array" ref="Z416">SUMPRODUCT($A416:$B416,$Z$22:$AA$22)+$AB$22</f>
        <v>0.0621721520795758</v>
      </c>
      <c r="AA416" s="40" cm="1">
        <f t="array" ref="AA416">SUMPRODUCT($A416:$B416,$Z$23:$AA$23)+$AB$23</f>
        <v>-0.00193167013531337</v>
      </c>
      <c r="AB416" s="40" cm="1">
        <f t="array" ref="AB416">SUMPRODUCT($A416:$B416,$Z$24:$AA$24)+$AB$24</f>
        <v>0.0285815120554566</v>
      </c>
      <c r="AC416" s="10">
        <f t="shared" ref="AC416:AF416" si="1735">TANH(Y416)</f>
        <v>0.00422432283317965</v>
      </c>
      <c r="AD416" s="10">
        <f t="shared" si="1735"/>
        <v>0.0620921694840237</v>
      </c>
      <c r="AE416" s="10">
        <f t="shared" si="1735"/>
        <v>-0.00193166773273815</v>
      </c>
      <c r="AF416" s="10">
        <f t="shared" si="1735"/>
        <v>0.0285737318250159</v>
      </c>
      <c r="AG416" s="61" cm="1">
        <f t="array" ref="AG416">SUMPRODUCT(AC416:AF416,$Z$28:$AC$28)+$AD$28</f>
        <v>0.000291134895520589</v>
      </c>
      <c r="AH416" s="10">
        <f t="shared" si="1452"/>
        <v>0.500072783723366</v>
      </c>
      <c r="AI416">
        <f t="shared" si="1453"/>
        <v>1</v>
      </c>
      <c r="AJ416" s="4">
        <f t="shared" si="1454"/>
        <v>-0.693001623707126</v>
      </c>
      <c r="AK416" s="61">
        <f t="shared" si="1455"/>
        <v>-0.499927216276634</v>
      </c>
      <c r="AL416" s="4">
        <f t="shared" ref="AL416:AO416" si="1736">1-AC416^2</f>
        <v>0.999982155096601</v>
      </c>
      <c r="AM416" s="4">
        <f t="shared" si="1736"/>
        <v>0.996144562488767</v>
      </c>
      <c r="AN416" s="4">
        <f t="shared" si="1736"/>
        <v>0.99999626865977</v>
      </c>
      <c r="AO416" s="4">
        <f t="shared" si="1736"/>
        <v>0.999183541849592</v>
      </c>
      <c r="AP416" s="61">
        <f t="shared" si="1481"/>
        <v>0.000494502764115482</v>
      </c>
      <c r="AQ416" s="61">
        <f t="shared" si="1482"/>
        <v>0.000173924134169208</v>
      </c>
      <c r="AR416" s="61">
        <f t="shared" si="1483"/>
        <v>0.00618649016956596</v>
      </c>
      <c r="AS416" s="61">
        <f t="shared" si="1484"/>
        <v>-0.00514810546860415</v>
      </c>
      <c r="AT416" s="40" cm="1">
        <f t="array" ref="AT416">SUMPRODUCT($A416:$B416,$AO$21:$AP$21)+$AQ$21</f>
        <v>0.00337646254320828</v>
      </c>
      <c r="AU416" s="40" cm="1">
        <f t="array" ref="AU416">SUMPRODUCT($A416:$B416,$AO$22:$AP$22)+$AQ$22</f>
        <v>0.0618747809279181</v>
      </c>
      <c r="AV416" s="40" cm="1">
        <f t="array" ref="AV416">SUMPRODUCT($A416:$B416,$AO$23:$AP$23)+$AQ$23</f>
        <v>-0.0125285251894559</v>
      </c>
      <c r="AW416" s="40" cm="1">
        <f t="array" ref="AW416">SUMPRODUCT($A416:$B416,$AO$24:$AP$24)+$AQ$24</f>
        <v>0.0373949288130712</v>
      </c>
      <c r="AX416" s="10">
        <f t="shared" ref="AX416:BA416" si="1737">TANH(AT416)</f>
        <v>0.00337644971214717</v>
      </c>
      <c r="AY416" s="10">
        <f t="shared" si="1737"/>
        <v>0.0617959393672734</v>
      </c>
      <c r="AZ416" s="10">
        <f t="shared" si="1737"/>
        <v>-0.0125278697217034</v>
      </c>
      <c r="BA416" s="10">
        <f t="shared" si="1737"/>
        <v>0.0373775077752485</v>
      </c>
      <c r="BB416" s="10" cm="1">
        <f t="array" ref="BB416">SUMPRODUCT(AX416:BA416,$AU$28:$AX$28)+$AY$28</f>
        <v>0.000843807367572092</v>
      </c>
      <c r="BC416" s="10">
        <f t="shared" si="1458"/>
        <v>0.500210951829376</v>
      </c>
      <c r="BD416">
        <f t="shared" si="1459"/>
        <v>1</v>
      </c>
      <c r="BE416" s="4">
        <f t="shared" si="1460"/>
        <v>-0.692725365877516</v>
      </c>
      <c r="BF416" s="61">
        <f t="shared" si="1461"/>
        <v>-0.499789048170624</v>
      </c>
      <c r="BG416" s="4">
        <f t="shared" ref="BG416:BJ416" si="1738">1-AX416^2</f>
        <v>0.999988599587341</v>
      </c>
      <c r="BH416" s="4">
        <f t="shared" si="1738"/>
        <v>0.996181261877716</v>
      </c>
      <c r="BI416" s="4">
        <f t="shared" si="1738"/>
        <v>0.999843052480236</v>
      </c>
      <c r="BJ416" s="4">
        <f t="shared" si="1738"/>
        <v>0.998602921912511</v>
      </c>
      <c r="BK416" s="61">
        <f t="shared" si="1487"/>
        <v>0.000781710279047407</v>
      </c>
      <c r="BL416" s="61">
        <f t="shared" si="1488"/>
        <v>-0.00189366264178473</v>
      </c>
      <c r="BM416" s="61">
        <f t="shared" si="1489"/>
        <v>0.00617402812792631</v>
      </c>
      <c r="BN416" s="61">
        <f t="shared" si="1490"/>
        <v>-0.00612118903945942</v>
      </c>
    </row>
    <row r="417" spans="1:66">
      <c r="A417" s="4">
        <f>Planar_dataset!A386</f>
        <v>0.0225410297779568</v>
      </c>
      <c r="B417" s="4">
        <f>Planar_dataset!B386</f>
        <v>-0.488897726181794</v>
      </c>
      <c r="C417">
        <f>Planar_dataset!C386</f>
        <v>1</v>
      </c>
      <c r="D417" s="40" cm="1">
        <f t="array" ref="D417">SUMPRODUCT($A417:$B417,$E$21:$F$21)+$G$21</f>
        <v>-0.00173091145689972</v>
      </c>
      <c r="E417" s="40" cm="1">
        <f t="array" ref="E417">SUMPRODUCT($A417:$B417,$E$22:$F$22)+$G$22</f>
        <v>0.00913232497732572</v>
      </c>
      <c r="F417" s="40" cm="1">
        <f t="array" ref="F417">SUMPRODUCT($A417:$B417,$E$23:$F$23)+$G$23</f>
        <v>0.00167188242574251</v>
      </c>
      <c r="G417" s="40" cm="1">
        <f t="array" ref="G417">SUMPRODUCT($A417:$B417,$E$24:$F$24)+$G$24</f>
        <v>0.00304674127015656</v>
      </c>
      <c r="H417" s="10">
        <f t="shared" si="1463"/>
        <v>-0.00173090972826679</v>
      </c>
      <c r="I417" s="10">
        <f t="shared" si="1464"/>
        <v>0.0091320711091101</v>
      </c>
      <c r="J417" s="10">
        <f t="shared" si="1465"/>
        <v>0.00167188086800077</v>
      </c>
      <c r="K417" s="10">
        <f t="shared" si="1466"/>
        <v>0.00304673184293186</v>
      </c>
      <c r="L417" s="10" cm="1">
        <f t="array" ref="L417">SUMPRODUCT(H417:K417,$E$28:$H$28)+$I$28</f>
        <v>-3.78356186148652e-5</v>
      </c>
      <c r="M417" s="10">
        <f t="shared" si="1467"/>
        <v>0.499990541095347</v>
      </c>
      <c r="N417">
        <f t="shared" si="1468"/>
        <v>0</v>
      </c>
      <c r="O417" s="4">
        <f t="shared" si="1469"/>
        <v>-0.693166098548195</v>
      </c>
      <c r="P417" s="61">
        <f t="shared" si="1470"/>
        <v>-0.500009458904653</v>
      </c>
      <c r="Q417" s="4">
        <f t="shared" si="1471"/>
        <v>0.999997003951513</v>
      </c>
      <c r="R417" s="4">
        <f t="shared" si="1472"/>
        <v>0.999916605277258</v>
      </c>
      <c r="S417" s="4">
        <f t="shared" si="1473"/>
        <v>0.999997204814363</v>
      </c>
      <c r="T417" s="4">
        <f t="shared" si="1474"/>
        <v>0.999990717425077</v>
      </c>
      <c r="U417" s="61">
        <f t="shared" si="1475"/>
        <v>0.000219094333179252</v>
      </c>
      <c r="V417" s="61">
        <f t="shared" si="1476"/>
        <v>0.00238593630030494</v>
      </c>
      <c r="W417" s="61">
        <f t="shared" si="1477"/>
        <v>0.00656942968120087</v>
      </c>
      <c r="X417" s="61">
        <f t="shared" si="1478"/>
        <v>-0.00442315451944108</v>
      </c>
      <c r="Y417" s="40" cm="1">
        <f t="array" ref="Y417">SUMPRODUCT($A417:$B417,$Z$21:$AA$21)+$AB$21</f>
        <v>-0.00178190778849621</v>
      </c>
      <c r="Z417" s="40" cm="1">
        <f t="array" ref="Z417">SUMPRODUCT($A417:$B417,$Z$22:$AA$22)+$AB$22</f>
        <v>0.00858151441627033</v>
      </c>
      <c r="AA417" s="40" cm="1">
        <f t="array" ref="AA417">SUMPRODUCT($A417:$B417,$Z$23:$AA$23)+$AB$23</f>
        <v>0.000145246358706917</v>
      </c>
      <c r="AB417" s="40" cm="1">
        <f t="array" ref="AB417">SUMPRODUCT($A417:$B417,$Z$24:$AA$24)+$AB$24</f>
        <v>0.00407403570821123</v>
      </c>
      <c r="AC417" s="10">
        <f t="shared" ref="AC417:AF417" si="1739">TANH(Y417)</f>
        <v>-0.00178190590253015</v>
      </c>
      <c r="AD417" s="10">
        <f t="shared" si="1739"/>
        <v>0.00858130376806583</v>
      </c>
      <c r="AE417" s="10">
        <f t="shared" si="1739"/>
        <v>0.00014524635768552</v>
      </c>
      <c r="AF417" s="10">
        <f t="shared" si="1739"/>
        <v>0.0040740131683958</v>
      </c>
      <c r="AG417" s="61" cm="1">
        <f t="array" ref="AG417">SUMPRODUCT(AC417:AF417,$Z$28:$AC$28)+$AD$28</f>
        <v>3.7565879461408e-5</v>
      </c>
      <c r="AH417" s="10">
        <f t="shared" ref="AH417:AH432" si="1740">1/(1+EXP(-AG417))</f>
        <v>0.500009391469864</v>
      </c>
      <c r="AI417">
        <f t="shared" ref="AI417:AI432" si="1741">IF(AH417&gt;0.5,1,0)</f>
        <v>1</v>
      </c>
      <c r="AJ417" s="4">
        <f t="shared" ref="AJ417:AJ432" si="1742">$C417*LN(AH417)+(1-$C417)*LN(1-AH417)</f>
        <v>-0.693128397796614</v>
      </c>
      <c r="AK417" s="61">
        <f t="shared" ref="AK417:AK432" si="1743">AH417-$C417</f>
        <v>-0.499990608530136</v>
      </c>
      <c r="AL417" s="4">
        <f t="shared" ref="AL417:AO417" si="1744">1-AC417^2</f>
        <v>0.999996824811355</v>
      </c>
      <c r="AM417" s="4">
        <f t="shared" si="1744"/>
        <v>0.99992636122564</v>
      </c>
      <c r="AN417" s="4">
        <f t="shared" si="1744"/>
        <v>0.999999978903496</v>
      </c>
      <c r="AO417" s="4">
        <f t="shared" si="1744"/>
        <v>0.999983402416704</v>
      </c>
      <c r="AP417" s="61">
        <f t="shared" si="1481"/>
        <v>0.000494572723796184</v>
      </c>
      <c r="AQ417" s="61">
        <f t="shared" si="1482"/>
        <v>0.000174606563776757</v>
      </c>
      <c r="AR417" s="61">
        <f t="shared" si="1483"/>
        <v>0.00618729759124735</v>
      </c>
      <c r="AS417" s="61">
        <f t="shared" si="1484"/>
        <v>-0.00515287991750626</v>
      </c>
      <c r="AT417" s="40" cm="1">
        <f t="array" ref="AT417">SUMPRODUCT($A417:$B417,$AO$21:$AP$21)+$AQ$21</f>
        <v>-0.00189693892868257</v>
      </c>
      <c r="AU417" s="40" cm="1">
        <f t="array" ref="AU417">SUMPRODUCT($A417:$B417,$AO$22:$AP$22)+$AQ$22</f>
        <v>0.00854120266644798</v>
      </c>
      <c r="AV417" s="40" cm="1">
        <f t="array" ref="AV417">SUMPRODUCT($A417:$B417,$AO$23:$AP$23)+$AQ$23</f>
        <v>-0.00129188672892824</v>
      </c>
      <c r="AW417" s="40" cm="1">
        <f t="array" ref="AW417">SUMPRODUCT($A417:$B417,$AO$24:$AP$24)+$AQ$24</f>
        <v>0.0052692265563634</v>
      </c>
      <c r="AX417" s="10">
        <f t="shared" ref="AX417:BA417" si="1745">TANH(AT417)</f>
        <v>-0.00189693665338518</v>
      </c>
      <c r="AY417" s="10">
        <f t="shared" si="1745"/>
        <v>0.00854099497282925</v>
      </c>
      <c r="AZ417" s="10">
        <f t="shared" si="1745"/>
        <v>-0.00129188601022142</v>
      </c>
      <c r="BA417" s="10">
        <f t="shared" si="1745"/>
        <v>0.00526917779065494</v>
      </c>
      <c r="BB417" s="10" cm="1">
        <f t="array" ref="BB417">SUMPRODUCT(AX417:BA417,$AU$28:$AX$28)+$AY$28</f>
        <v>0.000116881736111468</v>
      </c>
      <c r="BC417" s="10">
        <f t="shared" ref="BC417:BC432" si="1746">1/(1+EXP(-BB417))</f>
        <v>0.500029220433995</v>
      </c>
      <c r="BD417">
        <f t="shared" ref="BD417:BD432" si="1747">IF(BC417&gt;0.5,1,0)</f>
        <v>1</v>
      </c>
      <c r="BE417" s="4">
        <f t="shared" ref="BE417:BE432" si="1748">$C417*LN(BC417)+(1-$C417)*LN(1-BC417)</f>
        <v>-0.693088741399557</v>
      </c>
      <c r="BF417" s="61">
        <f t="shared" ref="BF417:BF432" si="1749">BC417-$C417</f>
        <v>-0.499970779566005</v>
      </c>
      <c r="BG417" s="4">
        <f t="shared" ref="BG417:BJ417" si="1750">1-AX417^2</f>
        <v>0.999996401631333</v>
      </c>
      <c r="BH417" s="4">
        <f t="shared" si="1750"/>
        <v>0.999927051404874</v>
      </c>
      <c r="BI417" s="4">
        <f t="shared" si="1750"/>
        <v>0.999998331030537</v>
      </c>
      <c r="BJ417" s="4">
        <f t="shared" si="1750"/>
        <v>0.99997223576541</v>
      </c>
      <c r="BK417" s="61">
        <f t="shared" si="1487"/>
        <v>0.000782000622795173</v>
      </c>
      <c r="BL417" s="61">
        <f t="shared" si="1488"/>
        <v>-0.00190147425015025</v>
      </c>
      <c r="BM417" s="61">
        <f t="shared" si="1489"/>
        <v>0.00617723229786075</v>
      </c>
      <c r="BN417" s="61">
        <f t="shared" si="1490"/>
        <v>-0.00613181141040127</v>
      </c>
    </row>
    <row r="418" spans="1:66">
      <c r="A418" s="4">
        <f>Planar_dataset!A387</f>
        <v>1.03402966062109</v>
      </c>
      <c r="B418" s="4">
        <f>Planar_dataset!B387</f>
        <v>-3.76272063670681</v>
      </c>
      <c r="C418">
        <f>Planar_dataset!C387</f>
        <v>1</v>
      </c>
      <c r="D418" s="40" cm="1">
        <f t="array" ref="D418">SUMPRODUCT($A418:$B418,$E$21:$F$21)+$G$21</f>
        <v>0.00207030270711096</v>
      </c>
      <c r="E418" s="40" cm="1">
        <f t="array" ref="E418">SUMPRODUCT($A418:$B418,$E$22:$F$22)+$G$22</f>
        <v>0.0711158369546342</v>
      </c>
      <c r="F418" s="40" cm="1">
        <f t="array" ref="F418">SUMPRODUCT($A418:$B418,$E$23:$F$23)+$G$23</f>
        <v>0.010480313034462</v>
      </c>
      <c r="G418" s="40" cm="1">
        <f t="array" ref="G418">SUMPRODUCT($A418:$B418,$E$24:$F$24)+$G$24</f>
        <v>0.0227367123989763</v>
      </c>
      <c r="H418" s="10">
        <f t="shared" ref="H418:H432" si="1751">TANH(D418)</f>
        <v>0.00207029974923777</v>
      </c>
      <c r="I418" s="10">
        <f t="shared" ref="I418:I432" si="1752">TANH(E418)</f>
        <v>0.0709961904379384</v>
      </c>
      <c r="J418" s="10">
        <f t="shared" ref="J418:J432" si="1753">TANH(F418)</f>
        <v>0.0104799293427404</v>
      </c>
      <c r="K418" s="10">
        <f t="shared" ref="K418:K432" si="1754">TANH(G418)</f>
        <v>0.0227327952331683</v>
      </c>
      <c r="L418" s="10" cm="1">
        <f t="array" ref="L418">SUMPRODUCT(H418:K418,$E$28:$H$28)+$I$28</f>
        <v>-0.000276306492546471</v>
      </c>
      <c r="M418" s="10">
        <f t="shared" ref="M418:M432" si="1755">1/(1+EXP(-L418))</f>
        <v>0.499930923377303</v>
      </c>
      <c r="N418">
        <f t="shared" ref="N418:N432" si="1756">IF(M418&gt;0.5,1,0)</f>
        <v>0</v>
      </c>
      <c r="O418" s="4">
        <f t="shared" ref="O418:O432" si="1757">$C418*LN(M418)+(1-$C418)*LN(1-M418)</f>
        <v>-0.693285343349378</v>
      </c>
      <c r="P418" s="61">
        <f t="shared" ref="P418:P432" si="1758">M418-$C418</f>
        <v>-0.500069076622697</v>
      </c>
      <c r="Q418" s="4">
        <f t="shared" ref="Q418:Q432" si="1759">1-H418^2</f>
        <v>0.999995713858948</v>
      </c>
      <c r="R418" s="4">
        <f t="shared" ref="R418:R432" si="1760">1-I418^2</f>
        <v>0.9949595409433</v>
      </c>
      <c r="S418" s="4">
        <f t="shared" ref="S418:S432" si="1761">1-J418^2</f>
        <v>0.999890171080971</v>
      </c>
      <c r="T418" s="4">
        <f t="shared" ref="T418:T432" si="1762">1-K418^2</f>
        <v>0.999483220020887</v>
      </c>
      <c r="U418" s="61">
        <f t="shared" ref="U418:U432" si="1763">$E$28*P418*Q418</f>
        <v>0.000219120173806899</v>
      </c>
      <c r="V418" s="61">
        <f t="shared" ref="V418:V432" si="1764">$F$28*P418*R418</f>
        <v>0.0023743911466124</v>
      </c>
      <c r="W418" s="61">
        <f t="shared" ref="W418:W432" si="1765">$G$28*P418*S418</f>
        <v>0.00656950973880597</v>
      </c>
      <c r="X418" s="61">
        <f t="shared" ref="X418:X432" si="1766">$H$28*P418*T418</f>
        <v>-0.00442143687829808</v>
      </c>
      <c r="Y418" s="40" cm="1">
        <f t="array" ref="Y418">SUMPRODUCT($A418:$B418,$Z$21:$AA$21)+$AB$21</f>
        <v>0.00166771661034978</v>
      </c>
      <c r="Z418" s="40" cm="1">
        <f t="array" ref="Z418">SUMPRODUCT($A418:$B418,$Z$22:$AA$22)+$AB$22</f>
        <v>0.0667642677811431</v>
      </c>
      <c r="AA418" s="40" cm="1">
        <f t="array" ref="AA418">SUMPRODUCT($A418:$B418,$Z$23:$AA$23)+$AB$23</f>
        <v>-0.00157477488600713</v>
      </c>
      <c r="AB418" s="40" cm="1">
        <f t="array" ref="AB418">SUMPRODUCT($A418:$B418,$Z$24:$AA$24)+$AB$24</f>
        <v>0.0308491401147814</v>
      </c>
      <c r="AC418" s="10">
        <f t="shared" ref="AC418:AF418" si="1767">TANH(Y418)</f>
        <v>0.00166771506422328</v>
      </c>
      <c r="AD418" s="10">
        <f t="shared" si="1767"/>
        <v>0.0666652444844403</v>
      </c>
      <c r="AE418" s="10">
        <f t="shared" si="1767"/>
        <v>-0.00157477358423864</v>
      </c>
      <c r="AF418" s="10">
        <f t="shared" si="1767"/>
        <v>0.0308393577772262</v>
      </c>
      <c r="AG418" s="61" cm="1">
        <f t="array" ref="AG418">SUMPRODUCT(AC418:AF418,$Z$28:$AC$28)+$AD$28</f>
        <v>0.000311000001958621</v>
      </c>
      <c r="AH418" s="10">
        <f t="shared" si="1740"/>
        <v>0.500077749999863</v>
      </c>
      <c r="AI418">
        <f t="shared" si="1741"/>
        <v>1</v>
      </c>
      <c r="AJ418" s="4">
        <f t="shared" si="1742"/>
        <v>-0.692991692649091</v>
      </c>
      <c r="AK418" s="61">
        <f t="shared" si="1743"/>
        <v>-0.499922250000137</v>
      </c>
      <c r="AL418" s="4">
        <f t="shared" ref="AL418:AO418" si="1768">1-AC418^2</f>
        <v>0.999997218726465</v>
      </c>
      <c r="AM418" s="4">
        <f t="shared" si="1768"/>
        <v>0.99555574517783</v>
      </c>
      <c r="AN418" s="4">
        <f t="shared" si="1768"/>
        <v>0.999997520088158</v>
      </c>
      <c r="AO418" s="4">
        <f t="shared" si="1768"/>
        <v>0.999048934011888</v>
      </c>
      <c r="AP418" s="61">
        <f t="shared" ref="AP418:AP432" si="1769">$Z$28*AK418*AL418</f>
        <v>0.000494505300791023</v>
      </c>
      <c r="AQ418" s="61">
        <f t="shared" ref="AQ418:AQ432" si="1770">$AA$28*AK418*AM418</f>
        <v>0.000173819601525574</v>
      </c>
      <c r="AR418" s="61">
        <f t="shared" ref="AR418:AR432" si="1771">$AB$28*AK418*AN418</f>
        <v>0.00618643645487982</v>
      </c>
      <c r="AS418" s="61">
        <f t="shared" ref="AS418:AS432" si="1772">$AC$28*AK418*AO418</f>
        <v>-0.00514736079262581</v>
      </c>
      <c r="AT418" s="40" cm="1">
        <f t="array" ref="AT418">SUMPRODUCT($A418:$B418,$AO$21:$AP$21)+$AQ$21</f>
        <v>0.000759621567881436</v>
      </c>
      <c r="AU418" s="40" cm="1">
        <f t="array" ref="AU418">SUMPRODUCT($A418:$B418,$AO$22:$AP$22)+$AQ$22</f>
        <v>0.066445811902227</v>
      </c>
      <c r="AV418" s="40" cm="1">
        <f t="array" ref="AV418">SUMPRODUCT($A418:$B418,$AO$23:$AP$23)+$AQ$23</f>
        <v>-0.0129233634573383</v>
      </c>
      <c r="AW418" s="40" cm="1">
        <f t="array" ref="AW418">SUMPRODUCT($A418:$B418,$AO$24:$AP$24)+$AQ$24</f>
        <v>0.0402877281168894</v>
      </c>
      <c r="AX418" s="10">
        <f t="shared" ref="AX418:BA418" si="1773">TANH(AT418)</f>
        <v>0.00075962142177461</v>
      </c>
      <c r="AY418" s="10">
        <f t="shared" si="1773"/>
        <v>0.0663481971844225</v>
      </c>
      <c r="AZ418" s="10">
        <f t="shared" si="1773"/>
        <v>-0.01292264404744</v>
      </c>
      <c r="BA418" s="10">
        <f t="shared" si="1773"/>
        <v>0.040265945241344</v>
      </c>
      <c r="BB418" s="10" cm="1">
        <f t="array" ref="BB418">SUMPRODUCT(AX418:BA418,$AU$28:$AX$28)+$AY$28</f>
        <v>0.00090551790114703</v>
      </c>
      <c r="BC418" s="10">
        <f t="shared" si="1746"/>
        <v>0.500226379459818</v>
      </c>
      <c r="BD418">
        <f t="shared" si="1747"/>
        <v>1</v>
      </c>
      <c r="BE418" s="4">
        <f t="shared" si="1748"/>
        <v>-0.692694524104702</v>
      </c>
      <c r="BF418" s="61">
        <f t="shared" si="1749"/>
        <v>-0.499773620540182</v>
      </c>
      <c r="BG418" s="4">
        <f t="shared" ref="BG418:BJ418" si="1774">1-AX418^2</f>
        <v>0.999999422975296</v>
      </c>
      <c r="BH418" s="4">
        <f t="shared" si="1774"/>
        <v>0.995597916730377</v>
      </c>
      <c r="BI418" s="4">
        <f t="shared" si="1774"/>
        <v>0.999833005270823</v>
      </c>
      <c r="BJ418" s="4">
        <f t="shared" si="1774"/>
        <v>0.998378653653821</v>
      </c>
      <c r="BK418" s="61">
        <f t="shared" ref="BK418:BK432" si="1775">$AU$28*BF418*BG418</f>
        <v>0.000781694609581156</v>
      </c>
      <c r="BL418" s="61">
        <f t="shared" ref="BL418:BL432" si="1776">$AV$28*BF418*BH418</f>
        <v>-0.00189249532841091</v>
      </c>
      <c r="BM418" s="61">
        <f t="shared" ref="BM418:BM432" si="1777">$AW$28*BF418*BI418</f>
        <v>0.00617377550669495</v>
      </c>
      <c r="BN418" s="61">
        <f t="shared" ref="BN418:BN432" si="1778">$AX$28*BF418*BJ418</f>
        <v>-0.00611962542230785</v>
      </c>
    </row>
    <row r="419" spans="1:66">
      <c r="A419" s="4">
        <f>Planar_dataset!A388</f>
        <v>0.146010384902217</v>
      </c>
      <c r="B419" s="4">
        <f>Planar_dataset!B388</f>
        <v>1.42253749820108</v>
      </c>
      <c r="C419">
        <f>Planar_dataset!C388</f>
        <v>1</v>
      </c>
      <c r="D419" s="40" cm="1">
        <f t="array" ref="D419">SUMPRODUCT($A419:$B419,$E$21:$F$21)+$G$21</f>
        <v>0.00882109962540077</v>
      </c>
      <c r="E419" s="40" cm="1">
        <f t="array" ref="E419">SUMPRODUCT($A419:$B419,$E$22:$F$22)+$G$22</f>
        <v>-0.0263679861570481</v>
      </c>
      <c r="F419" s="40" cm="1">
        <f t="array" ref="F419">SUMPRODUCT($A419:$B419,$E$23:$F$23)+$G$23</f>
        <v>-0.00545159509050135</v>
      </c>
      <c r="G419" s="40" cm="1">
        <f t="array" ref="G419">SUMPRODUCT($A419:$B419,$E$24:$F$24)+$G$24</f>
        <v>-0.00904013089738013</v>
      </c>
      <c r="H419" s="10">
        <f t="shared" si="1751"/>
        <v>0.00882087083731256</v>
      </c>
      <c r="I419" s="10">
        <f t="shared" si="1752"/>
        <v>-0.0263618768934011</v>
      </c>
      <c r="J419" s="10">
        <f t="shared" si="1753"/>
        <v>-0.00545154108420967</v>
      </c>
      <c r="K419" s="10">
        <f t="shared" si="1754"/>
        <v>-0.00903988464031154</v>
      </c>
      <c r="L419" s="10" cm="1">
        <f t="array" ref="L419">SUMPRODUCT(H419:K419,$E$28:$H$28)+$I$28</f>
        <v>0.00011359551970882</v>
      </c>
      <c r="M419" s="10">
        <f t="shared" si="1755"/>
        <v>0.500028398879897</v>
      </c>
      <c r="N419">
        <f t="shared" si="1756"/>
        <v>1</v>
      </c>
      <c r="O419" s="4">
        <f t="shared" si="1757"/>
        <v>-0.693090384413084</v>
      </c>
      <c r="P419" s="61">
        <f t="shared" si="1758"/>
        <v>-0.499971601120103</v>
      </c>
      <c r="Q419" s="4">
        <f t="shared" si="1759"/>
        <v>0.999922192237671</v>
      </c>
      <c r="R419" s="4">
        <f t="shared" si="1760"/>
        <v>0.999305051446657</v>
      </c>
      <c r="S419" s="4">
        <f t="shared" si="1761"/>
        <v>0.999970280699807</v>
      </c>
      <c r="T419" s="4">
        <f t="shared" si="1762"/>
        <v>0.99991828048569</v>
      </c>
      <c r="U419" s="61">
        <f t="shared" si="1763"/>
        <v>0.000219061355010302</v>
      </c>
      <c r="V419" s="61">
        <f t="shared" si="1764"/>
        <v>0.0023842965115057</v>
      </c>
      <c r="W419" s="61">
        <f t="shared" si="1765"/>
        <v>0.00656875541932395</v>
      </c>
      <c r="X419" s="61">
        <f t="shared" si="1766"/>
        <v>-0.00442249924562394</v>
      </c>
      <c r="Y419" s="40" cm="1">
        <f t="array" ref="Y419">SUMPRODUCT($A419:$B419,$Z$21:$AA$21)+$AB$21</f>
        <v>0.00896702742629794</v>
      </c>
      <c r="Z419" s="40" cm="1">
        <f t="array" ref="Z419">SUMPRODUCT($A419:$B419,$Z$22:$AA$22)+$AB$22</f>
        <v>-0.0247920585565297</v>
      </c>
      <c r="AA419" s="40" cm="1">
        <f t="array" ref="AA419">SUMPRODUCT($A419:$B419,$Z$23:$AA$23)+$AB$23</f>
        <v>-0.0010846555756092</v>
      </c>
      <c r="AB419" s="40" cm="1">
        <f t="array" ref="AB419">SUMPRODUCT($A419:$B419,$Z$24:$AA$24)+$AB$24</f>
        <v>-0.0119787350686468</v>
      </c>
      <c r="AC419" s="10">
        <f t="shared" ref="AC419:AF419" si="1779">TANH(Y419)</f>
        <v>0.00896678709503342</v>
      </c>
      <c r="AD419" s="10">
        <f t="shared" si="1779"/>
        <v>-0.0247869803571192</v>
      </c>
      <c r="AE419" s="10">
        <f t="shared" si="1779"/>
        <v>-0.00108465515025169</v>
      </c>
      <c r="AF419" s="10">
        <f t="shared" si="1779"/>
        <v>-0.0119781621582565</v>
      </c>
      <c r="AG419" s="61" cm="1">
        <f t="array" ref="AG419">SUMPRODUCT(AC419:AF419,$Z$28:$AC$28)+$AD$28</f>
        <v>-0.000111628552274883</v>
      </c>
      <c r="AH419" s="10">
        <f t="shared" si="1740"/>
        <v>0.49997209286196</v>
      </c>
      <c r="AI419">
        <f t="shared" si="1741"/>
        <v>0</v>
      </c>
      <c r="AJ419" s="4">
        <f t="shared" si="1742"/>
        <v>-0.693202996393699</v>
      </c>
      <c r="AK419" s="61">
        <f t="shared" si="1743"/>
        <v>-0.50002790713804</v>
      </c>
      <c r="AL419" s="4">
        <f t="shared" ref="AL419:AO419" si="1780">1-AC419^2</f>
        <v>0.999919596729192</v>
      </c>
      <c r="AM419" s="4">
        <f t="shared" si="1780"/>
        <v>0.999385605604776</v>
      </c>
      <c r="AN419" s="4">
        <f t="shared" si="1780"/>
        <v>0.999998823523205</v>
      </c>
      <c r="AO419" s="4">
        <f t="shared" si="1780"/>
        <v>0.999856523631311</v>
      </c>
      <c r="AP419" s="61">
        <f t="shared" si="1769"/>
        <v>0.000494571420363859</v>
      </c>
      <c r="AQ419" s="61">
        <f t="shared" si="1770"/>
        <v>0.000174525155706602</v>
      </c>
      <c r="AR419" s="61">
        <f t="shared" si="1771"/>
        <v>0.00618775200587543</v>
      </c>
      <c r="AS419" s="61">
        <f t="shared" si="1772"/>
        <v>-0.00515261046445215</v>
      </c>
      <c r="AT419" s="40" cm="1">
        <f t="array" ref="AT419">SUMPRODUCT($A419:$B419,$AO$21:$AP$21)+$AQ$21</f>
        <v>0.00929617319904476</v>
      </c>
      <c r="AU419" s="40" cm="1">
        <f t="array" ref="AU419">SUMPRODUCT($A419:$B419,$AO$22:$AP$22)+$AQ$22</f>
        <v>-0.0246767323523173</v>
      </c>
      <c r="AV419" s="40" cm="1">
        <f t="array" ref="AV419">SUMPRODUCT($A419:$B419,$AO$23:$AP$23)+$AQ$23</f>
        <v>0.00302603017735941</v>
      </c>
      <c r="AW419" s="40" cm="1">
        <f t="array" ref="AW419">SUMPRODUCT($A419:$B419,$AO$24:$AP$24)+$AQ$24</f>
        <v>-0.0153974689996025</v>
      </c>
      <c r="AX419" s="10">
        <f t="shared" ref="AX419:BA419" si="1781">TANH(AT419)</f>
        <v>0.00929590542014505</v>
      </c>
      <c r="AY419" s="10">
        <f t="shared" si="1781"/>
        <v>-0.0246717246797227</v>
      </c>
      <c r="AZ419" s="10">
        <f t="shared" si="1781"/>
        <v>0.00302602094108305</v>
      </c>
      <c r="BA419" s="10">
        <f t="shared" si="1781"/>
        <v>-0.0153962522938061</v>
      </c>
      <c r="BB419" s="10" cm="1">
        <f t="array" ref="BB419">SUMPRODUCT(AX419:BA419,$AU$28:$AX$28)+$AY$28</f>
        <v>-0.000333751352288902</v>
      </c>
      <c r="BC419" s="10">
        <f t="shared" si="1746"/>
        <v>0.499916562162702</v>
      </c>
      <c r="BD419">
        <f t="shared" si="1747"/>
        <v>0</v>
      </c>
      <c r="BE419" s="4">
        <f t="shared" si="1748"/>
        <v>-0.693314070159835</v>
      </c>
      <c r="BF419" s="61">
        <f t="shared" si="1749"/>
        <v>-0.500083437837298</v>
      </c>
      <c r="BG419" s="4">
        <f t="shared" ref="BG419:BJ419" si="1782">1-AX419^2</f>
        <v>0.99991358614242</v>
      </c>
      <c r="BH419" s="4">
        <f t="shared" si="1782"/>
        <v>0.999391306001328</v>
      </c>
      <c r="BI419" s="4">
        <f t="shared" si="1782"/>
        <v>0.999990843197264</v>
      </c>
      <c r="BJ419" s="4">
        <f t="shared" si="1782"/>
        <v>0.999762955415305</v>
      </c>
      <c r="BK419" s="61">
        <f t="shared" si="1775"/>
        <v>0.0007821120541798</v>
      </c>
      <c r="BL419" s="61">
        <f t="shared" si="1776"/>
        <v>-0.00190088369882402</v>
      </c>
      <c r="BM419" s="61">
        <f t="shared" si="1777"/>
        <v>0.00617857794724434</v>
      </c>
      <c r="BN419" s="61">
        <f t="shared" si="1778"/>
        <v>-0.00613190949725954</v>
      </c>
    </row>
    <row r="420" spans="1:66">
      <c r="A420" s="4">
        <f>Planar_dataset!A389</f>
        <v>1.50301824351548</v>
      </c>
      <c r="B420" s="4">
        <f>Planar_dataset!B389</f>
        <v>-3.694889642885</v>
      </c>
      <c r="C420">
        <f>Planar_dataset!C389</f>
        <v>1</v>
      </c>
      <c r="D420" s="40" cm="1">
        <f t="array" ref="D420">SUMPRODUCT($A420:$B420,$E$21:$F$21)+$G$21</f>
        <v>0.0107548550076297</v>
      </c>
      <c r="E420" s="40" cm="1">
        <f t="array" ref="E420">SUMPRODUCT($A420:$B420,$E$22:$F$22)+$G$22</f>
        <v>0.070304373442185</v>
      </c>
      <c r="F420" s="40" cm="1">
        <f t="array" ref="F420">SUMPRODUCT($A420:$B420,$E$23:$F$23)+$G$23</f>
        <v>0.00893875749306326</v>
      </c>
      <c r="G420" s="40" cm="1">
        <f t="array" ref="G420">SUMPRODUCT($A420:$B420,$E$24:$F$24)+$G$24</f>
        <v>0.0219233635071468</v>
      </c>
      <c r="H420" s="10">
        <f t="shared" si="1751"/>
        <v>0.0107544403665452</v>
      </c>
      <c r="I420" s="10">
        <f t="shared" si="1752"/>
        <v>0.0701887707352115</v>
      </c>
      <c r="J420" s="10">
        <f t="shared" si="1753"/>
        <v>0.00893851942763579</v>
      </c>
      <c r="K420" s="10">
        <f t="shared" si="1754"/>
        <v>0.021919851811951</v>
      </c>
      <c r="L420" s="10" cm="1">
        <f t="array" ref="L420">SUMPRODUCT(H420:K420,$E$28:$H$28)+$I$28</f>
        <v>-0.000263198009419672</v>
      </c>
      <c r="M420" s="10">
        <f t="shared" si="1755"/>
        <v>0.499934200498025</v>
      </c>
      <c r="N420">
        <f t="shared" si="1756"/>
        <v>0</v>
      </c>
      <c r="O420" s="4">
        <f t="shared" si="1757"/>
        <v>-0.693278788223804</v>
      </c>
      <c r="P420" s="61">
        <f t="shared" si="1758"/>
        <v>-0.500065799501975</v>
      </c>
      <c r="Q420" s="4">
        <f t="shared" si="1759"/>
        <v>0.999884342012402</v>
      </c>
      <c r="R420" s="4">
        <f t="shared" si="1760"/>
        <v>0.99507353646268</v>
      </c>
      <c r="S420" s="4">
        <f t="shared" si="1761"/>
        <v>0.999920102870442</v>
      </c>
      <c r="T420" s="4">
        <f t="shared" si="1762"/>
        <v>0.999519520096542</v>
      </c>
      <c r="U420" s="61">
        <f t="shared" si="1763"/>
        <v>0.000219094334075714</v>
      </c>
      <c r="V420" s="61">
        <f t="shared" si="1764"/>
        <v>0.00237464762581077</v>
      </c>
      <c r="W420" s="61">
        <f t="shared" si="1765"/>
        <v>0.00656966334409325</v>
      </c>
      <c r="X420" s="61">
        <f t="shared" si="1766"/>
        <v>-0.0044215684835624</v>
      </c>
      <c r="Y420" s="40" cm="1">
        <f t="array" ref="Y420">SUMPRODUCT($A420:$B420,$Z$21:$AA$21)+$AB$21</f>
        <v>0.0103538219860938</v>
      </c>
      <c r="Z420" s="40" cm="1">
        <f t="array" ref="Z420">SUMPRODUCT($A420:$B420,$Z$22:$AA$22)+$AB$22</f>
        <v>0.0659681848108584</v>
      </c>
      <c r="AA420" s="40" cm="1">
        <f t="array" ref="AA420">SUMPRODUCT($A420:$B420,$Z$23:$AA$23)+$AB$23</f>
        <v>-0.00307213659736235</v>
      </c>
      <c r="AB420" s="40" cm="1">
        <f t="array" ref="AB420">SUMPRODUCT($A420:$B420,$Z$24:$AA$24)+$AB$24</f>
        <v>0.0300061810157802</v>
      </c>
      <c r="AC420" s="10">
        <f t="shared" ref="AC420:AF420" si="1783">TANH(Y420)</f>
        <v>0.0103534520197613</v>
      </c>
      <c r="AD420" s="10">
        <f t="shared" si="1783"/>
        <v>0.0658726576137385</v>
      </c>
      <c r="AE420" s="10">
        <f t="shared" si="1783"/>
        <v>-0.00307212693243327</v>
      </c>
      <c r="AF420" s="10">
        <f t="shared" si="1783"/>
        <v>0.0299971786938773</v>
      </c>
      <c r="AG420" s="61" cm="1">
        <f t="array" ref="AG420">SUMPRODUCT(AC420:AF420,$Z$28:$AC$28)+$AD$28</f>
        <v>0.000312535050957737</v>
      </c>
      <c r="AH420" s="10">
        <f t="shared" si="1740"/>
        <v>0.500078133762103</v>
      </c>
      <c r="AI420">
        <f t="shared" si="1741"/>
        <v>1</v>
      </c>
      <c r="AJ420" s="4">
        <f t="shared" si="1742"/>
        <v>-0.692990925244236</v>
      </c>
      <c r="AK420" s="61">
        <f t="shared" si="1743"/>
        <v>-0.499921866237897</v>
      </c>
      <c r="AL420" s="4">
        <f t="shared" ref="AL420:AO420" si="1784">1-AC420^2</f>
        <v>0.999892806031275</v>
      </c>
      <c r="AM420" s="4">
        <f t="shared" si="1784"/>
        <v>0.995660792978903</v>
      </c>
      <c r="AN420" s="4">
        <f t="shared" si="1784"/>
        <v>0.999990562036111</v>
      </c>
      <c r="AO420" s="4">
        <f t="shared" si="1784"/>
        <v>0.999100169270408</v>
      </c>
      <c r="AP420" s="61">
        <f t="shared" si="1769"/>
        <v>0.000494453288451859</v>
      </c>
      <c r="AQ420" s="61">
        <f t="shared" si="1770"/>
        <v>0.000173837808958408</v>
      </c>
      <c r="AR420" s="61">
        <f t="shared" si="1771"/>
        <v>0.00618638866027938</v>
      </c>
      <c r="AS420" s="61">
        <f t="shared" si="1772"/>
        <v>-0.00514762081850417</v>
      </c>
      <c r="AT420" s="40" cm="1">
        <f t="array" ref="AT420">SUMPRODUCT($A420:$B420,$AO$21:$AP$21)+$AQ$21</f>
        <v>0.00944921967036796</v>
      </c>
      <c r="AU420" s="40" cm="1">
        <f t="array" ref="AU420">SUMPRODUCT($A420:$B420,$AO$22:$AP$22)+$AQ$22</f>
        <v>0.0656508549609401</v>
      </c>
      <c r="AV420" s="40" cm="1">
        <f t="array" ref="AV420">SUMPRODUCT($A420:$B420,$AO$23:$AP$23)+$AQ$23</f>
        <v>-0.0143793798551635</v>
      </c>
      <c r="AW420" s="40" cm="1">
        <f t="array" ref="AW420">SUMPRODUCT($A420:$B420,$AO$24:$AP$24)+$AQ$24</f>
        <v>0.0394105317678932</v>
      </c>
      <c r="AX420" s="10">
        <f t="shared" ref="AX420:BA420" si="1785">TANH(AT420)</f>
        <v>0.0094489384472165</v>
      </c>
      <c r="AY420" s="10">
        <f t="shared" si="1785"/>
        <v>0.0655566981297235</v>
      </c>
      <c r="AZ420" s="10">
        <f t="shared" si="1785"/>
        <v>-0.0143783888787971</v>
      </c>
      <c r="BA420" s="10">
        <f t="shared" si="1785"/>
        <v>0.0393901404216545</v>
      </c>
      <c r="BB420" s="10" cm="1">
        <f t="array" ref="BB420">SUMPRODUCT(AX420:BA420,$AU$28:$AX$28)+$AY$28</f>
        <v>0.000896161092848311</v>
      </c>
      <c r="BC420" s="10">
        <f t="shared" si="1746"/>
        <v>0.500224040258218</v>
      </c>
      <c r="BD420">
        <f t="shared" si="1747"/>
        <v>1</v>
      </c>
      <c r="BE420" s="4">
        <f t="shared" si="1748"/>
        <v>-0.692699200401606</v>
      </c>
      <c r="BF420" s="61">
        <f t="shared" si="1749"/>
        <v>-0.499775959741782</v>
      </c>
      <c r="BG420" s="4">
        <f t="shared" ref="BG420:BJ420" si="1786">1-AX420^2</f>
        <v>0.999910717562221</v>
      </c>
      <c r="BH420" s="4">
        <f t="shared" si="1786"/>
        <v>0.995702319330328</v>
      </c>
      <c r="BI420" s="4">
        <f t="shared" si="1786"/>
        <v>0.99979326193325</v>
      </c>
      <c r="BJ420" s="4">
        <f t="shared" si="1786"/>
        <v>0.998448416837562</v>
      </c>
      <c r="BK420" s="61">
        <f t="shared" si="1775"/>
        <v>0.000781628927412443</v>
      </c>
      <c r="BL420" s="61">
        <f t="shared" si="1776"/>
        <v>-0.0018927026422548</v>
      </c>
      <c r="BM420" s="61">
        <f t="shared" si="1777"/>
        <v>0.00617355899461474</v>
      </c>
      <c r="BN420" s="61">
        <f t="shared" si="1778"/>
        <v>-0.00612008168522232</v>
      </c>
    </row>
    <row r="421" spans="1:66">
      <c r="A421" s="4">
        <f>Planar_dataset!A390</f>
        <v>0.529563078231092</v>
      </c>
      <c r="B421" s="4">
        <f>Planar_dataset!B390</f>
        <v>-2.79391432194152</v>
      </c>
      <c r="C421">
        <f>Planar_dataset!C390</f>
        <v>1</v>
      </c>
      <c r="D421" s="40" cm="1">
        <f t="array" ref="D421">SUMPRODUCT($A421:$B421,$E$21:$F$21)+$G$21</f>
        <v>-0.00272379522812464</v>
      </c>
      <c r="E421" s="40" cm="1">
        <f t="array" ref="E421">SUMPRODUCT($A421:$B421,$E$22:$F$22)+$G$22</f>
        <v>0.0525754044899729</v>
      </c>
      <c r="F421" s="40" cm="1">
        <f t="array" ref="F421">SUMPRODUCT($A421:$B421,$E$23:$F$23)+$G$23</f>
        <v>0.00844271642628463</v>
      </c>
      <c r="G421" s="40" cm="1">
        <f t="array" ref="G421">SUMPRODUCT($A421:$B421,$E$24:$F$24)+$G$24</f>
        <v>0.0170796933721392</v>
      </c>
      <c r="H421" s="10">
        <f t="shared" si="1751"/>
        <v>-0.00272378849214415</v>
      </c>
      <c r="I421" s="10">
        <f t="shared" si="1752"/>
        <v>0.0525270154842302</v>
      </c>
      <c r="J421" s="10">
        <f t="shared" si="1753"/>
        <v>0.00844251583457941</v>
      </c>
      <c r="K421" s="10">
        <f t="shared" si="1754"/>
        <v>0.0170780327597223</v>
      </c>
      <c r="L421" s="10" cm="1">
        <f t="array" ref="L421">SUMPRODUCT(H421:K421,$E$28:$H$28)+$I$28</f>
        <v>-0.000209322014362488</v>
      </c>
      <c r="M421" s="10">
        <f t="shared" si="1755"/>
        <v>0.4999476694966</v>
      </c>
      <c r="N421">
        <f t="shared" si="1756"/>
        <v>0</v>
      </c>
      <c r="O421" s="4">
        <f t="shared" si="1757"/>
        <v>-0.69325184704409</v>
      </c>
      <c r="P421" s="61">
        <f t="shared" si="1758"/>
        <v>-0.500052330503399</v>
      </c>
      <c r="Q421" s="4">
        <f t="shared" si="1759"/>
        <v>0.99999258097625</v>
      </c>
      <c r="R421" s="4">
        <f t="shared" si="1760"/>
        <v>0.997240912644319</v>
      </c>
      <c r="S421" s="4">
        <f t="shared" si="1761"/>
        <v>0.999928723926383</v>
      </c>
      <c r="T421" s="4">
        <f t="shared" si="1762"/>
        <v>0.999708340797058</v>
      </c>
      <c r="U421" s="61">
        <f t="shared" si="1763"/>
        <v>0.000219112149537744</v>
      </c>
      <c r="V421" s="61">
        <f t="shared" si="1764"/>
        <v>0.00237975576219924</v>
      </c>
      <c r="W421" s="61">
        <f t="shared" si="1765"/>
        <v>0.0065695430342424</v>
      </c>
      <c r="X421" s="61">
        <f t="shared" si="1766"/>
        <v>-0.0044222846535338</v>
      </c>
      <c r="Y421" s="40" cm="1">
        <f t="array" ref="Y421">SUMPRODUCT($A421:$B421,$Z$21:$AA$21)+$AB$21</f>
        <v>-0.0030199372640405</v>
      </c>
      <c r="Z421" s="40" cm="1">
        <f t="array" ref="Z421">SUMPRODUCT($A421:$B421,$Z$22:$AA$22)+$AB$22</f>
        <v>0.0493751075443203</v>
      </c>
      <c r="AA421" s="40" cm="1">
        <f t="array" ref="AA421">SUMPRODUCT($A421:$B421,$Z$23:$AA$23)+$AB$23</f>
        <v>-0.000423906285392201</v>
      </c>
      <c r="AB421" s="40" cm="1">
        <f t="array" ref="AB421">SUMPRODUCT($A421:$B421,$Z$24:$AA$24)+$AB$24</f>
        <v>0.0230463854471638</v>
      </c>
      <c r="AC421" s="10">
        <f t="shared" ref="AC421:AF421" si="1787">TANH(Y421)</f>
        <v>-0.00301992808344349</v>
      </c>
      <c r="AD421" s="10">
        <f t="shared" si="1787"/>
        <v>0.0493350227542521</v>
      </c>
      <c r="AE421" s="10">
        <f t="shared" si="1787"/>
        <v>-0.000423906260000705</v>
      </c>
      <c r="AF421" s="10">
        <f t="shared" si="1787"/>
        <v>0.0230423060597567</v>
      </c>
      <c r="AG421" s="61" cm="1">
        <f t="array" ref="AG421">SUMPRODUCT(AC421:AF421,$Z$28:$AC$28)+$AD$28</f>
        <v>0.000227090194428368</v>
      </c>
      <c r="AH421" s="10">
        <f t="shared" si="1740"/>
        <v>0.500056772548363</v>
      </c>
      <c r="AI421">
        <f t="shared" si="1741"/>
        <v>1</v>
      </c>
      <c r="AJ421" s="4">
        <f t="shared" si="1742"/>
        <v>-0.693033641908976</v>
      </c>
      <c r="AK421" s="61">
        <f t="shared" si="1743"/>
        <v>-0.499943227451637</v>
      </c>
      <c r="AL421" s="4">
        <f t="shared" ref="AL421:AO421" si="1788">1-AC421^2</f>
        <v>0.999990880034371</v>
      </c>
      <c r="AM421" s="4">
        <f t="shared" si="1788"/>
        <v>0.997566055529837</v>
      </c>
      <c r="AN421" s="4">
        <f t="shared" si="1788"/>
        <v>0.999999820303483</v>
      </c>
      <c r="AO421" s="4">
        <f t="shared" si="1788"/>
        <v>0.999469052131449</v>
      </c>
      <c r="AP421" s="61">
        <f t="shared" si="1769"/>
        <v>0.000494522916282511</v>
      </c>
      <c r="AQ421" s="61">
        <f t="shared" si="1770"/>
        <v>0.000174177901211197</v>
      </c>
      <c r="AR421" s="61">
        <f t="shared" si="1771"/>
        <v>0.00618671027735606</v>
      </c>
      <c r="AS421" s="61">
        <f t="shared" si="1772"/>
        <v>-0.00514974143223762</v>
      </c>
      <c r="AT421" s="40" cm="1">
        <f t="array" ref="AT421">SUMPRODUCT($A421:$B421,$AO$21:$AP$21)+$AQ$21</f>
        <v>-0.00368792724132738</v>
      </c>
      <c r="AU421" s="40" cm="1">
        <f t="array" ref="AU421">SUMPRODUCT($A421:$B421,$AO$22:$AP$22)+$AQ$22</f>
        <v>0.0491409029710495</v>
      </c>
      <c r="AV421" s="40" cm="1">
        <f t="array" ref="AV421">SUMPRODUCT($A421:$B421,$AO$23:$AP$23)+$AQ$23</f>
        <v>-0.00877077422758062</v>
      </c>
      <c r="AW421" s="40" cm="1">
        <f t="array" ref="AW421">SUMPRODUCT($A421:$B421,$AO$24:$AP$24)+$AQ$24</f>
        <v>0.0299883676735213</v>
      </c>
      <c r="AX421" s="10">
        <f t="shared" ref="AX421:BA421" si="1789">TANH(AT421)</f>
        <v>-0.00368791052182238</v>
      </c>
      <c r="AY421" s="10">
        <f t="shared" si="1789"/>
        <v>0.0491013855266206</v>
      </c>
      <c r="AZ421" s="10">
        <f t="shared" si="1789"/>
        <v>-0.00877054933290308</v>
      </c>
      <c r="BA421" s="10">
        <f t="shared" si="1789"/>
        <v>0.0299793813711031</v>
      </c>
      <c r="BB421" s="10" cm="1">
        <f t="array" ref="BB421">SUMPRODUCT(AX421:BA421,$AU$28:$AX$28)+$AY$28</f>
        <v>0.000669415517405192</v>
      </c>
      <c r="BC421" s="10">
        <f t="shared" si="1746"/>
        <v>0.500167353873102</v>
      </c>
      <c r="BD421">
        <f t="shared" si="1747"/>
        <v>1</v>
      </c>
      <c r="BE421" s="4">
        <f t="shared" si="1748"/>
        <v>-0.692812528815883</v>
      </c>
      <c r="BF421" s="61">
        <f t="shared" si="1749"/>
        <v>-0.499832646126898</v>
      </c>
      <c r="BG421" s="4">
        <f t="shared" ref="BG421:BJ421" si="1790">1-AX421^2</f>
        <v>0.999986399315983</v>
      </c>
      <c r="BH421" s="4">
        <f t="shared" si="1790"/>
        <v>0.997589053939366</v>
      </c>
      <c r="BI421" s="4">
        <f t="shared" si="1790"/>
        <v>0.999923077464399</v>
      </c>
      <c r="BJ421" s="4">
        <f t="shared" si="1790"/>
        <v>0.999101236692606</v>
      </c>
      <c r="BK421" s="61">
        <f t="shared" si="1775"/>
        <v>0.000781776749614062</v>
      </c>
      <c r="BL421" s="61">
        <f t="shared" si="1776"/>
        <v>-0.00189650416713397</v>
      </c>
      <c r="BM421" s="61">
        <f t="shared" si="1777"/>
        <v>0.00617506090233655</v>
      </c>
      <c r="BN421" s="61">
        <f t="shared" si="1778"/>
        <v>-0.00612477782027298</v>
      </c>
    </row>
    <row r="422" spans="1:66">
      <c r="A422" s="4">
        <f>Planar_dataset!A391</f>
        <v>0.723526086007997</v>
      </c>
      <c r="B422" s="4">
        <f>Planar_dataset!B391</f>
        <v>-0.853390853301026</v>
      </c>
      <c r="C422">
        <f>Planar_dataset!C391</f>
        <v>1</v>
      </c>
      <c r="D422" s="40" cm="1">
        <f t="array" ref="D422">SUMPRODUCT($A422:$B422,$E$21:$F$21)+$G$21</f>
        <v>0.00921605844900761</v>
      </c>
      <c r="E422" s="40" cm="1">
        <f t="array" ref="E422">SUMPRODUCT($A422:$B422,$E$22:$F$22)+$G$22</f>
        <v>0.0166010606362828</v>
      </c>
      <c r="F422" s="40" cm="1">
        <f t="array" ref="F422">SUMPRODUCT($A422:$B422,$E$23:$F$23)+$G$23</f>
        <v>0.00102050467564525</v>
      </c>
      <c r="G422" s="40" cm="1">
        <f t="array" ref="G422">SUMPRODUCT($A422:$B422,$E$24:$F$24)+$G$24</f>
        <v>0.00475211022367516</v>
      </c>
      <c r="H422" s="10">
        <f t="shared" si="1751"/>
        <v>0.00921579753364441</v>
      </c>
      <c r="I422" s="10">
        <f t="shared" si="1752"/>
        <v>0.0165995357467625</v>
      </c>
      <c r="J422" s="10">
        <f t="shared" si="1753"/>
        <v>0.00102050432138407</v>
      </c>
      <c r="K422" s="10">
        <f t="shared" si="1754"/>
        <v>0.00475207445240687</v>
      </c>
      <c r="L422" s="10" cm="1">
        <f t="array" ref="L422">SUMPRODUCT(H422:K422,$E$28:$H$28)+$I$28</f>
        <v>-5.46243037165076e-5</v>
      </c>
      <c r="M422" s="10">
        <f t="shared" si="1755"/>
        <v>0.499986343924074</v>
      </c>
      <c r="N422">
        <f t="shared" si="1756"/>
        <v>0</v>
      </c>
      <c r="O422" s="4">
        <f t="shared" si="1757"/>
        <v>-0.69317449308478</v>
      </c>
      <c r="P422" s="61">
        <f t="shared" si="1758"/>
        <v>-0.500013656075926</v>
      </c>
      <c r="Q422" s="4">
        <f t="shared" si="1759"/>
        <v>0.999915069075819</v>
      </c>
      <c r="R422" s="4">
        <f t="shared" si="1760"/>
        <v>0.999724455412992</v>
      </c>
      <c r="S422" s="4">
        <f t="shared" si="1761"/>
        <v>0.99999895857093</v>
      </c>
      <c r="T422" s="4">
        <f t="shared" si="1762"/>
        <v>0.999977417788399</v>
      </c>
      <c r="U422" s="61">
        <f t="shared" si="1763"/>
        <v>0.000219078220625916</v>
      </c>
      <c r="V422" s="61">
        <f t="shared" si="1764"/>
        <v>0.00238549782887159</v>
      </c>
      <c r="W422" s="61">
        <f t="shared" si="1765"/>
        <v>0.00656949634751008</v>
      </c>
      <c r="X422" s="61">
        <f t="shared" si="1766"/>
        <v>-0.00442313282082491</v>
      </c>
      <c r="Y422" s="40" cm="1">
        <f t="array" ref="Y422">SUMPRODUCT($A422:$B422,$Z$21:$AA$21)+$AB$21</f>
        <v>0.00911903465705161</v>
      </c>
      <c r="Z422" s="40" cm="1">
        <f t="array" ref="Z422">SUMPRODUCT($A422:$B422,$Z$22:$AA$22)+$AB$22</f>
        <v>0.0155509921581891</v>
      </c>
      <c r="AA422" s="40" cm="1">
        <f t="array" ref="AA422">SUMPRODUCT($A422:$B422,$Z$23:$AA$23)+$AB$23</f>
        <v>-0.00188721447877489</v>
      </c>
      <c r="AB422" s="40" cm="1">
        <f t="array" ref="AB422">SUMPRODUCT($A422:$B422,$Z$24:$AA$24)+$AB$24</f>
        <v>0.00670896225835865</v>
      </c>
      <c r="AC422" s="10">
        <f t="shared" ref="AC422:AF422" si="1791">TANH(Y422)</f>
        <v>0.00911878189556646</v>
      </c>
      <c r="AD422" s="10">
        <f t="shared" si="1791"/>
        <v>0.0155497386965605</v>
      </c>
      <c r="AE422" s="10">
        <f t="shared" si="1791"/>
        <v>-0.00188721223829058</v>
      </c>
      <c r="AF422" s="10">
        <f t="shared" si="1791"/>
        <v>0.00670886160298335</v>
      </c>
      <c r="AG422" s="61" cm="1">
        <f t="array" ref="AG422">SUMPRODUCT(AC422:AF422,$Z$28:$AC$28)+$AD$28</f>
        <v>7.66559843244916e-5</v>
      </c>
      <c r="AH422" s="10">
        <f t="shared" si="1740"/>
        <v>0.500019163996072</v>
      </c>
      <c r="AI422">
        <f t="shared" si="1741"/>
        <v>1</v>
      </c>
      <c r="AJ422" s="4">
        <f t="shared" si="1742"/>
        <v>-0.693108853302301</v>
      </c>
      <c r="AK422" s="61">
        <f t="shared" si="1743"/>
        <v>-0.499980836003928</v>
      </c>
      <c r="AL422" s="4">
        <f t="shared" ref="AL422:AO422" si="1792">1-AC422^2</f>
        <v>0.999916847816741</v>
      </c>
      <c r="AM422" s="4">
        <f t="shared" si="1792"/>
        <v>0.999758205626469</v>
      </c>
      <c r="AN422" s="4">
        <f t="shared" si="1792"/>
        <v>0.999996438429968</v>
      </c>
      <c r="AO422" s="4">
        <f t="shared" si="1792"/>
        <v>0.999954991175992</v>
      </c>
      <c r="AP422" s="61">
        <f t="shared" si="1769"/>
        <v>0.000494523503372257</v>
      </c>
      <c r="AQ422" s="61">
        <f t="shared" si="1770"/>
        <v>0.000174573788358508</v>
      </c>
      <c r="AR422" s="61">
        <f t="shared" si="1771"/>
        <v>0.0061871547523845</v>
      </c>
      <c r="AS422" s="61">
        <f t="shared" si="1772"/>
        <v>-0.00515263280302634</v>
      </c>
      <c r="AT422" s="40" cm="1">
        <f t="array" ref="AT422">SUMPRODUCT($A422:$B422,$AO$21:$AP$21)+$AQ$21</f>
        <v>0.00890016904464528</v>
      </c>
      <c r="AU422" s="40" cm="1">
        <f t="array" ref="AU422">SUMPRODUCT($A422:$B422,$AO$22:$AP$22)+$AQ$22</f>
        <v>0.0154741446630487</v>
      </c>
      <c r="AV422" s="40" cm="1">
        <f t="array" ref="AV422">SUMPRODUCT($A422:$B422,$AO$23:$AP$23)+$AQ$23</f>
        <v>-0.00462480596177854</v>
      </c>
      <c r="AW422" s="40" cm="1">
        <f t="array" ref="AW422">SUMPRODUCT($A422:$B422,$AO$24:$AP$24)+$AQ$24</f>
        <v>0.0089859294616659</v>
      </c>
      <c r="AX422" s="10">
        <f t="shared" ref="AX422:BA422" si="1793">TANH(AT422)</f>
        <v>0.00889993404903422</v>
      </c>
      <c r="AY422" s="10">
        <f t="shared" si="1793"/>
        <v>0.0154729096910559</v>
      </c>
      <c r="AZ422" s="10">
        <f t="shared" si="1793"/>
        <v>-0.00462477298899752</v>
      </c>
      <c r="BA422" s="10">
        <f t="shared" si="1793"/>
        <v>0.0089856876074102</v>
      </c>
      <c r="BB422" s="10" cm="1">
        <f t="array" ref="BB422">SUMPRODUCT(AX422:BA422,$AU$28:$AX$28)+$AY$28</f>
        <v>0.000213119861207708</v>
      </c>
      <c r="BC422" s="10">
        <f t="shared" si="1746"/>
        <v>0.5000532799651</v>
      </c>
      <c r="BD422">
        <f t="shared" si="1747"/>
        <v>1</v>
      </c>
      <c r="BE422" s="4">
        <f t="shared" si="1748"/>
        <v>-0.693040626306851</v>
      </c>
      <c r="BF422" s="61">
        <f t="shared" si="1749"/>
        <v>-0.4999467200349</v>
      </c>
      <c r="BG422" s="4">
        <f t="shared" ref="BG422:BJ422" si="1794">1-AX422^2</f>
        <v>0.999920791173923</v>
      </c>
      <c r="BH422" s="4">
        <f t="shared" si="1794"/>
        <v>0.999760589065692</v>
      </c>
      <c r="BI422" s="4">
        <f t="shared" si="1794"/>
        <v>0.9999786114748</v>
      </c>
      <c r="BJ422" s="4">
        <f t="shared" si="1794"/>
        <v>0.999919257418222</v>
      </c>
      <c r="BK422" s="61">
        <f t="shared" si="1775"/>
        <v>0.000781903866667133</v>
      </c>
      <c r="BL422" s="61">
        <f t="shared" si="1776"/>
        <v>-0.00190106621593463</v>
      </c>
      <c r="BM422" s="61">
        <f t="shared" si="1777"/>
        <v>0.00617681323124533</v>
      </c>
      <c r="BN422" s="61">
        <f t="shared" si="1778"/>
        <v>-0.00613119148952178</v>
      </c>
    </row>
    <row r="423" spans="1:66">
      <c r="A423" s="4">
        <f>Planar_dataset!A392</f>
        <v>1.24444150826477</v>
      </c>
      <c r="B423" s="4">
        <f>Planar_dataset!B392</f>
        <v>-3.97467896856256</v>
      </c>
      <c r="C423">
        <f>Planar_dataset!C392</f>
        <v>1</v>
      </c>
      <c r="D423" s="40" cm="1">
        <f t="array" ref="D423">SUMPRODUCT($A423:$B423,$E$21:$F$21)+$G$21</f>
        <v>0.00490856992800539</v>
      </c>
      <c r="E423" s="40" cm="1">
        <f t="array" ref="E423">SUMPRODUCT($A423:$B423,$E$22:$F$22)+$G$22</f>
        <v>0.0752687071084389</v>
      </c>
      <c r="F423" s="40" cm="1">
        <f t="array" ref="F423">SUMPRODUCT($A423:$B423,$E$23:$F$23)+$G$23</f>
        <v>0.0106485966069729</v>
      </c>
      <c r="G423" s="40" cm="1">
        <f t="array" ref="G423">SUMPRODUCT($A423:$B423,$E$24:$F$24)+$G$24</f>
        <v>0.0238915946943414</v>
      </c>
      <c r="H423" s="10">
        <f t="shared" si="1751"/>
        <v>0.00490853050592793</v>
      </c>
      <c r="I423" s="10">
        <f t="shared" si="1752"/>
        <v>0.0751268865873147</v>
      </c>
      <c r="J423" s="10">
        <f t="shared" si="1753"/>
        <v>0.0106481941345082</v>
      </c>
      <c r="K423" s="10">
        <f t="shared" si="1754"/>
        <v>0.0238870498918626</v>
      </c>
      <c r="L423" s="10" cm="1">
        <f t="array" ref="L423">SUMPRODUCT(H423:K423,$E$28:$H$28)+$I$28</f>
        <v>-0.000289262556852141</v>
      </c>
      <c r="M423" s="10">
        <f t="shared" si="1755"/>
        <v>0.499927684361291</v>
      </c>
      <c r="N423">
        <f t="shared" si="1756"/>
        <v>0</v>
      </c>
      <c r="O423" s="4">
        <f t="shared" si="1757"/>
        <v>-0.693291822297475</v>
      </c>
      <c r="P423" s="61">
        <f t="shared" si="1758"/>
        <v>-0.500072315638709</v>
      </c>
      <c r="Q423" s="4">
        <f t="shared" si="1759"/>
        <v>0.999975906328272</v>
      </c>
      <c r="R423" s="4">
        <f t="shared" si="1760"/>
        <v>0.994355950911697</v>
      </c>
      <c r="S423" s="4">
        <f t="shared" si="1761"/>
        <v>0.999886615961674</v>
      </c>
      <c r="T423" s="4">
        <f t="shared" si="1762"/>
        <v>0.999429408847464</v>
      </c>
      <c r="U423" s="61">
        <f t="shared" si="1763"/>
        <v>0.000219117252802045</v>
      </c>
      <c r="V423" s="61">
        <f t="shared" si="1764"/>
        <v>0.00237296609733856</v>
      </c>
      <c r="W423" s="61">
        <f t="shared" si="1765"/>
        <v>0.00656952893231427</v>
      </c>
      <c r="X423" s="61">
        <f t="shared" si="1766"/>
        <v>-0.00442122746928554</v>
      </c>
      <c r="Y423" s="40" cm="1">
        <f t="array" ref="Y423">SUMPRODUCT($A423:$B423,$Z$21:$AA$21)+$AB$21</f>
        <v>0.0044815253374454</v>
      </c>
      <c r="Z423" s="40" cm="1">
        <f t="array" ref="Z423">SUMPRODUCT($A423:$B423,$Z$22:$AA$22)+$AB$22</f>
        <v>0.070652319883435</v>
      </c>
      <c r="AA423" s="40" cm="1">
        <f t="array" ref="AA423">SUMPRODUCT($A423:$B423,$Z$23:$AA$23)+$AB$23</f>
        <v>-0.00213959191926146</v>
      </c>
      <c r="AB423" s="40" cm="1">
        <f t="array" ref="AB423">SUMPRODUCT($A423:$B423,$Z$24:$AA$24)+$AB$24</f>
        <v>0.0324974017478735</v>
      </c>
      <c r="AC423" s="10">
        <f t="shared" ref="AC423:AF423" si="1795">TANH(Y423)</f>
        <v>0.00448149533526454</v>
      </c>
      <c r="AD423" s="10">
        <f t="shared" si="1795"/>
        <v>0.0705349945615786</v>
      </c>
      <c r="AE423" s="10">
        <f t="shared" si="1795"/>
        <v>-0.00213958865435459</v>
      </c>
      <c r="AF423" s="10">
        <f t="shared" si="1795"/>
        <v>0.0324859666142718</v>
      </c>
      <c r="AG423" s="61" cm="1">
        <f t="array" ref="AG423">SUMPRODUCT(AC423:AF423,$Z$28:$AC$28)+$AD$28</f>
        <v>0.000330824855365214</v>
      </c>
      <c r="AH423" s="10">
        <f t="shared" si="1740"/>
        <v>0.500082706213087</v>
      </c>
      <c r="AI423">
        <f t="shared" si="1741"/>
        <v>1</v>
      </c>
      <c r="AJ423" s="4">
        <f t="shared" si="1742"/>
        <v>-0.692981781812898</v>
      </c>
      <c r="AK423" s="61">
        <f t="shared" si="1743"/>
        <v>-0.499917293786913</v>
      </c>
      <c r="AL423" s="4">
        <f t="shared" ref="AL423:AO423" si="1796">1-AC423^2</f>
        <v>0.99997991619956</v>
      </c>
      <c r="AM423" s="4">
        <f t="shared" si="1796"/>
        <v>0.995024814542198</v>
      </c>
      <c r="AN423" s="4">
        <f t="shared" si="1796"/>
        <v>0.99999542216039</v>
      </c>
      <c r="AO423" s="4">
        <f t="shared" si="1796"/>
        <v>0.998944661973136</v>
      </c>
      <c r="AP423" s="61">
        <f t="shared" si="1769"/>
        <v>0.000494491842151018</v>
      </c>
      <c r="AQ423" s="61">
        <f t="shared" si="1770"/>
        <v>0.000173725181076986</v>
      </c>
      <c r="AR423" s="61">
        <f t="shared" si="1771"/>
        <v>0.006186362144146</v>
      </c>
      <c r="AS423" s="61">
        <f t="shared" si="1772"/>
        <v>-0.00514677253042978</v>
      </c>
      <c r="AT423" s="40" cm="1">
        <f t="array" ref="AT423">SUMPRODUCT($A423:$B423,$AO$21:$AP$21)+$AQ$21</f>
        <v>0.00351825736542869</v>
      </c>
      <c r="AU423" s="40" cm="1">
        <f t="array" ref="AU423">SUMPRODUCT($A423:$B423,$AO$22:$AP$22)+$AQ$22</f>
        <v>0.0703144844347727</v>
      </c>
      <c r="AV423" s="40" cm="1">
        <f t="array" ref="AV423">SUMPRODUCT($A423:$B423,$AO$23:$AP$23)+$AQ$23</f>
        <v>-0.0141783958790585</v>
      </c>
      <c r="AW423" s="40" cm="1">
        <f t="array" ref="AW423">SUMPRODUCT($A423:$B423,$AO$24:$AP$24)+$AQ$24</f>
        <v>0.04251008896236</v>
      </c>
      <c r="AX423" s="10">
        <f t="shared" ref="AX423:BA423" si="1797">TANH(AT423)</f>
        <v>0.00351824284901248</v>
      </c>
      <c r="AY423" s="10">
        <f t="shared" si="1797"/>
        <v>0.0701988319092223</v>
      </c>
      <c r="AZ423" s="10">
        <f t="shared" si="1797"/>
        <v>-0.0141774458757462</v>
      </c>
      <c r="BA423" s="10">
        <f t="shared" si="1797"/>
        <v>0.0424845006893254</v>
      </c>
      <c r="BB423" s="10" cm="1">
        <f t="array" ref="BB423">SUMPRODUCT(AX423:BA423,$AU$28:$AX$28)+$AY$28</f>
        <v>0.000958562045365077</v>
      </c>
      <c r="BC423" s="10">
        <f t="shared" si="1746"/>
        <v>0.500239640492992</v>
      </c>
      <c r="BD423">
        <f t="shared" si="1747"/>
        <v>1</v>
      </c>
      <c r="BE423" s="4">
        <f t="shared" si="1748"/>
        <v>-0.692668014392408</v>
      </c>
      <c r="BF423" s="61">
        <f t="shared" si="1749"/>
        <v>-0.499760359507008</v>
      </c>
      <c r="BG423" s="4">
        <f t="shared" ref="BG423:BJ423" si="1798">1-AX423^2</f>
        <v>0.999987621967255</v>
      </c>
      <c r="BH423" s="4">
        <f t="shared" si="1798"/>
        <v>0.995072123998581</v>
      </c>
      <c r="BI423" s="4">
        <f t="shared" si="1798"/>
        <v>0.99979900002844</v>
      </c>
      <c r="BJ423" s="4">
        <f t="shared" si="1798"/>
        <v>0.998195067201179</v>
      </c>
      <c r="BK423" s="61">
        <f t="shared" si="1775"/>
        <v>0.000781664643489012</v>
      </c>
      <c r="BL423" s="61">
        <f t="shared" si="1776"/>
        <v>-0.00189144567931367</v>
      </c>
      <c r="BM423" s="61">
        <f t="shared" si="1777"/>
        <v>0.00617340172101658</v>
      </c>
      <c r="BN423" s="61">
        <f t="shared" si="1778"/>
        <v>-0.00611833776870528</v>
      </c>
    </row>
    <row r="424" spans="1:66">
      <c r="A424" s="4">
        <f>Planar_dataset!A393</f>
        <v>0.711308694800484</v>
      </c>
      <c r="B424" s="4">
        <f>Planar_dataset!B393</f>
        <v>-3.03195393040919</v>
      </c>
      <c r="C424">
        <f>Planar_dataset!C393</f>
        <v>1</v>
      </c>
      <c r="D424" s="40" cm="1">
        <f t="array" ref="D424">SUMPRODUCT($A424:$B424,$E$21:$F$21)+$G$21</f>
        <v>-0.00051210772003457</v>
      </c>
      <c r="E424" s="40" cm="1">
        <f t="array" ref="E424">SUMPRODUCT($A424:$B424,$E$22:$F$22)+$G$22</f>
        <v>0.0571866351432066</v>
      </c>
      <c r="F424" s="40" cm="1">
        <f t="array" ref="F424">SUMPRODUCT($A424:$B424,$E$23:$F$23)+$G$23</f>
        <v>0.00878304241258988</v>
      </c>
      <c r="G424" s="40" cm="1">
        <f t="array" ref="G424">SUMPRODUCT($A424:$B424,$E$24:$F$24)+$G$24</f>
        <v>0.0184218243126614</v>
      </c>
      <c r="H424" s="10">
        <f t="shared" si="1751"/>
        <v>-0.000512107675267088</v>
      </c>
      <c r="I424" s="10">
        <f t="shared" si="1752"/>
        <v>0.0571243772178459</v>
      </c>
      <c r="J424" s="10">
        <f t="shared" si="1753"/>
        <v>0.00878281657289189</v>
      </c>
      <c r="K424" s="10">
        <f t="shared" si="1754"/>
        <v>0.0184197406965623</v>
      </c>
      <c r="L424" s="10" cm="1">
        <f t="array" ref="L424">SUMPRODUCT(H424:K424,$E$28:$H$28)+$I$28</f>
        <v>-0.000224832614279592</v>
      </c>
      <c r="M424" s="10">
        <f t="shared" si="1755"/>
        <v>0.499943791846667</v>
      </c>
      <c r="N424">
        <f t="shared" si="1756"/>
        <v>0</v>
      </c>
      <c r="O424" s="4">
        <f t="shared" si="1757"/>
        <v>-0.693259603185798</v>
      </c>
      <c r="P424" s="61">
        <f t="shared" si="1758"/>
        <v>-0.500056208153333</v>
      </c>
      <c r="Q424" s="4">
        <f t="shared" si="1759"/>
        <v>0.999999737745729</v>
      </c>
      <c r="R424" s="4">
        <f t="shared" si="1760"/>
        <v>0.996736805527473</v>
      </c>
      <c r="S424" s="4">
        <f t="shared" si="1761"/>
        <v>0.999922862133047</v>
      </c>
      <c r="T424" s="4">
        <f t="shared" si="1762"/>
        <v>0.999660713152671</v>
      </c>
      <c r="U424" s="61">
        <f t="shared" si="1763"/>
        <v>0.000219115416799277</v>
      </c>
      <c r="V424" s="61">
        <f t="shared" si="1764"/>
        <v>0.00237857123574104</v>
      </c>
      <c r="W424" s="61">
        <f t="shared" si="1765"/>
        <v>0.00656955546533962</v>
      </c>
      <c r="X424" s="61">
        <f t="shared" si="1766"/>
        <v>-0.00442210826000563</v>
      </c>
      <c r="Y424" s="40" cm="1">
        <f t="array" ref="Y424">SUMPRODUCT($A424:$B424,$Z$21:$AA$21)+$AB$21</f>
        <v>-0.000835079612497512</v>
      </c>
      <c r="Z424" s="40" cm="1">
        <f t="array" ref="Z424">SUMPRODUCT($A424:$B424,$Z$22:$AA$22)+$AB$22</f>
        <v>0.0536959907980169</v>
      </c>
      <c r="AA424" s="40" cm="1">
        <f t="array" ref="AA424">SUMPRODUCT($A424:$B424,$Z$23:$AA$23)+$AB$23</f>
        <v>-0.000887518606458419</v>
      </c>
      <c r="AB424" s="40" cm="1">
        <f t="array" ref="AB424">SUMPRODUCT($A424:$B424,$Z$24:$AA$24)+$AB$24</f>
        <v>0.024929556284543</v>
      </c>
      <c r="AC424" s="10">
        <f t="shared" ref="AC424:AF424" si="1799">TANH(Y424)</f>
        <v>-0.000835079418381095</v>
      </c>
      <c r="AD424" s="10">
        <f t="shared" si="1799"/>
        <v>0.0536444437560312</v>
      </c>
      <c r="AE424" s="10">
        <f t="shared" si="1799"/>
        <v>-0.000887518373428862</v>
      </c>
      <c r="AF424" s="10">
        <f t="shared" si="1799"/>
        <v>0.0249243931381093</v>
      </c>
      <c r="AG424" s="61" cm="1">
        <f t="array" ref="AG424">SUMPRODUCT(AC424:AF424,$Z$28:$AC$28)+$AD$28</f>
        <v>0.000248558112174779</v>
      </c>
      <c r="AH424" s="10">
        <f t="shared" si="1740"/>
        <v>0.500062139527724</v>
      </c>
      <c r="AI424">
        <f t="shared" si="1741"/>
        <v>1</v>
      </c>
      <c r="AJ424" s="4">
        <f t="shared" si="1742"/>
        <v>-0.6930229092265</v>
      </c>
      <c r="AK424" s="61">
        <f t="shared" si="1743"/>
        <v>-0.499937860472276</v>
      </c>
      <c r="AL424" s="4">
        <f t="shared" ref="AL424:AO424" si="1800">1-AC424^2</f>
        <v>0.999999302642365</v>
      </c>
      <c r="AM424" s="4">
        <f t="shared" si="1800"/>
        <v>0.997122273654106</v>
      </c>
      <c r="AN424" s="4">
        <f t="shared" si="1800"/>
        <v>0.999999212311137</v>
      </c>
      <c r="AO424" s="4">
        <f t="shared" si="1800"/>
        <v>0.999378774626697</v>
      </c>
      <c r="AP424" s="61">
        <f t="shared" si="1769"/>
        <v>0.000494521772657094</v>
      </c>
      <c r="AQ424" s="61">
        <f t="shared" si="1770"/>
        <v>0.00017409854662097</v>
      </c>
      <c r="AR424" s="61">
        <f t="shared" si="1771"/>
        <v>0.00618664010048938</v>
      </c>
      <c r="AS424" s="61">
        <f t="shared" si="1772"/>
        <v>-0.00514922100106351</v>
      </c>
      <c r="AT424" s="40" cm="1">
        <f t="array" ref="AT424">SUMPRODUCT($A424:$B424,$AO$21:$AP$21)+$AQ$21</f>
        <v>-0.0015635907019989</v>
      </c>
      <c r="AU424" s="40" cm="1">
        <f t="array" ref="AU424">SUMPRODUCT($A424:$B424,$AO$22:$AP$22)+$AQ$22</f>
        <v>0.0534405383516722</v>
      </c>
      <c r="AV424" s="40" cm="1">
        <f t="array" ref="AV424">SUMPRODUCT($A424:$B424,$AO$23:$AP$23)+$AQ$23</f>
        <v>-0.00999126896736181</v>
      </c>
      <c r="AW424" s="40" cm="1">
        <f t="array" ref="AW424">SUMPRODUCT($A424:$B424,$AO$24:$AP$24)+$AQ$24</f>
        <v>0.0325010737295384</v>
      </c>
      <c r="AX424" s="10">
        <f t="shared" ref="AX424:BA424" si="1801">TANH(AT424)</f>
        <v>-0.00156358942776969</v>
      </c>
      <c r="AY424" s="10">
        <f t="shared" si="1801"/>
        <v>0.053389722946869</v>
      </c>
      <c r="AZ424" s="10">
        <f t="shared" si="1801"/>
        <v>-0.00999093651964434</v>
      </c>
      <c r="BA424" s="10">
        <f t="shared" si="1801"/>
        <v>0.0324896347203172</v>
      </c>
      <c r="BB424" s="10" cm="1">
        <f t="array" ref="BB424">SUMPRODUCT(AX424:BA424,$AU$28:$AX$28)+$AY$28</f>
        <v>0.000728268930629319</v>
      </c>
      <c r="BC424" s="10">
        <f t="shared" si="1746"/>
        <v>0.50018206722461</v>
      </c>
      <c r="BD424">
        <f t="shared" si="1747"/>
        <v>1</v>
      </c>
      <c r="BE424" s="4">
        <f t="shared" si="1748"/>
        <v>-0.692783112391584</v>
      </c>
      <c r="BF424" s="61">
        <f t="shared" si="1749"/>
        <v>-0.49981793277539</v>
      </c>
      <c r="BG424" s="4">
        <f t="shared" ref="BG424:BJ424" si="1802">1-AX424^2</f>
        <v>0.999997555188101</v>
      </c>
      <c r="BH424" s="4">
        <f t="shared" si="1802"/>
        <v>0.997149537483657</v>
      </c>
      <c r="BI424" s="4">
        <f t="shared" si="1802"/>
        <v>0.99990018118746</v>
      </c>
      <c r="BJ424" s="4">
        <f t="shared" si="1802"/>
        <v>0.99894442363574</v>
      </c>
      <c r="BK424" s="61">
        <f t="shared" si="1775"/>
        <v>0.000781762458062589</v>
      </c>
      <c r="BL424" s="61">
        <f t="shared" si="1776"/>
        <v>-0.00189561280590136</v>
      </c>
      <c r="BM424" s="61">
        <f t="shared" si="1777"/>
        <v>0.0061747377371937</v>
      </c>
      <c r="BN424" s="61">
        <f t="shared" si="1778"/>
        <v>-0.00612363624708541</v>
      </c>
    </row>
    <row r="425" spans="1:66">
      <c r="A425" s="4">
        <f>Planar_dataset!A394</f>
        <v>0.0365824426836081</v>
      </c>
      <c r="B425" s="4">
        <f>Planar_dataset!B394</f>
        <v>-0.72026716561602</v>
      </c>
      <c r="C425">
        <f>Planar_dataset!C394</f>
        <v>1</v>
      </c>
      <c r="D425" s="40" cm="1">
        <f t="array" ref="D425">SUMPRODUCT($A425:$B425,$E$21:$F$21)+$G$21</f>
        <v>-0.00248971314180209</v>
      </c>
      <c r="E425" s="40" cm="1">
        <f t="array" ref="E425">SUMPRODUCT($A425:$B425,$E$22:$F$22)+$G$22</f>
        <v>0.0134574272069333</v>
      </c>
      <c r="F425" s="40" cm="1">
        <f t="array" ref="F425">SUMPRODUCT($A425:$B425,$E$23:$F$23)+$G$23</f>
        <v>0.00245373706455314</v>
      </c>
      <c r="G425" s="40" cm="1">
        <f t="array" ref="G425">SUMPRODUCT($A425:$B425,$E$24:$F$24)+$G$24</f>
        <v>0.0044858111483135</v>
      </c>
      <c r="H425" s="10">
        <f t="shared" si="1751"/>
        <v>-0.00248970799751019</v>
      </c>
      <c r="I425" s="10">
        <f t="shared" si="1752"/>
        <v>0.0134566148752286</v>
      </c>
      <c r="J425" s="10">
        <f t="shared" si="1753"/>
        <v>0.00245373214005737</v>
      </c>
      <c r="K425" s="10">
        <f t="shared" si="1754"/>
        <v>0.00448578105997492</v>
      </c>
      <c r="L425" s="10" cm="1">
        <f t="array" ref="L425">SUMPRODUCT(H425:K425,$E$28:$H$28)+$I$28</f>
        <v>-5.56829465366697e-5</v>
      </c>
      <c r="M425" s="10">
        <f t="shared" si="1755"/>
        <v>0.499986079263369</v>
      </c>
      <c r="N425">
        <f t="shared" si="1756"/>
        <v>0</v>
      </c>
      <c r="O425" s="4">
        <f t="shared" si="1757"/>
        <v>-0.693175022420787</v>
      </c>
      <c r="P425" s="61">
        <f t="shared" si="1758"/>
        <v>-0.500013920736631</v>
      </c>
      <c r="Q425" s="4">
        <f t="shared" si="1759"/>
        <v>0.999993801354087</v>
      </c>
      <c r="R425" s="4">
        <f t="shared" si="1760"/>
        <v>0.9998189195161</v>
      </c>
      <c r="S425" s="4">
        <f t="shared" si="1761"/>
        <v>0.999993979198585</v>
      </c>
      <c r="T425" s="4">
        <f t="shared" si="1762"/>
        <v>0.999979877768282</v>
      </c>
      <c r="U425" s="61">
        <f t="shared" si="1763"/>
        <v>0.000219095586587159</v>
      </c>
      <c r="V425" s="61">
        <f t="shared" si="1764"/>
        <v>0.00238572449767377</v>
      </c>
      <c r="W425" s="61">
        <f t="shared" si="1765"/>
        <v>0.00656946711277036</v>
      </c>
      <c r="X425" s="61">
        <f t="shared" si="1766"/>
        <v>-0.0044231460430891</v>
      </c>
      <c r="Y425" s="40" cm="1">
        <f t="array" ref="Y425">SUMPRODUCT($A425:$B425,$Z$21:$AA$21)+$AB$21</f>
        <v>-0.002564885229203</v>
      </c>
      <c r="Z425" s="40" cm="1">
        <f t="array" ref="Z425">SUMPRODUCT($A425:$B425,$Z$22:$AA$22)+$AB$22</f>
        <v>0.0126454368294796</v>
      </c>
      <c r="AA425" s="40" cm="1">
        <f t="array" ref="AA425">SUMPRODUCT($A425:$B425,$Z$23:$AA$23)+$AB$23</f>
        <v>0.000203422601329649</v>
      </c>
      <c r="AB425" s="40" cm="1">
        <f t="array" ref="AB425">SUMPRODUCT($A425:$B425,$Z$24:$AA$24)+$AB$24</f>
        <v>0.00600009050961829</v>
      </c>
      <c r="AC425" s="10">
        <f t="shared" ref="AC425:AF425" si="1803">TANH(Y425)</f>
        <v>-0.0025648796047355</v>
      </c>
      <c r="AD425" s="10">
        <f t="shared" si="1803"/>
        <v>0.0126447628409947</v>
      </c>
      <c r="AE425" s="10">
        <f t="shared" si="1803"/>
        <v>0.000203422598523722</v>
      </c>
      <c r="AF425" s="10">
        <f t="shared" si="1803"/>
        <v>0.00600001850739676</v>
      </c>
      <c r="AG425" s="61" cm="1">
        <f t="array" ref="AG425">SUMPRODUCT(AC425:AF425,$Z$28:$AC$28)+$AD$28</f>
        <v>5.6050956714037e-5</v>
      </c>
      <c r="AH425" s="10">
        <f t="shared" si="1740"/>
        <v>0.500014012739175</v>
      </c>
      <c r="AI425">
        <f t="shared" si="1741"/>
        <v>1</v>
      </c>
      <c r="AJ425" s="4">
        <f t="shared" si="1742"/>
        <v>-0.693119155474302</v>
      </c>
      <c r="AK425" s="61">
        <f t="shared" si="1743"/>
        <v>-0.499985987260825</v>
      </c>
      <c r="AL425" s="4">
        <f t="shared" ref="AL425:AO425" si="1804">1-AC425^2</f>
        <v>0.999993421392613</v>
      </c>
      <c r="AM425" s="4">
        <f t="shared" si="1804"/>
        <v>0.999840109972695</v>
      </c>
      <c r="AN425" s="4">
        <f t="shared" si="1804"/>
        <v>0.999999958619246</v>
      </c>
      <c r="AO425" s="4">
        <f t="shared" si="1804"/>
        <v>0.999963999777911</v>
      </c>
      <c r="AP425" s="61">
        <f t="shared" si="1769"/>
        <v>0.000494566469374959</v>
      </c>
      <c r="AQ425" s="61">
        <f t="shared" si="1770"/>
        <v>0.000174589888933759</v>
      </c>
      <c r="AR425" s="61">
        <f t="shared" si="1771"/>
        <v>0.00618724027833272</v>
      </c>
      <c r="AS425" s="61">
        <f t="shared" si="1772"/>
        <v>-0.00515273231071692</v>
      </c>
      <c r="AT425" s="40" cm="1">
        <f t="array" ref="AT425">SUMPRODUCT($A425:$B425,$AO$21:$AP$21)+$AQ$21</f>
        <v>-0.00273444721634017</v>
      </c>
      <c r="AU425" s="40" cm="1">
        <f t="array" ref="AU425">SUMPRODUCT($A425:$B425,$AO$22:$AP$22)+$AQ$22</f>
        <v>0.0125860115694444</v>
      </c>
      <c r="AV425" s="40" cm="1">
        <f t="array" ref="AV425">SUMPRODUCT($A425:$B425,$AO$23:$AP$23)+$AQ$23</f>
        <v>-0.00191494900543853</v>
      </c>
      <c r="AW425" s="40" cm="1">
        <f t="array" ref="AW425">SUMPRODUCT($A425:$B425,$AO$24:$AP$24)+$AQ$24</f>
        <v>0.00776185259328854</v>
      </c>
      <c r="AX425" s="10">
        <f t="shared" ref="AX425:BA425" si="1805">TANH(AT425)</f>
        <v>-0.00273444040102287</v>
      </c>
      <c r="AY425" s="10">
        <f t="shared" si="1805"/>
        <v>0.0125853470378898</v>
      </c>
      <c r="AZ425" s="10">
        <f t="shared" si="1805"/>
        <v>-0.00191494666471701</v>
      </c>
      <c r="BA425" s="10">
        <f t="shared" si="1805"/>
        <v>0.00776169672260077</v>
      </c>
      <c r="BB425" s="10" cm="1">
        <f t="array" ref="BB425">SUMPRODUCT(AX425:BA425,$AU$28:$AX$28)+$AY$28</f>
        <v>0.000171842148749728</v>
      </c>
      <c r="BC425" s="10">
        <f t="shared" si="1746"/>
        <v>0.500042960537082</v>
      </c>
      <c r="BD425">
        <f t="shared" si="1747"/>
        <v>1</v>
      </c>
      <c r="BE425" s="4">
        <f t="shared" si="1748"/>
        <v>-0.693061263176786</v>
      </c>
      <c r="BF425" s="61">
        <f t="shared" si="1749"/>
        <v>-0.499957039462918</v>
      </c>
      <c r="BG425" s="4">
        <f t="shared" ref="BG425:BJ425" si="1806">1-AX425^2</f>
        <v>0.999992522835693</v>
      </c>
      <c r="BH425" s="4">
        <f t="shared" si="1806"/>
        <v>0.999841609039936</v>
      </c>
      <c r="BI425" s="4">
        <f t="shared" si="1806"/>
        <v>0.999996332979271</v>
      </c>
      <c r="BJ425" s="4">
        <f t="shared" si="1806"/>
        <v>0.999939756063986</v>
      </c>
      <c r="BK425" s="61">
        <f t="shared" si="1775"/>
        <v>0.000781976098852728</v>
      </c>
      <c r="BL425" s="61">
        <f t="shared" si="1776"/>
        <v>-0.00190125952034777</v>
      </c>
      <c r="BM425" s="61">
        <f t="shared" si="1777"/>
        <v>0.00617705019421439</v>
      </c>
      <c r="BN425" s="61">
        <f t="shared" si="1778"/>
        <v>-0.00613144373765138</v>
      </c>
    </row>
    <row r="426" spans="1:66">
      <c r="A426" s="4">
        <f>Planar_dataset!A395</f>
        <v>0.596719268268771</v>
      </c>
      <c r="B426" s="4">
        <f>Planar_dataset!B395</f>
        <v>2.87171159735632</v>
      </c>
      <c r="C426">
        <f>Planar_dataset!C395</f>
        <v>1</v>
      </c>
      <c r="D426" s="40" cm="1">
        <f t="array" ref="D426">SUMPRODUCT($A426:$B426,$E$21:$F$21)+$G$21</f>
        <v>0.0232083947394558</v>
      </c>
      <c r="E426" s="40" cm="1">
        <f t="array" ref="E426">SUMPRODUCT($A426:$B426,$E$22:$F$22)+$G$22</f>
        <v>-0.0529383170930297</v>
      </c>
      <c r="F426" s="40" cm="1">
        <f t="array" ref="F426">SUMPRODUCT($A426:$B426,$E$23:$F$23)+$G$23</f>
        <v>-0.0118428836026382</v>
      </c>
      <c r="G426" s="40" cm="1">
        <f t="array" ref="G426">SUMPRODUCT($A426:$B426,$E$24:$F$24)+$G$24</f>
        <v>-0.0184993855147099</v>
      </c>
      <c r="H426" s="10">
        <f t="shared" si="1751"/>
        <v>0.0232042287276753</v>
      </c>
      <c r="I426" s="10">
        <f t="shared" si="1752"/>
        <v>-0.052888919864944</v>
      </c>
      <c r="J426" s="10">
        <f t="shared" si="1753"/>
        <v>-0.0118423299635255</v>
      </c>
      <c r="K426" s="10">
        <f t="shared" si="1754"/>
        <v>-0.018497275472189</v>
      </c>
      <c r="L426" s="10" cm="1">
        <f t="array" ref="L426">SUMPRODUCT(H426:K426,$E$28:$H$28)+$I$28</f>
        <v>0.000234188954262473</v>
      </c>
      <c r="M426" s="10">
        <f t="shared" si="1755"/>
        <v>0.500058547238298</v>
      </c>
      <c r="N426">
        <f t="shared" si="1756"/>
        <v>1</v>
      </c>
      <c r="O426" s="4">
        <f t="shared" si="1757"/>
        <v>-0.693030092938372</v>
      </c>
      <c r="P426" s="61">
        <f t="shared" si="1758"/>
        <v>-0.499941452761702</v>
      </c>
      <c r="Q426" s="4">
        <f t="shared" si="1759"/>
        <v>0.999461563769154</v>
      </c>
      <c r="R426" s="4">
        <f t="shared" si="1760"/>
        <v>0.99720276215552</v>
      </c>
      <c r="S426" s="4">
        <f t="shared" si="1761"/>
        <v>0.999859759221035</v>
      </c>
      <c r="T426" s="4">
        <f t="shared" si="1762"/>
        <v>0.999657850800106</v>
      </c>
      <c r="U426" s="61">
        <f t="shared" si="1763"/>
        <v>0.000218947237916322</v>
      </c>
      <c r="V426" s="61">
        <f t="shared" si="1764"/>
        <v>0.00237913707368973</v>
      </c>
      <c r="W426" s="61">
        <f t="shared" si="1765"/>
        <v>0.00656763335608063</v>
      </c>
      <c r="X426" s="61">
        <f t="shared" si="1766"/>
        <v>-0.00442108079353288</v>
      </c>
      <c r="Y426" s="40" cm="1">
        <f t="array" ref="Y426">SUMPRODUCT($A426:$B426,$Z$21:$AA$21)+$AB$21</f>
        <v>0.0234994450867694</v>
      </c>
      <c r="Z426" s="40" cm="1">
        <f t="array" ref="Z426">SUMPRODUCT($A426:$B426,$Z$22:$AA$22)+$AB$22</f>
        <v>-0.0497961674448849</v>
      </c>
      <c r="AA426" s="40" cm="1">
        <f t="array" ref="AA426">SUMPRODUCT($A426:$B426,$Z$23:$AA$23)+$AB$23</f>
        <v>-0.00313445198280845</v>
      </c>
      <c r="AB426" s="40" cm="1">
        <f t="array" ref="AB426">SUMPRODUCT($A426:$B426,$Z$24:$AA$24)+$AB$24</f>
        <v>-0.0243593630463823</v>
      </c>
      <c r="AC426" s="10">
        <f t="shared" ref="AC426:AF426" si="1807">TANH(Y426)</f>
        <v>0.0234951203901575</v>
      </c>
      <c r="AD426" s="10">
        <f t="shared" si="1807"/>
        <v>-0.0497550490683712</v>
      </c>
      <c r="AE426" s="10">
        <f t="shared" si="1807"/>
        <v>-0.00313444171773877</v>
      </c>
      <c r="AF426" s="10">
        <f t="shared" si="1807"/>
        <v>-0.024354546081705</v>
      </c>
      <c r="AG426" s="61" cm="1">
        <f t="array" ref="AG426">SUMPRODUCT(AC426:AF426,$Z$28:$AC$28)+$AD$28</f>
        <v>-0.000219466316521306</v>
      </c>
      <c r="AH426" s="10">
        <f t="shared" si="1740"/>
        <v>0.49994513342109</v>
      </c>
      <c r="AI426">
        <f t="shared" si="1741"/>
        <v>0</v>
      </c>
      <c r="AJ426" s="4">
        <f t="shared" si="1742"/>
        <v>-0.693256919738889</v>
      </c>
      <c r="AK426" s="61">
        <f t="shared" si="1743"/>
        <v>-0.50005486657891</v>
      </c>
      <c r="AL426" s="4">
        <f t="shared" ref="AL426:AO426" si="1808">1-AC426^2</f>
        <v>0.999447979317852</v>
      </c>
      <c r="AM426" s="4">
        <f t="shared" si="1808"/>
        <v>0.997524435092204</v>
      </c>
      <c r="AN426" s="4">
        <f t="shared" si="1808"/>
        <v>0.999990175275118</v>
      </c>
      <c r="AO426" s="4">
        <f t="shared" si="1808"/>
        <v>0.999406856085154</v>
      </c>
      <c r="AP426" s="61">
        <f t="shared" si="1769"/>
        <v>0.000494364805788233</v>
      </c>
      <c r="AQ426" s="61">
        <f t="shared" si="1770"/>
        <v>0.000174209527094422</v>
      </c>
      <c r="AR426" s="61">
        <f t="shared" si="1771"/>
        <v>0.00618803210776081</v>
      </c>
      <c r="AS426" s="61">
        <f t="shared" si="1772"/>
        <v>-0.00515057085282108</v>
      </c>
      <c r="AT426" s="40" cm="1">
        <f t="array" ref="AT426">SUMPRODUCT($A426:$B426,$AO$21:$AP$21)+$AQ$21</f>
        <v>0.0241559175180107</v>
      </c>
      <c r="AU426" s="40" cm="1">
        <f t="array" ref="AU426">SUMPRODUCT($A426:$B426,$AO$22:$AP$22)+$AQ$22</f>
        <v>-0.049566222362287</v>
      </c>
      <c r="AV426" s="40" cm="1">
        <f t="array" ref="AV426">SUMPRODUCT($A426:$B426,$AO$23:$AP$23)+$AQ$23</f>
        <v>0.00506282816215846</v>
      </c>
      <c r="AW426" s="40" cm="1">
        <f t="array" ref="AW426">SUMPRODUCT($A426:$B426,$AO$24:$AP$24)+$AQ$24</f>
        <v>-0.0311766591500122</v>
      </c>
      <c r="AX426" s="10">
        <f t="shared" ref="AX426:BA426" si="1809">TANH(AT426)</f>
        <v>0.024151220221172</v>
      </c>
      <c r="AY426" s="10">
        <f t="shared" si="1809"/>
        <v>-0.0495256706094906</v>
      </c>
      <c r="AZ426" s="10">
        <f t="shared" si="1809"/>
        <v>0.00506278490541169</v>
      </c>
      <c r="BA426" s="10">
        <f t="shared" si="1809"/>
        <v>-0.0311665620036238</v>
      </c>
      <c r="BB426" s="10" cm="1">
        <f t="array" ref="BB426">SUMPRODUCT(AX426:BA426,$AU$28:$AX$28)+$AY$28</f>
        <v>-0.000670099665226761</v>
      </c>
      <c r="BC426" s="10">
        <f t="shared" si="1746"/>
        <v>0.499832475089962</v>
      </c>
      <c r="BD426">
        <f t="shared" si="1747"/>
        <v>0</v>
      </c>
      <c r="BE426" s="4">
        <f t="shared" si="1748"/>
        <v>-0.693482286521753</v>
      </c>
      <c r="BF426" s="61">
        <f t="shared" si="1749"/>
        <v>-0.500167524910038</v>
      </c>
      <c r="BG426" s="4">
        <f t="shared" ref="BG426:BJ426" si="1810">1-AX426^2</f>
        <v>0.999416718561828</v>
      </c>
      <c r="BH426" s="4">
        <f t="shared" si="1810"/>
        <v>0.99754720795068</v>
      </c>
      <c r="BI426" s="4">
        <f t="shared" si="1810"/>
        <v>0.999974368209002</v>
      </c>
      <c r="BJ426" s="4">
        <f t="shared" si="1810"/>
        <v>0.999028645412874</v>
      </c>
      <c r="BK426" s="61">
        <f t="shared" si="1775"/>
        <v>0.000781854858204302</v>
      </c>
      <c r="BL426" s="61">
        <f t="shared" si="1776"/>
        <v>-0.00189769518424822</v>
      </c>
      <c r="BM426" s="61">
        <f t="shared" si="1777"/>
        <v>0.0061795150408958</v>
      </c>
      <c r="BN426" s="61">
        <f t="shared" si="1778"/>
        <v>-0.00612843600646958</v>
      </c>
    </row>
    <row r="427" spans="1:66">
      <c r="A427" s="4">
        <f>Planar_dataset!A396</f>
        <v>0.177160217746027</v>
      </c>
      <c r="B427" s="4">
        <f>Planar_dataset!B396</f>
        <v>-1.53928238607584</v>
      </c>
      <c r="C427">
        <f>Planar_dataset!C396</f>
        <v>1</v>
      </c>
      <c r="D427" s="40" cm="1">
        <f t="array" ref="D427">SUMPRODUCT($A427:$B427,$E$21:$F$21)+$G$21</f>
        <v>-0.00355038114422045</v>
      </c>
      <c r="E427" s="40" cm="1">
        <f t="array" ref="E427">SUMPRODUCT($A427:$B427,$E$22:$F$22)+$G$22</f>
        <v>0.0288553700732539</v>
      </c>
      <c r="F427" s="40" cm="1">
        <f t="array" ref="F427">SUMPRODUCT($A427:$B427,$E$23:$F$23)+$G$23</f>
        <v>0.00496932093733366</v>
      </c>
      <c r="G427" s="40" cm="1">
        <f t="array" ref="G427">SUMPRODUCT($A427:$B427,$E$24:$F$24)+$G$24</f>
        <v>0.00950472599016516</v>
      </c>
      <c r="H427" s="10">
        <f t="shared" si="1751"/>
        <v>-0.00355036622653345</v>
      </c>
      <c r="I427" s="10">
        <f t="shared" si="1752"/>
        <v>0.0288473641011495</v>
      </c>
      <c r="J427" s="10">
        <f t="shared" si="1753"/>
        <v>0.00496928003335119</v>
      </c>
      <c r="K427" s="10">
        <f t="shared" si="1754"/>
        <v>0.00950443978210806</v>
      </c>
      <c r="L427" s="10" cm="1">
        <f t="array" ref="L427">SUMPRODUCT(H427:K427,$E$28:$H$28)+$I$28</f>
        <v>-0.00011732033470219</v>
      </c>
      <c r="M427" s="10">
        <f t="shared" si="1755"/>
        <v>0.499970669916358</v>
      </c>
      <c r="N427">
        <f t="shared" si="1756"/>
        <v>0</v>
      </c>
      <c r="O427" s="4">
        <f t="shared" si="1757"/>
        <v>-0.693205842447804</v>
      </c>
      <c r="P427" s="61">
        <f t="shared" si="1758"/>
        <v>-0.500029330083642</v>
      </c>
      <c r="Q427" s="4">
        <f t="shared" si="1759"/>
        <v>0.999987394899657</v>
      </c>
      <c r="R427" s="4">
        <f t="shared" si="1760"/>
        <v>0.999167829584416</v>
      </c>
      <c r="S427" s="4">
        <f t="shared" si="1761"/>
        <v>0.99997530625595</v>
      </c>
      <c r="T427" s="4">
        <f t="shared" si="1762"/>
        <v>0.999909665624428</v>
      </c>
      <c r="U427" s="61">
        <f t="shared" si="1763"/>
        <v>0.000219100934961168</v>
      </c>
      <c r="V427" s="61">
        <f t="shared" si="1764"/>
        <v>0.00238424437013413</v>
      </c>
      <c r="W427" s="61">
        <f t="shared" si="1765"/>
        <v>0.0065695468937289</v>
      </c>
      <c r="X427" s="61">
        <f t="shared" si="1766"/>
        <v>-0.00442297178049204</v>
      </c>
      <c r="Y427" s="40" cm="1">
        <f t="array" ref="Y427">SUMPRODUCT($A427:$B427,$Z$21:$AA$21)+$AB$21</f>
        <v>-0.00371219507206298</v>
      </c>
      <c r="Z427" s="40" cm="1">
        <f t="array" ref="Z427">SUMPRODUCT($A427:$B427,$Z$22:$AA$22)+$AB$22</f>
        <v>0.0271070866768135</v>
      </c>
      <c r="AA427" s="40" cm="1">
        <f t="array" ref="AA427">SUMPRODUCT($A427:$B427,$Z$23:$AA$23)+$AB$23</f>
        <v>0.000125023871659234</v>
      </c>
      <c r="AB427" s="40" cm="1">
        <f t="array" ref="AB427">SUMPRODUCT($A427:$B427,$Z$24:$AA$24)+$AB$24</f>
        <v>0.0127645989427245</v>
      </c>
      <c r="AC427" s="10">
        <f t="shared" ref="AC427:AF427" si="1811">TANH(Y427)</f>
        <v>-0.00371217802032224</v>
      </c>
      <c r="AD427" s="10">
        <f t="shared" si="1811"/>
        <v>0.0271004492514425</v>
      </c>
      <c r="AE427" s="10">
        <f t="shared" si="1811"/>
        <v>0.000125023871007819</v>
      </c>
      <c r="AF427" s="10">
        <f t="shared" si="1811"/>
        <v>0.0127639057213204</v>
      </c>
      <c r="AG427" s="61" cm="1">
        <f t="array" ref="AG427">SUMPRODUCT(AC427:AF427,$Z$28:$AC$28)+$AD$28</f>
        <v>0.00012281687885676</v>
      </c>
      <c r="AH427" s="10">
        <f t="shared" si="1740"/>
        <v>0.500030704219676</v>
      </c>
      <c r="AI427">
        <f t="shared" si="1741"/>
        <v>1</v>
      </c>
      <c r="AJ427" s="4">
        <f t="shared" si="1742"/>
        <v>-0.693085774006015</v>
      </c>
      <c r="AK427" s="61">
        <f t="shared" si="1743"/>
        <v>-0.499969295780324</v>
      </c>
      <c r="AL427" s="4">
        <f t="shared" ref="AL427:AO427" si="1812">1-AC427^2</f>
        <v>0.999986219734345</v>
      </c>
      <c r="AM427" s="4">
        <f t="shared" si="1812"/>
        <v>0.99926556565037</v>
      </c>
      <c r="AN427" s="4">
        <f t="shared" si="1812"/>
        <v>0.999999984369032</v>
      </c>
      <c r="AO427" s="4">
        <f t="shared" si="1812"/>
        <v>0.999837082710737</v>
      </c>
      <c r="AP427" s="61">
        <f t="shared" si="1769"/>
        <v>0.000494546397215853</v>
      </c>
      <c r="AQ427" s="61">
        <f t="shared" si="1770"/>
        <v>0.000174483738121725</v>
      </c>
      <c r="AR427" s="61">
        <f t="shared" si="1771"/>
        <v>0.00618703388345782</v>
      </c>
      <c r="AS427" s="61">
        <f t="shared" si="1772"/>
        <v>-0.00515190632105038</v>
      </c>
      <c r="AT427" s="40" cm="1">
        <f t="array" ref="AT427">SUMPRODUCT($A427:$B427,$AO$21:$AP$21)+$AQ$21</f>
        <v>-0.00407718843386484</v>
      </c>
      <c r="AU427" s="40" cm="1">
        <f t="array" ref="AU427">SUMPRODUCT($A427:$B427,$AO$22:$AP$22)+$AQ$22</f>
        <v>0.0269791422509495</v>
      </c>
      <c r="AV427" s="40" cm="1">
        <f t="array" ref="AV427">SUMPRODUCT($A427:$B427,$AO$23:$AP$23)+$AQ$23</f>
        <v>-0.00443525641965144</v>
      </c>
      <c r="AW427" s="40" cm="1">
        <f t="array" ref="AW427">SUMPRODUCT($A427:$B427,$AO$24:$AP$24)+$AQ$24</f>
        <v>0.016557271853081</v>
      </c>
      <c r="AX427" s="10">
        <f t="shared" ref="AX427:BA427" si="1813">TANH(AT427)</f>
        <v>-0.00407716584168127</v>
      </c>
      <c r="AY427" s="10">
        <f t="shared" si="1813"/>
        <v>0.0269725983497533</v>
      </c>
      <c r="AZ427" s="10">
        <f t="shared" si="1813"/>
        <v>-0.00443522733716545</v>
      </c>
      <c r="BA427" s="10">
        <f t="shared" si="1813"/>
        <v>0.0165557589975307</v>
      </c>
      <c r="BB427" s="10" cm="1">
        <f t="array" ref="BB427">SUMPRODUCT(AX427:BA427,$AU$28:$AX$28)+$AY$28</f>
        <v>0.000367658419121689</v>
      </c>
      <c r="BC427" s="10">
        <f t="shared" si="1746"/>
        <v>0.500091914603745</v>
      </c>
      <c r="BD427">
        <f t="shared" si="1747"/>
        <v>1</v>
      </c>
      <c r="BE427" s="4">
        <f t="shared" si="1748"/>
        <v>-0.692963368246974</v>
      </c>
      <c r="BF427" s="61">
        <f t="shared" si="1749"/>
        <v>-0.499908085396255</v>
      </c>
      <c r="BG427" s="4">
        <f t="shared" ref="BG427:BJ427" si="1814">1-AX427^2</f>
        <v>0.999983376718699</v>
      </c>
      <c r="BH427" s="4">
        <f t="shared" si="1814"/>
        <v>0.999272478938263</v>
      </c>
      <c r="BI427" s="4">
        <f t="shared" si="1814"/>
        <v>0.999980328758468</v>
      </c>
      <c r="BJ427" s="4">
        <f t="shared" si="1814"/>
        <v>0.999725906844016</v>
      </c>
      <c r="BK427" s="61">
        <f t="shared" si="1775"/>
        <v>0.000781892379055689</v>
      </c>
      <c r="BL427" s="61">
        <f t="shared" si="1776"/>
        <v>-0.00189999122611001</v>
      </c>
      <c r="BM427" s="61">
        <f t="shared" si="1777"/>
        <v>0.00617634650923451</v>
      </c>
      <c r="BN427" s="61">
        <f t="shared" si="1778"/>
        <v>-0.00612953221279489</v>
      </c>
    </row>
    <row r="428" spans="1:66">
      <c r="A428" s="4">
        <f>Planar_dataset!A397</f>
        <v>0.450367941016211</v>
      </c>
      <c r="B428" s="4">
        <f>Planar_dataset!B397</f>
        <v>2.40812143106713</v>
      </c>
      <c r="C428">
        <f>Planar_dataset!C397</f>
        <v>1</v>
      </c>
      <c r="D428" s="40" cm="1">
        <f t="array" ref="D428">SUMPRODUCT($A428:$B428,$E$21:$F$21)+$G$21</f>
        <v>0.0185670964871161</v>
      </c>
      <c r="E428" s="40" cm="1">
        <f t="array" ref="E428">SUMPRODUCT($A428:$B428,$E$22:$F$22)+$G$22</f>
        <v>-0.0444405734960038</v>
      </c>
      <c r="F428" s="40" cm="1">
        <f t="array" ref="F428">SUMPRODUCT($A428:$B428,$E$23:$F$23)+$G$23</f>
        <v>-0.00979229454469745</v>
      </c>
      <c r="G428" s="40" cm="1">
        <f t="array" ref="G428">SUMPRODUCT($A428:$B428,$E$24:$F$24)+$G$24</f>
        <v>-0.0154715787780499</v>
      </c>
      <c r="H428" s="10">
        <f t="shared" si="1751"/>
        <v>0.01856496319246</v>
      </c>
      <c r="I428" s="10">
        <f t="shared" si="1752"/>
        <v>-0.0444113404034345</v>
      </c>
      <c r="J428" s="10">
        <f t="shared" si="1753"/>
        <v>-0.0097919815654855</v>
      </c>
      <c r="K428" s="10">
        <f t="shared" si="1754"/>
        <v>-0.0154703444202561</v>
      </c>
      <c r="L428" s="10" cm="1">
        <f t="array" ref="L428">SUMPRODUCT(H428:K428,$E$28:$H$28)+$I$28</f>
        <v>0.000195603362350264</v>
      </c>
      <c r="M428" s="10">
        <f t="shared" si="1755"/>
        <v>0.500048900840432</v>
      </c>
      <c r="N428">
        <f t="shared" si="1756"/>
        <v>1</v>
      </c>
      <c r="O428" s="4">
        <f t="shared" si="1757"/>
        <v>-0.693049383661355</v>
      </c>
      <c r="P428" s="61">
        <f t="shared" si="1758"/>
        <v>-0.499951099159568</v>
      </c>
      <c r="Q428" s="4">
        <f t="shared" si="1759"/>
        <v>0.999655342141663</v>
      </c>
      <c r="R428" s="4">
        <f t="shared" si="1760"/>
        <v>0.99802763284357</v>
      </c>
      <c r="S428" s="4">
        <f t="shared" si="1761"/>
        <v>0.999904117097021</v>
      </c>
      <c r="T428" s="4">
        <f t="shared" si="1762"/>
        <v>0.999760668443519</v>
      </c>
      <c r="U428" s="61">
        <f t="shared" si="1763"/>
        <v>0.000218993913430511</v>
      </c>
      <c r="V428" s="61">
        <f t="shared" si="1764"/>
        <v>0.00238115100260105</v>
      </c>
      <c r="W428" s="61">
        <f t="shared" si="1765"/>
        <v>0.00656805145167739</v>
      </c>
      <c r="X428" s="61">
        <f t="shared" si="1766"/>
        <v>-0.004421620827995</v>
      </c>
      <c r="Y428" s="40" cm="1">
        <f t="array" ref="Y428">SUMPRODUCT($A428:$B428,$Z$21:$AA$21)+$AB$21</f>
        <v>0.0188117475773423</v>
      </c>
      <c r="Z428" s="40" cm="1">
        <f t="array" ref="Z428">SUMPRODUCT($A428:$B428,$Z$22:$AA$22)+$AB$22</f>
        <v>-0.0417991769730112</v>
      </c>
      <c r="AA428" s="40" cm="1">
        <f t="array" ref="AA428">SUMPRODUCT($A428:$B428,$Z$23:$AA$23)+$AB$23</f>
        <v>-0.00247193403310966</v>
      </c>
      <c r="AB428" s="40" cm="1">
        <f t="array" ref="AB428">SUMPRODUCT($A428:$B428,$Z$24:$AA$24)+$AB$24</f>
        <v>-0.0203975292113828</v>
      </c>
      <c r="AC428" s="10">
        <f t="shared" ref="AC428:AF428" si="1815">TANH(Y428)</f>
        <v>0.0188095288460838</v>
      </c>
      <c r="AD428" s="10">
        <f t="shared" si="1815"/>
        <v>-0.0417748505345148</v>
      </c>
      <c r="AE428" s="10">
        <f t="shared" si="1815"/>
        <v>-0.00247192899823905</v>
      </c>
      <c r="AF428" s="10">
        <f t="shared" si="1815"/>
        <v>-0.0203947008222117</v>
      </c>
      <c r="AG428" s="61" cm="1">
        <f t="array" ref="AG428">SUMPRODUCT(AC428:AF428,$Z$28:$AC$28)+$AD$28</f>
        <v>-0.000185006353626327</v>
      </c>
      <c r="AH428" s="10">
        <f t="shared" si="1740"/>
        <v>0.499953748411725</v>
      </c>
      <c r="AI428">
        <f t="shared" si="1741"/>
        <v>0</v>
      </c>
      <c r="AJ428" s="4">
        <f t="shared" si="1742"/>
        <v>-0.693239688015177</v>
      </c>
      <c r="AK428" s="61">
        <f t="shared" si="1743"/>
        <v>-0.500046251588275</v>
      </c>
      <c r="AL428" s="4">
        <f t="shared" ref="AL428:AO428" si="1816">1-AC428^2</f>
        <v>0.999646201624588</v>
      </c>
      <c r="AM428" s="4">
        <f t="shared" si="1816"/>
        <v>0.998254861862819</v>
      </c>
      <c r="AN428" s="4">
        <f t="shared" si="1816"/>
        <v>0.999993889567028</v>
      </c>
      <c r="AO428" s="4">
        <f t="shared" si="1816"/>
        <v>0.999584056178372</v>
      </c>
      <c r="AP428" s="61">
        <f t="shared" si="1769"/>
        <v>0.000494454335394135</v>
      </c>
      <c r="AQ428" s="61">
        <f t="shared" si="1770"/>
        <v>0.000174334086692209</v>
      </c>
      <c r="AR428" s="61">
        <f t="shared" si="1771"/>
        <v>0.00618794848376935</v>
      </c>
      <c r="AS428" s="61">
        <f t="shared" si="1772"/>
        <v>-0.00515139532589387</v>
      </c>
      <c r="AT428" s="40" cm="1">
        <f t="array" ref="AT428">SUMPRODUCT($A428:$B428,$AO$21:$AP$21)+$AQ$21</f>
        <v>0.0193635656530869</v>
      </c>
      <c r="AU428" s="40" cm="1">
        <f t="array" ref="AU428">SUMPRODUCT($A428:$B428,$AO$22:$AP$22)+$AQ$22</f>
        <v>-0.0416058778852031</v>
      </c>
      <c r="AV428" s="40" cm="1">
        <f t="array" ref="AV428">SUMPRODUCT($A428:$B428,$AO$23:$AP$23)+$AQ$23</f>
        <v>0.00441877267316317</v>
      </c>
      <c r="AW428" s="40" cm="1">
        <f t="array" ref="AW428">SUMPRODUCT($A428:$B428,$AO$24:$AP$24)+$AQ$24</f>
        <v>-0.0261282315090658</v>
      </c>
      <c r="AX428" s="10">
        <f t="shared" ref="AX428:BA428" si="1817">TANH(AT428)</f>
        <v>0.0193611459080249</v>
      </c>
      <c r="AY428" s="10">
        <f t="shared" si="1817"/>
        <v>-0.0415818872245335</v>
      </c>
      <c r="AZ428" s="10">
        <f t="shared" si="1817"/>
        <v>0.00441874391372935</v>
      </c>
      <c r="BA428" s="10">
        <f t="shared" si="1817"/>
        <v>-0.0261222873528578</v>
      </c>
      <c r="BB428" s="10" cm="1">
        <f t="array" ref="BB428">SUMPRODUCT(AX428:BA428,$AU$28:$AX$28)+$AY$28</f>
        <v>-0.000562570074715899</v>
      </c>
      <c r="BC428" s="10">
        <f t="shared" si="1746"/>
        <v>0.49985935748503</v>
      </c>
      <c r="BD428">
        <f t="shared" si="1747"/>
        <v>0</v>
      </c>
      <c r="BE428" s="4">
        <f t="shared" si="1748"/>
        <v>-0.693428505157939</v>
      </c>
      <c r="BF428" s="61">
        <f t="shared" si="1749"/>
        <v>-0.50014064251497</v>
      </c>
      <c r="BG428" s="4">
        <f t="shared" ref="BG428:BJ428" si="1818">1-AX428^2</f>
        <v>0.999625146029128</v>
      </c>
      <c r="BH428" s="4">
        <f t="shared" si="1818"/>
        <v>0.998270946654846</v>
      </c>
      <c r="BI428" s="4">
        <f t="shared" si="1818"/>
        <v>0.999980474702225</v>
      </c>
      <c r="BJ428" s="4">
        <f t="shared" si="1818"/>
        <v>0.999317626103455</v>
      </c>
      <c r="BK428" s="61">
        <f t="shared" si="1775"/>
        <v>0.000781975882392694</v>
      </c>
      <c r="BL428" s="61">
        <f t="shared" si="1776"/>
        <v>-0.00189896992772734</v>
      </c>
      <c r="BM428" s="61">
        <f t="shared" si="1777"/>
        <v>0.00617922064595203</v>
      </c>
      <c r="BN428" s="61">
        <f t="shared" si="1778"/>
        <v>-0.0061298792490863</v>
      </c>
    </row>
    <row r="429" spans="1:66">
      <c r="A429" s="4">
        <f>Planar_dataset!A398</f>
        <v>0.0375726453489195</v>
      </c>
      <c r="B429" s="4">
        <f>Planar_dataset!B398</f>
        <v>0.891600978829598</v>
      </c>
      <c r="C429">
        <f>Planar_dataset!C398</f>
        <v>1</v>
      </c>
      <c r="D429" s="40" cm="1">
        <f t="array" ref="D429">SUMPRODUCT($A429:$B429,$E$21:$F$21)+$G$21</f>
        <v>0.00456396113278427</v>
      </c>
      <c r="E429" s="40" cm="1">
        <f t="array" ref="E429">SUMPRODUCT($A429:$B429,$E$22:$F$22)+$G$22</f>
        <v>-0.0165786625321665</v>
      </c>
      <c r="F429" s="40" cm="1">
        <f t="array" ref="F429">SUMPRODUCT($A429:$B429,$E$23:$F$23)+$G$23</f>
        <v>-0.00326725661721866</v>
      </c>
      <c r="G429" s="40" cm="1">
        <f t="array" ref="G429">SUMPRODUCT($A429:$B429,$E$24:$F$24)+$G$24</f>
        <v>-0.00562143233522347</v>
      </c>
      <c r="H429" s="10">
        <f t="shared" si="1751"/>
        <v>0.00456392944433852</v>
      </c>
      <c r="I429" s="10">
        <f t="shared" si="1752"/>
        <v>-0.0165771438060011</v>
      </c>
      <c r="J429" s="10">
        <f t="shared" si="1753"/>
        <v>-0.00326724499131741</v>
      </c>
      <c r="K429" s="10">
        <f t="shared" si="1754"/>
        <v>-0.00562137312261162</v>
      </c>
      <c r="L429" s="10" cm="1">
        <f t="array" ref="L429">SUMPRODUCT(H429:K429,$E$28:$H$28)+$I$28</f>
        <v>7.03085444579147e-5</v>
      </c>
      <c r="M429" s="10">
        <f t="shared" si="1755"/>
        <v>0.500017577136107</v>
      </c>
      <c r="N429">
        <f t="shared" si="1756"/>
        <v>1</v>
      </c>
      <c r="O429" s="4">
        <f t="shared" si="1757"/>
        <v>-0.693112026905628</v>
      </c>
      <c r="P429" s="61">
        <f t="shared" si="1758"/>
        <v>-0.499982422863893</v>
      </c>
      <c r="Q429" s="4">
        <f t="shared" si="1759"/>
        <v>0.999979170548027</v>
      </c>
      <c r="R429" s="4">
        <f t="shared" si="1760"/>
        <v>0.999725198303235</v>
      </c>
      <c r="S429" s="4">
        <f t="shared" si="1761"/>
        <v>0.999989325110167</v>
      </c>
      <c r="T429" s="4">
        <f t="shared" si="1762"/>
        <v>0.999968400164216</v>
      </c>
      <c r="U429" s="61">
        <f t="shared" si="1763"/>
        <v>0.000219078579518636</v>
      </c>
      <c r="V429" s="61">
        <f t="shared" si="1764"/>
        <v>0.00238535059196316</v>
      </c>
      <c r="W429" s="61">
        <f t="shared" si="1765"/>
        <v>0.0065690227026752</v>
      </c>
      <c r="X429" s="61">
        <f t="shared" si="1766"/>
        <v>-0.0044228166465218</v>
      </c>
      <c r="Y429" s="40" cm="1">
        <f t="array" ref="Y429">SUMPRODUCT($A429:$B429,$Z$21:$AA$21)+$AB$21</f>
        <v>0.00465605695142033</v>
      </c>
      <c r="Z429" s="40" cm="1">
        <f t="array" ref="Z429">SUMPRODUCT($A429:$B429,$Z$22:$AA$22)+$AB$22</f>
        <v>-0.0155838865420495</v>
      </c>
      <c r="AA429" s="40" cm="1">
        <f t="array" ref="AA429">SUMPRODUCT($A429:$B429,$Z$23:$AA$23)+$AB$23</f>
        <v>-0.000511043974229023</v>
      </c>
      <c r="AB429" s="40" cm="1">
        <f t="array" ref="AB429">SUMPRODUCT($A429:$B429,$Z$24:$AA$24)+$AB$24</f>
        <v>-0.00747616842498948</v>
      </c>
      <c r="AC429" s="10">
        <f t="shared" ref="AC429:AF429" si="1819">TANH(Y429)</f>
        <v>0.00465602330569999</v>
      </c>
      <c r="AD429" s="10">
        <f t="shared" si="1819"/>
        <v>-0.0155826251099108</v>
      </c>
      <c r="AE429" s="10">
        <f t="shared" si="1819"/>
        <v>-0.000511043929739934</v>
      </c>
      <c r="AF429" s="10">
        <f t="shared" si="1819"/>
        <v>-0.00747602913937455</v>
      </c>
      <c r="AG429" s="61" cm="1">
        <f t="array" ref="AG429">SUMPRODUCT(AC429:AF429,$Z$28:$AC$28)+$AD$28</f>
        <v>-7.127786190168e-5</v>
      </c>
      <c r="AH429" s="10">
        <f t="shared" si="1740"/>
        <v>0.499982180534532</v>
      </c>
      <c r="AI429">
        <f t="shared" si="1741"/>
        <v>0</v>
      </c>
      <c r="AJ429" s="4">
        <f t="shared" si="1742"/>
        <v>-0.693182820125963</v>
      </c>
      <c r="AK429" s="61">
        <f t="shared" si="1743"/>
        <v>-0.500017819465468</v>
      </c>
      <c r="AL429" s="4">
        <f t="shared" ref="AL429:AO429" si="1820">1-AC429^2</f>
        <v>0.999978321446977</v>
      </c>
      <c r="AM429" s="4">
        <f t="shared" si="1820"/>
        <v>0.999757181794684</v>
      </c>
      <c r="AN429" s="4">
        <f t="shared" si="1820"/>
        <v>0.999999738834102</v>
      </c>
      <c r="AO429" s="4">
        <f t="shared" si="1820"/>
        <v>0.999944108988307</v>
      </c>
      <c r="AP429" s="61">
        <f t="shared" si="1769"/>
        <v>0.00049459048808814</v>
      </c>
      <c r="AQ429" s="61">
        <f t="shared" si="1770"/>
        <v>0.000174586522748774</v>
      </c>
      <c r="AR429" s="61">
        <f t="shared" si="1771"/>
        <v>0.00618763283641976</v>
      </c>
      <c r="AS429" s="61">
        <f t="shared" si="1772"/>
        <v>-0.00515295786343993</v>
      </c>
      <c r="AT429" s="40" cm="1">
        <f t="array" ref="AT429">SUMPRODUCT($A429:$B429,$AO$21:$AP$21)+$AQ$21</f>
        <v>0.00486378236712104</v>
      </c>
      <c r="AU429" s="40" cm="1">
        <f t="array" ref="AU429">SUMPRODUCT($A429:$B429,$AO$22:$AP$22)+$AQ$22</f>
        <v>-0.015511089975236</v>
      </c>
      <c r="AV429" s="40" cm="1">
        <f t="array" ref="AV429">SUMPRODUCT($A429:$B429,$AO$23:$AP$23)+$AQ$23</f>
        <v>0.00208345178927586</v>
      </c>
      <c r="AW429" s="40" cm="1">
        <f t="array" ref="AW429">SUMPRODUCT($A429:$B429,$AO$24:$AP$24)+$AQ$24</f>
        <v>-0.00963396439603763</v>
      </c>
      <c r="AX429" s="10">
        <f t="shared" ref="AX429:BA429" si="1821">TANH(AT429)</f>
        <v>0.00486374401432441</v>
      </c>
      <c r="AY429" s="10">
        <f t="shared" si="1821"/>
        <v>-0.0155098461369999</v>
      </c>
      <c r="AZ429" s="10">
        <f t="shared" si="1821"/>
        <v>0.00208344877468514</v>
      </c>
      <c r="BA429" s="10">
        <f t="shared" si="1821"/>
        <v>-0.00963366635385636</v>
      </c>
      <c r="BB429" s="10" cm="1">
        <f t="array" ref="BB429">SUMPRODUCT(AX429:BA429,$AU$28:$AX$28)+$AY$28</f>
        <v>-0.000209650338187683</v>
      </c>
      <c r="BC429" s="10">
        <f t="shared" si="1746"/>
        <v>0.499947587415645</v>
      </c>
      <c r="BD429">
        <f t="shared" si="1747"/>
        <v>0</v>
      </c>
      <c r="BE429" s="4">
        <f t="shared" si="1748"/>
        <v>-0.693252011223197</v>
      </c>
      <c r="BF429" s="61">
        <f t="shared" si="1749"/>
        <v>-0.500052412584355</v>
      </c>
      <c r="BG429" s="4">
        <f t="shared" ref="BG429:BJ429" si="1822">1-AX429^2</f>
        <v>0.999976343994163</v>
      </c>
      <c r="BH429" s="4">
        <f t="shared" si="1822"/>
        <v>0.999759444672807</v>
      </c>
      <c r="BI429" s="4">
        <f t="shared" si="1822"/>
        <v>0.999995659241203</v>
      </c>
      <c r="BJ429" s="4">
        <f t="shared" si="1822"/>
        <v>0.999907192472583</v>
      </c>
      <c r="BK429" s="61">
        <f t="shared" si="1775"/>
        <v>0.000782112616697177</v>
      </c>
      <c r="BL429" s="61">
        <f t="shared" si="1776"/>
        <v>-0.00190146593928347</v>
      </c>
      <c r="BM429" s="61">
        <f t="shared" si="1777"/>
        <v>0.00617822438205308</v>
      </c>
      <c r="BN429" s="61">
        <f t="shared" si="1778"/>
        <v>-0.0061324136760573</v>
      </c>
    </row>
    <row r="430" spans="1:66">
      <c r="A430" s="4">
        <f>Planar_dataset!A399</f>
        <v>0.213641163678618</v>
      </c>
      <c r="B430" s="4">
        <f>Planar_dataset!B399</f>
        <v>1.73201591291347</v>
      </c>
      <c r="C430">
        <f>Planar_dataset!C399</f>
        <v>1</v>
      </c>
      <c r="D430" s="40" cm="1">
        <f t="array" ref="D430">SUMPRODUCT($A430:$B430,$E$21:$F$21)+$G$21</f>
        <v>0.0113816667568261</v>
      </c>
      <c r="E430" s="40" cm="1">
        <f t="array" ref="E430">SUMPRODUCT($A430:$B430,$E$22:$F$22)+$G$22</f>
        <v>-0.0320698318445449</v>
      </c>
      <c r="F430" s="40" cm="1">
        <f t="array" ref="F430">SUMPRODUCT($A430:$B430,$E$23:$F$23)+$G$23</f>
        <v>-0.00673709735718722</v>
      </c>
      <c r="G430" s="40" cm="1">
        <f t="array" ref="G430">SUMPRODUCT($A430:$B430,$E$24:$F$24)+$G$24</f>
        <v>-0.0110365213605482</v>
      </c>
      <c r="H430" s="10">
        <f t="shared" si="1751"/>
        <v>0.0113811753130499</v>
      </c>
      <c r="I430" s="10">
        <f t="shared" si="1752"/>
        <v>-0.0320588420349801</v>
      </c>
      <c r="J430" s="10">
        <f t="shared" si="1753"/>
        <v>-0.00673699543016639</v>
      </c>
      <c r="K430" s="10">
        <f t="shared" si="1754"/>
        <v>-0.01103607328194</v>
      </c>
      <c r="L430" s="10" cm="1">
        <f t="array" ref="L430">SUMPRODUCT(H430:K430,$E$28:$H$28)+$I$28</f>
        <v>0.000138890986097512</v>
      </c>
      <c r="M430" s="10">
        <f t="shared" si="1755"/>
        <v>0.500034722746469</v>
      </c>
      <c r="N430">
        <f t="shared" si="1756"/>
        <v>1</v>
      </c>
      <c r="O430" s="4">
        <f t="shared" si="1757"/>
        <v>-0.693077737478235</v>
      </c>
      <c r="P430" s="61">
        <f t="shared" si="1758"/>
        <v>-0.499965277253531</v>
      </c>
      <c r="Q430" s="4">
        <f t="shared" si="1759"/>
        <v>0.999870468848494</v>
      </c>
      <c r="R430" s="4">
        <f t="shared" si="1760"/>
        <v>0.998972230647376</v>
      </c>
      <c r="S430" s="4">
        <f t="shared" si="1761"/>
        <v>0.999954612892574</v>
      </c>
      <c r="T430" s="4">
        <f t="shared" si="1762"/>
        <v>0.999878205086516</v>
      </c>
      <c r="U430" s="61">
        <f t="shared" si="1763"/>
        <v>0.000219047252889297</v>
      </c>
      <c r="V430" s="61">
        <f t="shared" si="1764"/>
        <v>0.00238347226856479</v>
      </c>
      <c r="W430" s="61">
        <f t="shared" si="1765"/>
        <v>0.00656856941498868</v>
      </c>
      <c r="X430" s="61">
        <f t="shared" si="1766"/>
        <v>-0.0044222660621912</v>
      </c>
      <c r="Y430" s="40" cm="1">
        <f t="array" ref="Y430">SUMPRODUCT($A430:$B430,$Z$21:$AA$21)+$AB$21</f>
        <v>0.011558921019741</v>
      </c>
      <c r="Z430" s="40" cm="1">
        <f t="array" ref="Z430">SUMPRODUCT($A430:$B430,$Z$22:$AA$22)+$AB$22</f>
        <v>-0.0301557279778287</v>
      </c>
      <c r="AA430" s="40" cm="1">
        <f t="array" ref="AA430">SUMPRODUCT($A430:$B430,$Z$23:$AA$23)+$AB$23</f>
        <v>-0.00143284918051769</v>
      </c>
      <c r="AB430" s="40" cm="1">
        <f t="array" ref="AB430">SUMPRODUCT($A430:$B430,$Z$24:$AA$24)+$AB$24</f>
        <v>-0.0146058450867648</v>
      </c>
      <c r="AC430" s="10">
        <f t="shared" ref="AC430:AF430" si="1823">TANH(Y430)</f>
        <v>0.0115584062566209</v>
      </c>
      <c r="AD430" s="10">
        <f t="shared" si="1823"/>
        <v>-0.030146590417601</v>
      </c>
      <c r="AE430" s="10">
        <f t="shared" si="1823"/>
        <v>-0.00143284819994492</v>
      </c>
      <c r="AF430" s="10">
        <f t="shared" si="1823"/>
        <v>-0.0146048065502812</v>
      </c>
      <c r="AG430" s="61" cm="1">
        <f t="array" ref="AG430">SUMPRODUCT(AC430:AF430,$Z$28:$AC$28)+$AD$28</f>
        <v>-0.000135081972653473</v>
      </c>
      <c r="AH430" s="10">
        <f t="shared" si="1740"/>
        <v>0.499966229506888</v>
      </c>
      <c r="AI430">
        <f t="shared" si="1741"/>
        <v>0</v>
      </c>
      <c r="AJ430" s="4">
        <f t="shared" si="1742"/>
        <v>-0.693214723827165</v>
      </c>
      <c r="AK430" s="61">
        <f t="shared" si="1743"/>
        <v>-0.500033770493112</v>
      </c>
      <c r="AL430" s="4">
        <f t="shared" ref="AL430:AO430" si="1824">1-AC430^2</f>
        <v>0.999866403244807</v>
      </c>
      <c r="AM430" s="4">
        <f t="shared" si="1824"/>
        <v>0.999091183086193</v>
      </c>
      <c r="AN430" s="4">
        <f t="shared" si="1824"/>
        <v>0.999997946946036</v>
      </c>
      <c r="AO430" s="4">
        <f t="shared" si="1824"/>
        <v>0.999786699625629</v>
      </c>
      <c r="AP430" s="61">
        <f t="shared" si="1769"/>
        <v>0.000494550909334806</v>
      </c>
      <c r="AQ430" s="61">
        <f t="shared" si="1770"/>
        <v>0.000174475785869956</v>
      </c>
      <c r="AR430" s="61">
        <f t="shared" si="1771"/>
        <v>0.00618781913968777</v>
      </c>
      <c r="AS430" s="61">
        <f t="shared" si="1772"/>
        <v>-0.00515231105250082</v>
      </c>
      <c r="AT430" s="40" cm="1">
        <f t="array" ref="AT430">SUMPRODUCT($A430:$B430,$AO$21:$AP$21)+$AQ$21</f>
        <v>0.0119587248781452</v>
      </c>
      <c r="AU430" s="40" cm="1">
        <f t="array" ref="AU430">SUMPRODUCT($A430:$B430,$AO$22:$AP$22)+$AQ$22</f>
        <v>-0.030015653469915</v>
      </c>
      <c r="AV430" s="40" cm="1">
        <f t="array" ref="AV430">SUMPRODUCT($A430:$B430,$AO$23:$AP$23)+$AQ$23</f>
        <v>0.00356013018029168</v>
      </c>
      <c r="AW430" s="40" cm="1">
        <f t="array" ref="AW430">SUMPRODUCT($A430:$B430,$AO$24:$AP$24)+$AQ$24</f>
        <v>-0.018758336222005</v>
      </c>
      <c r="AX430" s="10">
        <f t="shared" ref="AX430:BA430" si="1825">TANH(AT430)</f>
        <v>0.0119581548339516</v>
      </c>
      <c r="AY430" s="10">
        <f t="shared" si="1825"/>
        <v>-0.0300066426217174</v>
      </c>
      <c r="AZ430" s="10">
        <f t="shared" si="1825"/>
        <v>0.00356011513937935</v>
      </c>
      <c r="BA430" s="10">
        <f t="shared" si="1825"/>
        <v>-0.0187561363340077</v>
      </c>
      <c r="BB430" s="10" cm="1">
        <f t="array" ref="BB430">SUMPRODUCT(AX430:BA430,$AU$28:$AX$28)+$AY$28</f>
        <v>-0.000406013203528534</v>
      </c>
      <c r="BC430" s="10">
        <f t="shared" si="1746"/>
        <v>0.499898496700512</v>
      </c>
      <c r="BD430">
        <f t="shared" si="1747"/>
        <v>0</v>
      </c>
      <c r="BE430" s="4">
        <f t="shared" si="1748"/>
        <v>-0.69335020776755</v>
      </c>
      <c r="BF430" s="61">
        <f t="shared" si="1749"/>
        <v>-0.500101503299488</v>
      </c>
      <c r="BG430" s="4">
        <f t="shared" ref="BG430:BJ430" si="1826">1-AX430^2</f>
        <v>0.999857002532967</v>
      </c>
      <c r="BH430" s="4">
        <f t="shared" si="1826"/>
        <v>0.999099601398573</v>
      </c>
      <c r="BI430" s="4">
        <f t="shared" si="1826"/>
        <v>0.999987325580194</v>
      </c>
      <c r="BJ430" s="4">
        <f t="shared" si="1826"/>
        <v>0.99964820734982</v>
      </c>
      <c r="BK430" s="61">
        <f t="shared" si="1775"/>
        <v>0.00078209604775002</v>
      </c>
      <c r="BL430" s="61">
        <f t="shared" si="1776"/>
        <v>-0.00190039751375812</v>
      </c>
      <c r="BM430" s="61">
        <f t="shared" si="1777"/>
        <v>0.00617877941287479</v>
      </c>
      <c r="BN430" s="61">
        <f t="shared" si="1778"/>
        <v>-0.00613142719484557</v>
      </c>
    </row>
    <row r="431" spans="1:66">
      <c r="A431" s="4">
        <f>Planar_dataset!A400</f>
        <v>0.324386892857029</v>
      </c>
      <c r="B431" s="4">
        <f>Planar_dataset!B400</f>
        <v>-2.11632466325066</v>
      </c>
      <c r="C431">
        <f>Planar_dataset!C400</f>
        <v>1</v>
      </c>
      <c r="D431" s="40" cm="1">
        <f t="array" ref="D431">SUMPRODUCT($A431:$B431,$E$21:$F$21)+$G$21</f>
        <v>-0.00343588929418712</v>
      </c>
      <c r="E431" s="40" cm="1">
        <f t="array" ref="E431">SUMPRODUCT($A431:$B431,$E$22:$F$22)+$G$22</f>
        <v>0.0397505808175437</v>
      </c>
      <c r="F431" s="40" cm="1">
        <f t="array" ref="F431">SUMPRODUCT($A431:$B431,$E$23:$F$23)+$G$23</f>
        <v>0.00660804080207745</v>
      </c>
      <c r="G431" s="40" cm="1">
        <f t="array" ref="G431">SUMPRODUCT($A431:$B431,$E$24:$F$24)+$G$24</f>
        <v>0.0130009674414868</v>
      </c>
      <c r="H431" s="10">
        <f t="shared" si="1751"/>
        <v>-0.00343587577364264</v>
      </c>
      <c r="I431" s="10">
        <f t="shared" si="1752"/>
        <v>0.0397296572961528</v>
      </c>
      <c r="J431" s="10">
        <f t="shared" si="1753"/>
        <v>0.00660794462107316</v>
      </c>
      <c r="K431" s="10">
        <f t="shared" si="1754"/>
        <v>0.0130002349941645</v>
      </c>
      <c r="L431" s="10" cm="1">
        <f t="array" ref="L431">SUMPRODUCT(H431:K431,$E$28:$H$28)+$I$28</f>
        <v>-0.000159908017187071</v>
      </c>
      <c r="M431" s="10">
        <f t="shared" si="1755"/>
        <v>0.499960022995788</v>
      </c>
      <c r="N431">
        <f t="shared" si="1756"/>
        <v>0</v>
      </c>
      <c r="O431" s="4">
        <f t="shared" si="1757"/>
        <v>-0.693227137764861</v>
      </c>
      <c r="P431" s="61">
        <f t="shared" si="1758"/>
        <v>-0.500039977004212</v>
      </c>
      <c r="Q431" s="4">
        <f t="shared" si="1759"/>
        <v>0.999988194757668</v>
      </c>
      <c r="R431" s="4">
        <f t="shared" si="1760"/>
        <v>0.99842155433113</v>
      </c>
      <c r="S431" s="4">
        <f t="shared" si="1761"/>
        <v>0.999956335067885</v>
      </c>
      <c r="T431" s="4">
        <f t="shared" si="1762"/>
        <v>0.999830993890097</v>
      </c>
      <c r="U431" s="61">
        <f t="shared" si="1763"/>
        <v>0.000219105775443586</v>
      </c>
      <c r="V431" s="61">
        <f t="shared" si="1764"/>
        <v>0.0023825143144721</v>
      </c>
      <c r="W431" s="61">
        <f t="shared" si="1765"/>
        <v>0.00656956213857013</v>
      </c>
      <c r="X431" s="61">
        <f t="shared" si="1766"/>
        <v>-0.00442271795531967</v>
      </c>
      <c r="Y431" s="40" cm="1">
        <f t="array" ref="Y431">SUMPRODUCT($A431:$B431,$Z$21:$AA$21)+$AB$21</f>
        <v>-0.00365931091988271</v>
      </c>
      <c r="Z431" s="40" cm="1">
        <f t="array" ref="Z431">SUMPRODUCT($A431:$B431,$Z$22:$AA$22)+$AB$22</f>
        <v>0.037336394658501</v>
      </c>
      <c r="AA431" s="40" cm="1">
        <f t="array" ref="AA431">SUMPRODUCT($A431:$B431,$Z$23:$AA$23)+$AB$23</f>
        <v>-8.09690072910954e-5</v>
      </c>
      <c r="AB431" s="40" cm="1">
        <f t="array" ref="AB431">SUMPRODUCT($A431:$B431,$Z$24:$AA$24)+$AB$24</f>
        <v>0.0175022336221337</v>
      </c>
      <c r="AC431" s="10">
        <f t="shared" ref="AC431:AF431" si="1827">TANH(Y431)</f>
        <v>-0.0036592945865671</v>
      </c>
      <c r="AD431" s="10">
        <f t="shared" si="1827"/>
        <v>0.0373190552696438</v>
      </c>
      <c r="AE431" s="10">
        <f t="shared" si="1827"/>
        <v>-8.09690071141517e-5</v>
      </c>
      <c r="AF431" s="10">
        <f t="shared" si="1827"/>
        <v>0.01750044669862</v>
      </c>
      <c r="AG431" s="61" cm="1">
        <f t="array" ref="AG431">SUMPRODUCT(AC431:AF431,$Z$28:$AC$28)+$AD$28</f>
        <v>0.000170560274374063</v>
      </c>
      <c r="AH431" s="10">
        <f t="shared" si="1740"/>
        <v>0.50004264006849</v>
      </c>
      <c r="AI431">
        <f t="shared" si="1741"/>
        <v>1</v>
      </c>
      <c r="AJ431" s="4">
        <f t="shared" si="1742"/>
        <v>-0.693061904059109</v>
      </c>
      <c r="AK431" s="61">
        <f t="shared" si="1743"/>
        <v>-0.49995735993151</v>
      </c>
      <c r="AL431" s="4">
        <f t="shared" ref="AL431:AO431" si="1828">1-AC431^2</f>
        <v>0.999986609563129</v>
      </c>
      <c r="AM431" s="4">
        <f t="shared" si="1828"/>
        <v>0.998607288113781</v>
      </c>
      <c r="AN431" s="4">
        <f t="shared" si="1828"/>
        <v>0.99999999344402</v>
      </c>
      <c r="AO431" s="4">
        <f t="shared" si="1828"/>
        <v>0.999693734365349</v>
      </c>
      <c r="AP431" s="61">
        <f t="shared" si="1769"/>
        <v>0.000494534783615258</v>
      </c>
      <c r="AQ431" s="61">
        <f t="shared" si="1770"/>
        <v>0.00017436463224345</v>
      </c>
      <c r="AR431" s="61">
        <f t="shared" si="1771"/>
        <v>0.00618688623553138</v>
      </c>
      <c r="AS431" s="61">
        <f t="shared" si="1772"/>
        <v>-0.00515104470879777</v>
      </c>
      <c r="AT431" s="40" cm="1">
        <f t="array" ref="AT431">SUMPRODUCT($A431:$B431,$AO$21:$AP$21)+$AQ$21</f>
        <v>-0.00416326910027803</v>
      </c>
      <c r="AU431" s="40" cm="1">
        <f t="array" ref="AU431">SUMPRODUCT($A431:$B431,$AO$22:$AP$22)+$AQ$22</f>
        <v>0.0371597186308115</v>
      </c>
      <c r="AV431" s="40" cm="1">
        <f t="array" ref="AV431">SUMPRODUCT($A431:$B431,$AO$23:$AP$23)+$AQ$23</f>
        <v>-0.00637784038340739</v>
      </c>
      <c r="AW431" s="40" cm="1">
        <f t="array" ref="AW431">SUMPRODUCT($A431:$B431,$AO$24:$AP$24)+$AQ$24</f>
        <v>0.0227392267843426</v>
      </c>
      <c r="AX431" s="10">
        <f t="shared" ref="AX431:BA431" si="1829">TANH(AT431)</f>
        <v>-0.00416324504672792</v>
      </c>
      <c r="AY431" s="10">
        <f t="shared" si="1829"/>
        <v>0.0371426241393159</v>
      </c>
      <c r="AZ431" s="10">
        <f t="shared" si="1829"/>
        <v>-0.00637775390799988</v>
      </c>
      <c r="BA431" s="10">
        <f t="shared" si="1829"/>
        <v>0.0227353083190068</v>
      </c>
      <c r="BB431" s="10" cm="1">
        <f t="array" ref="BB431">SUMPRODUCT(AX431:BA431,$AU$28:$AX$28)+$AY$28</f>
        <v>0.000506264735773779</v>
      </c>
      <c r="BC431" s="10">
        <f t="shared" si="1746"/>
        <v>0.50012656618124</v>
      </c>
      <c r="BD431">
        <f t="shared" si="1747"/>
        <v>1</v>
      </c>
      <c r="BE431" s="4">
        <f t="shared" si="1748"/>
        <v>-0.692894080230056</v>
      </c>
      <c r="BF431" s="61">
        <f t="shared" si="1749"/>
        <v>-0.49987343381876</v>
      </c>
      <c r="BG431" s="4">
        <f t="shared" ref="BG431:BJ431" si="1830">1-AX431^2</f>
        <v>0.999982667390681</v>
      </c>
      <c r="BH431" s="4">
        <f t="shared" si="1830"/>
        <v>0.998620425472046</v>
      </c>
      <c r="BI431" s="4">
        <f t="shared" si="1830"/>
        <v>0.999959324255089</v>
      </c>
      <c r="BJ431" s="4">
        <f t="shared" si="1830"/>
        <v>0.99948310575564</v>
      </c>
      <c r="BK431" s="61">
        <f t="shared" si="1775"/>
        <v>0.000781837626894913</v>
      </c>
      <c r="BL431" s="61">
        <f t="shared" si="1776"/>
        <v>-0.00189861981460724</v>
      </c>
      <c r="BM431" s="61">
        <f t="shared" si="1777"/>
        <v>0.00617578866558379</v>
      </c>
      <c r="BN431" s="61">
        <f t="shared" si="1778"/>
        <v>-0.0061276187768324</v>
      </c>
    </row>
    <row r="432" spans="1:66">
      <c r="A432" s="4">
        <f>Planar_dataset!A401</f>
        <v>0.730780825000751</v>
      </c>
      <c r="B432" s="4">
        <f>Planar_dataset!B401</f>
        <v>3.06832920818765</v>
      </c>
      <c r="C432">
        <f>Planar_dataset!C401</f>
        <v>1</v>
      </c>
      <c r="D432" s="40" cm="1">
        <f t="array" ref="D432">SUMPRODUCT($A432:$B432,$E$21:$F$21)+$G$21</f>
        <v>0.026464513154208</v>
      </c>
      <c r="E432" s="40" cm="1">
        <f t="array" ref="E432">SUMPRODUCT($A432:$B432,$E$22:$F$22)+$G$22</f>
        <v>-0.0564729059164968</v>
      </c>
      <c r="F432" s="40" cm="1">
        <f t="array" ref="F432">SUMPRODUCT($A432:$B432,$E$23:$F$23)+$G$23</f>
        <v>-0.0129122731743682</v>
      </c>
      <c r="G432" s="40" cm="1">
        <f t="array" ref="G432">SUMPRODUCT($A432:$B432,$E$24:$F$24)+$G$24</f>
        <v>-0.0198431037835157</v>
      </c>
      <c r="H432" s="10">
        <f t="shared" si="1751"/>
        <v>0.02645833656351</v>
      </c>
      <c r="I432" s="10">
        <f t="shared" si="1752"/>
        <v>-0.0564129481432915</v>
      </c>
      <c r="J432" s="10">
        <f t="shared" si="1753"/>
        <v>-0.0129115556149</v>
      </c>
      <c r="K432" s="10">
        <f t="shared" si="1754"/>
        <v>-0.0198404997944208</v>
      </c>
      <c r="L432" s="10" cm="1">
        <f t="array" ref="L432">SUMPRODUCT(H432:K432,$E$28:$H$28)+$I$28</f>
        <v>0.000251746078124095</v>
      </c>
      <c r="M432" s="10">
        <f t="shared" si="1755"/>
        <v>0.500062936519199</v>
      </c>
      <c r="N432">
        <f t="shared" si="1756"/>
        <v>1</v>
      </c>
      <c r="O432" s="4">
        <f t="shared" si="1757"/>
        <v>-0.693021315442894</v>
      </c>
      <c r="P432" s="61">
        <f t="shared" si="1758"/>
        <v>-0.499937063480801</v>
      </c>
      <c r="Q432" s="4">
        <f t="shared" si="1759"/>
        <v>0.999299956426292</v>
      </c>
      <c r="R432" s="4">
        <f t="shared" si="1760"/>
        <v>0.996817579281782</v>
      </c>
      <c r="S432" s="4">
        <f t="shared" si="1761"/>
        <v>0.999833291731603</v>
      </c>
      <c r="T432" s="4">
        <f t="shared" si="1762"/>
        <v>0.999606354567908</v>
      </c>
      <c r="U432" s="61">
        <f t="shared" si="1763"/>
        <v>0.000218909913416837</v>
      </c>
      <c r="V432" s="61">
        <f t="shared" si="1764"/>
        <v>0.0023781972204679</v>
      </c>
      <c r="W432" s="61">
        <f t="shared" si="1765"/>
        <v>0.00656740184333214</v>
      </c>
      <c r="X432" s="61">
        <f t="shared" si="1766"/>
        <v>-0.00442081423332984</v>
      </c>
      <c r="Y432" s="40" cm="1">
        <f t="array" ref="Y432">SUMPRODUCT($A432:$B432,$Z$21:$AA$21)+$AB$21</f>
        <v>0.0267744001483336</v>
      </c>
      <c r="Z432" s="40" cm="1">
        <f t="array" ref="Z432">SUMPRODUCT($A432:$B432,$Z$22:$AA$22)+$AB$22</f>
        <v>-0.0531276882401252</v>
      </c>
      <c r="AA432" s="40" cm="1">
        <f t="array" ref="AA432">SUMPRODUCT($A432:$B432,$Z$23:$AA$23)+$AB$23</f>
        <v>-0.00364069285656847</v>
      </c>
      <c r="AB432" s="40" cm="1">
        <f t="array" ref="AB432">SUMPRODUCT($A432:$B432,$Z$24:$AA$24)+$AB$24</f>
        <v>-0.0260820011307714</v>
      </c>
      <c r="AC432" s="10">
        <f t="shared" ref="AC432:AF432" si="1831">TANH(Y432)</f>
        <v>0.0267680040743312</v>
      </c>
      <c r="AD432" s="10">
        <f t="shared" si="1831"/>
        <v>-0.0530777594022949</v>
      </c>
      <c r="AE432" s="10">
        <f t="shared" si="1831"/>
        <v>-0.0036406767712906</v>
      </c>
      <c r="AF432" s="10">
        <f t="shared" si="1831"/>
        <v>-0.0260760884652079</v>
      </c>
      <c r="AG432" s="61" cm="1">
        <f t="array" ref="AG432">SUMPRODUCT(AC432:AF432,$Z$28:$AC$28)+$AD$28</f>
        <v>-0.00023302116271664</v>
      </c>
      <c r="AH432" s="10">
        <f t="shared" si="1740"/>
        <v>0.499941744709584</v>
      </c>
      <c r="AI432">
        <f t="shared" si="1741"/>
        <v>0</v>
      </c>
      <c r="AJ432" s="4">
        <f t="shared" si="1742"/>
        <v>-0.693263697928661</v>
      </c>
      <c r="AK432" s="61">
        <f t="shared" si="1743"/>
        <v>-0.500058255290416</v>
      </c>
      <c r="AL432" s="4">
        <f t="shared" ref="AL432:AO432" si="1832">1-AC432^2</f>
        <v>0.999283473957877</v>
      </c>
      <c r="AM432" s="4">
        <f t="shared" si="1832"/>
        <v>0.997182751456832</v>
      </c>
      <c r="AN432" s="4">
        <f t="shared" si="1832"/>
        <v>0.999986745472647</v>
      </c>
      <c r="AO432" s="4">
        <f t="shared" si="1832"/>
        <v>0.999320037610355</v>
      </c>
      <c r="AP432" s="61">
        <f t="shared" si="1769"/>
        <v>0.00049428678481002</v>
      </c>
      <c r="AQ432" s="61">
        <f t="shared" si="1770"/>
        <v>0.000174151034985048</v>
      </c>
      <c r="AR432" s="61">
        <f t="shared" si="1771"/>
        <v>0.00618805281799027</v>
      </c>
      <c r="AS432" s="61">
        <f t="shared" si="1772"/>
        <v>-0.00515015832346008</v>
      </c>
      <c r="AT432" s="40" cm="1">
        <f t="array" ref="AT432">SUMPRODUCT($A432:$B432,$AO$21:$AP$21)+$AQ$21</f>
        <v>0.0274733573232221</v>
      </c>
      <c r="AU432" s="40" cm="1">
        <f t="array" ref="AU432">SUMPRODUCT($A432:$B432,$AO$22:$AP$22)+$AQ$22</f>
        <v>-0.0528828822089149</v>
      </c>
      <c r="AV432" s="40" cm="1">
        <f t="array" ref="AV432">SUMPRODUCT($A432:$B432,$AO$23:$AP$23)+$AQ$23</f>
        <v>0.00508663107950428</v>
      </c>
      <c r="AW432" s="40" cm="1">
        <f t="array" ref="AW432">SUMPRODUCT($A432:$B432,$AO$24:$AP$24)+$AQ$24</f>
        <v>-0.0333400772072044</v>
      </c>
      <c r="AX432" s="10">
        <f t="shared" ref="AX432:BA432" si="1833">TANH(AT432)</f>
        <v>0.027466447246808</v>
      </c>
      <c r="AY432" s="10">
        <f t="shared" si="1833"/>
        <v>-0.0528336398833667</v>
      </c>
      <c r="AZ432" s="10">
        <f t="shared" si="1833"/>
        <v>0.00508658720977322</v>
      </c>
      <c r="BA432" s="10">
        <f t="shared" si="1833"/>
        <v>-0.0333277295235339</v>
      </c>
      <c r="BB432" s="10" cm="1">
        <f t="array" ref="BB432">SUMPRODUCT(AX432:BA432,$AU$28:$AX$28)+$AY$28</f>
        <v>-0.000714666806587102</v>
      </c>
      <c r="BC432" s="10">
        <f t="shared" si="1746"/>
        <v>0.499821333305958</v>
      </c>
      <c r="BD432">
        <f t="shared" si="1747"/>
        <v>0</v>
      </c>
      <c r="BE432" s="4">
        <f t="shared" si="1748"/>
        <v>-0.693504577806818</v>
      </c>
      <c r="BF432" s="61">
        <f t="shared" si="1749"/>
        <v>-0.500178666694042</v>
      </c>
      <c r="BG432" s="4">
        <f t="shared" ref="BG432:BJ432" si="1834">1-AX432^2</f>
        <v>0.999245594275638</v>
      </c>
      <c r="BH432" s="4">
        <f t="shared" si="1834"/>
        <v>0.997208606496675</v>
      </c>
      <c r="BI432" s="4">
        <f t="shared" si="1834"/>
        <v>0.999974126630557</v>
      </c>
      <c r="BJ432" s="4">
        <f t="shared" si="1834"/>
        <v>0.998889262444806</v>
      </c>
      <c r="BK432" s="61">
        <f t="shared" si="1775"/>
        <v>0.000781738399462772</v>
      </c>
      <c r="BL432" s="61">
        <f t="shared" si="1776"/>
        <v>-0.00189709330085954</v>
      </c>
      <c r="BM432" s="61">
        <f t="shared" si="1777"/>
        <v>0.00617965120350887</v>
      </c>
      <c r="BN432" s="61">
        <f t="shared" si="1778"/>
        <v>-0.00612771747496551</v>
      </c>
    </row>
    <row r="433" spans="15:15">
      <c r="O433" s="1"/>
    </row>
  </sheetData>
  <mergeCells count="6">
    <mergeCell ref="D30:G30"/>
    <mergeCell ref="H30:K30"/>
    <mergeCell ref="Y30:AB30"/>
    <mergeCell ref="AC30:AF30"/>
    <mergeCell ref="AT30:AW30"/>
    <mergeCell ref="AX30:BA30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H48"/>
  <sheetViews>
    <sheetView topLeftCell="A31" workbookViewId="0">
      <selection activeCell="D14" sqref="D14"/>
    </sheetView>
  </sheetViews>
  <sheetFormatPr defaultColWidth="9.14285714285714" defaultRowHeight="15" outlineLevelCol="7"/>
  <sheetData>
    <row r="2" spans="1:8">
      <c r="A2" t="s">
        <v>94</v>
      </c>
      <c r="F2" t="s">
        <v>95</v>
      </c>
      <c r="G2" t="s">
        <v>96</v>
      </c>
      <c r="H2">
        <v>2</v>
      </c>
    </row>
    <row r="3" spans="1:8">
      <c r="A3" t="s">
        <v>97</v>
      </c>
      <c r="F3" t="s">
        <v>98</v>
      </c>
      <c r="G3" t="s">
        <v>96</v>
      </c>
      <c r="H3">
        <v>4</v>
      </c>
    </row>
    <row r="4" spans="1:8">
      <c r="A4" t="s">
        <v>99</v>
      </c>
      <c r="F4" t="s">
        <v>100</v>
      </c>
      <c r="G4" t="s">
        <v>96</v>
      </c>
      <c r="H4">
        <v>1</v>
      </c>
    </row>
    <row r="6" spans="1:1">
      <c r="A6" t="s">
        <v>101</v>
      </c>
    </row>
    <row r="9" spans="7:7">
      <c r="G9" t="s">
        <v>102</v>
      </c>
    </row>
    <row r="22" ht="21" spans="1:7">
      <c r="A22" s="5" t="s">
        <v>103</v>
      </c>
      <c r="C22" s="6"/>
      <c r="D22" s="6"/>
      <c r="E22" s="7"/>
      <c r="F22" s="7"/>
      <c r="G22" s="7"/>
    </row>
    <row r="23" spans="3:7">
      <c r="C23" s="6"/>
      <c r="D23" s="6"/>
      <c r="E23" s="7"/>
      <c r="F23" s="7"/>
      <c r="G23" s="7"/>
    </row>
    <row r="24" spans="3:7">
      <c r="C24" s="7"/>
      <c r="D24" s="7"/>
      <c r="E24" s="7"/>
      <c r="F24" s="7"/>
      <c r="G24" s="7"/>
    </row>
    <row r="25" spans="3:7">
      <c r="C25" s="7"/>
      <c r="D25" s="7"/>
      <c r="E25" s="7"/>
      <c r="F25" s="7"/>
      <c r="G25" s="7"/>
    </row>
    <row r="42" spans="4:4">
      <c r="D42" t="s">
        <v>104</v>
      </c>
    </row>
    <row r="47" ht="21" spans="1:1">
      <c r="A47" s="5" t="s">
        <v>105</v>
      </c>
    </row>
    <row r="48" ht="21" spans="1:1">
      <c r="A48" s="5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02"/>
  <sheetViews>
    <sheetView workbookViewId="0">
      <selection activeCell="U7" sqref="U7"/>
    </sheetView>
  </sheetViews>
  <sheetFormatPr defaultColWidth="9.14285714285714" defaultRowHeight="15"/>
  <cols>
    <col min="1" max="2" width="14"/>
    <col min="4" max="5" width="12.8571428571429"/>
    <col min="17" max="18" width="14"/>
    <col min="22" max="24" width="12.8571428571429"/>
    <col min="25" max="25" width="14"/>
    <col min="26" max="26" width="12.8571428571429"/>
  </cols>
  <sheetData>
    <row r="1" spans="1:22">
      <c r="A1" t="s">
        <v>16</v>
      </c>
      <c r="B1" t="s">
        <v>17</v>
      </c>
      <c r="C1" t="s">
        <v>89</v>
      </c>
      <c r="P1" t="s">
        <v>16</v>
      </c>
      <c r="Q1" t="s">
        <v>17</v>
      </c>
      <c r="R1" t="s">
        <v>89</v>
      </c>
      <c r="T1" t="s">
        <v>16</v>
      </c>
      <c r="U1" t="s">
        <v>17</v>
      </c>
      <c r="V1" t="s">
        <v>89</v>
      </c>
    </row>
    <row r="2" spans="1:26">
      <c r="A2" s="1">
        <v>1.20444229225431</v>
      </c>
      <c r="B2" s="1">
        <v>3.57611414812884</v>
      </c>
      <c r="C2">
        <v>1</v>
      </c>
      <c r="D2">
        <f>IF(C2=1,A2,NA())</f>
        <v>1.20444229225431</v>
      </c>
      <c r="E2">
        <f>IF(C2=1,B2,NA())</f>
        <v>3.57611414812884</v>
      </c>
      <c r="P2" s="1">
        <v>1.20444229225431</v>
      </c>
      <c r="Q2" s="1">
        <v>3.57611414812884</v>
      </c>
      <c r="R2">
        <v>0</v>
      </c>
      <c r="S2" s="2"/>
      <c r="T2" s="1">
        <v>1.20444229225431</v>
      </c>
      <c r="U2" s="1">
        <v>3.57611414812884</v>
      </c>
      <c r="V2">
        <v>0</v>
      </c>
      <c r="W2" t="e">
        <f>IF(V2=1,T2,NA())</f>
        <v>#N/A</v>
      </c>
      <c r="X2" t="e">
        <f>IF(V2=1,U2,NA())</f>
        <v>#N/A</v>
      </c>
      <c r="Y2">
        <f>IF(V2=0,T2,NA())</f>
        <v>1.20444229225431</v>
      </c>
      <c r="Z2">
        <f>IF(V2=0,U2,NA())</f>
        <v>3.57611414812884</v>
      </c>
    </row>
    <row r="3" spans="1:26">
      <c r="A3" s="1">
        <v>0.158709903982553</v>
      </c>
      <c r="B3">
        <v>-1.48217090036834</v>
      </c>
      <c r="C3">
        <v>0</v>
      </c>
      <c r="D3" t="e">
        <f t="shared" ref="D3:D13" si="0">IF(C3=1,A3,NA())</f>
        <v>#N/A</v>
      </c>
      <c r="E3" t="e">
        <f t="shared" ref="E3:E66" si="1">IF(C3=1,B3,NA())</f>
        <v>#N/A</v>
      </c>
      <c r="P3" s="1">
        <v>0.158709903982553</v>
      </c>
      <c r="Q3">
        <v>-1.48217090036834</v>
      </c>
      <c r="R3">
        <v>1</v>
      </c>
      <c r="S3" s="1"/>
      <c r="T3" s="1">
        <v>0.158709903982553</v>
      </c>
      <c r="U3">
        <v>-1.48217090036834</v>
      </c>
      <c r="V3">
        <v>1</v>
      </c>
      <c r="W3">
        <f>IF(V3=1,T3,NA())</f>
        <v>0.158709903982553</v>
      </c>
      <c r="X3">
        <f>IF(V3=1,U3,NA())</f>
        <v>-1.48217090036834</v>
      </c>
      <c r="Y3" t="e">
        <f t="shared" ref="Y3:Y66" si="2">IF(V3=0,T3,NA())</f>
        <v>#N/A</v>
      </c>
      <c r="Z3" t="e">
        <f t="shared" ref="Z3:Z66" si="3">IF(V3=0,U3,NA())</f>
        <v>#N/A</v>
      </c>
    </row>
    <row r="4" spans="1:26">
      <c r="A4" s="1">
        <v>0.0952471960450205</v>
      </c>
      <c r="B4">
        <v>-1.27995532765317</v>
      </c>
      <c r="C4">
        <v>0</v>
      </c>
      <c r="D4" t="e">
        <f t="shared" si="0"/>
        <v>#N/A</v>
      </c>
      <c r="E4" t="e">
        <f t="shared" si="1"/>
        <v>#N/A</v>
      </c>
      <c r="P4" s="1">
        <v>0.0952471960450205</v>
      </c>
      <c r="Q4">
        <v>-1.27995532765317</v>
      </c>
      <c r="R4">
        <v>1</v>
      </c>
      <c r="S4" s="1"/>
      <c r="T4" s="1">
        <v>0.0952471960450205</v>
      </c>
      <c r="U4">
        <v>-1.27995532765317</v>
      </c>
      <c r="V4">
        <v>1</v>
      </c>
      <c r="W4">
        <f>IF(V4=1,T4,NA())</f>
        <v>0.0952471960450205</v>
      </c>
      <c r="X4">
        <f>IF(V4=1,U4,NA())</f>
        <v>-1.27995532765317</v>
      </c>
      <c r="Y4" t="e">
        <f t="shared" si="2"/>
        <v>#N/A</v>
      </c>
      <c r="Z4" t="e">
        <f t="shared" si="3"/>
        <v>#N/A</v>
      </c>
    </row>
    <row r="5" spans="1:26">
      <c r="A5" s="1">
        <v>0.349178474639659</v>
      </c>
      <c r="B5">
        <v>-2.06437997499018</v>
      </c>
      <c r="C5">
        <v>0</v>
      </c>
      <c r="D5" t="e">
        <f t="shared" si="0"/>
        <v>#N/A</v>
      </c>
      <c r="E5" t="e">
        <f t="shared" si="1"/>
        <v>#N/A</v>
      </c>
      <c r="P5" s="1">
        <v>0.349178474639659</v>
      </c>
      <c r="Q5">
        <v>-2.06437997499018</v>
      </c>
      <c r="R5">
        <v>1</v>
      </c>
      <c r="S5" s="1"/>
      <c r="T5" s="1">
        <v>0.349178474639659</v>
      </c>
      <c r="U5">
        <v>-2.06437997499018</v>
      </c>
      <c r="V5">
        <v>1</v>
      </c>
      <c r="W5">
        <f t="shared" ref="W5:W68" si="4">IF(V5=1,T5,NA())</f>
        <v>0.349178474639659</v>
      </c>
      <c r="X5">
        <f t="shared" ref="X5:X68" si="5">IF(V5=1,U5,NA())</f>
        <v>-2.06437997499018</v>
      </c>
      <c r="Y5" t="e">
        <f t="shared" si="2"/>
        <v>#N/A</v>
      </c>
      <c r="Z5" t="e">
        <f t="shared" si="3"/>
        <v>#N/A</v>
      </c>
    </row>
    <row r="6" spans="1:26">
      <c r="A6" s="1">
        <v>0.694150378460909</v>
      </c>
      <c r="B6" s="1">
        <v>2.88910877909986</v>
      </c>
      <c r="C6">
        <v>1</v>
      </c>
      <c r="D6">
        <f t="shared" si="0"/>
        <v>0.694150378460909</v>
      </c>
      <c r="E6">
        <f t="shared" si="1"/>
        <v>2.88910877909986</v>
      </c>
      <c r="P6" s="1">
        <v>0.694150378460909</v>
      </c>
      <c r="Q6" s="1">
        <v>2.88910877909986</v>
      </c>
      <c r="R6">
        <v>0</v>
      </c>
      <c r="S6" s="1"/>
      <c r="T6" s="1">
        <v>0.694150378460909</v>
      </c>
      <c r="U6" s="1">
        <v>2.88910877909986</v>
      </c>
      <c r="V6">
        <v>0</v>
      </c>
      <c r="W6" t="e">
        <f t="shared" si="4"/>
        <v>#N/A</v>
      </c>
      <c r="X6" t="e">
        <f t="shared" si="5"/>
        <v>#N/A</v>
      </c>
      <c r="Y6">
        <f t="shared" si="2"/>
        <v>0.694150378460909</v>
      </c>
      <c r="Z6">
        <f t="shared" si="3"/>
        <v>2.88910877909986</v>
      </c>
    </row>
    <row r="7" spans="1:26">
      <c r="A7" s="1">
        <v>1.62065037903814</v>
      </c>
      <c r="B7">
        <v>-4.03512400373958</v>
      </c>
      <c r="C7">
        <v>0</v>
      </c>
      <c r="D7" t="e">
        <f t="shared" si="0"/>
        <v>#N/A</v>
      </c>
      <c r="E7" t="e">
        <f t="shared" si="1"/>
        <v>#N/A</v>
      </c>
      <c r="P7" s="1">
        <v>1.62065037903814</v>
      </c>
      <c r="Q7">
        <v>-4.03512400373958</v>
      </c>
      <c r="R7">
        <v>1</v>
      </c>
      <c r="S7" s="1"/>
      <c r="T7" s="1">
        <v>1.62065037903814</v>
      </c>
      <c r="U7">
        <v>-4.03512400373958</v>
      </c>
      <c r="V7">
        <v>1</v>
      </c>
      <c r="W7">
        <f t="shared" si="4"/>
        <v>1.62065037903814</v>
      </c>
      <c r="X7">
        <f t="shared" si="5"/>
        <v>-4.03512400373958</v>
      </c>
      <c r="Y7" t="e">
        <f t="shared" si="2"/>
        <v>#N/A</v>
      </c>
      <c r="Z7" t="e">
        <f t="shared" si="3"/>
        <v>#N/A</v>
      </c>
    </row>
    <row r="8" spans="1:26">
      <c r="A8" s="1">
        <v>1.53856224988513</v>
      </c>
      <c r="B8" s="1">
        <v>3.24255517875712</v>
      </c>
      <c r="C8">
        <v>1</v>
      </c>
      <c r="D8">
        <f t="shared" si="0"/>
        <v>1.53856224988513</v>
      </c>
      <c r="E8">
        <f t="shared" si="1"/>
        <v>3.24255517875712</v>
      </c>
      <c r="P8" s="1">
        <v>1.53856224988513</v>
      </c>
      <c r="Q8" s="1">
        <v>3.24255517875712</v>
      </c>
      <c r="R8">
        <v>0</v>
      </c>
      <c r="S8" s="1"/>
      <c r="T8" s="1">
        <v>1.53856224988513</v>
      </c>
      <c r="U8" s="1">
        <v>3.24255517875712</v>
      </c>
      <c r="V8">
        <v>0</v>
      </c>
      <c r="W8" t="e">
        <f t="shared" si="4"/>
        <v>#N/A</v>
      </c>
      <c r="X8" t="e">
        <f t="shared" si="5"/>
        <v>#N/A</v>
      </c>
      <c r="Y8">
        <f t="shared" si="2"/>
        <v>1.53856224988513</v>
      </c>
      <c r="Z8">
        <f t="shared" si="3"/>
        <v>3.24255517875712</v>
      </c>
    </row>
    <row r="9" spans="1:26">
      <c r="A9" s="1">
        <v>0.0363085640649736</v>
      </c>
      <c r="B9">
        <v>-0.853952855125518</v>
      </c>
      <c r="C9">
        <v>0</v>
      </c>
      <c r="D9" t="e">
        <f t="shared" si="0"/>
        <v>#N/A</v>
      </c>
      <c r="E9" t="e">
        <f t="shared" si="1"/>
        <v>#N/A</v>
      </c>
      <c r="P9" s="1">
        <v>0.0363085640649736</v>
      </c>
      <c r="Q9">
        <v>-0.853952855125518</v>
      </c>
      <c r="R9">
        <v>1</v>
      </c>
      <c r="S9" s="1"/>
      <c r="T9" s="1">
        <v>0.0363085640649736</v>
      </c>
      <c r="U9">
        <v>-0.853952855125518</v>
      </c>
      <c r="V9">
        <v>1</v>
      </c>
      <c r="W9">
        <f t="shared" si="4"/>
        <v>0.0363085640649736</v>
      </c>
      <c r="X9">
        <f t="shared" si="5"/>
        <v>-0.853952855125518</v>
      </c>
      <c r="Y9" t="e">
        <f t="shared" si="2"/>
        <v>#N/A</v>
      </c>
      <c r="Z9" t="e">
        <f t="shared" si="3"/>
        <v>#N/A</v>
      </c>
    </row>
    <row r="10" spans="1:26">
      <c r="A10" s="1">
        <v>0.474591108662159</v>
      </c>
      <c r="B10" s="1">
        <v>2.47793819808313</v>
      </c>
      <c r="C10">
        <v>1</v>
      </c>
      <c r="D10">
        <f t="shared" si="0"/>
        <v>0.474591108662159</v>
      </c>
      <c r="E10">
        <f t="shared" si="1"/>
        <v>2.47793819808313</v>
      </c>
      <c r="P10" s="1">
        <v>0.474591108662159</v>
      </c>
      <c r="Q10" s="1">
        <v>2.47793819808313</v>
      </c>
      <c r="R10">
        <v>0</v>
      </c>
      <c r="S10" s="1"/>
      <c r="T10" s="1">
        <v>0.474591108662159</v>
      </c>
      <c r="U10" s="1">
        <v>2.47793819808313</v>
      </c>
      <c r="V10">
        <v>0</v>
      </c>
      <c r="W10" t="e">
        <f t="shared" si="4"/>
        <v>#N/A</v>
      </c>
      <c r="X10" t="e">
        <f t="shared" si="5"/>
        <v>#N/A</v>
      </c>
      <c r="Y10">
        <f t="shared" si="2"/>
        <v>0.474591108662159</v>
      </c>
      <c r="Z10">
        <f t="shared" si="3"/>
        <v>2.47793819808313</v>
      </c>
    </row>
    <row r="11" spans="1:26">
      <c r="A11" s="1">
        <v>0.16569582775413</v>
      </c>
      <c r="B11" s="1">
        <v>1.81117216245238</v>
      </c>
      <c r="C11">
        <v>1</v>
      </c>
      <c r="D11">
        <f t="shared" si="0"/>
        <v>0.16569582775413</v>
      </c>
      <c r="E11">
        <f t="shared" si="1"/>
        <v>1.81117216245238</v>
      </c>
      <c r="P11" s="1">
        <v>0.16569582775413</v>
      </c>
      <c r="Q11" s="1">
        <v>1.81117216245238</v>
      </c>
      <c r="R11">
        <v>0</v>
      </c>
      <c r="S11" s="1"/>
      <c r="T11" s="1">
        <v>0.16569582775413</v>
      </c>
      <c r="U11" s="1">
        <v>1.81117216245238</v>
      </c>
      <c r="V11">
        <v>0</v>
      </c>
      <c r="W11" t="e">
        <f t="shared" si="4"/>
        <v>#N/A</v>
      </c>
      <c r="X11" t="e">
        <f t="shared" si="5"/>
        <v>#N/A</v>
      </c>
      <c r="Y11">
        <f t="shared" si="2"/>
        <v>0.16569582775413</v>
      </c>
      <c r="Z11">
        <f t="shared" si="3"/>
        <v>1.81117216245238</v>
      </c>
    </row>
    <row r="12" spans="1:26">
      <c r="A12" s="1">
        <v>1.66446248836747</v>
      </c>
      <c r="B12" s="1">
        <v>3.45270042265201</v>
      </c>
      <c r="C12">
        <v>1</v>
      </c>
      <c r="D12">
        <f t="shared" si="0"/>
        <v>1.66446248836747</v>
      </c>
      <c r="E12">
        <f t="shared" si="1"/>
        <v>3.45270042265201</v>
      </c>
      <c r="P12" s="1">
        <v>1.66446248836747</v>
      </c>
      <c r="Q12" s="1">
        <v>3.45270042265201</v>
      </c>
      <c r="R12">
        <v>0</v>
      </c>
      <c r="S12" s="1"/>
      <c r="T12" s="1">
        <v>1.66446248836747</v>
      </c>
      <c r="U12" s="1">
        <v>3.45270042265201</v>
      </c>
      <c r="V12">
        <v>0</v>
      </c>
      <c r="W12" t="e">
        <f t="shared" si="4"/>
        <v>#N/A</v>
      </c>
      <c r="X12" t="e">
        <f t="shared" si="5"/>
        <v>#N/A</v>
      </c>
      <c r="Y12">
        <f t="shared" si="2"/>
        <v>1.66446248836747</v>
      </c>
      <c r="Z12">
        <f t="shared" si="3"/>
        <v>3.45270042265201</v>
      </c>
    </row>
    <row r="13" spans="1:26">
      <c r="A13" s="1">
        <v>0.840285720377345</v>
      </c>
      <c r="B13">
        <v>-3.44017637739683</v>
      </c>
      <c r="C13">
        <v>0</v>
      </c>
      <c r="D13" t="e">
        <f t="shared" si="0"/>
        <v>#N/A</v>
      </c>
      <c r="E13" t="e">
        <f t="shared" si="1"/>
        <v>#N/A</v>
      </c>
      <c r="P13" s="1">
        <v>0.840285720377345</v>
      </c>
      <c r="Q13">
        <v>-3.44017637739683</v>
      </c>
      <c r="R13">
        <v>1</v>
      </c>
      <c r="S13" s="1"/>
      <c r="T13" s="1">
        <v>0.840285720377345</v>
      </c>
      <c r="U13">
        <v>-3.44017637739683</v>
      </c>
      <c r="V13">
        <v>1</v>
      </c>
      <c r="W13">
        <f t="shared" si="4"/>
        <v>0.840285720377345</v>
      </c>
      <c r="X13">
        <f t="shared" si="5"/>
        <v>-3.44017637739683</v>
      </c>
      <c r="Y13" t="e">
        <f t="shared" si="2"/>
        <v>#N/A</v>
      </c>
      <c r="Z13" t="e">
        <f t="shared" si="3"/>
        <v>#N/A</v>
      </c>
    </row>
    <row r="14" spans="1:26">
      <c r="A14" s="1">
        <v>0.26169516271978</v>
      </c>
      <c r="B14" s="1">
        <v>2.10549647202377</v>
      </c>
      <c r="C14">
        <v>1</v>
      </c>
      <c r="D14">
        <f t="shared" ref="D14:D77" si="6">IF(C14=1,A14,NA())</f>
        <v>0.26169516271978</v>
      </c>
      <c r="E14">
        <f t="shared" si="1"/>
        <v>2.10549647202377</v>
      </c>
      <c r="P14" s="1">
        <v>0.26169516271978</v>
      </c>
      <c r="Q14" s="1">
        <v>2.10549647202377</v>
      </c>
      <c r="R14">
        <v>0</v>
      </c>
      <c r="S14" s="1"/>
      <c r="T14" s="1">
        <v>0.26169516271978</v>
      </c>
      <c r="U14" s="1">
        <v>2.10549647202377</v>
      </c>
      <c r="V14">
        <v>0</v>
      </c>
      <c r="W14" t="e">
        <f t="shared" si="4"/>
        <v>#N/A</v>
      </c>
      <c r="X14" t="e">
        <f t="shared" si="5"/>
        <v>#N/A</v>
      </c>
      <c r="Y14">
        <f t="shared" si="2"/>
        <v>0.26169516271978</v>
      </c>
      <c r="Z14">
        <f t="shared" si="3"/>
        <v>2.10549647202377</v>
      </c>
    </row>
    <row r="15" spans="1:26">
      <c r="A15" s="1">
        <v>0.231614896123326</v>
      </c>
      <c r="B15" s="1">
        <v>1.81380501462609</v>
      </c>
      <c r="C15">
        <v>1</v>
      </c>
      <c r="D15">
        <f t="shared" si="6"/>
        <v>0.231614896123326</v>
      </c>
      <c r="E15">
        <f t="shared" si="1"/>
        <v>1.81380501462609</v>
      </c>
      <c r="P15" s="1">
        <v>0.231614896123326</v>
      </c>
      <c r="Q15" s="1">
        <v>1.81380501462609</v>
      </c>
      <c r="R15">
        <v>0</v>
      </c>
      <c r="S15" s="1"/>
      <c r="T15" s="1">
        <v>0.231614896123326</v>
      </c>
      <c r="U15" s="1">
        <v>1.81380501462609</v>
      </c>
      <c r="V15">
        <v>0</v>
      </c>
      <c r="W15" t="e">
        <f t="shared" si="4"/>
        <v>#N/A</v>
      </c>
      <c r="X15" t="e">
        <f t="shared" si="5"/>
        <v>#N/A</v>
      </c>
      <c r="Y15">
        <f t="shared" si="2"/>
        <v>0.231614896123326</v>
      </c>
      <c r="Z15">
        <f t="shared" si="3"/>
        <v>1.81380501462609</v>
      </c>
    </row>
    <row r="16" spans="1:26">
      <c r="A16" s="1">
        <v>1.58013019520123</v>
      </c>
      <c r="B16" s="1">
        <v>3.30267114388237</v>
      </c>
      <c r="C16">
        <v>1</v>
      </c>
      <c r="D16">
        <f t="shared" si="6"/>
        <v>1.58013019520123</v>
      </c>
      <c r="E16">
        <f t="shared" si="1"/>
        <v>3.30267114388237</v>
      </c>
      <c r="P16" s="1">
        <v>1.58013019520123</v>
      </c>
      <c r="Q16" s="1">
        <v>3.30267114388237</v>
      </c>
      <c r="R16">
        <v>0</v>
      </c>
      <c r="S16" s="1"/>
      <c r="T16" s="1">
        <v>1.58013019520123</v>
      </c>
      <c r="U16" s="1">
        <v>3.30267114388237</v>
      </c>
      <c r="V16">
        <v>0</v>
      </c>
      <c r="W16" t="e">
        <f t="shared" si="4"/>
        <v>#N/A</v>
      </c>
      <c r="X16" t="e">
        <f t="shared" si="5"/>
        <v>#N/A</v>
      </c>
      <c r="Y16">
        <f t="shared" si="2"/>
        <v>1.58013019520123</v>
      </c>
      <c r="Z16">
        <f t="shared" si="3"/>
        <v>3.30267114388237</v>
      </c>
    </row>
    <row r="17" spans="1:26">
      <c r="A17" s="1">
        <v>0.00635509949945095</v>
      </c>
      <c r="B17" s="1">
        <v>0.418131769061616</v>
      </c>
      <c r="C17">
        <v>1</v>
      </c>
      <c r="D17">
        <f t="shared" si="6"/>
        <v>0.00635509949945095</v>
      </c>
      <c r="E17">
        <f t="shared" si="1"/>
        <v>0.418131769061616</v>
      </c>
      <c r="P17" s="1">
        <v>0.00635509949945095</v>
      </c>
      <c r="Q17" s="1">
        <v>0.418131769061616</v>
      </c>
      <c r="R17">
        <v>0</v>
      </c>
      <c r="S17" s="1"/>
      <c r="T17" s="1">
        <v>0.00635509949945095</v>
      </c>
      <c r="U17" s="1">
        <v>0.418131769061616</v>
      </c>
      <c r="V17">
        <v>0</v>
      </c>
      <c r="W17" t="e">
        <f t="shared" si="4"/>
        <v>#N/A</v>
      </c>
      <c r="X17" t="e">
        <f t="shared" si="5"/>
        <v>#N/A</v>
      </c>
      <c r="Y17">
        <f t="shared" si="2"/>
        <v>0.00635509949945095</v>
      </c>
      <c r="Z17">
        <f t="shared" si="3"/>
        <v>0.418131769061616</v>
      </c>
    </row>
    <row r="18" spans="1:26">
      <c r="A18" s="1">
        <v>0.680610418627664</v>
      </c>
      <c r="B18" s="1">
        <v>3.09636433646599</v>
      </c>
      <c r="C18">
        <v>1</v>
      </c>
      <c r="D18">
        <f t="shared" si="6"/>
        <v>0.680610418627664</v>
      </c>
      <c r="E18">
        <f t="shared" si="1"/>
        <v>3.09636433646599</v>
      </c>
      <c r="P18" s="1">
        <v>0.680610418627664</v>
      </c>
      <c r="Q18" s="1">
        <v>3.09636433646599</v>
      </c>
      <c r="R18">
        <v>0</v>
      </c>
      <c r="S18" s="1"/>
      <c r="T18" s="1">
        <v>0.680610418627664</v>
      </c>
      <c r="U18" s="1">
        <v>3.09636433646599</v>
      </c>
      <c r="V18">
        <v>0</v>
      </c>
      <c r="W18" t="e">
        <f t="shared" si="4"/>
        <v>#N/A</v>
      </c>
      <c r="X18" t="e">
        <f t="shared" si="5"/>
        <v>#N/A</v>
      </c>
      <c r="Y18">
        <f t="shared" si="2"/>
        <v>0.680610418627664</v>
      </c>
      <c r="Z18">
        <f t="shared" si="3"/>
        <v>3.09636433646599</v>
      </c>
    </row>
    <row r="19" spans="1:26">
      <c r="A19" s="1">
        <v>0.121400432003561</v>
      </c>
      <c r="B19" s="1">
        <v>1.33096003574915</v>
      </c>
      <c r="C19">
        <v>1</v>
      </c>
      <c r="D19">
        <f t="shared" si="6"/>
        <v>0.121400432003561</v>
      </c>
      <c r="E19">
        <f t="shared" si="1"/>
        <v>1.33096003574915</v>
      </c>
      <c r="P19" s="1">
        <v>0.121400432003561</v>
      </c>
      <c r="Q19" s="1">
        <v>1.33096003574915</v>
      </c>
      <c r="R19">
        <v>0</v>
      </c>
      <c r="S19" s="1"/>
      <c r="T19" s="1">
        <v>0.121400432003561</v>
      </c>
      <c r="U19" s="1">
        <v>1.33096003574915</v>
      </c>
      <c r="V19">
        <v>0</v>
      </c>
      <c r="W19" t="e">
        <f t="shared" si="4"/>
        <v>#N/A</v>
      </c>
      <c r="X19" t="e">
        <f t="shared" si="5"/>
        <v>#N/A</v>
      </c>
      <c r="Y19">
        <f t="shared" si="2"/>
        <v>0.121400432003561</v>
      </c>
      <c r="Z19">
        <f t="shared" si="3"/>
        <v>1.33096003574915</v>
      </c>
    </row>
    <row r="20" spans="1:26">
      <c r="A20" s="1">
        <v>1.13281261352164</v>
      </c>
      <c r="B20" s="1">
        <v>3.78708832955768</v>
      </c>
      <c r="C20">
        <v>1</v>
      </c>
      <c r="D20">
        <f t="shared" si="6"/>
        <v>1.13281261352164</v>
      </c>
      <c r="E20">
        <f t="shared" si="1"/>
        <v>3.78708832955768</v>
      </c>
      <c r="P20" s="1">
        <v>1.13281261352164</v>
      </c>
      <c r="Q20" s="1">
        <v>3.78708832955768</v>
      </c>
      <c r="R20">
        <v>0</v>
      </c>
      <c r="S20" s="1"/>
      <c r="T20" s="1">
        <v>1.13281261352164</v>
      </c>
      <c r="U20" s="1">
        <v>3.78708832955768</v>
      </c>
      <c r="V20">
        <v>0</v>
      </c>
      <c r="W20" t="e">
        <f t="shared" si="4"/>
        <v>#N/A</v>
      </c>
      <c r="X20" t="e">
        <f t="shared" si="5"/>
        <v>#N/A</v>
      </c>
      <c r="Y20">
        <f t="shared" si="2"/>
        <v>1.13281261352164</v>
      </c>
      <c r="Z20">
        <f t="shared" si="3"/>
        <v>3.78708832955768</v>
      </c>
    </row>
    <row r="21" spans="1:26">
      <c r="A21" s="1">
        <v>1.61505892364597</v>
      </c>
      <c r="B21" s="1">
        <v>3.67113005390077</v>
      </c>
      <c r="C21">
        <v>1</v>
      </c>
      <c r="D21">
        <f t="shared" si="6"/>
        <v>1.61505892364597</v>
      </c>
      <c r="E21">
        <f t="shared" si="1"/>
        <v>3.67113005390077</v>
      </c>
      <c r="P21" s="1">
        <v>1.61505892364597</v>
      </c>
      <c r="Q21" s="1">
        <v>3.67113005390077</v>
      </c>
      <c r="R21">
        <v>0</v>
      </c>
      <c r="S21" s="1"/>
      <c r="T21" s="1">
        <v>1.61505892364597</v>
      </c>
      <c r="U21" s="1">
        <v>3.67113005390077</v>
      </c>
      <c r="V21">
        <v>0</v>
      </c>
      <c r="W21" t="e">
        <f t="shared" si="4"/>
        <v>#N/A</v>
      </c>
      <c r="X21" t="e">
        <f t="shared" si="5"/>
        <v>#N/A</v>
      </c>
      <c r="Y21">
        <f t="shared" si="2"/>
        <v>1.61505892364597</v>
      </c>
      <c r="Z21">
        <f t="shared" si="3"/>
        <v>3.67113005390077</v>
      </c>
    </row>
    <row r="22" spans="1:26">
      <c r="A22" s="1">
        <v>0.166454441389261</v>
      </c>
      <c r="B22" s="1">
        <v>1.77614048171035</v>
      </c>
      <c r="C22">
        <v>1</v>
      </c>
      <c r="D22">
        <f t="shared" si="6"/>
        <v>0.166454441389261</v>
      </c>
      <c r="E22">
        <f t="shared" si="1"/>
        <v>1.77614048171035</v>
      </c>
      <c r="P22" s="1">
        <v>0.166454441389261</v>
      </c>
      <c r="Q22" s="1">
        <v>1.77614048171035</v>
      </c>
      <c r="R22">
        <v>0</v>
      </c>
      <c r="S22" s="1"/>
      <c r="T22" s="1">
        <v>0.166454441389261</v>
      </c>
      <c r="U22" s="1">
        <v>1.77614048171035</v>
      </c>
      <c r="V22">
        <v>0</v>
      </c>
      <c r="W22" t="e">
        <f t="shared" si="4"/>
        <v>#N/A</v>
      </c>
      <c r="X22" t="e">
        <f t="shared" si="5"/>
        <v>#N/A</v>
      </c>
      <c r="Y22">
        <f t="shared" si="2"/>
        <v>0.166454441389261</v>
      </c>
      <c r="Z22">
        <f t="shared" si="3"/>
        <v>1.77614048171035</v>
      </c>
    </row>
    <row r="23" spans="1:26">
      <c r="A23" s="1">
        <v>1.72438241448903</v>
      </c>
      <c r="B23" s="1">
        <v>2.76152023394892</v>
      </c>
      <c r="C23">
        <v>1</v>
      </c>
      <c r="D23">
        <f t="shared" si="6"/>
        <v>1.72438241448903</v>
      </c>
      <c r="E23">
        <f t="shared" si="1"/>
        <v>2.76152023394892</v>
      </c>
      <c r="P23" s="1">
        <v>1.72438241448903</v>
      </c>
      <c r="Q23" s="1">
        <v>2.76152023394892</v>
      </c>
      <c r="R23">
        <v>0</v>
      </c>
      <c r="S23" s="1"/>
      <c r="T23" s="1">
        <v>1.72438241448903</v>
      </c>
      <c r="U23" s="1">
        <v>2.76152023394892</v>
      </c>
      <c r="V23">
        <v>0</v>
      </c>
      <c r="W23" t="e">
        <f t="shared" si="4"/>
        <v>#N/A</v>
      </c>
      <c r="X23" t="e">
        <f t="shared" si="5"/>
        <v>#N/A</v>
      </c>
      <c r="Y23">
        <f t="shared" si="2"/>
        <v>1.72438241448903</v>
      </c>
      <c r="Z23">
        <f t="shared" si="3"/>
        <v>2.76152023394892</v>
      </c>
    </row>
    <row r="24" spans="1:26">
      <c r="A24" s="1">
        <v>1.88667245784007</v>
      </c>
      <c r="B24" s="1">
        <v>3.25544107561463</v>
      </c>
      <c r="C24">
        <v>1</v>
      </c>
      <c r="D24">
        <f t="shared" si="6"/>
        <v>1.88667245784007</v>
      </c>
      <c r="E24">
        <f t="shared" si="1"/>
        <v>3.25544107561463</v>
      </c>
      <c r="P24" s="1">
        <v>1.88667245784007</v>
      </c>
      <c r="Q24" s="1">
        <v>3.25544107561463</v>
      </c>
      <c r="R24">
        <v>0</v>
      </c>
      <c r="S24" s="1"/>
      <c r="T24" s="1">
        <v>1.88667245784007</v>
      </c>
      <c r="U24" s="1">
        <v>3.25544107561463</v>
      </c>
      <c r="V24">
        <v>0</v>
      </c>
      <c r="W24" t="e">
        <f t="shared" si="4"/>
        <v>#N/A</v>
      </c>
      <c r="X24" t="e">
        <f t="shared" si="5"/>
        <v>#N/A</v>
      </c>
      <c r="Y24">
        <f t="shared" si="2"/>
        <v>1.88667245784007</v>
      </c>
      <c r="Z24">
        <f t="shared" si="3"/>
        <v>3.25544107561463</v>
      </c>
    </row>
    <row r="25" spans="1:26">
      <c r="A25" s="1">
        <v>1.72327227347907</v>
      </c>
      <c r="B25" s="1">
        <v>3.46859174324164</v>
      </c>
      <c r="C25">
        <v>1</v>
      </c>
      <c r="D25">
        <f t="shared" si="6"/>
        <v>1.72327227347907</v>
      </c>
      <c r="E25">
        <f t="shared" si="1"/>
        <v>3.46859174324164</v>
      </c>
      <c r="P25" s="1">
        <v>1.72327227347907</v>
      </c>
      <c r="Q25" s="1">
        <v>3.46859174324164</v>
      </c>
      <c r="R25">
        <v>0</v>
      </c>
      <c r="S25" s="1"/>
      <c r="T25" s="1">
        <v>1.72327227347907</v>
      </c>
      <c r="U25" s="1">
        <v>3.46859174324164</v>
      </c>
      <c r="V25">
        <v>0</v>
      </c>
      <c r="W25" t="e">
        <f t="shared" si="4"/>
        <v>#N/A</v>
      </c>
      <c r="X25" t="e">
        <f t="shared" si="5"/>
        <v>#N/A</v>
      </c>
      <c r="Y25">
        <f t="shared" si="2"/>
        <v>1.72327227347907</v>
      </c>
      <c r="Z25">
        <f t="shared" si="3"/>
        <v>3.46859174324164</v>
      </c>
    </row>
    <row r="26" spans="1:26">
      <c r="A26" s="1">
        <v>1.54661331649125</v>
      </c>
      <c r="B26" s="1">
        <v>2.48644177266237</v>
      </c>
      <c r="C26">
        <v>1</v>
      </c>
      <c r="D26">
        <f t="shared" si="6"/>
        <v>1.54661331649125</v>
      </c>
      <c r="E26">
        <f t="shared" si="1"/>
        <v>2.48644177266237</v>
      </c>
      <c r="P26" s="1">
        <v>1.54661331649125</v>
      </c>
      <c r="Q26" s="1">
        <v>2.48644177266237</v>
      </c>
      <c r="R26">
        <v>0</v>
      </c>
      <c r="S26" s="1"/>
      <c r="T26" s="1">
        <v>1.54661331649125</v>
      </c>
      <c r="U26" s="1">
        <v>2.48644177266237</v>
      </c>
      <c r="V26">
        <v>0</v>
      </c>
      <c r="W26" t="e">
        <f t="shared" si="4"/>
        <v>#N/A</v>
      </c>
      <c r="X26" t="e">
        <f t="shared" si="5"/>
        <v>#N/A</v>
      </c>
      <c r="Y26">
        <f t="shared" si="2"/>
        <v>1.54661331649125</v>
      </c>
      <c r="Z26">
        <f t="shared" si="3"/>
        <v>2.48644177266237</v>
      </c>
    </row>
    <row r="27" spans="1:26">
      <c r="A27" s="1">
        <v>0.984590399987696</v>
      </c>
      <c r="B27" s="1">
        <v>3.77377130269804</v>
      </c>
      <c r="C27">
        <v>1</v>
      </c>
      <c r="D27">
        <f t="shared" si="6"/>
        <v>0.984590399987696</v>
      </c>
      <c r="E27">
        <f t="shared" si="1"/>
        <v>3.77377130269804</v>
      </c>
      <c r="P27" s="1">
        <v>0.984590399987696</v>
      </c>
      <c r="Q27" s="1">
        <v>3.77377130269804</v>
      </c>
      <c r="R27">
        <v>0</v>
      </c>
      <c r="S27" s="1"/>
      <c r="T27" s="1">
        <v>0.984590399987696</v>
      </c>
      <c r="U27" s="1">
        <v>3.77377130269804</v>
      </c>
      <c r="V27">
        <v>0</v>
      </c>
      <c r="W27" t="e">
        <f t="shared" si="4"/>
        <v>#N/A</v>
      </c>
      <c r="X27" t="e">
        <f t="shared" si="5"/>
        <v>#N/A</v>
      </c>
      <c r="Y27">
        <f t="shared" si="2"/>
        <v>0.984590399987696</v>
      </c>
      <c r="Z27">
        <f t="shared" si="3"/>
        <v>3.77377130269804</v>
      </c>
    </row>
    <row r="28" spans="1:26">
      <c r="A28" s="1">
        <v>1.45313344979391</v>
      </c>
      <c r="B28" s="1">
        <v>3.60609973764406</v>
      </c>
      <c r="C28">
        <v>1</v>
      </c>
      <c r="D28">
        <f t="shared" si="6"/>
        <v>1.45313344979391</v>
      </c>
      <c r="E28">
        <f t="shared" si="1"/>
        <v>3.60609973764406</v>
      </c>
      <c r="P28" s="1">
        <v>1.45313344979391</v>
      </c>
      <c r="Q28" s="1">
        <v>3.60609973764406</v>
      </c>
      <c r="R28">
        <v>0</v>
      </c>
      <c r="S28" s="1"/>
      <c r="T28" s="1">
        <v>1.45313344979391</v>
      </c>
      <c r="U28" s="1">
        <v>3.60609973764406</v>
      </c>
      <c r="V28">
        <v>0</v>
      </c>
      <c r="W28" t="e">
        <f t="shared" si="4"/>
        <v>#N/A</v>
      </c>
      <c r="X28" t="e">
        <f t="shared" si="5"/>
        <v>#N/A</v>
      </c>
      <c r="Y28">
        <f t="shared" si="2"/>
        <v>1.45313344979391</v>
      </c>
      <c r="Z28">
        <f t="shared" si="3"/>
        <v>3.60609973764406</v>
      </c>
    </row>
    <row r="29" spans="1:26">
      <c r="A29" s="1">
        <v>0.749043388033422</v>
      </c>
      <c r="B29" s="1">
        <v>3.11254032051788</v>
      </c>
      <c r="C29">
        <v>1</v>
      </c>
      <c r="D29">
        <f t="shared" si="6"/>
        <v>0.749043388033422</v>
      </c>
      <c r="E29">
        <f t="shared" si="1"/>
        <v>3.11254032051788</v>
      </c>
      <c r="P29" s="1">
        <v>0.749043388033422</v>
      </c>
      <c r="Q29" s="1">
        <v>3.11254032051788</v>
      </c>
      <c r="R29">
        <v>0</v>
      </c>
      <c r="S29" s="1"/>
      <c r="T29" s="1">
        <v>0.749043388033422</v>
      </c>
      <c r="U29" s="1">
        <v>3.11254032051788</v>
      </c>
      <c r="V29">
        <v>0</v>
      </c>
      <c r="W29" t="e">
        <f t="shared" si="4"/>
        <v>#N/A</v>
      </c>
      <c r="X29" t="e">
        <f t="shared" si="5"/>
        <v>#N/A</v>
      </c>
      <c r="Y29">
        <f t="shared" si="2"/>
        <v>0.749043388033422</v>
      </c>
      <c r="Z29">
        <f t="shared" si="3"/>
        <v>3.11254032051788</v>
      </c>
    </row>
    <row r="30" spans="1:26">
      <c r="A30" s="1">
        <v>1.4504834139835</v>
      </c>
      <c r="B30" s="1">
        <v>3.57519058702158</v>
      </c>
      <c r="C30">
        <v>1</v>
      </c>
      <c r="D30">
        <f t="shared" si="6"/>
        <v>1.4504834139835</v>
      </c>
      <c r="E30">
        <f t="shared" si="1"/>
        <v>3.57519058702158</v>
      </c>
      <c r="P30" s="1">
        <v>1.4504834139835</v>
      </c>
      <c r="Q30" s="1">
        <v>3.57519058702158</v>
      </c>
      <c r="R30">
        <v>0</v>
      </c>
      <c r="S30" s="1"/>
      <c r="T30" s="1">
        <v>1.4504834139835</v>
      </c>
      <c r="U30" s="1">
        <v>3.57519058702158</v>
      </c>
      <c r="V30">
        <v>0</v>
      </c>
      <c r="W30" t="e">
        <f t="shared" si="4"/>
        <v>#N/A</v>
      </c>
      <c r="X30" t="e">
        <f t="shared" si="5"/>
        <v>#N/A</v>
      </c>
      <c r="Y30">
        <f t="shared" si="2"/>
        <v>1.4504834139835</v>
      </c>
      <c r="Z30">
        <f t="shared" si="3"/>
        <v>3.57519058702158</v>
      </c>
    </row>
    <row r="31" spans="1:26">
      <c r="A31" s="1">
        <v>1.6428786464081</v>
      </c>
      <c r="B31" s="1">
        <v>2.61610253227666</v>
      </c>
      <c r="C31">
        <v>1</v>
      </c>
      <c r="D31">
        <f t="shared" si="6"/>
        <v>1.6428786464081</v>
      </c>
      <c r="E31">
        <f t="shared" si="1"/>
        <v>2.61610253227666</v>
      </c>
      <c r="P31" s="1">
        <v>1.6428786464081</v>
      </c>
      <c r="Q31" s="1">
        <v>2.61610253227666</v>
      </c>
      <c r="R31">
        <v>0</v>
      </c>
      <c r="S31" s="1"/>
      <c r="T31" s="1">
        <v>1.6428786464081</v>
      </c>
      <c r="U31" s="1">
        <v>2.61610253227666</v>
      </c>
      <c r="V31">
        <v>0</v>
      </c>
      <c r="W31" t="e">
        <f t="shared" si="4"/>
        <v>#N/A</v>
      </c>
      <c r="X31" t="e">
        <f t="shared" si="5"/>
        <v>#N/A</v>
      </c>
      <c r="Y31">
        <f t="shared" si="2"/>
        <v>1.6428786464081</v>
      </c>
      <c r="Z31">
        <f t="shared" si="3"/>
        <v>2.61610253227666</v>
      </c>
    </row>
    <row r="32" spans="1:26">
      <c r="A32" s="1">
        <v>1.28141487477373</v>
      </c>
      <c r="B32" s="1">
        <v>3.71658381790464</v>
      </c>
      <c r="C32">
        <v>1</v>
      </c>
      <c r="D32">
        <f t="shared" si="6"/>
        <v>1.28141487477373</v>
      </c>
      <c r="E32">
        <f t="shared" si="1"/>
        <v>3.71658381790464</v>
      </c>
      <c r="P32" s="1">
        <v>1.28141487477373</v>
      </c>
      <c r="Q32" s="1">
        <v>3.71658381790464</v>
      </c>
      <c r="R32">
        <v>0</v>
      </c>
      <c r="S32" s="1"/>
      <c r="T32" s="1">
        <v>1.28141487477373</v>
      </c>
      <c r="U32" s="1">
        <v>3.71658381790464</v>
      </c>
      <c r="V32">
        <v>0</v>
      </c>
      <c r="W32" t="e">
        <f t="shared" si="4"/>
        <v>#N/A</v>
      </c>
      <c r="X32" t="e">
        <f t="shared" si="5"/>
        <v>#N/A</v>
      </c>
      <c r="Y32">
        <f t="shared" si="2"/>
        <v>1.28141487477373</v>
      </c>
      <c r="Z32">
        <f t="shared" si="3"/>
        <v>3.71658381790464</v>
      </c>
    </row>
    <row r="33" spans="1:26">
      <c r="A33" s="1">
        <v>1.59574104204182</v>
      </c>
      <c r="B33" s="1">
        <v>3.70508842254514</v>
      </c>
      <c r="C33">
        <v>1</v>
      </c>
      <c r="D33">
        <f t="shared" si="6"/>
        <v>1.59574104204182</v>
      </c>
      <c r="E33">
        <f t="shared" si="1"/>
        <v>3.70508842254514</v>
      </c>
      <c r="P33" s="1">
        <v>1.59574104204182</v>
      </c>
      <c r="Q33" s="1">
        <v>3.70508842254514</v>
      </c>
      <c r="R33">
        <v>0</v>
      </c>
      <c r="S33" s="1"/>
      <c r="T33" s="1">
        <v>1.59574104204182</v>
      </c>
      <c r="U33" s="1">
        <v>3.70508842254514</v>
      </c>
      <c r="V33">
        <v>0</v>
      </c>
      <c r="W33" t="e">
        <f t="shared" si="4"/>
        <v>#N/A</v>
      </c>
      <c r="X33" t="e">
        <f t="shared" si="5"/>
        <v>#N/A</v>
      </c>
      <c r="Y33">
        <f t="shared" si="2"/>
        <v>1.59574104204182</v>
      </c>
      <c r="Z33">
        <f t="shared" si="3"/>
        <v>3.70508842254514</v>
      </c>
    </row>
    <row r="34" spans="1:26">
      <c r="A34" s="1">
        <v>1.46298293757335</v>
      </c>
      <c r="B34" s="1">
        <v>3.83692687813098</v>
      </c>
      <c r="C34">
        <v>1</v>
      </c>
      <c r="D34">
        <f t="shared" si="6"/>
        <v>1.46298293757335</v>
      </c>
      <c r="E34">
        <f t="shared" si="1"/>
        <v>3.83692687813098</v>
      </c>
      <c r="P34" s="1">
        <v>1.46298293757335</v>
      </c>
      <c r="Q34" s="1">
        <v>3.83692687813098</v>
      </c>
      <c r="R34">
        <v>0</v>
      </c>
      <c r="S34" s="1"/>
      <c r="T34" s="1">
        <v>1.46298293757335</v>
      </c>
      <c r="U34" s="1">
        <v>3.83692687813098</v>
      </c>
      <c r="V34">
        <v>0</v>
      </c>
      <c r="W34" t="e">
        <f t="shared" si="4"/>
        <v>#N/A</v>
      </c>
      <c r="X34" t="e">
        <f t="shared" si="5"/>
        <v>#N/A</v>
      </c>
      <c r="Y34">
        <f t="shared" si="2"/>
        <v>1.46298293757335</v>
      </c>
      <c r="Z34">
        <f t="shared" si="3"/>
        <v>3.83692687813098</v>
      </c>
    </row>
    <row r="35" spans="1:26">
      <c r="A35" s="1">
        <v>1.46629048072842</v>
      </c>
      <c r="B35" s="1">
        <v>4.03764347048151</v>
      </c>
      <c r="C35">
        <v>1</v>
      </c>
      <c r="D35">
        <f t="shared" si="6"/>
        <v>1.46629048072842</v>
      </c>
      <c r="E35">
        <f t="shared" si="1"/>
        <v>4.03764347048151</v>
      </c>
      <c r="P35" s="1">
        <v>1.46629048072842</v>
      </c>
      <c r="Q35" s="1">
        <v>4.03764347048151</v>
      </c>
      <c r="R35">
        <v>0</v>
      </c>
      <c r="S35" s="1"/>
      <c r="T35" s="1">
        <v>1.46629048072842</v>
      </c>
      <c r="U35" s="1">
        <v>4.03764347048151</v>
      </c>
      <c r="V35">
        <v>0</v>
      </c>
      <c r="W35" t="e">
        <f t="shared" si="4"/>
        <v>#N/A</v>
      </c>
      <c r="X35" t="e">
        <f t="shared" si="5"/>
        <v>#N/A</v>
      </c>
      <c r="Y35">
        <f t="shared" si="2"/>
        <v>1.46629048072842</v>
      </c>
      <c r="Z35">
        <f t="shared" si="3"/>
        <v>4.03764347048151</v>
      </c>
    </row>
    <row r="36" spans="1:26">
      <c r="A36" s="1">
        <v>1.54348960968905</v>
      </c>
      <c r="B36" s="1">
        <v>3.66278003656841</v>
      </c>
      <c r="C36">
        <v>1</v>
      </c>
      <c r="D36">
        <f t="shared" si="6"/>
        <v>1.54348960968905</v>
      </c>
      <c r="E36">
        <f t="shared" si="1"/>
        <v>3.66278003656841</v>
      </c>
      <c r="P36" s="1">
        <v>1.54348960968905</v>
      </c>
      <c r="Q36" s="1">
        <v>3.66278003656841</v>
      </c>
      <c r="R36">
        <v>0</v>
      </c>
      <c r="S36" s="1"/>
      <c r="T36" s="1">
        <v>1.54348960968905</v>
      </c>
      <c r="U36" s="1">
        <v>3.66278003656841</v>
      </c>
      <c r="V36">
        <v>0</v>
      </c>
      <c r="W36" t="e">
        <f t="shared" si="4"/>
        <v>#N/A</v>
      </c>
      <c r="X36" t="e">
        <f t="shared" si="5"/>
        <v>#N/A</v>
      </c>
      <c r="Y36">
        <f t="shared" si="2"/>
        <v>1.54348960968905</v>
      </c>
      <c r="Z36">
        <f t="shared" si="3"/>
        <v>3.66278003656841</v>
      </c>
    </row>
    <row r="37" spans="1:26">
      <c r="A37" s="1">
        <v>1.57013416429806</v>
      </c>
      <c r="B37" s="1">
        <v>2.58286652586799</v>
      </c>
      <c r="C37">
        <v>1</v>
      </c>
      <c r="D37">
        <f t="shared" si="6"/>
        <v>1.57013416429806</v>
      </c>
      <c r="E37">
        <f t="shared" si="1"/>
        <v>2.58286652586799</v>
      </c>
      <c r="P37" s="1">
        <v>1.57013416429806</v>
      </c>
      <c r="Q37" s="1">
        <v>2.58286652586799</v>
      </c>
      <c r="R37">
        <v>0</v>
      </c>
      <c r="S37" s="1"/>
      <c r="T37" s="1">
        <v>1.57013416429806</v>
      </c>
      <c r="U37" s="1">
        <v>2.58286652586799</v>
      </c>
      <c r="V37">
        <v>0</v>
      </c>
      <c r="W37" t="e">
        <f t="shared" si="4"/>
        <v>#N/A</v>
      </c>
      <c r="X37" t="e">
        <f t="shared" si="5"/>
        <v>#N/A</v>
      </c>
      <c r="Y37">
        <f t="shared" si="2"/>
        <v>1.57013416429806</v>
      </c>
      <c r="Z37">
        <f t="shared" si="3"/>
        <v>2.58286652586799</v>
      </c>
    </row>
    <row r="38" spans="1:26">
      <c r="A38" s="1">
        <v>1.22995403759759</v>
      </c>
      <c r="B38" s="1">
        <v>3.46644212676571</v>
      </c>
      <c r="C38">
        <v>1</v>
      </c>
      <c r="D38">
        <f t="shared" si="6"/>
        <v>1.22995403759759</v>
      </c>
      <c r="E38">
        <f t="shared" si="1"/>
        <v>3.46644212676571</v>
      </c>
      <c r="P38" s="1">
        <v>1.22995403759759</v>
      </c>
      <c r="Q38" s="1">
        <v>3.46644212676571</v>
      </c>
      <c r="R38">
        <v>0</v>
      </c>
      <c r="S38" s="1"/>
      <c r="T38" s="1">
        <v>1.22995403759759</v>
      </c>
      <c r="U38" s="1">
        <v>3.46644212676571</v>
      </c>
      <c r="V38">
        <v>0</v>
      </c>
      <c r="W38" t="e">
        <f t="shared" si="4"/>
        <v>#N/A</v>
      </c>
      <c r="X38" t="e">
        <f t="shared" si="5"/>
        <v>#N/A</v>
      </c>
      <c r="Y38">
        <f t="shared" si="2"/>
        <v>1.22995403759759</v>
      </c>
      <c r="Z38">
        <f t="shared" si="3"/>
        <v>3.46644212676571</v>
      </c>
    </row>
    <row r="39" spans="1:26">
      <c r="A39" s="1">
        <v>1.31142345411606</v>
      </c>
      <c r="B39" s="1">
        <v>1.81009585877177</v>
      </c>
      <c r="C39">
        <v>1</v>
      </c>
      <c r="D39">
        <f t="shared" si="6"/>
        <v>1.31142345411606</v>
      </c>
      <c r="E39">
        <f t="shared" si="1"/>
        <v>1.81009585877177</v>
      </c>
      <c r="P39" s="1">
        <v>1.31142345411606</v>
      </c>
      <c r="Q39" s="1">
        <v>1.81009585877177</v>
      </c>
      <c r="R39">
        <v>0</v>
      </c>
      <c r="S39" s="1"/>
      <c r="T39" s="1">
        <v>1.31142345411606</v>
      </c>
      <c r="U39" s="1">
        <v>1.81009585877177</v>
      </c>
      <c r="V39">
        <v>0</v>
      </c>
      <c r="W39" t="e">
        <f t="shared" si="4"/>
        <v>#N/A</v>
      </c>
      <c r="X39" t="e">
        <f t="shared" si="5"/>
        <v>#N/A</v>
      </c>
      <c r="Y39">
        <f t="shared" si="2"/>
        <v>1.31142345411606</v>
      </c>
      <c r="Z39">
        <f t="shared" si="3"/>
        <v>1.81009585877177</v>
      </c>
    </row>
    <row r="40" spans="1:26">
      <c r="A40">
        <v>-1.99364552778448</v>
      </c>
      <c r="B40">
        <v>-1.493851166257</v>
      </c>
      <c r="C40">
        <v>0</v>
      </c>
      <c r="D40" t="e">
        <f t="shared" si="6"/>
        <v>#N/A</v>
      </c>
      <c r="E40" t="e">
        <f t="shared" si="1"/>
        <v>#N/A</v>
      </c>
      <c r="P40">
        <v>-1.99364552778448</v>
      </c>
      <c r="Q40">
        <v>-1.493851166257</v>
      </c>
      <c r="R40">
        <v>1</v>
      </c>
      <c r="S40" s="1"/>
      <c r="T40">
        <v>-1.99364552778448</v>
      </c>
      <c r="U40">
        <v>-1.493851166257</v>
      </c>
      <c r="V40">
        <v>1</v>
      </c>
      <c r="W40">
        <f t="shared" si="4"/>
        <v>-1.99364552778448</v>
      </c>
      <c r="X40">
        <f t="shared" si="5"/>
        <v>-1.493851166257</v>
      </c>
      <c r="Y40" t="e">
        <f t="shared" si="2"/>
        <v>#N/A</v>
      </c>
      <c r="Z40" t="e">
        <f t="shared" si="3"/>
        <v>#N/A</v>
      </c>
    </row>
    <row r="41" spans="1:26">
      <c r="A41" s="1">
        <v>0.394564752091748</v>
      </c>
      <c r="B41" s="1">
        <v>0.415245354029957</v>
      </c>
      <c r="C41">
        <v>1</v>
      </c>
      <c r="D41">
        <f t="shared" si="6"/>
        <v>0.394564752091748</v>
      </c>
      <c r="E41">
        <f t="shared" si="1"/>
        <v>0.415245354029957</v>
      </c>
      <c r="P41" s="1">
        <v>0.394564752091748</v>
      </c>
      <c r="Q41" s="1">
        <v>0.415245354029957</v>
      </c>
      <c r="R41">
        <v>0</v>
      </c>
      <c r="S41" s="1"/>
      <c r="T41" s="1">
        <v>0.394564752091748</v>
      </c>
      <c r="U41" s="1">
        <v>0.415245354029957</v>
      </c>
      <c r="V41">
        <v>0</v>
      </c>
      <c r="W41" t="e">
        <f t="shared" si="4"/>
        <v>#N/A</v>
      </c>
      <c r="X41" t="e">
        <f t="shared" si="5"/>
        <v>#N/A</v>
      </c>
      <c r="Y41">
        <f t="shared" si="2"/>
        <v>0.394564752091748</v>
      </c>
      <c r="Z41">
        <f t="shared" si="3"/>
        <v>0.415245354029957</v>
      </c>
    </row>
    <row r="42" spans="1:26">
      <c r="A42" s="1">
        <v>1.51715449218369</v>
      </c>
      <c r="B42" s="1">
        <v>2.27195929144178</v>
      </c>
      <c r="C42">
        <v>1</v>
      </c>
      <c r="D42">
        <f t="shared" si="6"/>
        <v>1.51715449218369</v>
      </c>
      <c r="E42">
        <f t="shared" si="1"/>
        <v>2.27195929144178</v>
      </c>
      <c r="P42" s="1">
        <v>1.51715449218369</v>
      </c>
      <c r="Q42" s="1">
        <v>2.27195929144178</v>
      </c>
      <c r="R42">
        <v>0</v>
      </c>
      <c r="S42" s="1"/>
      <c r="T42" s="1">
        <v>1.51715449218369</v>
      </c>
      <c r="U42" s="1">
        <v>2.27195929144178</v>
      </c>
      <c r="V42">
        <v>0</v>
      </c>
      <c r="W42" t="e">
        <f t="shared" si="4"/>
        <v>#N/A</v>
      </c>
      <c r="X42" t="e">
        <f t="shared" si="5"/>
        <v>#N/A</v>
      </c>
      <c r="Y42">
        <f t="shared" si="2"/>
        <v>1.51715449218369</v>
      </c>
      <c r="Z42">
        <f t="shared" si="3"/>
        <v>2.27195929144178</v>
      </c>
    </row>
    <row r="43" spans="1:26">
      <c r="A43" s="1">
        <v>1.69169139036117</v>
      </c>
      <c r="B43" s="1">
        <v>3.3695506320864</v>
      </c>
      <c r="C43">
        <v>1</v>
      </c>
      <c r="D43">
        <f t="shared" si="6"/>
        <v>1.69169139036117</v>
      </c>
      <c r="E43">
        <f t="shared" si="1"/>
        <v>3.3695506320864</v>
      </c>
      <c r="P43" s="1">
        <v>1.69169139036117</v>
      </c>
      <c r="Q43" s="1">
        <v>3.3695506320864</v>
      </c>
      <c r="R43">
        <v>0</v>
      </c>
      <c r="S43" s="1"/>
      <c r="T43" s="1">
        <v>1.69169139036117</v>
      </c>
      <c r="U43" s="1">
        <v>3.3695506320864</v>
      </c>
      <c r="V43">
        <v>0</v>
      </c>
      <c r="W43" t="e">
        <f t="shared" si="4"/>
        <v>#N/A</v>
      </c>
      <c r="X43" t="e">
        <f t="shared" si="5"/>
        <v>#N/A</v>
      </c>
      <c r="Y43">
        <f t="shared" si="2"/>
        <v>1.69169139036117</v>
      </c>
      <c r="Z43">
        <f t="shared" si="3"/>
        <v>3.3695506320864</v>
      </c>
    </row>
    <row r="44" spans="1:26">
      <c r="A44" s="1">
        <v>1.74186685508505</v>
      </c>
      <c r="B44" s="1">
        <v>3.12091873948587</v>
      </c>
      <c r="C44">
        <v>1</v>
      </c>
      <c r="D44">
        <f t="shared" si="6"/>
        <v>1.74186685508505</v>
      </c>
      <c r="E44">
        <f t="shared" si="1"/>
        <v>3.12091873948587</v>
      </c>
      <c r="P44" s="1">
        <v>1.74186685508505</v>
      </c>
      <c r="Q44" s="1">
        <v>3.12091873948587</v>
      </c>
      <c r="R44">
        <v>0</v>
      </c>
      <c r="S44" s="1"/>
      <c r="T44" s="1">
        <v>1.74186685508505</v>
      </c>
      <c r="U44" s="1">
        <v>3.12091873948587</v>
      </c>
      <c r="V44">
        <v>0</v>
      </c>
      <c r="W44" t="e">
        <f t="shared" si="4"/>
        <v>#N/A</v>
      </c>
      <c r="X44" t="e">
        <f t="shared" si="5"/>
        <v>#N/A</v>
      </c>
      <c r="Y44">
        <f t="shared" si="2"/>
        <v>1.74186685508505</v>
      </c>
      <c r="Z44">
        <f t="shared" si="3"/>
        <v>3.12091873948587</v>
      </c>
    </row>
    <row r="45" spans="1:26">
      <c r="A45">
        <v>-2.91373381641079</v>
      </c>
      <c r="B45">
        <v>-1.81920100352539</v>
      </c>
      <c r="C45">
        <v>0</v>
      </c>
      <c r="D45" t="e">
        <f t="shared" si="6"/>
        <v>#N/A</v>
      </c>
      <c r="E45" t="e">
        <f t="shared" si="1"/>
        <v>#N/A</v>
      </c>
      <c r="P45">
        <v>-2.91373381641079</v>
      </c>
      <c r="Q45">
        <v>-1.81920100352539</v>
      </c>
      <c r="R45">
        <v>1</v>
      </c>
      <c r="S45" s="1"/>
      <c r="T45">
        <v>-2.91373381641079</v>
      </c>
      <c r="U45">
        <v>-1.81920100352539</v>
      </c>
      <c r="V45">
        <v>1</v>
      </c>
      <c r="W45">
        <f t="shared" si="4"/>
        <v>-2.91373381641079</v>
      </c>
      <c r="X45">
        <f t="shared" si="5"/>
        <v>-1.81920100352539</v>
      </c>
      <c r="Y45" t="e">
        <f t="shared" si="2"/>
        <v>#N/A</v>
      </c>
      <c r="Z45" t="e">
        <f t="shared" si="3"/>
        <v>#N/A</v>
      </c>
    </row>
    <row r="46" spans="1:26">
      <c r="A46" s="1">
        <v>0.752150897716887</v>
      </c>
      <c r="B46" s="1">
        <v>0.892965441918617</v>
      </c>
      <c r="C46">
        <v>1</v>
      </c>
      <c r="D46">
        <f t="shared" si="6"/>
        <v>0.752150897716887</v>
      </c>
      <c r="E46">
        <f t="shared" si="1"/>
        <v>0.892965441918617</v>
      </c>
      <c r="P46" s="1">
        <v>0.752150897716887</v>
      </c>
      <c r="Q46" s="1">
        <v>0.892965441918617</v>
      </c>
      <c r="R46">
        <v>0</v>
      </c>
      <c r="S46" s="1"/>
      <c r="T46" s="1">
        <v>0.752150897716887</v>
      </c>
      <c r="U46" s="1">
        <v>0.892965441918617</v>
      </c>
      <c r="V46">
        <v>0</v>
      </c>
      <c r="W46" t="e">
        <f t="shared" si="4"/>
        <v>#N/A</v>
      </c>
      <c r="X46" t="e">
        <f t="shared" si="5"/>
        <v>#N/A</v>
      </c>
      <c r="Y46">
        <f t="shared" si="2"/>
        <v>0.752150897716887</v>
      </c>
      <c r="Z46">
        <f t="shared" si="3"/>
        <v>0.892965441918617</v>
      </c>
    </row>
    <row r="47" spans="1:26">
      <c r="A47" s="1">
        <v>1.68537303051839</v>
      </c>
      <c r="B47" s="1">
        <v>2.58295944194261</v>
      </c>
      <c r="C47">
        <v>1</v>
      </c>
      <c r="D47">
        <f t="shared" si="6"/>
        <v>1.68537303051839</v>
      </c>
      <c r="E47">
        <f t="shared" si="1"/>
        <v>2.58295944194261</v>
      </c>
      <c r="P47" s="1">
        <v>1.68537303051839</v>
      </c>
      <c r="Q47" s="1">
        <v>2.58295944194261</v>
      </c>
      <c r="R47">
        <v>0</v>
      </c>
      <c r="S47" s="1"/>
      <c r="T47" s="1">
        <v>1.68537303051839</v>
      </c>
      <c r="U47" s="1">
        <v>2.58295944194261</v>
      </c>
      <c r="V47">
        <v>0</v>
      </c>
      <c r="W47" t="e">
        <f t="shared" si="4"/>
        <v>#N/A</v>
      </c>
      <c r="X47" t="e">
        <f t="shared" si="5"/>
        <v>#N/A</v>
      </c>
      <c r="Y47">
        <f t="shared" si="2"/>
        <v>1.68537303051839</v>
      </c>
      <c r="Z47">
        <f t="shared" si="3"/>
        <v>2.58295944194261</v>
      </c>
    </row>
    <row r="48" spans="1:26">
      <c r="A48" s="1">
        <v>0.371160238458855</v>
      </c>
      <c r="B48" s="1">
        <v>0.390987436037063</v>
      </c>
      <c r="C48">
        <v>1</v>
      </c>
      <c r="D48">
        <f t="shared" si="6"/>
        <v>0.371160238458855</v>
      </c>
      <c r="E48">
        <f t="shared" si="1"/>
        <v>0.390987436037063</v>
      </c>
      <c r="P48" s="1">
        <v>0.371160238458855</v>
      </c>
      <c r="Q48" s="1">
        <v>0.390987436037063</v>
      </c>
      <c r="R48">
        <v>0</v>
      </c>
      <c r="S48" s="1"/>
      <c r="T48" s="1">
        <v>0.371160238458855</v>
      </c>
      <c r="U48" s="1">
        <v>0.390987436037063</v>
      </c>
      <c r="V48">
        <v>0</v>
      </c>
      <c r="W48" t="e">
        <f t="shared" si="4"/>
        <v>#N/A</v>
      </c>
      <c r="X48" t="e">
        <f t="shared" si="5"/>
        <v>#N/A</v>
      </c>
      <c r="Y48">
        <f t="shared" si="2"/>
        <v>0.371160238458855</v>
      </c>
      <c r="Z48">
        <f t="shared" si="3"/>
        <v>0.390987436037063</v>
      </c>
    </row>
    <row r="49" spans="1:26">
      <c r="A49">
        <v>-3.73033884254973</v>
      </c>
      <c r="B49">
        <v>-1.63847358417845</v>
      </c>
      <c r="C49">
        <v>0</v>
      </c>
      <c r="D49" t="e">
        <f t="shared" si="6"/>
        <v>#N/A</v>
      </c>
      <c r="E49" t="e">
        <f t="shared" si="1"/>
        <v>#N/A</v>
      </c>
      <c r="P49">
        <v>-3.73033884254973</v>
      </c>
      <c r="Q49">
        <v>-1.63847358417845</v>
      </c>
      <c r="R49">
        <v>1</v>
      </c>
      <c r="S49" s="1"/>
      <c r="T49">
        <v>-3.73033884254973</v>
      </c>
      <c r="U49">
        <v>-1.63847358417845</v>
      </c>
      <c r="V49">
        <v>1</v>
      </c>
      <c r="W49">
        <f t="shared" si="4"/>
        <v>-3.73033884254973</v>
      </c>
      <c r="X49">
        <f t="shared" si="5"/>
        <v>-1.63847358417845</v>
      </c>
      <c r="Y49" t="e">
        <f t="shared" si="2"/>
        <v>#N/A</v>
      </c>
      <c r="Z49" t="e">
        <f t="shared" si="3"/>
        <v>#N/A</v>
      </c>
    </row>
    <row r="50" spans="1:26">
      <c r="A50" s="1">
        <v>0.352484079813873</v>
      </c>
      <c r="B50" s="1">
        <v>0.358745593850307</v>
      </c>
      <c r="C50">
        <v>1</v>
      </c>
      <c r="D50">
        <f t="shared" si="6"/>
        <v>0.352484079813873</v>
      </c>
      <c r="E50">
        <f t="shared" si="1"/>
        <v>0.358745593850307</v>
      </c>
      <c r="P50" s="1">
        <v>0.352484079813873</v>
      </c>
      <c r="Q50" s="1">
        <v>0.358745593850307</v>
      </c>
      <c r="R50">
        <v>0</v>
      </c>
      <c r="S50" s="1"/>
      <c r="T50" s="1">
        <v>0.352484079813873</v>
      </c>
      <c r="U50" s="1">
        <v>0.358745593850307</v>
      </c>
      <c r="V50">
        <v>0</v>
      </c>
      <c r="W50" t="e">
        <f t="shared" si="4"/>
        <v>#N/A</v>
      </c>
      <c r="X50" t="e">
        <f t="shared" si="5"/>
        <v>#N/A</v>
      </c>
      <c r="Y50">
        <f t="shared" si="2"/>
        <v>0.352484079813873</v>
      </c>
      <c r="Z50">
        <f t="shared" si="3"/>
        <v>0.358745593850307</v>
      </c>
    </row>
    <row r="51" spans="1:26">
      <c r="A51">
        <v>-1.48694205849103</v>
      </c>
      <c r="B51">
        <v>-1.20025645190856</v>
      </c>
      <c r="C51">
        <v>0</v>
      </c>
      <c r="D51" t="e">
        <f t="shared" si="6"/>
        <v>#N/A</v>
      </c>
      <c r="E51" t="e">
        <f t="shared" si="1"/>
        <v>#N/A</v>
      </c>
      <c r="P51">
        <v>-1.48694205849103</v>
      </c>
      <c r="Q51">
        <v>-1.20025645190856</v>
      </c>
      <c r="R51">
        <v>1</v>
      </c>
      <c r="S51" s="1"/>
      <c r="T51">
        <v>-1.48694205849103</v>
      </c>
      <c r="U51">
        <v>-1.20025645190856</v>
      </c>
      <c r="V51">
        <v>1</v>
      </c>
      <c r="W51">
        <f t="shared" si="4"/>
        <v>-1.48694205849103</v>
      </c>
      <c r="X51">
        <f t="shared" si="5"/>
        <v>-1.20025645190856</v>
      </c>
      <c r="Y51" t="e">
        <f t="shared" si="2"/>
        <v>#N/A</v>
      </c>
      <c r="Z51" t="e">
        <f t="shared" si="3"/>
        <v>#N/A</v>
      </c>
    </row>
    <row r="52" spans="1:26">
      <c r="A52">
        <v>-0.745290415600761</v>
      </c>
      <c r="B52">
        <v>-0.662747681841342</v>
      </c>
      <c r="C52">
        <v>0</v>
      </c>
      <c r="D52" t="e">
        <f t="shared" si="6"/>
        <v>#N/A</v>
      </c>
      <c r="E52" t="e">
        <f t="shared" si="1"/>
        <v>#N/A</v>
      </c>
      <c r="P52">
        <v>-0.745290415600761</v>
      </c>
      <c r="Q52">
        <v>-0.662747681841342</v>
      </c>
      <c r="R52">
        <v>1</v>
      </c>
      <c r="S52" s="1"/>
      <c r="T52">
        <v>-0.745290415600761</v>
      </c>
      <c r="U52">
        <v>-0.662747681841342</v>
      </c>
      <c r="V52">
        <v>1</v>
      </c>
      <c r="W52">
        <f t="shared" si="4"/>
        <v>-0.745290415600761</v>
      </c>
      <c r="X52">
        <f t="shared" si="5"/>
        <v>-0.662747681841342</v>
      </c>
      <c r="Y52" t="e">
        <f t="shared" si="2"/>
        <v>#N/A</v>
      </c>
      <c r="Z52" t="e">
        <f t="shared" si="3"/>
        <v>#N/A</v>
      </c>
    </row>
    <row r="53" spans="1:26">
      <c r="A53" s="1">
        <v>0.5638074424008</v>
      </c>
      <c r="B53" s="1">
        <v>0.631091667038768</v>
      </c>
      <c r="C53">
        <v>1</v>
      </c>
      <c r="D53">
        <f t="shared" si="6"/>
        <v>0.5638074424008</v>
      </c>
      <c r="E53">
        <f t="shared" si="1"/>
        <v>0.631091667038768</v>
      </c>
      <c r="P53" s="1">
        <v>0.5638074424008</v>
      </c>
      <c r="Q53" s="1">
        <v>0.631091667038768</v>
      </c>
      <c r="R53">
        <v>0</v>
      </c>
      <c r="S53" s="1"/>
      <c r="T53" s="1">
        <v>0.5638074424008</v>
      </c>
      <c r="U53" s="1">
        <v>0.631091667038768</v>
      </c>
      <c r="V53">
        <v>0</v>
      </c>
      <c r="W53" t="e">
        <f t="shared" si="4"/>
        <v>#N/A</v>
      </c>
      <c r="X53" t="e">
        <f t="shared" si="5"/>
        <v>#N/A</v>
      </c>
      <c r="Y53">
        <f t="shared" si="2"/>
        <v>0.5638074424008</v>
      </c>
      <c r="Z53">
        <f t="shared" si="3"/>
        <v>0.631091667038768</v>
      </c>
    </row>
    <row r="54" spans="1:26">
      <c r="A54" s="1">
        <v>1.27093178968114</v>
      </c>
      <c r="B54" s="1">
        <v>1.91148705259978</v>
      </c>
      <c r="C54">
        <v>1</v>
      </c>
      <c r="D54">
        <f t="shared" si="6"/>
        <v>1.27093178968114</v>
      </c>
      <c r="E54">
        <f t="shared" si="1"/>
        <v>1.91148705259978</v>
      </c>
      <c r="P54" s="1">
        <v>1.27093178968114</v>
      </c>
      <c r="Q54" s="1">
        <v>1.91148705259978</v>
      </c>
      <c r="R54">
        <v>0</v>
      </c>
      <c r="S54" s="1"/>
      <c r="T54" s="1">
        <v>1.27093178968114</v>
      </c>
      <c r="U54" s="1">
        <v>1.91148705259978</v>
      </c>
      <c r="V54">
        <v>0</v>
      </c>
      <c r="W54" t="e">
        <f t="shared" si="4"/>
        <v>#N/A</v>
      </c>
      <c r="X54" t="e">
        <f t="shared" si="5"/>
        <v>#N/A</v>
      </c>
      <c r="Y54">
        <f t="shared" si="2"/>
        <v>1.27093178968114</v>
      </c>
      <c r="Z54">
        <f t="shared" si="3"/>
        <v>1.91148705259978</v>
      </c>
    </row>
    <row r="55" spans="1:26">
      <c r="A55" s="1">
        <v>0.535133607431793</v>
      </c>
      <c r="B55" s="1">
        <v>0.561807625923045</v>
      </c>
      <c r="C55">
        <v>1</v>
      </c>
      <c r="D55">
        <f t="shared" si="6"/>
        <v>0.535133607431793</v>
      </c>
      <c r="E55">
        <f t="shared" si="1"/>
        <v>0.561807625923045</v>
      </c>
      <c r="P55" s="1">
        <v>0.535133607431793</v>
      </c>
      <c r="Q55" s="1">
        <v>0.561807625923045</v>
      </c>
      <c r="R55">
        <v>0</v>
      </c>
      <c r="S55" s="1"/>
      <c r="T55" s="1">
        <v>0.535133607431793</v>
      </c>
      <c r="U55" s="1">
        <v>0.561807625923045</v>
      </c>
      <c r="V55">
        <v>0</v>
      </c>
      <c r="W55" t="e">
        <f t="shared" si="4"/>
        <v>#N/A</v>
      </c>
      <c r="X55" t="e">
        <f t="shared" si="5"/>
        <v>#N/A</v>
      </c>
      <c r="Y55">
        <f t="shared" si="2"/>
        <v>0.535133607431793</v>
      </c>
      <c r="Z55">
        <f t="shared" si="3"/>
        <v>0.561807625923045</v>
      </c>
    </row>
    <row r="56" spans="1:26">
      <c r="A56">
        <v>-0.171330374616821</v>
      </c>
      <c r="B56">
        <v>-0.164789940123032</v>
      </c>
      <c r="C56">
        <v>0</v>
      </c>
      <c r="D56" t="e">
        <f t="shared" si="6"/>
        <v>#N/A</v>
      </c>
      <c r="E56" t="e">
        <f t="shared" si="1"/>
        <v>#N/A</v>
      </c>
      <c r="P56">
        <v>-0.171330374616821</v>
      </c>
      <c r="Q56">
        <v>-0.164789940123032</v>
      </c>
      <c r="R56">
        <v>1</v>
      </c>
      <c r="S56" s="1"/>
      <c r="T56">
        <v>-0.171330374616821</v>
      </c>
      <c r="U56">
        <v>-0.164789940123032</v>
      </c>
      <c r="V56">
        <v>1</v>
      </c>
      <c r="W56">
        <f t="shared" si="4"/>
        <v>-0.171330374616821</v>
      </c>
      <c r="X56">
        <f t="shared" si="5"/>
        <v>-0.164789940123032</v>
      </c>
      <c r="Y56" t="e">
        <f t="shared" si="2"/>
        <v>#N/A</v>
      </c>
      <c r="Z56" t="e">
        <f t="shared" si="3"/>
        <v>#N/A</v>
      </c>
    </row>
    <row r="57" spans="1:26">
      <c r="A57">
        <v>-2.5019729343081</v>
      </c>
      <c r="B57">
        <v>-1.67941724563733</v>
      </c>
      <c r="C57">
        <v>0</v>
      </c>
      <c r="D57" t="e">
        <f t="shared" si="6"/>
        <v>#N/A</v>
      </c>
      <c r="E57" t="e">
        <f t="shared" si="1"/>
        <v>#N/A</v>
      </c>
      <c r="P57">
        <v>-2.5019729343081</v>
      </c>
      <c r="Q57">
        <v>-1.67941724563733</v>
      </c>
      <c r="R57">
        <v>1</v>
      </c>
      <c r="S57" s="1"/>
      <c r="T57">
        <v>-2.5019729343081</v>
      </c>
      <c r="U57">
        <v>-1.67941724563733</v>
      </c>
      <c r="V57">
        <v>1</v>
      </c>
      <c r="W57">
        <f t="shared" si="4"/>
        <v>-2.5019729343081</v>
      </c>
      <c r="X57">
        <f t="shared" si="5"/>
        <v>-1.67941724563733</v>
      </c>
      <c r="Y57" t="e">
        <f t="shared" si="2"/>
        <v>#N/A</v>
      </c>
      <c r="Z57" t="e">
        <f t="shared" si="3"/>
        <v>#N/A</v>
      </c>
    </row>
    <row r="58" spans="1:26">
      <c r="A58">
        <v>-2.63275448307701</v>
      </c>
      <c r="B58">
        <v>-1.52497835390291</v>
      </c>
      <c r="C58">
        <v>0</v>
      </c>
      <c r="D58" t="e">
        <f t="shared" si="6"/>
        <v>#N/A</v>
      </c>
      <c r="E58" t="e">
        <f t="shared" si="1"/>
        <v>#N/A</v>
      </c>
      <c r="P58">
        <v>-2.63275448307701</v>
      </c>
      <c r="Q58">
        <v>-1.52497835390291</v>
      </c>
      <c r="R58">
        <v>1</v>
      </c>
      <c r="S58" s="1"/>
      <c r="T58">
        <v>-2.63275448307701</v>
      </c>
      <c r="U58">
        <v>-1.52497835390291</v>
      </c>
      <c r="V58">
        <v>1</v>
      </c>
      <c r="W58">
        <f t="shared" si="4"/>
        <v>-2.63275448307701</v>
      </c>
      <c r="X58">
        <f t="shared" si="5"/>
        <v>-1.52497835390291</v>
      </c>
      <c r="Y58" t="e">
        <f t="shared" si="2"/>
        <v>#N/A</v>
      </c>
      <c r="Z58" t="e">
        <f t="shared" si="3"/>
        <v>#N/A</v>
      </c>
    </row>
    <row r="59" spans="1:26">
      <c r="A59">
        <v>-3.15561549613657</v>
      </c>
      <c r="B59">
        <v>-1.68684842071463</v>
      </c>
      <c r="C59">
        <v>0</v>
      </c>
      <c r="D59" t="e">
        <f t="shared" si="6"/>
        <v>#N/A</v>
      </c>
      <c r="E59" t="e">
        <f t="shared" si="1"/>
        <v>#N/A</v>
      </c>
      <c r="P59">
        <v>-3.15561549613657</v>
      </c>
      <c r="Q59">
        <v>-1.68684842071463</v>
      </c>
      <c r="R59">
        <v>1</v>
      </c>
      <c r="S59" s="1"/>
      <c r="T59">
        <v>-3.15561549613657</v>
      </c>
      <c r="U59">
        <v>-1.68684842071463</v>
      </c>
      <c r="V59">
        <v>1</v>
      </c>
      <c r="W59">
        <f t="shared" si="4"/>
        <v>-3.15561549613657</v>
      </c>
      <c r="X59">
        <f t="shared" si="5"/>
        <v>-1.68684842071463</v>
      </c>
      <c r="Y59" t="e">
        <f t="shared" si="2"/>
        <v>#N/A</v>
      </c>
      <c r="Z59" t="e">
        <f t="shared" si="3"/>
        <v>#N/A</v>
      </c>
    </row>
    <row r="60" spans="1:26">
      <c r="A60">
        <v>-2.11022490200191</v>
      </c>
      <c r="B60">
        <v>-1.45714301232076</v>
      </c>
      <c r="C60">
        <v>0</v>
      </c>
      <c r="D60" t="e">
        <f t="shared" si="6"/>
        <v>#N/A</v>
      </c>
      <c r="E60" t="e">
        <f t="shared" si="1"/>
        <v>#N/A</v>
      </c>
      <c r="P60">
        <v>-2.11022490200191</v>
      </c>
      <c r="Q60">
        <v>-1.45714301232076</v>
      </c>
      <c r="R60">
        <v>1</v>
      </c>
      <c r="S60" s="1"/>
      <c r="T60">
        <v>-2.11022490200191</v>
      </c>
      <c r="U60">
        <v>-1.45714301232076</v>
      </c>
      <c r="V60">
        <v>1</v>
      </c>
      <c r="W60">
        <f t="shared" si="4"/>
        <v>-2.11022490200191</v>
      </c>
      <c r="X60">
        <f t="shared" si="5"/>
        <v>-1.45714301232076</v>
      </c>
      <c r="Y60" t="e">
        <f t="shared" si="2"/>
        <v>#N/A</v>
      </c>
      <c r="Z60" t="e">
        <f t="shared" si="3"/>
        <v>#N/A</v>
      </c>
    </row>
    <row r="61" spans="1:26">
      <c r="A61">
        <v>-3.51303562906868</v>
      </c>
      <c r="B61">
        <v>-1.77895038317661</v>
      </c>
      <c r="C61">
        <v>0</v>
      </c>
      <c r="D61" t="e">
        <f t="shared" si="6"/>
        <v>#N/A</v>
      </c>
      <c r="E61" t="e">
        <f t="shared" si="1"/>
        <v>#N/A</v>
      </c>
      <c r="P61">
        <v>-3.51303562906868</v>
      </c>
      <c r="Q61">
        <v>-1.77895038317661</v>
      </c>
      <c r="R61">
        <v>1</v>
      </c>
      <c r="S61" s="1"/>
      <c r="T61">
        <v>-3.51303562906868</v>
      </c>
      <c r="U61">
        <v>-1.77895038317661</v>
      </c>
      <c r="V61">
        <v>1</v>
      </c>
      <c r="W61">
        <f t="shared" si="4"/>
        <v>-3.51303562906868</v>
      </c>
      <c r="X61">
        <f t="shared" si="5"/>
        <v>-1.77895038317661</v>
      </c>
      <c r="Y61" t="e">
        <f t="shared" si="2"/>
        <v>#N/A</v>
      </c>
      <c r="Z61" t="e">
        <f t="shared" si="3"/>
        <v>#N/A</v>
      </c>
    </row>
    <row r="62" spans="1:26">
      <c r="A62">
        <v>-0.0352018155402368</v>
      </c>
      <c r="B62">
        <v>-0.0348915964756676</v>
      </c>
      <c r="C62">
        <v>0</v>
      </c>
      <c r="D62" t="e">
        <f t="shared" si="6"/>
        <v>#N/A</v>
      </c>
      <c r="E62" t="e">
        <f t="shared" si="1"/>
        <v>#N/A</v>
      </c>
      <c r="P62">
        <v>-0.0352018155402368</v>
      </c>
      <c r="Q62">
        <v>-0.0348915964756676</v>
      </c>
      <c r="R62">
        <v>1</v>
      </c>
      <c r="S62" s="1"/>
      <c r="T62">
        <v>-0.0352018155402368</v>
      </c>
      <c r="U62">
        <v>-0.0348915964756676</v>
      </c>
      <c r="V62">
        <v>1</v>
      </c>
      <c r="W62">
        <f t="shared" si="4"/>
        <v>-0.0352018155402368</v>
      </c>
      <c r="X62">
        <f t="shared" si="5"/>
        <v>-0.0348915964756676</v>
      </c>
      <c r="Y62" t="e">
        <f t="shared" si="2"/>
        <v>#N/A</v>
      </c>
      <c r="Z62" t="e">
        <f t="shared" si="3"/>
        <v>#N/A</v>
      </c>
    </row>
    <row r="63" spans="1:26">
      <c r="A63">
        <v>-3.99843114181838</v>
      </c>
      <c r="B63">
        <v>-1.52257925612782</v>
      </c>
      <c r="C63">
        <v>0</v>
      </c>
      <c r="D63" t="e">
        <f t="shared" si="6"/>
        <v>#N/A</v>
      </c>
      <c r="E63" t="e">
        <f t="shared" si="1"/>
        <v>#N/A</v>
      </c>
      <c r="P63">
        <v>-3.99843114181838</v>
      </c>
      <c r="Q63">
        <v>-1.52257925612782</v>
      </c>
      <c r="R63">
        <v>1</v>
      </c>
      <c r="S63" s="1"/>
      <c r="T63">
        <v>-3.99843114181838</v>
      </c>
      <c r="U63">
        <v>-1.52257925612782</v>
      </c>
      <c r="V63">
        <v>1</v>
      </c>
      <c r="W63">
        <f t="shared" si="4"/>
        <v>-3.99843114181838</v>
      </c>
      <c r="X63">
        <f t="shared" si="5"/>
        <v>-1.52257925612782</v>
      </c>
      <c r="Y63" t="e">
        <f t="shared" si="2"/>
        <v>#N/A</v>
      </c>
      <c r="Z63" t="e">
        <f t="shared" si="3"/>
        <v>#N/A</v>
      </c>
    </row>
    <row r="64" spans="1:26">
      <c r="A64">
        <v>-3.08095445057136</v>
      </c>
      <c r="B64">
        <v>-1.66776383259536</v>
      </c>
      <c r="C64">
        <v>0</v>
      </c>
      <c r="D64" t="e">
        <f t="shared" si="6"/>
        <v>#N/A</v>
      </c>
      <c r="E64" t="e">
        <f t="shared" si="1"/>
        <v>#N/A</v>
      </c>
      <c r="P64">
        <v>-3.08095445057136</v>
      </c>
      <c r="Q64">
        <v>-1.66776383259536</v>
      </c>
      <c r="R64">
        <v>1</v>
      </c>
      <c r="S64" s="1"/>
      <c r="T64">
        <v>-3.08095445057136</v>
      </c>
      <c r="U64">
        <v>-1.66776383259536</v>
      </c>
      <c r="V64">
        <v>1</v>
      </c>
      <c r="W64">
        <f t="shared" si="4"/>
        <v>-3.08095445057136</v>
      </c>
      <c r="X64">
        <f t="shared" si="5"/>
        <v>-1.66776383259536</v>
      </c>
      <c r="Y64" t="e">
        <f t="shared" si="2"/>
        <v>#N/A</v>
      </c>
      <c r="Z64" t="e">
        <f t="shared" si="3"/>
        <v>#N/A</v>
      </c>
    </row>
    <row r="65" spans="1:26">
      <c r="A65">
        <v>-1.79023024239924</v>
      </c>
      <c r="B65">
        <v>-1.34036664540651</v>
      </c>
      <c r="C65">
        <v>0</v>
      </c>
      <c r="D65" t="e">
        <f t="shared" si="6"/>
        <v>#N/A</v>
      </c>
      <c r="E65" t="e">
        <f t="shared" si="1"/>
        <v>#N/A</v>
      </c>
      <c r="P65">
        <v>-1.79023024239924</v>
      </c>
      <c r="Q65">
        <v>-1.34036664540651</v>
      </c>
      <c r="R65">
        <v>1</v>
      </c>
      <c r="S65" s="1"/>
      <c r="T65">
        <v>-1.79023024239924</v>
      </c>
      <c r="U65">
        <v>-1.34036664540651</v>
      </c>
      <c r="V65">
        <v>1</v>
      </c>
      <c r="W65">
        <f t="shared" si="4"/>
        <v>-1.79023024239924</v>
      </c>
      <c r="X65">
        <f t="shared" si="5"/>
        <v>-1.34036664540651</v>
      </c>
      <c r="Y65" t="e">
        <f t="shared" si="2"/>
        <v>#N/A</v>
      </c>
      <c r="Z65" t="e">
        <f t="shared" si="3"/>
        <v>#N/A</v>
      </c>
    </row>
    <row r="66" spans="1:26">
      <c r="A66">
        <v>-3.37520543959256</v>
      </c>
      <c r="B66">
        <v>-1.7131120999797</v>
      </c>
      <c r="C66">
        <v>0</v>
      </c>
      <c r="D66" t="e">
        <f t="shared" si="6"/>
        <v>#N/A</v>
      </c>
      <c r="E66" t="e">
        <f t="shared" si="1"/>
        <v>#N/A</v>
      </c>
      <c r="P66">
        <v>-3.37520543959256</v>
      </c>
      <c r="Q66">
        <v>-1.7131120999797</v>
      </c>
      <c r="R66">
        <v>1</v>
      </c>
      <c r="S66" s="1"/>
      <c r="T66">
        <v>-3.37520543959256</v>
      </c>
      <c r="U66">
        <v>-1.7131120999797</v>
      </c>
      <c r="V66">
        <v>1</v>
      </c>
      <c r="W66">
        <f t="shared" si="4"/>
        <v>-3.37520543959256</v>
      </c>
      <c r="X66">
        <f t="shared" si="5"/>
        <v>-1.7131120999797</v>
      </c>
      <c r="Y66" t="e">
        <f t="shared" si="2"/>
        <v>#N/A</v>
      </c>
      <c r="Z66" t="e">
        <f t="shared" si="3"/>
        <v>#N/A</v>
      </c>
    </row>
    <row r="67" spans="1:26">
      <c r="A67">
        <v>-2.38578574713053</v>
      </c>
      <c r="B67">
        <v>-1.51851548989794</v>
      </c>
      <c r="C67">
        <v>0</v>
      </c>
      <c r="D67" t="e">
        <f t="shared" si="6"/>
        <v>#N/A</v>
      </c>
      <c r="E67" t="e">
        <f t="shared" ref="E67:E130" si="7">IF(C67=1,B67,NA())</f>
        <v>#N/A</v>
      </c>
      <c r="P67">
        <v>-2.38578574713053</v>
      </c>
      <c r="Q67">
        <v>-1.51851548989794</v>
      </c>
      <c r="R67">
        <v>1</v>
      </c>
      <c r="S67" s="1"/>
      <c r="T67">
        <v>-2.38578574713053</v>
      </c>
      <c r="U67">
        <v>-1.51851548989794</v>
      </c>
      <c r="V67">
        <v>1</v>
      </c>
      <c r="W67">
        <f t="shared" si="4"/>
        <v>-2.38578574713053</v>
      </c>
      <c r="X67">
        <f t="shared" si="5"/>
        <v>-1.51851548989794</v>
      </c>
      <c r="Y67" t="e">
        <f t="shared" ref="Y67:Y130" si="8">IF(V67=0,T67,NA())</f>
        <v>#N/A</v>
      </c>
      <c r="Z67" t="e">
        <f t="shared" ref="Z67:Z130" si="9">IF(V67=0,U67,NA())</f>
        <v>#N/A</v>
      </c>
    </row>
    <row r="68" spans="1:26">
      <c r="A68">
        <v>-3.54741267468052</v>
      </c>
      <c r="B68">
        <v>-1.13514716617291</v>
      </c>
      <c r="C68">
        <v>0</v>
      </c>
      <c r="D68" t="e">
        <f t="shared" si="6"/>
        <v>#N/A</v>
      </c>
      <c r="E68" t="e">
        <f t="shared" si="7"/>
        <v>#N/A</v>
      </c>
      <c r="P68">
        <v>-3.54741267468052</v>
      </c>
      <c r="Q68">
        <v>-1.13514716617291</v>
      </c>
      <c r="R68">
        <v>1</v>
      </c>
      <c r="S68" s="1"/>
      <c r="T68">
        <v>-3.54741267468052</v>
      </c>
      <c r="U68">
        <v>-1.13514716617291</v>
      </c>
      <c r="V68">
        <v>1</v>
      </c>
      <c r="W68">
        <f t="shared" si="4"/>
        <v>-3.54741267468052</v>
      </c>
      <c r="X68">
        <f t="shared" si="5"/>
        <v>-1.13514716617291</v>
      </c>
      <c r="Y68" t="e">
        <f t="shared" si="8"/>
        <v>#N/A</v>
      </c>
      <c r="Z68" t="e">
        <f t="shared" si="9"/>
        <v>#N/A</v>
      </c>
    </row>
    <row r="69" spans="1:26">
      <c r="A69">
        <v>-2.92344384284494</v>
      </c>
      <c r="B69">
        <v>-0.642637842745769</v>
      </c>
      <c r="C69">
        <v>0</v>
      </c>
      <c r="D69" t="e">
        <f t="shared" si="6"/>
        <v>#N/A</v>
      </c>
      <c r="E69" t="e">
        <f t="shared" si="7"/>
        <v>#N/A</v>
      </c>
      <c r="P69">
        <v>-2.92344384284494</v>
      </c>
      <c r="Q69">
        <v>-0.642637842745769</v>
      </c>
      <c r="R69">
        <v>1</v>
      </c>
      <c r="S69" s="1"/>
      <c r="T69">
        <v>-2.92344384284494</v>
      </c>
      <c r="U69">
        <v>-0.642637842745769</v>
      </c>
      <c r="V69">
        <v>1</v>
      </c>
      <c r="W69">
        <f t="shared" ref="W69:W132" si="10">IF(V69=1,T69,NA())</f>
        <v>-2.92344384284494</v>
      </c>
      <c r="X69">
        <f t="shared" ref="X69:X132" si="11">IF(V69=1,U69,NA())</f>
        <v>-0.642637842745769</v>
      </c>
      <c r="Y69" t="e">
        <f t="shared" si="8"/>
        <v>#N/A</v>
      </c>
      <c r="Z69" t="e">
        <f t="shared" si="9"/>
        <v>#N/A</v>
      </c>
    </row>
    <row r="70" spans="1:26">
      <c r="A70">
        <v>-1.01009704503209</v>
      </c>
      <c r="B70">
        <v>-0.0683366271163025</v>
      </c>
      <c r="C70">
        <v>0</v>
      </c>
      <c r="D70" t="e">
        <f t="shared" si="6"/>
        <v>#N/A</v>
      </c>
      <c r="E70" t="e">
        <f t="shared" si="7"/>
        <v>#N/A</v>
      </c>
      <c r="P70">
        <v>-1.01009704503209</v>
      </c>
      <c r="Q70">
        <v>-0.0683366271163025</v>
      </c>
      <c r="R70">
        <v>0</v>
      </c>
      <c r="S70" s="1"/>
      <c r="T70">
        <v>-1.01009704503209</v>
      </c>
      <c r="U70">
        <v>-0.0683366271163025</v>
      </c>
      <c r="V70">
        <v>1</v>
      </c>
      <c r="W70">
        <f t="shared" si="10"/>
        <v>-1.01009704503209</v>
      </c>
      <c r="X70">
        <f t="shared" si="11"/>
        <v>-0.0683366271163025</v>
      </c>
      <c r="Y70" t="e">
        <f t="shared" si="8"/>
        <v>#N/A</v>
      </c>
      <c r="Z70" t="e">
        <f t="shared" si="9"/>
        <v>#N/A</v>
      </c>
    </row>
    <row r="71" spans="1:26">
      <c r="A71">
        <v>-0.302185837566268</v>
      </c>
      <c r="B71">
        <v>-0.292017073759918</v>
      </c>
      <c r="C71">
        <v>0</v>
      </c>
      <c r="D71" t="e">
        <f t="shared" si="6"/>
        <v>#N/A</v>
      </c>
      <c r="E71" t="e">
        <f t="shared" si="7"/>
        <v>#N/A</v>
      </c>
      <c r="P71">
        <v>-0.302185837566268</v>
      </c>
      <c r="Q71">
        <v>-0.292017073759918</v>
      </c>
      <c r="R71">
        <v>1</v>
      </c>
      <c r="S71" s="1"/>
      <c r="T71">
        <v>-0.302185837566268</v>
      </c>
      <c r="U71">
        <v>-0.292017073759918</v>
      </c>
      <c r="V71">
        <v>1</v>
      </c>
      <c r="W71">
        <f t="shared" si="10"/>
        <v>-0.302185837566268</v>
      </c>
      <c r="X71">
        <f t="shared" si="11"/>
        <v>-0.292017073759918</v>
      </c>
      <c r="Y71" t="e">
        <f t="shared" si="8"/>
        <v>#N/A</v>
      </c>
      <c r="Z71" t="e">
        <f t="shared" si="9"/>
        <v>#N/A</v>
      </c>
    </row>
    <row r="72" spans="1:26">
      <c r="A72">
        <v>-0.147947198813012</v>
      </c>
      <c r="B72">
        <v>-0.141218116077651</v>
      </c>
      <c r="C72">
        <v>0</v>
      </c>
      <c r="D72" t="e">
        <f t="shared" si="6"/>
        <v>#N/A</v>
      </c>
      <c r="E72" t="e">
        <f t="shared" si="7"/>
        <v>#N/A</v>
      </c>
      <c r="P72">
        <v>-0.147947198813012</v>
      </c>
      <c r="Q72">
        <v>-0.141218116077651</v>
      </c>
      <c r="R72">
        <v>1</v>
      </c>
      <c r="S72" s="1"/>
      <c r="T72">
        <v>-0.147947198813012</v>
      </c>
      <c r="U72">
        <v>-0.141218116077651</v>
      </c>
      <c r="V72">
        <v>1</v>
      </c>
      <c r="W72">
        <f t="shared" si="10"/>
        <v>-0.147947198813012</v>
      </c>
      <c r="X72">
        <f t="shared" si="11"/>
        <v>-0.141218116077651</v>
      </c>
      <c r="Y72" t="e">
        <f t="shared" si="8"/>
        <v>#N/A</v>
      </c>
      <c r="Z72" t="e">
        <f t="shared" si="9"/>
        <v>#N/A</v>
      </c>
    </row>
    <row r="73" spans="1:26">
      <c r="A73">
        <v>-2.41113497815754</v>
      </c>
      <c r="B73">
        <v>-1.50670573646801</v>
      </c>
      <c r="C73">
        <v>0</v>
      </c>
      <c r="D73" t="e">
        <f t="shared" si="6"/>
        <v>#N/A</v>
      </c>
      <c r="E73" t="e">
        <f t="shared" si="7"/>
        <v>#N/A</v>
      </c>
      <c r="P73">
        <v>-2.41113497815754</v>
      </c>
      <c r="Q73">
        <v>-1.50670573646801</v>
      </c>
      <c r="R73">
        <v>1</v>
      </c>
      <c r="S73" s="1"/>
      <c r="T73">
        <v>-2.41113497815754</v>
      </c>
      <c r="U73">
        <v>-1.50670573646801</v>
      </c>
      <c r="V73">
        <v>1</v>
      </c>
      <c r="W73">
        <f t="shared" si="10"/>
        <v>-2.41113497815754</v>
      </c>
      <c r="X73">
        <f t="shared" si="11"/>
        <v>-1.50670573646801</v>
      </c>
      <c r="Y73" t="e">
        <f t="shared" si="8"/>
        <v>#N/A</v>
      </c>
      <c r="Z73" t="e">
        <f t="shared" si="9"/>
        <v>#N/A</v>
      </c>
    </row>
    <row r="74" spans="1:26">
      <c r="A74">
        <v>-3.52065970196551</v>
      </c>
      <c r="B74">
        <v>-1.52995706776713</v>
      </c>
      <c r="C74">
        <v>0</v>
      </c>
      <c r="D74" t="e">
        <f t="shared" si="6"/>
        <v>#N/A</v>
      </c>
      <c r="E74" t="e">
        <f t="shared" si="7"/>
        <v>#N/A</v>
      </c>
      <c r="P74">
        <v>-3.52065970196551</v>
      </c>
      <c r="Q74">
        <v>-1.52995706776713</v>
      </c>
      <c r="R74">
        <v>1</v>
      </c>
      <c r="S74" s="1"/>
      <c r="T74">
        <v>-3.52065970196551</v>
      </c>
      <c r="U74">
        <v>-1.52995706776713</v>
      </c>
      <c r="V74">
        <v>1</v>
      </c>
      <c r="W74">
        <f t="shared" si="10"/>
        <v>-3.52065970196551</v>
      </c>
      <c r="X74">
        <f t="shared" si="11"/>
        <v>-1.52995706776713</v>
      </c>
      <c r="Y74" t="e">
        <f t="shared" si="8"/>
        <v>#N/A</v>
      </c>
      <c r="Z74" t="e">
        <f t="shared" si="9"/>
        <v>#N/A</v>
      </c>
    </row>
    <row r="75" spans="1:26">
      <c r="A75">
        <v>-3.0976248030545</v>
      </c>
      <c r="B75">
        <v>-0.794385720379503</v>
      </c>
      <c r="C75">
        <v>0</v>
      </c>
      <c r="D75" t="e">
        <f t="shared" si="6"/>
        <v>#N/A</v>
      </c>
      <c r="E75" t="e">
        <f t="shared" si="7"/>
        <v>#N/A</v>
      </c>
      <c r="P75">
        <v>-3.0976248030545</v>
      </c>
      <c r="Q75">
        <v>-0.794385720379503</v>
      </c>
      <c r="R75">
        <v>1</v>
      </c>
      <c r="S75" s="1"/>
      <c r="T75">
        <v>-3.0976248030545</v>
      </c>
      <c r="U75">
        <v>-0.794385720379503</v>
      </c>
      <c r="V75">
        <v>1</v>
      </c>
      <c r="W75">
        <f t="shared" si="10"/>
        <v>-3.0976248030545</v>
      </c>
      <c r="X75">
        <f t="shared" si="11"/>
        <v>-0.794385720379503</v>
      </c>
      <c r="Y75" t="e">
        <f t="shared" si="8"/>
        <v>#N/A</v>
      </c>
      <c r="Z75" t="e">
        <f t="shared" si="9"/>
        <v>#N/A</v>
      </c>
    </row>
    <row r="76" spans="1:26">
      <c r="A76">
        <v>-3.86453573584426</v>
      </c>
      <c r="B76">
        <v>-1.39958851607886</v>
      </c>
      <c r="C76">
        <v>0</v>
      </c>
      <c r="D76" t="e">
        <f t="shared" si="6"/>
        <v>#N/A</v>
      </c>
      <c r="E76" t="e">
        <f t="shared" si="7"/>
        <v>#N/A</v>
      </c>
      <c r="P76">
        <v>-3.86453573584426</v>
      </c>
      <c r="Q76">
        <v>-1.39958851607886</v>
      </c>
      <c r="R76">
        <v>1</v>
      </c>
      <c r="S76" s="1"/>
      <c r="T76">
        <v>-3.86453573584426</v>
      </c>
      <c r="U76">
        <v>-1.39958851607886</v>
      </c>
      <c r="V76">
        <v>1</v>
      </c>
      <c r="W76">
        <f t="shared" si="10"/>
        <v>-3.86453573584426</v>
      </c>
      <c r="X76">
        <f t="shared" si="11"/>
        <v>-1.39958851607886</v>
      </c>
      <c r="Y76" t="e">
        <f t="shared" si="8"/>
        <v>#N/A</v>
      </c>
      <c r="Z76" t="e">
        <f t="shared" si="9"/>
        <v>#N/A</v>
      </c>
    </row>
    <row r="77" spans="1:26">
      <c r="A77" s="1">
        <v>0.0346287901545725</v>
      </c>
      <c r="B77" s="1">
        <v>0.0356093081279514</v>
      </c>
      <c r="C77">
        <v>1</v>
      </c>
      <c r="D77">
        <f t="shared" si="6"/>
        <v>0.0346287901545725</v>
      </c>
      <c r="E77">
        <f t="shared" si="7"/>
        <v>0.0356093081279514</v>
      </c>
      <c r="P77" s="1">
        <v>0.0346287901545725</v>
      </c>
      <c r="Q77" s="1">
        <v>0.0356093081279514</v>
      </c>
      <c r="R77">
        <v>0</v>
      </c>
      <c r="S77" s="1"/>
      <c r="T77" s="1">
        <v>0.0346287901545725</v>
      </c>
      <c r="U77" s="1">
        <v>0.0356093081279514</v>
      </c>
      <c r="V77">
        <v>0</v>
      </c>
      <c r="W77" t="e">
        <f t="shared" si="10"/>
        <v>#N/A</v>
      </c>
      <c r="X77" t="e">
        <f t="shared" si="11"/>
        <v>#N/A</v>
      </c>
      <c r="Y77">
        <f t="shared" si="8"/>
        <v>0.0346287901545725</v>
      </c>
      <c r="Z77">
        <f t="shared" si="9"/>
        <v>0.0356093081279514</v>
      </c>
    </row>
    <row r="78" spans="1:26">
      <c r="A78">
        <v>-3.81297733180848</v>
      </c>
      <c r="B78">
        <v>-1.79730878102003</v>
      </c>
      <c r="C78">
        <v>0</v>
      </c>
      <c r="D78" t="e">
        <f t="shared" ref="D78:D141" si="12">IF(C78=1,A78,NA())</f>
        <v>#N/A</v>
      </c>
      <c r="E78" t="e">
        <f t="shared" si="7"/>
        <v>#N/A</v>
      </c>
      <c r="P78">
        <v>-3.81297733180848</v>
      </c>
      <c r="Q78">
        <v>-1.79730878102003</v>
      </c>
      <c r="R78">
        <v>1</v>
      </c>
      <c r="S78" s="1"/>
      <c r="T78">
        <v>-3.81297733180848</v>
      </c>
      <c r="U78">
        <v>-1.79730878102003</v>
      </c>
      <c r="V78">
        <v>1</v>
      </c>
      <c r="W78">
        <f t="shared" si="10"/>
        <v>-3.81297733180848</v>
      </c>
      <c r="X78">
        <f t="shared" si="11"/>
        <v>-1.79730878102003</v>
      </c>
      <c r="Y78" t="e">
        <f t="shared" si="8"/>
        <v>#N/A</v>
      </c>
      <c r="Z78" t="e">
        <f t="shared" si="9"/>
        <v>#N/A</v>
      </c>
    </row>
    <row r="79" spans="1:26">
      <c r="A79">
        <v>-2.54941164349808</v>
      </c>
      <c r="B79">
        <v>-0.511392884135197</v>
      </c>
      <c r="C79">
        <v>0</v>
      </c>
      <c r="D79" t="e">
        <f t="shared" si="12"/>
        <v>#N/A</v>
      </c>
      <c r="E79" t="e">
        <f t="shared" si="7"/>
        <v>#N/A</v>
      </c>
      <c r="P79">
        <v>-2.54941164349808</v>
      </c>
      <c r="Q79">
        <v>-0.511392884135197</v>
      </c>
      <c r="R79">
        <v>1</v>
      </c>
      <c r="S79" s="1"/>
      <c r="T79">
        <v>-2.54941164349808</v>
      </c>
      <c r="U79">
        <v>-0.511392884135197</v>
      </c>
      <c r="V79">
        <v>1</v>
      </c>
      <c r="W79">
        <f t="shared" si="10"/>
        <v>-2.54941164349808</v>
      </c>
      <c r="X79">
        <f t="shared" si="11"/>
        <v>-0.511392884135197</v>
      </c>
      <c r="Y79" t="e">
        <f t="shared" si="8"/>
        <v>#N/A</v>
      </c>
      <c r="Z79" t="e">
        <f t="shared" si="9"/>
        <v>#N/A</v>
      </c>
    </row>
    <row r="80" spans="1:26">
      <c r="A80">
        <v>-3.61833546484694</v>
      </c>
      <c r="B80">
        <v>-1.12667181744545</v>
      </c>
      <c r="C80">
        <v>0</v>
      </c>
      <c r="D80" t="e">
        <f t="shared" si="12"/>
        <v>#N/A</v>
      </c>
      <c r="E80" t="e">
        <f t="shared" si="7"/>
        <v>#N/A</v>
      </c>
      <c r="P80">
        <v>-3.61833546484694</v>
      </c>
      <c r="Q80">
        <v>-1.12667181744545</v>
      </c>
      <c r="R80">
        <v>1</v>
      </c>
      <c r="S80" s="1"/>
      <c r="T80">
        <v>-3.61833546484694</v>
      </c>
      <c r="U80">
        <v>-1.12667181744545</v>
      </c>
      <c r="V80">
        <v>1</v>
      </c>
      <c r="W80">
        <f t="shared" si="10"/>
        <v>-3.61833546484694</v>
      </c>
      <c r="X80">
        <f t="shared" si="11"/>
        <v>-1.12667181744545</v>
      </c>
      <c r="Y80" t="e">
        <f t="shared" si="8"/>
        <v>#N/A</v>
      </c>
      <c r="Z80" t="e">
        <f t="shared" si="9"/>
        <v>#N/A</v>
      </c>
    </row>
    <row r="81" spans="1:26">
      <c r="A81">
        <v>-2.31720967849803</v>
      </c>
      <c r="B81">
        <v>-0.421185478615747</v>
      </c>
      <c r="C81">
        <v>0</v>
      </c>
      <c r="D81" t="e">
        <f t="shared" si="12"/>
        <v>#N/A</v>
      </c>
      <c r="E81" t="e">
        <f t="shared" si="7"/>
        <v>#N/A</v>
      </c>
      <c r="P81">
        <v>-2.31720967849803</v>
      </c>
      <c r="Q81">
        <v>-0.421185478615747</v>
      </c>
      <c r="R81">
        <v>0</v>
      </c>
      <c r="S81" s="1"/>
      <c r="T81">
        <v>-2.31720967849803</v>
      </c>
      <c r="U81">
        <v>-0.421185478615747</v>
      </c>
      <c r="V81">
        <v>1</v>
      </c>
      <c r="W81">
        <f t="shared" si="10"/>
        <v>-2.31720967849803</v>
      </c>
      <c r="X81">
        <f t="shared" si="11"/>
        <v>-0.421185478615747</v>
      </c>
      <c r="Y81" t="e">
        <f t="shared" si="8"/>
        <v>#N/A</v>
      </c>
      <c r="Z81" t="e">
        <f t="shared" si="9"/>
        <v>#N/A</v>
      </c>
    </row>
    <row r="82" spans="1:26">
      <c r="A82">
        <v>-3.85843301222356</v>
      </c>
      <c r="B82">
        <v>-1.45669049578948</v>
      </c>
      <c r="C82">
        <v>0</v>
      </c>
      <c r="D82" t="e">
        <f t="shared" si="12"/>
        <v>#N/A</v>
      </c>
      <c r="E82" t="e">
        <f t="shared" si="7"/>
        <v>#N/A</v>
      </c>
      <c r="P82">
        <v>-3.85843301222356</v>
      </c>
      <c r="Q82">
        <v>-1.45669049578948</v>
      </c>
      <c r="R82">
        <v>1</v>
      </c>
      <c r="S82" s="1"/>
      <c r="T82">
        <v>-3.85843301222356</v>
      </c>
      <c r="U82">
        <v>-1.45669049578948</v>
      </c>
      <c r="V82">
        <v>1</v>
      </c>
      <c r="W82">
        <f t="shared" si="10"/>
        <v>-3.85843301222356</v>
      </c>
      <c r="X82">
        <f t="shared" si="11"/>
        <v>-1.45669049578948</v>
      </c>
      <c r="Y82" t="e">
        <f t="shared" si="8"/>
        <v>#N/A</v>
      </c>
      <c r="Z82" t="e">
        <f t="shared" si="9"/>
        <v>#N/A</v>
      </c>
    </row>
    <row r="83" spans="1:26">
      <c r="A83">
        <v>-3.7718252826082</v>
      </c>
      <c r="B83">
        <v>-1.3384713171549</v>
      </c>
      <c r="C83">
        <v>0</v>
      </c>
      <c r="D83" t="e">
        <f t="shared" si="12"/>
        <v>#N/A</v>
      </c>
      <c r="E83" t="e">
        <f t="shared" si="7"/>
        <v>#N/A</v>
      </c>
      <c r="P83">
        <v>-3.7718252826082</v>
      </c>
      <c r="Q83">
        <v>-1.3384713171549</v>
      </c>
      <c r="R83">
        <v>1</v>
      </c>
      <c r="S83" s="1"/>
      <c r="T83">
        <v>-3.7718252826082</v>
      </c>
      <c r="U83">
        <v>-1.3384713171549</v>
      </c>
      <c r="V83">
        <v>1</v>
      </c>
      <c r="W83">
        <f t="shared" si="10"/>
        <v>-3.7718252826082</v>
      </c>
      <c r="X83">
        <f t="shared" si="11"/>
        <v>-1.3384713171549</v>
      </c>
      <c r="Y83" t="e">
        <f t="shared" si="8"/>
        <v>#N/A</v>
      </c>
      <c r="Z83" t="e">
        <f t="shared" si="9"/>
        <v>#N/A</v>
      </c>
    </row>
    <row r="84" spans="1:26">
      <c r="A84">
        <v>-3.22643424331939</v>
      </c>
      <c r="B84">
        <v>-0.816479131687253</v>
      </c>
      <c r="C84">
        <v>0</v>
      </c>
      <c r="D84" t="e">
        <f t="shared" si="12"/>
        <v>#N/A</v>
      </c>
      <c r="E84" t="e">
        <f t="shared" si="7"/>
        <v>#N/A</v>
      </c>
      <c r="P84">
        <v>-3.22643424331939</v>
      </c>
      <c r="Q84">
        <v>-0.816479131687253</v>
      </c>
      <c r="R84">
        <v>1</v>
      </c>
      <c r="S84" s="1"/>
      <c r="T84">
        <v>-3.22643424331939</v>
      </c>
      <c r="U84">
        <v>-0.816479131687253</v>
      </c>
      <c r="V84">
        <v>1</v>
      </c>
      <c r="W84">
        <f t="shared" si="10"/>
        <v>-3.22643424331939</v>
      </c>
      <c r="X84">
        <f t="shared" si="11"/>
        <v>-0.816479131687253</v>
      </c>
      <c r="Y84" t="e">
        <f t="shared" si="8"/>
        <v>#N/A</v>
      </c>
      <c r="Z84" t="e">
        <f t="shared" si="9"/>
        <v>#N/A</v>
      </c>
    </row>
    <row r="85" spans="1:26">
      <c r="A85">
        <v>-2.49748107037413</v>
      </c>
      <c r="B85">
        <v>-0.473790481276471</v>
      </c>
      <c r="C85">
        <v>0</v>
      </c>
      <c r="D85" t="e">
        <f t="shared" si="12"/>
        <v>#N/A</v>
      </c>
      <c r="E85" t="e">
        <f t="shared" si="7"/>
        <v>#N/A</v>
      </c>
      <c r="P85">
        <v>-2.49748107037413</v>
      </c>
      <c r="Q85">
        <v>-0.473790481276471</v>
      </c>
      <c r="R85">
        <v>0</v>
      </c>
      <c r="S85" s="1"/>
      <c r="T85">
        <v>-2.49748107037413</v>
      </c>
      <c r="U85">
        <v>-0.473790481276471</v>
      </c>
      <c r="V85">
        <v>1</v>
      </c>
      <c r="W85">
        <f t="shared" si="10"/>
        <v>-2.49748107037413</v>
      </c>
      <c r="X85">
        <f t="shared" si="11"/>
        <v>-0.473790481276471</v>
      </c>
      <c r="Y85" t="e">
        <f t="shared" si="8"/>
        <v>#N/A</v>
      </c>
      <c r="Z85" t="e">
        <f t="shared" si="9"/>
        <v>#N/A</v>
      </c>
    </row>
    <row r="86" spans="1:26">
      <c r="A86">
        <v>-2.94157976387335</v>
      </c>
      <c r="B86">
        <v>-0.639753507030583</v>
      </c>
      <c r="C86">
        <v>0</v>
      </c>
      <c r="D86" t="e">
        <f t="shared" si="12"/>
        <v>#N/A</v>
      </c>
      <c r="E86" t="e">
        <f t="shared" si="7"/>
        <v>#N/A</v>
      </c>
      <c r="P86">
        <v>-2.94157976387335</v>
      </c>
      <c r="Q86">
        <v>-0.639753507030583</v>
      </c>
      <c r="R86">
        <v>1</v>
      </c>
      <c r="S86" s="1"/>
      <c r="T86">
        <v>-2.94157976387335</v>
      </c>
      <c r="U86">
        <v>-0.639753507030583</v>
      </c>
      <c r="V86">
        <v>1</v>
      </c>
      <c r="W86">
        <f t="shared" si="10"/>
        <v>-2.94157976387335</v>
      </c>
      <c r="X86">
        <f t="shared" si="11"/>
        <v>-0.639753507030583</v>
      </c>
      <c r="Y86" t="e">
        <f t="shared" si="8"/>
        <v>#N/A</v>
      </c>
      <c r="Z86" t="e">
        <f t="shared" si="9"/>
        <v>#N/A</v>
      </c>
    </row>
    <row r="87" spans="1:26">
      <c r="A87">
        <v>-2.91391858691088</v>
      </c>
      <c r="B87">
        <v>-0.634286373676876</v>
      </c>
      <c r="C87">
        <v>0</v>
      </c>
      <c r="D87" t="e">
        <f t="shared" si="12"/>
        <v>#N/A</v>
      </c>
      <c r="E87" t="e">
        <f t="shared" si="7"/>
        <v>#N/A</v>
      </c>
      <c r="P87">
        <v>-2.91391858691088</v>
      </c>
      <c r="Q87">
        <v>-0.634286373676876</v>
      </c>
      <c r="R87">
        <v>1</v>
      </c>
      <c r="S87" s="1"/>
      <c r="T87">
        <v>-2.91391858691088</v>
      </c>
      <c r="U87">
        <v>-0.634286373676876</v>
      </c>
      <c r="V87">
        <v>1</v>
      </c>
      <c r="W87">
        <f t="shared" si="10"/>
        <v>-2.91391858691088</v>
      </c>
      <c r="X87">
        <f t="shared" si="11"/>
        <v>-0.634286373676876</v>
      </c>
      <c r="Y87" t="e">
        <f t="shared" si="8"/>
        <v>#N/A</v>
      </c>
      <c r="Z87" t="e">
        <f t="shared" si="9"/>
        <v>#N/A</v>
      </c>
    </row>
    <row r="88" spans="1:26">
      <c r="A88">
        <v>-3.7062396434892</v>
      </c>
      <c r="B88">
        <v>-1.38061641114638</v>
      </c>
      <c r="C88">
        <v>0</v>
      </c>
      <c r="D88" t="e">
        <f t="shared" si="12"/>
        <v>#N/A</v>
      </c>
      <c r="E88" t="e">
        <f t="shared" si="7"/>
        <v>#N/A</v>
      </c>
      <c r="P88">
        <v>-3.7062396434892</v>
      </c>
      <c r="Q88">
        <v>-1.38061641114638</v>
      </c>
      <c r="R88">
        <v>1</v>
      </c>
      <c r="S88" s="1"/>
      <c r="T88">
        <v>-3.7062396434892</v>
      </c>
      <c r="U88">
        <v>-1.38061641114638</v>
      </c>
      <c r="V88">
        <v>1</v>
      </c>
      <c r="W88">
        <f t="shared" si="10"/>
        <v>-3.7062396434892</v>
      </c>
      <c r="X88">
        <f t="shared" si="11"/>
        <v>-1.38061641114638</v>
      </c>
      <c r="Y88" t="e">
        <f t="shared" si="8"/>
        <v>#N/A</v>
      </c>
      <c r="Z88" t="e">
        <f t="shared" si="9"/>
        <v>#N/A</v>
      </c>
    </row>
    <row r="89" spans="1:26">
      <c r="A89">
        <v>-1.95265709354551</v>
      </c>
      <c r="B89">
        <v>-0.257794857700895</v>
      </c>
      <c r="C89">
        <v>0</v>
      </c>
      <c r="D89" t="e">
        <f t="shared" si="12"/>
        <v>#N/A</v>
      </c>
      <c r="E89" t="e">
        <f t="shared" si="7"/>
        <v>#N/A</v>
      </c>
      <c r="P89">
        <v>-1.95265709354551</v>
      </c>
      <c r="Q89">
        <v>-0.257794857700895</v>
      </c>
      <c r="R89">
        <v>0</v>
      </c>
      <c r="S89" s="1"/>
      <c r="T89">
        <v>-1.95265709354551</v>
      </c>
      <c r="U89">
        <v>-0.257794857700895</v>
      </c>
      <c r="V89">
        <v>1</v>
      </c>
      <c r="W89">
        <f t="shared" si="10"/>
        <v>-1.95265709354551</v>
      </c>
      <c r="X89">
        <f t="shared" si="11"/>
        <v>-0.257794857700895</v>
      </c>
      <c r="Y89" t="e">
        <f t="shared" si="8"/>
        <v>#N/A</v>
      </c>
      <c r="Z89" t="e">
        <f t="shared" si="9"/>
        <v>#N/A</v>
      </c>
    </row>
    <row r="90" spans="1:26">
      <c r="A90">
        <v>-2.66020433938843</v>
      </c>
      <c r="B90">
        <v>-0.447701819258182</v>
      </c>
      <c r="C90">
        <v>0</v>
      </c>
      <c r="D90" t="e">
        <f t="shared" si="12"/>
        <v>#N/A</v>
      </c>
      <c r="E90" t="e">
        <f t="shared" si="7"/>
        <v>#N/A</v>
      </c>
      <c r="P90">
        <v>-2.66020433938843</v>
      </c>
      <c r="Q90">
        <v>-0.447701819258182</v>
      </c>
      <c r="R90">
        <v>0</v>
      </c>
      <c r="S90" s="1"/>
      <c r="T90">
        <v>-2.66020433938843</v>
      </c>
      <c r="U90">
        <v>-0.447701819258182</v>
      </c>
      <c r="V90">
        <v>1</v>
      </c>
      <c r="W90">
        <f t="shared" si="10"/>
        <v>-2.66020433938843</v>
      </c>
      <c r="X90">
        <f t="shared" si="11"/>
        <v>-0.447701819258182</v>
      </c>
      <c r="Y90" t="e">
        <f t="shared" si="8"/>
        <v>#N/A</v>
      </c>
      <c r="Z90" t="e">
        <f t="shared" si="9"/>
        <v>#N/A</v>
      </c>
    </row>
    <row r="91" spans="1:26">
      <c r="A91" s="1">
        <v>0.817304141138508</v>
      </c>
      <c r="B91">
        <v>-0.0412904131261224</v>
      </c>
      <c r="C91">
        <v>1</v>
      </c>
      <c r="D91">
        <f t="shared" si="12"/>
        <v>0.817304141138508</v>
      </c>
      <c r="E91">
        <f t="shared" si="7"/>
        <v>-0.0412904131261224</v>
      </c>
      <c r="P91" s="1">
        <v>0.817304141138508</v>
      </c>
      <c r="Q91">
        <v>-0.0412904131261224</v>
      </c>
      <c r="R91">
        <v>1</v>
      </c>
      <c r="S91" s="1"/>
      <c r="T91" s="1">
        <v>0.817304141138508</v>
      </c>
      <c r="U91">
        <v>-0.0412904131261224</v>
      </c>
      <c r="V91">
        <v>1</v>
      </c>
      <c r="W91">
        <f t="shared" si="10"/>
        <v>0.817304141138508</v>
      </c>
      <c r="X91">
        <f t="shared" si="11"/>
        <v>-0.0412904131261224</v>
      </c>
      <c r="Y91" t="e">
        <f t="shared" si="8"/>
        <v>#N/A</v>
      </c>
      <c r="Z91" t="e">
        <f t="shared" si="9"/>
        <v>#N/A</v>
      </c>
    </row>
    <row r="92" spans="1:26">
      <c r="A92" s="1">
        <v>1.21768511762674</v>
      </c>
      <c r="B92">
        <v>-0.0976752768236261</v>
      </c>
      <c r="C92">
        <v>1</v>
      </c>
      <c r="D92">
        <f t="shared" si="12"/>
        <v>1.21768511762674</v>
      </c>
      <c r="E92">
        <f t="shared" si="7"/>
        <v>-0.0976752768236261</v>
      </c>
      <c r="P92" s="1">
        <v>1.21768511762674</v>
      </c>
      <c r="Q92">
        <v>-0.0976752768236261</v>
      </c>
      <c r="R92">
        <v>1</v>
      </c>
      <c r="S92" s="1"/>
      <c r="T92" s="1">
        <v>1.21768511762674</v>
      </c>
      <c r="U92">
        <v>-0.0976752768236261</v>
      </c>
      <c r="V92">
        <v>1</v>
      </c>
      <c r="W92">
        <f t="shared" si="10"/>
        <v>1.21768511762674</v>
      </c>
      <c r="X92">
        <f t="shared" si="11"/>
        <v>-0.0976752768236261</v>
      </c>
      <c r="Y92" t="e">
        <f t="shared" si="8"/>
        <v>#N/A</v>
      </c>
      <c r="Z92" t="e">
        <f t="shared" si="9"/>
        <v>#N/A</v>
      </c>
    </row>
    <row r="93" spans="1:26">
      <c r="A93">
        <v>-1.66246174540948</v>
      </c>
      <c r="B93">
        <v>-0.178618154132253</v>
      </c>
      <c r="C93">
        <v>0</v>
      </c>
      <c r="D93" t="e">
        <f t="shared" si="12"/>
        <v>#N/A</v>
      </c>
      <c r="E93" t="e">
        <f t="shared" si="7"/>
        <v>#N/A</v>
      </c>
      <c r="P93">
        <v>-1.66246174540948</v>
      </c>
      <c r="Q93">
        <v>-0.178618154132253</v>
      </c>
      <c r="R93">
        <v>0</v>
      </c>
      <c r="S93" s="1"/>
      <c r="T93">
        <v>-1.66246174540948</v>
      </c>
      <c r="U93">
        <v>-0.178618154132253</v>
      </c>
      <c r="V93">
        <v>1</v>
      </c>
      <c r="W93">
        <f t="shared" si="10"/>
        <v>-1.66246174540948</v>
      </c>
      <c r="X93">
        <f t="shared" si="11"/>
        <v>-0.178618154132253</v>
      </c>
      <c r="Y93" t="e">
        <f t="shared" si="8"/>
        <v>#N/A</v>
      </c>
      <c r="Z93" t="e">
        <f t="shared" si="9"/>
        <v>#N/A</v>
      </c>
    </row>
    <row r="94" spans="1:26">
      <c r="A94">
        <v>-2.75111410813863</v>
      </c>
      <c r="B94">
        <v>-0.567541670968296</v>
      </c>
      <c r="C94">
        <v>0</v>
      </c>
      <c r="D94" t="e">
        <f t="shared" si="12"/>
        <v>#N/A</v>
      </c>
      <c r="E94" t="e">
        <f t="shared" si="7"/>
        <v>#N/A</v>
      </c>
      <c r="P94">
        <v>-2.75111410813863</v>
      </c>
      <c r="Q94">
        <v>-0.567541670968296</v>
      </c>
      <c r="R94">
        <v>1</v>
      </c>
      <c r="S94" s="1"/>
      <c r="T94">
        <v>-2.75111410813863</v>
      </c>
      <c r="U94">
        <v>-0.567541670968296</v>
      </c>
      <c r="V94">
        <v>1</v>
      </c>
      <c r="W94">
        <f t="shared" si="10"/>
        <v>-2.75111410813863</v>
      </c>
      <c r="X94">
        <f t="shared" si="11"/>
        <v>-0.567541670968296</v>
      </c>
      <c r="Y94" t="e">
        <f t="shared" si="8"/>
        <v>#N/A</v>
      </c>
      <c r="Z94" t="e">
        <f t="shared" si="9"/>
        <v>#N/A</v>
      </c>
    </row>
    <row r="95" spans="1:26">
      <c r="A95">
        <v>-3.3187370052714</v>
      </c>
      <c r="B95">
        <v>-0.813740301041872</v>
      </c>
      <c r="C95">
        <v>0</v>
      </c>
      <c r="D95" t="e">
        <f t="shared" si="12"/>
        <v>#N/A</v>
      </c>
      <c r="E95" t="e">
        <f t="shared" si="7"/>
        <v>#N/A</v>
      </c>
      <c r="P95">
        <v>-3.3187370052714</v>
      </c>
      <c r="Q95">
        <v>-0.813740301041872</v>
      </c>
      <c r="R95">
        <v>1</v>
      </c>
      <c r="S95" s="1"/>
      <c r="T95">
        <v>-3.3187370052714</v>
      </c>
      <c r="U95">
        <v>-0.813740301041872</v>
      </c>
      <c r="V95">
        <v>1</v>
      </c>
      <c r="W95">
        <f t="shared" si="10"/>
        <v>-3.3187370052714</v>
      </c>
      <c r="X95">
        <f t="shared" si="11"/>
        <v>-0.813740301041872</v>
      </c>
      <c r="Y95" t="e">
        <f t="shared" si="8"/>
        <v>#N/A</v>
      </c>
      <c r="Z95" t="e">
        <f t="shared" si="9"/>
        <v>#N/A</v>
      </c>
    </row>
    <row r="96" spans="1:26">
      <c r="A96">
        <v>-0.214063181764215</v>
      </c>
      <c r="B96">
        <v>-0.00263923557822202</v>
      </c>
      <c r="C96">
        <v>0</v>
      </c>
      <c r="D96" t="e">
        <f t="shared" si="12"/>
        <v>#N/A</v>
      </c>
      <c r="E96" t="e">
        <f t="shared" si="7"/>
        <v>#N/A</v>
      </c>
      <c r="P96">
        <v>-0.214063181764215</v>
      </c>
      <c r="Q96">
        <v>-0.00263923557822202</v>
      </c>
      <c r="R96">
        <v>0</v>
      </c>
      <c r="S96" s="1"/>
      <c r="T96">
        <v>-0.214063181764215</v>
      </c>
      <c r="U96">
        <v>-0.00263923557822202</v>
      </c>
      <c r="V96">
        <v>0</v>
      </c>
      <c r="W96" t="e">
        <f t="shared" si="10"/>
        <v>#N/A</v>
      </c>
      <c r="X96" t="e">
        <f t="shared" si="11"/>
        <v>#N/A</v>
      </c>
      <c r="Y96">
        <f t="shared" si="8"/>
        <v>-0.214063181764215</v>
      </c>
      <c r="Z96">
        <f t="shared" si="9"/>
        <v>-0.00263923557822202</v>
      </c>
    </row>
    <row r="97" spans="1:26">
      <c r="A97">
        <v>-1.09902221958978</v>
      </c>
      <c r="B97">
        <v>-0.0725097027945168</v>
      </c>
      <c r="C97">
        <v>0</v>
      </c>
      <c r="D97" t="e">
        <f t="shared" si="12"/>
        <v>#N/A</v>
      </c>
      <c r="E97" t="e">
        <f t="shared" si="7"/>
        <v>#N/A</v>
      </c>
      <c r="P97">
        <v>-1.09902221958978</v>
      </c>
      <c r="Q97">
        <v>-0.0725097027945168</v>
      </c>
      <c r="R97">
        <v>0</v>
      </c>
      <c r="S97" s="1"/>
      <c r="T97">
        <v>-1.09902221958978</v>
      </c>
      <c r="U97">
        <v>-0.0725097027945168</v>
      </c>
      <c r="V97">
        <v>1</v>
      </c>
      <c r="W97">
        <f t="shared" si="10"/>
        <v>-1.09902221958978</v>
      </c>
      <c r="X97">
        <f t="shared" si="11"/>
        <v>-0.0725097027945168</v>
      </c>
      <c r="Y97" t="e">
        <f t="shared" si="8"/>
        <v>#N/A</v>
      </c>
      <c r="Z97" t="e">
        <f t="shared" si="9"/>
        <v>#N/A</v>
      </c>
    </row>
    <row r="98" spans="1:26">
      <c r="A98">
        <v>-1.94767785410784</v>
      </c>
      <c r="B98">
        <v>-0.263437687088446</v>
      </c>
      <c r="C98">
        <v>0</v>
      </c>
      <c r="D98" t="e">
        <f t="shared" si="12"/>
        <v>#N/A</v>
      </c>
      <c r="E98" t="e">
        <f t="shared" si="7"/>
        <v>#N/A</v>
      </c>
      <c r="P98">
        <v>-1.94767785410784</v>
      </c>
      <c r="Q98">
        <v>-0.263437687088446</v>
      </c>
      <c r="R98">
        <v>0</v>
      </c>
      <c r="S98" s="1"/>
      <c r="T98">
        <v>-1.94767785410784</v>
      </c>
      <c r="U98">
        <v>-0.263437687088446</v>
      </c>
      <c r="V98">
        <v>1</v>
      </c>
      <c r="W98">
        <f t="shared" si="10"/>
        <v>-1.94767785410784</v>
      </c>
      <c r="X98">
        <f t="shared" si="11"/>
        <v>-0.263437687088446</v>
      </c>
      <c r="Y98" t="e">
        <f t="shared" si="8"/>
        <v>#N/A</v>
      </c>
      <c r="Z98" t="e">
        <f t="shared" si="9"/>
        <v>#N/A</v>
      </c>
    </row>
    <row r="99" spans="1:26">
      <c r="A99">
        <v>-0.499991013628241</v>
      </c>
      <c r="B99">
        <v>-0.020647822314858</v>
      </c>
      <c r="C99">
        <v>0</v>
      </c>
      <c r="D99" t="e">
        <f t="shared" si="12"/>
        <v>#N/A</v>
      </c>
      <c r="E99" t="e">
        <f t="shared" si="7"/>
        <v>#N/A</v>
      </c>
      <c r="P99">
        <v>-0.499991013628241</v>
      </c>
      <c r="Q99">
        <v>-0.020647822314858</v>
      </c>
      <c r="R99">
        <v>0</v>
      </c>
      <c r="S99" s="1"/>
      <c r="T99">
        <v>-0.499991013628241</v>
      </c>
      <c r="U99">
        <v>-0.020647822314858</v>
      </c>
      <c r="V99">
        <v>0</v>
      </c>
      <c r="W99" t="e">
        <f t="shared" si="10"/>
        <v>#N/A</v>
      </c>
      <c r="X99" t="e">
        <f t="shared" si="11"/>
        <v>#N/A</v>
      </c>
      <c r="Y99">
        <f t="shared" si="8"/>
        <v>-0.499991013628241</v>
      </c>
      <c r="Z99">
        <f t="shared" si="9"/>
        <v>-0.020647822314858</v>
      </c>
    </row>
    <row r="100" spans="1:26">
      <c r="A100">
        <v>-2.52618506879869</v>
      </c>
      <c r="B100">
        <v>-0.403305714642633</v>
      </c>
      <c r="C100">
        <v>0</v>
      </c>
      <c r="D100" t="e">
        <f t="shared" si="12"/>
        <v>#N/A</v>
      </c>
      <c r="E100" t="e">
        <f t="shared" si="7"/>
        <v>#N/A</v>
      </c>
      <c r="P100">
        <v>-2.52618506879869</v>
      </c>
      <c r="Q100">
        <v>-0.403305714642633</v>
      </c>
      <c r="R100">
        <v>0</v>
      </c>
      <c r="S100" s="1"/>
      <c r="T100">
        <v>-2.52618506879869</v>
      </c>
      <c r="U100">
        <v>-0.403305714642633</v>
      </c>
      <c r="V100">
        <v>1</v>
      </c>
      <c r="W100">
        <f t="shared" si="10"/>
        <v>-2.52618506879869</v>
      </c>
      <c r="X100">
        <f t="shared" si="11"/>
        <v>-0.403305714642633</v>
      </c>
      <c r="Y100" t="e">
        <f t="shared" si="8"/>
        <v>#N/A</v>
      </c>
      <c r="Z100" t="e">
        <f t="shared" si="9"/>
        <v>#N/A</v>
      </c>
    </row>
    <row r="101" spans="1:26">
      <c r="A101" s="1">
        <v>1.96360772777726</v>
      </c>
      <c r="B101">
        <v>-0.238704899206586</v>
      </c>
      <c r="C101">
        <v>1</v>
      </c>
      <c r="D101">
        <f t="shared" si="12"/>
        <v>1.96360772777726</v>
      </c>
      <c r="E101">
        <f t="shared" si="7"/>
        <v>-0.238704899206586</v>
      </c>
      <c r="P101" s="1">
        <v>1.96360772777726</v>
      </c>
      <c r="Q101">
        <v>-0.238704899206586</v>
      </c>
      <c r="R101">
        <v>1</v>
      </c>
      <c r="S101" s="1"/>
      <c r="T101" s="1">
        <v>1.96360772777726</v>
      </c>
      <c r="U101">
        <v>-0.238704899206586</v>
      </c>
      <c r="V101">
        <v>1</v>
      </c>
      <c r="W101">
        <f t="shared" si="10"/>
        <v>1.96360772777726</v>
      </c>
      <c r="X101">
        <f t="shared" si="11"/>
        <v>-0.238704899206586</v>
      </c>
      <c r="Y101" t="e">
        <f t="shared" si="8"/>
        <v>#N/A</v>
      </c>
      <c r="Z101" t="e">
        <f t="shared" si="9"/>
        <v>#N/A</v>
      </c>
    </row>
    <row r="102" spans="1:26">
      <c r="A102">
        <v>-1.02715842858873</v>
      </c>
      <c r="B102">
        <v>-0.0951626956559304</v>
      </c>
      <c r="C102">
        <v>0</v>
      </c>
      <c r="D102" t="e">
        <f t="shared" si="12"/>
        <v>#N/A</v>
      </c>
      <c r="E102" t="e">
        <f t="shared" si="7"/>
        <v>#N/A</v>
      </c>
      <c r="P102">
        <v>-1.02715842858873</v>
      </c>
      <c r="Q102">
        <v>-0.0951626956559304</v>
      </c>
      <c r="R102">
        <v>0</v>
      </c>
      <c r="S102" s="1"/>
      <c r="T102">
        <v>-1.02715842858873</v>
      </c>
      <c r="U102">
        <v>-0.0951626956559304</v>
      </c>
      <c r="V102">
        <v>1</v>
      </c>
      <c r="W102">
        <f t="shared" si="10"/>
        <v>-1.02715842858873</v>
      </c>
      <c r="X102">
        <f t="shared" si="11"/>
        <v>-0.0951626956559304</v>
      </c>
      <c r="Y102" t="e">
        <f t="shared" si="8"/>
        <v>#N/A</v>
      </c>
      <c r="Z102" t="e">
        <f t="shared" si="9"/>
        <v>#N/A</v>
      </c>
    </row>
    <row r="103" spans="1:26">
      <c r="A103" s="1">
        <v>3.03248340794889</v>
      </c>
      <c r="B103">
        <v>-0.798991812624053</v>
      </c>
      <c r="C103">
        <v>0</v>
      </c>
      <c r="D103" t="e">
        <f t="shared" si="12"/>
        <v>#N/A</v>
      </c>
      <c r="E103" t="e">
        <f t="shared" si="7"/>
        <v>#N/A</v>
      </c>
      <c r="P103" s="1">
        <v>3.03248340794889</v>
      </c>
      <c r="Q103">
        <v>-0.798991812624053</v>
      </c>
      <c r="R103">
        <v>1</v>
      </c>
      <c r="S103" s="1"/>
      <c r="T103" s="1">
        <v>3.03248340794889</v>
      </c>
      <c r="U103">
        <v>-0.798991812624053</v>
      </c>
      <c r="V103">
        <v>1</v>
      </c>
      <c r="W103">
        <f t="shared" si="10"/>
        <v>3.03248340794889</v>
      </c>
      <c r="X103">
        <f t="shared" si="11"/>
        <v>-0.798991812624053</v>
      </c>
      <c r="Y103" t="e">
        <f t="shared" si="8"/>
        <v>#N/A</v>
      </c>
      <c r="Z103" t="e">
        <f t="shared" si="9"/>
        <v>#N/A</v>
      </c>
    </row>
    <row r="104" spans="1:26">
      <c r="A104" s="1">
        <v>1.51559026908439</v>
      </c>
      <c r="B104">
        <v>-0.166006987794491</v>
      </c>
      <c r="C104">
        <v>1</v>
      </c>
      <c r="D104">
        <f t="shared" si="12"/>
        <v>1.51559026908439</v>
      </c>
      <c r="E104">
        <f t="shared" si="7"/>
        <v>-0.166006987794491</v>
      </c>
      <c r="P104" s="1">
        <v>1.51559026908439</v>
      </c>
      <c r="Q104">
        <v>-0.166006987794491</v>
      </c>
      <c r="R104">
        <v>1</v>
      </c>
      <c r="S104" s="1"/>
      <c r="T104" s="1">
        <v>1.51559026908439</v>
      </c>
      <c r="U104">
        <v>-0.166006987794491</v>
      </c>
      <c r="V104">
        <v>1</v>
      </c>
      <c r="W104">
        <f t="shared" si="10"/>
        <v>1.51559026908439</v>
      </c>
      <c r="X104">
        <f t="shared" si="11"/>
        <v>-0.166006987794491</v>
      </c>
      <c r="Y104" t="e">
        <f t="shared" si="8"/>
        <v>#N/A</v>
      </c>
      <c r="Z104" t="e">
        <f t="shared" si="9"/>
        <v>#N/A</v>
      </c>
    </row>
    <row r="105" spans="1:26">
      <c r="A105" s="1">
        <v>2.21864282846411</v>
      </c>
      <c r="B105">
        <v>-0.364406026387512</v>
      </c>
      <c r="C105">
        <v>1</v>
      </c>
      <c r="D105">
        <f t="shared" si="12"/>
        <v>2.21864282846411</v>
      </c>
      <c r="E105">
        <f t="shared" si="7"/>
        <v>-0.364406026387512</v>
      </c>
      <c r="P105" s="1">
        <v>2.21864282846411</v>
      </c>
      <c r="Q105">
        <v>-0.364406026387512</v>
      </c>
      <c r="R105">
        <v>1</v>
      </c>
      <c r="S105" s="1"/>
      <c r="T105" s="1">
        <v>2.21864282846411</v>
      </c>
      <c r="U105">
        <v>-0.364406026387512</v>
      </c>
      <c r="V105">
        <v>1</v>
      </c>
      <c r="W105">
        <f t="shared" si="10"/>
        <v>2.21864282846411</v>
      </c>
      <c r="X105">
        <f t="shared" si="11"/>
        <v>-0.364406026387512</v>
      </c>
      <c r="Y105" t="e">
        <f t="shared" si="8"/>
        <v>#N/A</v>
      </c>
      <c r="Z105" t="e">
        <f t="shared" si="9"/>
        <v>#N/A</v>
      </c>
    </row>
    <row r="106" spans="1:26">
      <c r="A106">
        <v>-2.40385821013847</v>
      </c>
      <c r="B106">
        <v>-0.386024370190217</v>
      </c>
      <c r="C106">
        <v>0</v>
      </c>
      <c r="D106" t="e">
        <f t="shared" si="12"/>
        <v>#N/A</v>
      </c>
      <c r="E106" t="e">
        <f t="shared" si="7"/>
        <v>#N/A</v>
      </c>
      <c r="P106">
        <v>-2.40385821013847</v>
      </c>
      <c r="Q106">
        <v>-0.386024370190217</v>
      </c>
      <c r="R106">
        <v>0</v>
      </c>
      <c r="S106" s="1"/>
      <c r="T106">
        <v>-2.40385821013847</v>
      </c>
      <c r="U106">
        <v>-0.386024370190217</v>
      </c>
      <c r="V106">
        <v>1</v>
      </c>
      <c r="W106">
        <f t="shared" si="10"/>
        <v>-2.40385821013847</v>
      </c>
      <c r="X106">
        <f t="shared" si="11"/>
        <v>-0.386024370190217</v>
      </c>
      <c r="Y106" t="e">
        <f t="shared" si="8"/>
        <v>#N/A</v>
      </c>
      <c r="Z106" t="e">
        <f t="shared" si="9"/>
        <v>#N/A</v>
      </c>
    </row>
    <row r="107" spans="1:26">
      <c r="A107" s="1">
        <v>2.00630520800945</v>
      </c>
      <c r="B107">
        <v>-0.220189573604671</v>
      </c>
      <c r="C107">
        <v>1</v>
      </c>
      <c r="D107">
        <f t="shared" si="12"/>
        <v>2.00630520800945</v>
      </c>
      <c r="E107">
        <f t="shared" si="7"/>
        <v>-0.220189573604671</v>
      </c>
      <c r="P107" s="1">
        <v>2.00630520800945</v>
      </c>
      <c r="Q107">
        <v>-0.220189573604671</v>
      </c>
      <c r="R107">
        <v>1</v>
      </c>
      <c r="S107" s="1"/>
      <c r="T107" s="1">
        <v>2.00630520800945</v>
      </c>
      <c r="U107">
        <v>-0.220189573604671</v>
      </c>
      <c r="V107">
        <v>1</v>
      </c>
      <c r="W107">
        <f t="shared" si="10"/>
        <v>2.00630520800945</v>
      </c>
      <c r="X107">
        <f t="shared" si="11"/>
        <v>-0.220189573604671</v>
      </c>
      <c r="Y107" t="e">
        <f t="shared" si="8"/>
        <v>#N/A</v>
      </c>
      <c r="Z107" t="e">
        <f t="shared" si="9"/>
        <v>#N/A</v>
      </c>
    </row>
    <row r="108" spans="1:26">
      <c r="A108" s="1">
        <v>3.17911628257576</v>
      </c>
      <c r="B108">
        <v>-0.775370338544423</v>
      </c>
      <c r="C108">
        <v>0</v>
      </c>
      <c r="D108" t="e">
        <f t="shared" si="12"/>
        <v>#N/A</v>
      </c>
      <c r="E108" t="e">
        <f t="shared" si="7"/>
        <v>#N/A</v>
      </c>
      <c r="P108" s="1">
        <v>3.17911628257576</v>
      </c>
      <c r="Q108">
        <v>-0.775370338544423</v>
      </c>
      <c r="R108">
        <v>1</v>
      </c>
      <c r="S108" s="1"/>
      <c r="T108" s="1">
        <v>3.17911628257576</v>
      </c>
      <c r="U108">
        <v>-0.775370338544423</v>
      </c>
      <c r="V108">
        <v>1</v>
      </c>
      <c r="W108">
        <f t="shared" si="10"/>
        <v>3.17911628257576</v>
      </c>
      <c r="X108">
        <f t="shared" si="11"/>
        <v>-0.775370338544423</v>
      </c>
      <c r="Y108" t="e">
        <f t="shared" si="8"/>
        <v>#N/A</v>
      </c>
      <c r="Z108" t="e">
        <f t="shared" si="9"/>
        <v>#N/A</v>
      </c>
    </row>
    <row r="109" spans="1:26">
      <c r="A109">
        <v>-1.45188351081127</v>
      </c>
      <c r="B109">
        <v>-0.122170581689271</v>
      </c>
      <c r="C109">
        <v>0</v>
      </c>
      <c r="D109" t="e">
        <f t="shared" si="12"/>
        <v>#N/A</v>
      </c>
      <c r="E109" t="e">
        <f t="shared" si="7"/>
        <v>#N/A</v>
      </c>
      <c r="P109">
        <v>-1.45188351081127</v>
      </c>
      <c r="Q109">
        <v>-0.122170581689271</v>
      </c>
      <c r="R109">
        <v>0</v>
      </c>
      <c r="S109" s="1"/>
      <c r="T109">
        <v>-1.45188351081127</v>
      </c>
      <c r="U109">
        <v>-0.122170581689271</v>
      </c>
      <c r="V109">
        <v>1</v>
      </c>
      <c r="W109">
        <f t="shared" si="10"/>
        <v>-1.45188351081127</v>
      </c>
      <c r="X109">
        <f t="shared" si="11"/>
        <v>-0.122170581689271</v>
      </c>
      <c r="Y109" t="e">
        <f t="shared" si="8"/>
        <v>#N/A</v>
      </c>
      <c r="Z109" t="e">
        <f t="shared" si="9"/>
        <v>#N/A</v>
      </c>
    </row>
    <row r="110" spans="1:26">
      <c r="A110" s="1">
        <v>1.21496393046182</v>
      </c>
      <c r="B110">
        <v>-0.0842420755716972</v>
      </c>
      <c r="C110">
        <v>1</v>
      </c>
      <c r="D110">
        <f t="shared" si="12"/>
        <v>1.21496393046182</v>
      </c>
      <c r="E110">
        <f t="shared" si="7"/>
        <v>-0.0842420755716972</v>
      </c>
      <c r="P110" s="1">
        <v>1.21496393046182</v>
      </c>
      <c r="Q110">
        <v>-0.0842420755716972</v>
      </c>
      <c r="R110">
        <v>1</v>
      </c>
      <c r="S110" s="1"/>
      <c r="T110" s="1">
        <v>1.21496393046182</v>
      </c>
      <c r="U110">
        <v>-0.0842420755716972</v>
      </c>
      <c r="V110">
        <v>1</v>
      </c>
      <c r="W110">
        <f t="shared" si="10"/>
        <v>1.21496393046182</v>
      </c>
      <c r="X110">
        <f t="shared" si="11"/>
        <v>-0.0842420755716972</v>
      </c>
      <c r="Y110" t="e">
        <f t="shared" si="8"/>
        <v>#N/A</v>
      </c>
      <c r="Z110" t="e">
        <f t="shared" si="9"/>
        <v>#N/A</v>
      </c>
    </row>
    <row r="111" spans="1:26">
      <c r="A111" s="1">
        <v>2.04613300536966</v>
      </c>
      <c r="B111">
        <v>-0.298099360827213</v>
      </c>
      <c r="C111">
        <v>1</v>
      </c>
      <c r="D111">
        <f t="shared" si="12"/>
        <v>2.04613300536966</v>
      </c>
      <c r="E111">
        <f t="shared" si="7"/>
        <v>-0.298099360827213</v>
      </c>
      <c r="P111" s="1">
        <v>2.04613300536966</v>
      </c>
      <c r="Q111">
        <v>-0.298099360827213</v>
      </c>
      <c r="R111">
        <v>1</v>
      </c>
      <c r="S111" s="1"/>
      <c r="T111" s="1">
        <v>2.04613300536966</v>
      </c>
      <c r="U111">
        <v>-0.298099360827213</v>
      </c>
      <c r="V111">
        <v>1</v>
      </c>
      <c r="W111">
        <f t="shared" si="10"/>
        <v>2.04613300536966</v>
      </c>
      <c r="X111">
        <f t="shared" si="11"/>
        <v>-0.298099360827213</v>
      </c>
      <c r="Y111" t="e">
        <f t="shared" si="8"/>
        <v>#N/A</v>
      </c>
      <c r="Z111" t="e">
        <f t="shared" si="9"/>
        <v>#N/A</v>
      </c>
    </row>
    <row r="112" spans="1:26">
      <c r="A112">
        <v>-1.6218261398374</v>
      </c>
      <c r="B112">
        <v>-0.196869701873479</v>
      </c>
      <c r="C112">
        <v>0</v>
      </c>
      <c r="D112" t="e">
        <f t="shared" si="12"/>
        <v>#N/A</v>
      </c>
      <c r="E112" t="e">
        <f t="shared" si="7"/>
        <v>#N/A</v>
      </c>
      <c r="P112">
        <v>-1.6218261398374</v>
      </c>
      <c r="Q112">
        <v>-0.196869701873479</v>
      </c>
      <c r="R112">
        <v>0</v>
      </c>
      <c r="S112" s="1"/>
      <c r="T112">
        <v>-1.6218261398374</v>
      </c>
      <c r="U112">
        <v>-0.196869701873479</v>
      </c>
      <c r="V112">
        <v>1</v>
      </c>
      <c r="W112">
        <f t="shared" si="10"/>
        <v>-1.6218261398374</v>
      </c>
      <c r="X112">
        <f t="shared" si="11"/>
        <v>-0.196869701873479</v>
      </c>
      <c r="Y112" t="e">
        <f t="shared" si="8"/>
        <v>#N/A</v>
      </c>
      <c r="Z112" t="e">
        <f t="shared" si="9"/>
        <v>#N/A</v>
      </c>
    </row>
    <row r="113" spans="1:26">
      <c r="A113" s="1">
        <v>3.17993199838879</v>
      </c>
      <c r="B113">
        <v>-0.75307501733792</v>
      </c>
      <c r="C113">
        <v>0</v>
      </c>
      <c r="D113" t="e">
        <f t="shared" si="12"/>
        <v>#N/A</v>
      </c>
      <c r="E113" t="e">
        <f t="shared" si="7"/>
        <v>#N/A</v>
      </c>
      <c r="P113" s="1">
        <v>3.17993199838879</v>
      </c>
      <c r="Q113">
        <v>-0.75307501733792</v>
      </c>
      <c r="R113">
        <v>1</v>
      </c>
      <c r="S113" s="1"/>
      <c r="T113" s="1">
        <v>3.17993199838879</v>
      </c>
      <c r="U113">
        <v>-0.75307501733792</v>
      </c>
      <c r="V113">
        <v>1</v>
      </c>
      <c r="W113">
        <f t="shared" si="10"/>
        <v>3.17993199838879</v>
      </c>
      <c r="X113">
        <f t="shared" si="11"/>
        <v>-0.75307501733792</v>
      </c>
      <c r="Y113" t="e">
        <f t="shared" si="8"/>
        <v>#N/A</v>
      </c>
      <c r="Z113" t="e">
        <f t="shared" si="9"/>
        <v>#N/A</v>
      </c>
    </row>
    <row r="114" spans="1:26">
      <c r="A114" s="1">
        <v>3.9679918757244</v>
      </c>
      <c r="B114">
        <v>-1.46831842121527</v>
      </c>
      <c r="C114">
        <v>0</v>
      </c>
      <c r="D114" t="e">
        <f t="shared" si="12"/>
        <v>#N/A</v>
      </c>
      <c r="E114" t="e">
        <f t="shared" si="7"/>
        <v>#N/A</v>
      </c>
      <c r="P114" s="1">
        <v>3.9679918757244</v>
      </c>
      <c r="Q114">
        <v>-1.46831842121527</v>
      </c>
      <c r="R114">
        <v>1</v>
      </c>
      <c r="S114" s="1"/>
      <c r="T114" s="1">
        <v>3.9679918757244</v>
      </c>
      <c r="U114">
        <v>-1.46831842121527</v>
      </c>
      <c r="V114">
        <v>1</v>
      </c>
      <c r="W114">
        <f t="shared" si="10"/>
        <v>3.9679918757244</v>
      </c>
      <c r="X114">
        <f t="shared" si="11"/>
        <v>-1.46831842121527</v>
      </c>
      <c r="Y114" t="e">
        <f t="shared" si="8"/>
        <v>#N/A</v>
      </c>
      <c r="Z114" t="e">
        <f t="shared" si="9"/>
        <v>#N/A</v>
      </c>
    </row>
    <row r="115" spans="1:26">
      <c r="A115" s="1">
        <v>0.329897727985084</v>
      </c>
      <c r="B115">
        <v>-0.00955610600497617</v>
      </c>
      <c r="C115">
        <v>1</v>
      </c>
      <c r="D115">
        <f t="shared" si="12"/>
        <v>0.329897727985084</v>
      </c>
      <c r="E115">
        <f t="shared" si="7"/>
        <v>-0.00955610600497617</v>
      </c>
      <c r="P115" s="1">
        <v>0.329897727985084</v>
      </c>
      <c r="Q115">
        <v>-0.00955610600497617</v>
      </c>
      <c r="R115">
        <v>1</v>
      </c>
      <c r="S115" s="1"/>
      <c r="T115" s="1">
        <v>0.329897727985084</v>
      </c>
      <c r="U115">
        <v>-0.00955610600497617</v>
      </c>
      <c r="V115">
        <v>1</v>
      </c>
      <c r="W115">
        <f t="shared" si="10"/>
        <v>0.329897727985084</v>
      </c>
      <c r="X115">
        <f t="shared" si="11"/>
        <v>-0.00955610600497617</v>
      </c>
      <c r="Y115" t="e">
        <f t="shared" si="8"/>
        <v>#N/A</v>
      </c>
      <c r="Z115" t="e">
        <f t="shared" si="9"/>
        <v>#N/A</v>
      </c>
    </row>
    <row r="116" spans="1:26">
      <c r="A116" s="1">
        <v>4.07816587564461</v>
      </c>
      <c r="B116">
        <v>-1.20211121563515</v>
      </c>
      <c r="C116">
        <v>0</v>
      </c>
      <c r="D116" t="e">
        <f t="shared" si="12"/>
        <v>#N/A</v>
      </c>
      <c r="E116" t="e">
        <f t="shared" si="7"/>
        <v>#N/A</v>
      </c>
      <c r="P116" s="1">
        <v>4.07816587564461</v>
      </c>
      <c r="Q116">
        <v>-1.20211121563515</v>
      </c>
      <c r="R116">
        <v>1</v>
      </c>
      <c r="S116" s="1"/>
      <c r="T116" s="1">
        <v>4.07816587564461</v>
      </c>
      <c r="U116">
        <v>-1.20211121563515</v>
      </c>
      <c r="V116">
        <v>1</v>
      </c>
      <c r="W116">
        <f t="shared" si="10"/>
        <v>4.07816587564461</v>
      </c>
      <c r="X116">
        <f t="shared" si="11"/>
        <v>-1.20211121563515</v>
      </c>
      <c r="Y116" t="e">
        <f t="shared" si="8"/>
        <v>#N/A</v>
      </c>
      <c r="Z116" t="e">
        <f t="shared" si="9"/>
        <v>#N/A</v>
      </c>
    </row>
    <row r="117" spans="1:26">
      <c r="A117">
        <v>-0.3175660124596</v>
      </c>
      <c r="B117">
        <v>-0.00960546772849924</v>
      </c>
      <c r="C117">
        <v>0</v>
      </c>
      <c r="D117" t="e">
        <f t="shared" si="12"/>
        <v>#N/A</v>
      </c>
      <c r="E117" t="e">
        <f t="shared" si="7"/>
        <v>#N/A</v>
      </c>
      <c r="P117">
        <v>-0.3175660124596</v>
      </c>
      <c r="Q117">
        <v>-0.00960546772849924</v>
      </c>
      <c r="R117">
        <v>0</v>
      </c>
      <c r="S117" s="1"/>
      <c r="T117">
        <v>-0.3175660124596</v>
      </c>
      <c r="U117">
        <v>-0.00960546772849924</v>
      </c>
      <c r="V117">
        <v>0</v>
      </c>
      <c r="W117" t="e">
        <f t="shared" si="10"/>
        <v>#N/A</v>
      </c>
      <c r="X117" t="e">
        <f t="shared" si="11"/>
        <v>#N/A</v>
      </c>
      <c r="Y117">
        <f t="shared" si="8"/>
        <v>-0.3175660124596</v>
      </c>
      <c r="Z117">
        <f t="shared" si="9"/>
        <v>-0.00960546772849924</v>
      </c>
    </row>
    <row r="118" spans="1:26">
      <c r="A118" s="1">
        <v>3.31129112974337</v>
      </c>
      <c r="B118">
        <v>-0.810882919769859</v>
      </c>
      <c r="C118">
        <v>0</v>
      </c>
      <c r="D118" t="e">
        <f t="shared" si="12"/>
        <v>#N/A</v>
      </c>
      <c r="E118" t="e">
        <f t="shared" si="7"/>
        <v>#N/A</v>
      </c>
      <c r="P118" s="1">
        <v>3.31129112974337</v>
      </c>
      <c r="Q118">
        <v>-0.810882919769859</v>
      </c>
      <c r="R118">
        <v>1</v>
      </c>
      <c r="S118" s="1"/>
      <c r="T118" s="1">
        <v>3.31129112974337</v>
      </c>
      <c r="U118">
        <v>-0.810882919769859</v>
      </c>
      <c r="V118">
        <v>1</v>
      </c>
      <c r="W118">
        <f t="shared" si="10"/>
        <v>3.31129112974337</v>
      </c>
      <c r="X118">
        <f t="shared" si="11"/>
        <v>-0.810882919769859</v>
      </c>
      <c r="Y118" t="e">
        <f t="shared" si="8"/>
        <v>#N/A</v>
      </c>
      <c r="Z118" t="e">
        <f t="shared" si="9"/>
        <v>#N/A</v>
      </c>
    </row>
    <row r="119" spans="1:26">
      <c r="A119">
        <v>-0.95280938579073</v>
      </c>
      <c r="B119">
        <v>-0.0568346353452893</v>
      </c>
      <c r="C119">
        <v>0</v>
      </c>
      <c r="D119" t="e">
        <f t="shared" si="12"/>
        <v>#N/A</v>
      </c>
      <c r="E119" t="e">
        <f t="shared" si="7"/>
        <v>#N/A</v>
      </c>
      <c r="P119">
        <v>-0.95280938579073</v>
      </c>
      <c r="Q119">
        <v>-0.0568346353452893</v>
      </c>
      <c r="R119">
        <v>0</v>
      </c>
      <c r="S119" s="1"/>
      <c r="T119">
        <v>-0.95280938579073</v>
      </c>
      <c r="U119">
        <v>-0.0568346353452893</v>
      </c>
      <c r="V119">
        <v>1</v>
      </c>
      <c r="W119">
        <f t="shared" si="10"/>
        <v>-0.95280938579073</v>
      </c>
      <c r="X119">
        <f t="shared" si="11"/>
        <v>-0.0568346353452893</v>
      </c>
      <c r="Y119" t="e">
        <f t="shared" si="8"/>
        <v>#N/A</v>
      </c>
      <c r="Z119" t="e">
        <f t="shared" si="9"/>
        <v>#N/A</v>
      </c>
    </row>
    <row r="120" spans="1:26">
      <c r="A120" s="1">
        <v>3.03768998385259</v>
      </c>
      <c r="B120">
        <v>-1.67347742477346</v>
      </c>
      <c r="C120">
        <v>0</v>
      </c>
      <c r="D120" t="e">
        <f t="shared" si="12"/>
        <v>#N/A</v>
      </c>
      <c r="E120" t="e">
        <f t="shared" si="7"/>
        <v>#N/A</v>
      </c>
      <c r="P120" s="1">
        <v>3.03768998385259</v>
      </c>
      <c r="Q120">
        <v>-1.67347742477346</v>
      </c>
      <c r="R120">
        <v>1</v>
      </c>
      <c r="S120" s="1"/>
      <c r="T120" s="1">
        <v>3.03768998385259</v>
      </c>
      <c r="U120">
        <v>-1.67347742477346</v>
      </c>
      <c r="V120">
        <v>1</v>
      </c>
      <c r="W120">
        <f t="shared" si="10"/>
        <v>3.03768998385259</v>
      </c>
      <c r="X120">
        <f t="shared" si="11"/>
        <v>-1.67347742477346</v>
      </c>
      <c r="Y120" t="e">
        <f t="shared" si="8"/>
        <v>#N/A</v>
      </c>
      <c r="Z120" t="e">
        <f t="shared" si="9"/>
        <v>#N/A</v>
      </c>
    </row>
    <row r="121" spans="1:26">
      <c r="A121" s="1">
        <v>3.55052991565923</v>
      </c>
      <c r="B121">
        <v>-1.40460973801992</v>
      </c>
      <c r="C121">
        <v>0</v>
      </c>
      <c r="D121" t="e">
        <f t="shared" si="12"/>
        <v>#N/A</v>
      </c>
      <c r="E121" t="e">
        <f t="shared" si="7"/>
        <v>#N/A</v>
      </c>
      <c r="P121" s="1">
        <v>3.55052991565923</v>
      </c>
      <c r="Q121">
        <v>-1.40460973801992</v>
      </c>
      <c r="R121">
        <v>1</v>
      </c>
      <c r="S121" s="1"/>
      <c r="T121" s="1">
        <v>3.55052991565923</v>
      </c>
      <c r="U121">
        <v>-1.40460973801992</v>
      </c>
      <c r="V121">
        <v>1</v>
      </c>
      <c r="W121">
        <f t="shared" si="10"/>
        <v>3.55052991565923</v>
      </c>
      <c r="X121">
        <f t="shared" si="11"/>
        <v>-1.40460973801992</v>
      </c>
      <c r="Y121" t="e">
        <f t="shared" si="8"/>
        <v>#N/A</v>
      </c>
      <c r="Z121" t="e">
        <f t="shared" si="9"/>
        <v>#N/A</v>
      </c>
    </row>
    <row r="122" spans="1:26">
      <c r="A122" s="1">
        <v>3.55990774781066</v>
      </c>
      <c r="B122">
        <v>-1.12343152148793</v>
      </c>
      <c r="C122">
        <v>0</v>
      </c>
      <c r="D122" t="e">
        <f t="shared" si="12"/>
        <v>#N/A</v>
      </c>
      <c r="E122" t="e">
        <f t="shared" si="7"/>
        <v>#N/A</v>
      </c>
      <c r="P122" s="1">
        <v>3.55990774781066</v>
      </c>
      <c r="Q122">
        <v>-1.12343152148793</v>
      </c>
      <c r="R122">
        <v>1</v>
      </c>
      <c r="S122" s="1"/>
      <c r="T122" s="1">
        <v>3.55990774781066</v>
      </c>
      <c r="U122">
        <v>-1.12343152148793</v>
      </c>
      <c r="V122">
        <v>1</v>
      </c>
      <c r="W122">
        <f t="shared" si="10"/>
        <v>3.55990774781066</v>
      </c>
      <c r="X122">
        <f t="shared" si="11"/>
        <v>-1.12343152148793</v>
      </c>
      <c r="Y122" t="e">
        <f t="shared" si="8"/>
        <v>#N/A</v>
      </c>
      <c r="Z122" t="e">
        <f t="shared" si="9"/>
        <v>#N/A</v>
      </c>
    </row>
    <row r="123" spans="1:26">
      <c r="A123" s="1">
        <v>2.33663284705661</v>
      </c>
      <c r="B123">
        <v>-0.40412277909293</v>
      </c>
      <c r="C123">
        <v>1</v>
      </c>
      <c r="D123">
        <f t="shared" si="12"/>
        <v>2.33663284705661</v>
      </c>
      <c r="E123">
        <f t="shared" si="7"/>
        <v>-0.40412277909293</v>
      </c>
      <c r="P123" s="1">
        <v>2.33663284705661</v>
      </c>
      <c r="Q123">
        <v>-0.40412277909293</v>
      </c>
      <c r="R123">
        <v>1</v>
      </c>
      <c r="S123" s="1"/>
      <c r="T123" s="1">
        <v>2.33663284705661</v>
      </c>
      <c r="U123">
        <v>-0.40412277909293</v>
      </c>
      <c r="V123">
        <v>1</v>
      </c>
      <c r="W123">
        <f t="shared" si="10"/>
        <v>2.33663284705661</v>
      </c>
      <c r="X123">
        <f t="shared" si="11"/>
        <v>-0.40412277909293</v>
      </c>
      <c r="Y123" t="e">
        <f t="shared" si="8"/>
        <v>#N/A</v>
      </c>
      <c r="Z123" t="e">
        <f t="shared" si="9"/>
        <v>#N/A</v>
      </c>
    </row>
    <row r="124" spans="1:26">
      <c r="A124" s="1">
        <v>2.3135243335135</v>
      </c>
      <c r="B124">
        <v>-1.57164754707955</v>
      </c>
      <c r="C124">
        <v>0</v>
      </c>
      <c r="D124" t="e">
        <f t="shared" si="12"/>
        <v>#N/A</v>
      </c>
      <c r="E124" t="e">
        <f t="shared" si="7"/>
        <v>#N/A</v>
      </c>
      <c r="P124" s="1">
        <v>2.3135243335135</v>
      </c>
      <c r="Q124">
        <v>-1.57164754707955</v>
      </c>
      <c r="R124">
        <v>1</v>
      </c>
      <c r="S124" s="1"/>
      <c r="T124" s="1">
        <v>2.3135243335135</v>
      </c>
      <c r="U124">
        <v>-1.57164754707955</v>
      </c>
      <c r="V124">
        <v>1</v>
      </c>
      <c r="W124">
        <f t="shared" si="10"/>
        <v>2.3135243335135</v>
      </c>
      <c r="X124">
        <f t="shared" si="11"/>
        <v>-1.57164754707955</v>
      </c>
      <c r="Y124" t="e">
        <f t="shared" si="8"/>
        <v>#N/A</v>
      </c>
      <c r="Z124" t="e">
        <f t="shared" si="9"/>
        <v>#N/A</v>
      </c>
    </row>
    <row r="125" spans="1:26">
      <c r="A125" s="1">
        <v>0.27949521235848</v>
      </c>
      <c r="B125">
        <v>-0.260933943611245</v>
      </c>
      <c r="C125">
        <v>0</v>
      </c>
      <c r="D125" t="e">
        <f t="shared" si="12"/>
        <v>#N/A</v>
      </c>
      <c r="E125" t="e">
        <f t="shared" si="7"/>
        <v>#N/A</v>
      </c>
      <c r="P125" s="1">
        <v>0.27949521235848</v>
      </c>
      <c r="Q125">
        <v>-0.260933943611245</v>
      </c>
      <c r="R125">
        <v>1</v>
      </c>
      <c r="S125" s="1"/>
      <c r="T125" s="1">
        <v>0.27949521235848</v>
      </c>
      <c r="U125">
        <v>-0.260933943611245</v>
      </c>
      <c r="V125">
        <v>1</v>
      </c>
      <c r="W125">
        <f t="shared" si="10"/>
        <v>0.27949521235848</v>
      </c>
      <c r="X125">
        <f t="shared" si="11"/>
        <v>-0.260933943611245</v>
      </c>
      <c r="Y125" t="e">
        <f t="shared" si="8"/>
        <v>#N/A</v>
      </c>
      <c r="Z125" t="e">
        <f t="shared" si="9"/>
        <v>#N/A</v>
      </c>
    </row>
    <row r="126" spans="1:26">
      <c r="A126" s="1">
        <v>0.151862546643419</v>
      </c>
      <c r="B126">
        <v>-0.000262404061322211</v>
      </c>
      <c r="C126">
        <v>1</v>
      </c>
      <c r="D126">
        <f t="shared" si="12"/>
        <v>0.151862546643419</v>
      </c>
      <c r="E126">
        <f t="shared" si="7"/>
        <v>-0.000262404061322211</v>
      </c>
      <c r="P126" s="1">
        <v>0.151862546643419</v>
      </c>
      <c r="Q126">
        <v>-0.000262404061322211</v>
      </c>
      <c r="R126">
        <v>1</v>
      </c>
      <c r="S126" s="1"/>
      <c r="T126" s="1">
        <v>0.151862546643419</v>
      </c>
      <c r="U126">
        <v>-0.000262404061322211</v>
      </c>
      <c r="V126">
        <v>1</v>
      </c>
      <c r="W126">
        <f t="shared" si="10"/>
        <v>0.151862546643419</v>
      </c>
      <c r="X126">
        <f t="shared" si="11"/>
        <v>-0.000262404061322211</v>
      </c>
      <c r="Y126" t="e">
        <f t="shared" si="8"/>
        <v>#N/A</v>
      </c>
      <c r="Z126" t="e">
        <f t="shared" si="9"/>
        <v>#N/A</v>
      </c>
    </row>
    <row r="127" spans="1:26">
      <c r="A127" s="1">
        <v>1.96155941018625</v>
      </c>
      <c r="B127">
        <v>-1.44902115056342</v>
      </c>
      <c r="C127">
        <v>0</v>
      </c>
      <c r="D127" t="e">
        <f t="shared" si="12"/>
        <v>#N/A</v>
      </c>
      <c r="E127" t="e">
        <f t="shared" si="7"/>
        <v>#N/A</v>
      </c>
      <c r="P127" s="1">
        <v>1.96155941018625</v>
      </c>
      <c r="Q127">
        <v>-1.44902115056342</v>
      </c>
      <c r="R127">
        <v>1</v>
      </c>
      <c r="S127" s="1"/>
      <c r="T127" s="1">
        <v>1.96155941018625</v>
      </c>
      <c r="U127">
        <v>-1.44902115056342</v>
      </c>
      <c r="V127">
        <v>1</v>
      </c>
      <c r="W127">
        <f t="shared" si="10"/>
        <v>1.96155941018625</v>
      </c>
      <c r="X127">
        <f t="shared" si="11"/>
        <v>-1.44902115056342</v>
      </c>
      <c r="Y127" t="e">
        <f t="shared" si="8"/>
        <v>#N/A</v>
      </c>
      <c r="Z127" t="e">
        <f t="shared" si="9"/>
        <v>#N/A</v>
      </c>
    </row>
    <row r="128" spans="1:26">
      <c r="A128" s="1">
        <v>0.547353260154379</v>
      </c>
      <c r="B128">
        <v>-0.490044260422151</v>
      </c>
      <c r="C128">
        <v>0</v>
      </c>
      <c r="D128" t="e">
        <f t="shared" si="12"/>
        <v>#N/A</v>
      </c>
      <c r="E128" t="e">
        <f t="shared" si="7"/>
        <v>#N/A</v>
      </c>
      <c r="P128" s="1">
        <v>0.547353260154379</v>
      </c>
      <c r="Q128">
        <v>-0.490044260422151</v>
      </c>
      <c r="R128">
        <v>1</v>
      </c>
      <c r="S128" s="1"/>
      <c r="T128" s="1">
        <v>0.547353260154379</v>
      </c>
      <c r="U128">
        <v>-0.490044260422151</v>
      </c>
      <c r="V128">
        <v>1</v>
      </c>
      <c r="W128">
        <f t="shared" si="10"/>
        <v>0.547353260154379</v>
      </c>
      <c r="X128">
        <f t="shared" si="11"/>
        <v>-0.490044260422151</v>
      </c>
      <c r="Y128" t="e">
        <f t="shared" si="8"/>
        <v>#N/A</v>
      </c>
      <c r="Z128" t="e">
        <f t="shared" si="9"/>
        <v>#N/A</v>
      </c>
    </row>
    <row r="129" spans="1:26">
      <c r="A129" s="1">
        <v>3.49044034427921</v>
      </c>
      <c r="B129">
        <v>-1.85263114844078</v>
      </c>
      <c r="C129">
        <v>0</v>
      </c>
      <c r="D129" t="e">
        <f t="shared" si="12"/>
        <v>#N/A</v>
      </c>
      <c r="E129" t="e">
        <f t="shared" si="7"/>
        <v>#N/A</v>
      </c>
      <c r="P129" s="1">
        <v>3.49044034427921</v>
      </c>
      <c r="Q129">
        <v>-1.85263114844078</v>
      </c>
      <c r="R129">
        <v>1</v>
      </c>
      <c r="S129" s="1"/>
      <c r="T129" s="1">
        <v>3.49044034427921</v>
      </c>
      <c r="U129">
        <v>-1.85263114844078</v>
      </c>
      <c r="V129">
        <v>1</v>
      </c>
      <c r="W129">
        <f t="shared" si="10"/>
        <v>3.49044034427921</v>
      </c>
      <c r="X129">
        <f t="shared" si="11"/>
        <v>-1.85263114844078</v>
      </c>
      <c r="Y129" t="e">
        <f t="shared" si="8"/>
        <v>#N/A</v>
      </c>
      <c r="Z129" t="e">
        <f t="shared" si="9"/>
        <v>#N/A</v>
      </c>
    </row>
    <row r="130" spans="1:26">
      <c r="A130" s="1">
        <v>2.72566041897307</v>
      </c>
      <c r="B130">
        <v>-0.541699194525337</v>
      </c>
      <c r="C130">
        <v>1</v>
      </c>
      <c r="D130">
        <f t="shared" si="12"/>
        <v>2.72566041897307</v>
      </c>
      <c r="E130">
        <f t="shared" si="7"/>
        <v>-0.541699194525337</v>
      </c>
      <c r="P130" s="1">
        <v>2.72566041897307</v>
      </c>
      <c r="Q130">
        <v>-0.541699194525337</v>
      </c>
      <c r="R130">
        <v>1</v>
      </c>
      <c r="S130" s="1"/>
      <c r="T130" s="1">
        <v>2.72566041897307</v>
      </c>
      <c r="U130">
        <v>-0.541699194525337</v>
      </c>
      <c r="V130">
        <v>1</v>
      </c>
      <c r="W130">
        <f t="shared" si="10"/>
        <v>2.72566041897307</v>
      </c>
      <c r="X130">
        <f t="shared" si="11"/>
        <v>-0.541699194525337</v>
      </c>
      <c r="Y130" t="e">
        <f t="shared" si="8"/>
        <v>#N/A</v>
      </c>
      <c r="Z130" t="e">
        <f t="shared" si="9"/>
        <v>#N/A</v>
      </c>
    </row>
    <row r="131" spans="1:26">
      <c r="A131" s="1">
        <v>2.13606507522216</v>
      </c>
      <c r="B131">
        <v>-1.53914207163129</v>
      </c>
      <c r="C131">
        <v>0</v>
      </c>
      <c r="D131" t="e">
        <f t="shared" si="12"/>
        <v>#N/A</v>
      </c>
      <c r="E131" t="e">
        <f t="shared" ref="E131:E194" si="13">IF(C131=1,B131,NA())</f>
        <v>#N/A</v>
      </c>
      <c r="P131" s="1">
        <v>2.13606507522216</v>
      </c>
      <c r="Q131">
        <v>-1.53914207163129</v>
      </c>
      <c r="R131">
        <v>1</v>
      </c>
      <c r="S131" s="1"/>
      <c r="T131" s="1">
        <v>2.13606507522216</v>
      </c>
      <c r="U131">
        <v>-1.53914207163129</v>
      </c>
      <c r="V131">
        <v>1</v>
      </c>
      <c r="W131">
        <f t="shared" si="10"/>
        <v>2.13606507522216</v>
      </c>
      <c r="X131">
        <f t="shared" si="11"/>
        <v>-1.53914207163129</v>
      </c>
      <c r="Y131" t="e">
        <f t="shared" ref="Y131:Y194" si="14">IF(V131=0,T131,NA())</f>
        <v>#N/A</v>
      </c>
      <c r="Z131" t="e">
        <f t="shared" ref="Z131:Z194" si="15">IF(V131=0,U131,NA())</f>
        <v>#N/A</v>
      </c>
    </row>
    <row r="132" spans="1:26">
      <c r="A132" s="1">
        <v>3.67042247697409</v>
      </c>
      <c r="B132">
        <v>-1.68871376996482</v>
      </c>
      <c r="C132">
        <v>0</v>
      </c>
      <c r="D132" t="e">
        <f t="shared" si="12"/>
        <v>#N/A</v>
      </c>
      <c r="E132" t="e">
        <f t="shared" si="13"/>
        <v>#N/A</v>
      </c>
      <c r="P132" s="1">
        <v>3.67042247697409</v>
      </c>
      <c r="Q132">
        <v>-1.68871376996482</v>
      </c>
      <c r="R132">
        <v>1</v>
      </c>
      <c r="S132" s="1"/>
      <c r="T132" s="1">
        <v>3.67042247697409</v>
      </c>
      <c r="U132">
        <v>-1.68871376996482</v>
      </c>
      <c r="V132">
        <v>1</v>
      </c>
      <c r="W132">
        <f t="shared" si="10"/>
        <v>3.67042247697409</v>
      </c>
      <c r="X132">
        <f t="shared" si="11"/>
        <v>-1.68871376996482</v>
      </c>
      <c r="Y132" t="e">
        <f t="shared" si="14"/>
        <v>#N/A</v>
      </c>
      <c r="Z132" t="e">
        <f t="shared" si="15"/>
        <v>#N/A</v>
      </c>
    </row>
    <row r="133" spans="1:26">
      <c r="A133" s="1">
        <v>3.92260947403588</v>
      </c>
      <c r="B133">
        <v>-1.48674074469642</v>
      </c>
      <c r="C133">
        <v>0</v>
      </c>
      <c r="D133" t="e">
        <f t="shared" si="12"/>
        <v>#N/A</v>
      </c>
      <c r="E133" t="e">
        <f t="shared" si="13"/>
        <v>#N/A</v>
      </c>
      <c r="P133" s="1">
        <v>3.92260947403588</v>
      </c>
      <c r="Q133">
        <v>-1.48674074469642</v>
      </c>
      <c r="R133">
        <v>1</v>
      </c>
      <c r="S133" s="1"/>
      <c r="T133" s="1">
        <v>3.92260947403588</v>
      </c>
      <c r="U133">
        <v>-1.48674074469642</v>
      </c>
      <c r="V133">
        <v>1</v>
      </c>
      <c r="W133">
        <f t="shared" ref="W133:W196" si="16">IF(V133=1,T133,NA())</f>
        <v>3.92260947403588</v>
      </c>
      <c r="X133">
        <f t="shared" ref="X133:X196" si="17">IF(V133=1,U133,NA())</f>
        <v>-1.48674074469642</v>
      </c>
      <c r="Y133" t="e">
        <f t="shared" si="14"/>
        <v>#N/A</v>
      </c>
      <c r="Z133" t="e">
        <f t="shared" si="15"/>
        <v>#N/A</v>
      </c>
    </row>
    <row r="134" spans="1:26">
      <c r="A134" s="1">
        <v>3.08862030812036</v>
      </c>
      <c r="B134">
        <v>-0.797674459451679</v>
      </c>
      <c r="C134">
        <v>0</v>
      </c>
      <c r="D134" t="e">
        <f t="shared" si="12"/>
        <v>#N/A</v>
      </c>
      <c r="E134" t="e">
        <f t="shared" si="13"/>
        <v>#N/A</v>
      </c>
      <c r="P134" s="1">
        <v>3.08862030812036</v>
      </c>
      <c r="Q134">
        <v>-0.797674459451679</v>
      </c>
      <c r="R134">
        <v>1</v>
      </c>
      <c r="S134" s="1"/>
      <c r="T134" s="1">
        <v>3.08862030812036</v>
      </c>
      <c r="U134">
        <v>-0.797674459451679</v>
      </c>
      <c r="V134">
        <v>1</v>
      </c>
      <c r="W134">
        <f t="shared" si="16"/>
        <v>3.08862030812036</v>
      </c>
      <c r="X134">
        <f t="shared" si="17"/>
        <v>-0.797674459451679</v>
      </c>
      <c r="Y134" t="e">
        <f t="shared" si="14"/>
        <v>#N/A</v>
      </c>
      <c r="Z134" t="e">
        <f t="shared" si="15"/>
        <v>#N/A</v>
      </c>
    </row>
    <row r="135" spans="1:26">
      <c r="A135" s="1">
        <v>1.92948433073308</v>
      </c>
      <c r="B135">
        <v>-1.39073588967351</v>
      </c>
      <c r="C135">
        <v>0</v>
      </c>
      <c r="D135" t="e">
        <f t="shared" si="12"/>
        <v>#N/A</v>
      </c>
      <c r="E135" t="e">
        <f t="shared" si="13"/>
        <v>#N/A</v>
      </c>
      <c r="P135" s="1">
        <v>1.92948433073308</v>
      </c>
      <c r="Q135">
        <v>-1.39073588967351</v>
      </c>
      <c r="R135">
        <v>1</v>
      </c>
      <c r="S135" s="1"/>
      <c r="T135" s="1">
        <v>1.92948433073308</v>
      </c>
      <c r="U135">
        <v>-1.39073588967351</v>
      </c>
      <c r="V135">
        <v>1</v>
      </c>
      <c r="W135">
        <f t="shared" si="16"/>
        <v>1.92948433073308</v>
      </c>
      <c r="X135">
        <f t="shared" si="17"/>
        <v>-1.39073588967351</v>
      </c>
      <c r="Y135" t="e">
        <f t="shared" si="14"/>
        <v>#N/A</v>
      </c>
      <c r="Z135" t="e">
        <f t="shared" si="15"/>
        <v>#N/A</v>
      </c>
    </row>
    <row r="136" spans="1:26">
      <c r="A136" s="1">
        <v>1.38946994980023</v>
      </c>
      <c r="B136">
        <v>-1.14367530523236</v>
      </c>
      <c r="C136">
        <v>0</v>
      </c>
      <c r="D136" t="e">
        <f t="shared" si="12"/>
        <v>#N/A</v>
      </c>
      <c r="E136" t="e">
        <f t="shared" si="13"/>
        <v>#N/A</v>
      </c>
      <c r="P136" s="1">
        <v>1.38946994980023</v>
      </c>
      <c r="Q136">
        <v>-1.14367530523236</v>
      </c>
      <c r="R136">
        <v>1</v>
      </c>
      <c r="S136" s="1"/>
      <c r="T136" s="1">
        <v>1.38946994980023</v>
      </c>
      <c r="U136">
        <v>-1.14367530523236</v>
      </c>
      <c r="V136">
        <v>1</v>
      </c>
      <c r="W136">
        <f t="shared" si="16"/>
        <v>1.38946994980023</v>
      </c>
      <c r="X136">
        <f t="shared" si="17"/>
        <v>-1.14367530523236</v>
      </c>
      <c r="Y136" t="e">
        <f t="shared" si="14"/>
        <v>#N/A</v>
      </c>
      <c r="Z136" t="e">
        <f t="shared" si="15"/>
        <v>#N/A</v>
      </c>
    </row>
    <row r="137" spans="1:26">
      <c r="A137" s="1">
        <v>3.51428218117474</v>
      </c>
      <c r="B137">
        <v>-1.57393833972103</v>
      </c>
      <c r="C137">
        <v>0</v>
      </c>
      <c r="D137" t="e">
        <f t="shared" si="12"/>
        <v>#N/A</v>
      </c>
      <c r="E137" t="e">
        <f t="shared" si="13"/>
        <v>#N/A</v>
      </c>
      <c r="P137" s="1">
        <v>3.51428218117474</v>
      </c>
      <c r="Q137">
        <v>-1.57393833972103</v>
      </c>
      <c r="R137">
        <v>1</v>
      </c>
      <c r="S137" s="1"/>
      <c r="T137" s="1">
        <v>3.51428218117474</v>
      </c>
      <c r="U137">
        <v>-1.57393833972103</v>
      </c>
      <c r="V137">
        <v>1</v>
      </c>
      <c r="W137">
        <f t="shared" si="16"/>
        <v>3.51428218117474</v>
      </c>
      <c r="X137">
        <f t="shared" si="17"/>
        <v>-1.57393833972103</v>
      </c>
      <c r="Y137" t="e">
        <f t="shared" si="14"/>
        <v>#N/A</v>
      </c>
      <c r="Z137" t="e">
        <f t="shared" si="15"/>
        <v>#N/A</v>
      </c>
    </row>
    <row r="138" spans="1:26">
      <c r="A138" s="1">
        <v>1.13035696163437</v>
      </c>
      <c r="B138">
        <v>-0.887426686052906</v>
      </c>
      <c r="C138">
        <v>0</v>
      </c>
      <c r="D138" t="e">
        <f t="shared" si="12"/>
        <v>#N/A</v>
      </c>
      <c r="E138" t="e">
        <f t="shared" si="13"/>
        <v>#N/A</v>
      </c>
      <c r="P138" s="1">
        <v>1.13035696163437</v>
      </c>
      <c r="Q138">
        <v>-0.887426686052906</v>
      </c>
      <c r="R138">
        <v>1</v>
      </c>
      <c r="S138" s="1"/>
      <c r="T138" s="1">
        <v>1.13035696163437</v>
      </c>
      <c r="U138">
        <v>-0.887426686052906</v>
      </c>
      <c r="V138">
        <v>1</v>
      </c>
      <c r="W138">
        <f t="shared" si="16"/>
        <v>1.13035696163437</v>
      </c>
      <c r="X138">
        <f t="shared" si="17"/>
        <v>-0.887426686052906</v>
      </c>
      <c r="Y138" t="e">
        <f t="shared" si="14"/>
        <v>#N/A</v>
      </c>
      <c r="Z138" t="e">
        <f t="shared" si="15"/>
        <v>#N/A</v>
      </c>
    </row>
    <row r="139" spans="1:26">
      <c r="A139" s="1">
        <v>3.33545460211764</v>
      </c>
      <c r="B139">
        <v>-1.21102011349875</v>
      </c>
      <c r="C139">
        <v>0</v>
      </c>
      <c r="D139" t="e">
        <f t="shared" si="12"/>
        <v>#N/A</v>
      </c>
      <c r="E139" t="e">
        <f t="shared" si="13"/>
        <v>#N/A</v>
      </c>
      <c r="P139" s="1">
        <v>3.33545460211764</v>
      </c>
      <c r="Q139">
        <v>-1.21102011349875</v>
      </c>
      <c r="R139">
        <v>1</v>
      </c>
      <c r="S139" s="1"/>
      <c r="T139" s="1">
        <v>3.33545460211764</v>
      </c>
      <c r="U139">
        <v>-1.21102011349875</v>
      </c>
      <c r="V139">
        <v>1</v>
      </c>
      <c r="W139">
        <f t="shared" si="16"/>
        <v>3.33545460211764</v>
      </c>
      <c r="X139">
        <f t="shared" si="17"/>
        <v>-1.21102011349875</v>
      </c>
      <c r="Y139" t="e">
        <f t="shared" si="14"/>
        <v>#N/A</v>
      </c>
      <c r="Z139" t="e">
        <f t="shared" si="15"/>
        <v>#N/A</v>
      </c>
    </row>
    <row r="140" spans="1:26">
      <c r="A140" s="1">
        <v>0.00915905230274186</v>
      </c>
      <c r="B140">
        <v>-0.00858734619944527</v>
      </c>
      <c r="C140">
        <v>0</v>
      </c>
      <c r="D140" t="e">
        <f t="shared" si="12"/>
        <v>#N/A</v>
      </c>
      <c r="E140" t="e">
        <f t="shared" si="13"/>
        <v>#N/A</v>
      </c>
      <c r="P140" s="1">
        <v>0.00915905230274186</v>
      </c>
      <c r="Q140">
        <v>-0.00858734619944527</v>
      </c>
      <c r="R140">
        <v>0</v>
      </c>
      <c r="S140" s="1"/>
      <c r="T140" s="1">
        <v>0.00915905230274186</v>
      </c>
      <c r="U140">
        <v>-0.00858734619944527</v>
      </c>
      <c r="V140">
        <v>1</v>
      </c>
      <c r="W140">
        <f t="shared" si="16"/>
        <v>0.00915905230274186</v>
      </c>
      <c r="X140">
        <f t="shared" si="17"/>
        <v>-0.00858734619944527</v>
      </c>
      <c r="Y140" t="e">
        <f t="shared" si="14"/>
        <v>#N/A</v>
      </c>
      <c r="Z140" t="e">
        <f t="shared" si="15"/>
        <v>#N/A</v>
      </c>
    </row>
    <row r="141" spans="1:26">
      <c r="A141" s="1">
        <v>1.68097253671382</v>
      </c>
      <c r="B141">
        <v>-1.19452166779175</v>
      </c>
      <c r="C141">
        <v>0</v>
      </c>
      <c r="D141" t="e">
        <f t="shared" si="12"/>
        <v>#N/A</v>
      </c>
      <c r="E141" t="e">
        <f t="shared" si="13"/>
        <v>#N/A</v>
      </c>
      <c r="P141" s="1">
        <v>1.68097253671382</v>
      </c>
      <c r="Q141">
        <v>-1.19452166779175</v>
      </c>
      <c r="R141">
        <v>1</v>
      </c>
      <c r="S141" s="1"/>
      <c r="T141" s="1">
        <v>1.68097253671382</v>
      </c>
      <c r="U141">
        <v>-1.19452166779175</v>
      </c>
      <c r="V141">
        <v>1</v>
      </c>
      <c r="W141">
        <f t="shared" si="16"/>
        <v>1.68097253671382</v>
      </c>
      <c r="X141">
        <f t="shared" si="17"/>
        <v>-1.19452166779175</v>
      </c>
      <c r="Y141" t="e">
        <f t="shared" si="14"/>
        <v>#N/A</v>
      </c>
      <c r="Z141" t="e">
        <f t="shared" si="15"/>
        <v>#N/A</v>
      </c>
    </row>
    <row r="142" spans="1:26">
      <c r="A142" s="1">
        <v>2.3071097052983</v>
      </c>
      <c r="B142">
        <v>-1.53428360008835</v>
      </c>
      <c r="C142">
        <v>0</v>
      </c>
      <c r="D142" t="e">
        <f t="shared" ref="D142:D205" si="18">IF(C142=1,A142,NA())</f>
        <v>#N/A</v>
      </c>
      <c r="E142" t="e">
        <f t="shared" si="13"/>
        <v>#N/A</v>
      </c>
      <c r="P142" s="1">
        <v>2.3071097052983</v>
      </c>
      <c r="Q142">
        <v>-1.53428360008835</v>
      </c>
      <c r="R142">
        <v>1</v>
      </c>
      <c r="S142" s="1"/>
      <c r="T142" s="1">
        <v>2.3071097052983</v>
      </c>
      <c r="U142">
        <v>-1.53428360008835</v>
      </c>
      <c r="V142">
        <v>1</v>
      </c>
      <c r="W142">
        <f t="shared" si="16"/>
        <v>2.3071097052983</v>
      </c>
      <c r="X142">
        <f t="shared" si="17"/>
        <v>-1.53428360008835</v>
      </c>
      <c r="Y142" t="e">
        <f t="shared" si="14"/>
        <v>#N/A</v>
      </c>
      <c r="Z142" t="e">
        <f t="shared" si="15"/>
        <v>#N/A</v>
      </c>
    </row>
    <row r="143" spans="1:26">
      <c r="A143" s="1">
        <v>2.2140483172035</v>
      </c>
      <c r="B143">
        <v>-1.5789843302651</v>
      </c>
      <c r="C143">
        <v>0</v>
      </c>
      <c r="D143" t="e">
        <f t="shared" si="18"/>
        <v>#N/A</v>
      </c>
      <c r="E143" t="e">
        <f t="shared" si="13"/>
        <v>#N/A</v>
      </c>
      <c r="P143" s="1">
        <v>2.2140483172035</v>
      </c>
      <c r="Q143">
        <v>-1.5789843302651</v>
      </c>
      <c r="R143">
        <v>1</v>
      </c>
      <c r="S143" s="1"/>
      <c r="T143" s="1">
        <v>2.2140483172035</v>
      </c>
      <c r="U143">
        <v>-1.5789843302651</v>
      </c>
      <c r="V143">
        <v>1</v>
      </c>
      <c r="W143">
        <f t="shared" si="16"/>
        <v>2.2140483172035</v>
      </c>
      <c r="X143">
        <f t="shared" si="17"/>
        <v>-1.5789843302651</v>
      </c>
      <c r="Y143" t="e">
        <f t="shared" si="14"/>
        <v>#N/A</v>
      </c>
      <c r="Z143" t="e">
        <f t="shared" si="15"/>
        <v>#N/A</v>
      </c>
    </row>
    <row r="144" spans="1:26">
      <c r="A144">
        <v>-0.531842726300131</v>
      </c>
      <c r="B144" s="1">
        <v>0.580732218312339</v>
      </c>
      <c r="C144">
        <v>1</v>
      </c>
      <c r="D144">
        <f t="shared" si="18"/>
        <v>-0.531842726300131</v>
      </c>
      <c r="E144">
        <f t="shared" si="13"/>
        <v>0.580732218312339</v>
      </c>
      <c r="P144">
        <v>-0.531842726300131</v>
      </c>
      <c r="Q144" s="1">
        <v>0.580732218312339</v>
      </c>
      <c r="R144">
        <v>0</v>
      </c>
      <c r="S144" s="1"/>
      <c r="T144">
        <v>-0.531842726300131</v>
      </c>
      <c r="U144" s="1">
        <v>0.580732218312339</v>
      </c>
      <c r="V144">
        <v>0</v>
      </c>
      <c r="W144" t="e">
        <f t="shared" si="16"/>
        <v>#N/A</v>
      </c>
      <c r="X144" t="e">
        <f t="shared" si="17"/>
        <v>#N/A</v>
      </c>
      <c r="Y144">
        <f t="shared" si="14"/>
        <v>-0.531842726300131</v>
      </c>
      <c r="Z144">
        <f t="shared" si="15"/>
        <v>0.580732218312339</v>
      </c>
    </row>
    <row r="145" spans="1:26">
      <c r="A145">
        <v>-0.345874828927039</v>
      </c>
      <c r="B145" s="1">
        <v>0.371643283656051</v>
      </c>
      <c r="C145">
        <v>1</v>
      </c>
      <c r="D145">
        <f t="shared" si="18"/>
        <v>-0.345874828927039</v>
      </c>
      <c r="E145">
        <f t="shared" si="13"/>
        <v>0.371643283656051</v>
      </c>
      <c r="P145">
        <v>-0.345874828927039</v>
      </c>
      <c r="Q145" s="1">
        <v>0.371643283656051</v>
      </c>
      <c r="R145">
        <v>0</v>
      </c>
      <c r="S145" s="1"/>
      <c r="T145">
        <v>-0.345874828927039</v>
      </c>
      <c r="U145" s="1">
        <v>0.371643283656051</v>
      </c>
      <c r="V145">
        <v>0</v>
      </c>
      <c r="W145" t="e">
        <f t="shared" si="16"/>
        <v>#N/A</v>
      </c>
      <c r="X145" t="e">
        <f t="shared" si="17"/>
        <v>#N/A</v>
      </c>
      <c r="Y145">
        <f t="shared" si="14"/>
        <v>-0.345874828927039</v>
      </c>
      <c r="Z145">
        <f t="shared" si="15"/>
        <v>0.371643283656051</v>
      </c>
    </row>
    <row r="146" spans="1:26">
      <c r="A146">
        <v>-0.0983826600790429</v>
      </c>
      <c r="B146" s="1">
        <v>0.0998470126551847</v>
      </c>
      <c r="C146">
        <v>1</v>
      </c>
      <c r="D146">
        <f t="shared" si="18"/>
        <v>-0.0983826600790429</v>
      </c>
      <c r="E146">
        <f t="shared" si="13"/>
        <v>0.0998470126551847</v>
      </c>
      <c r="P146">
        <v>-0.0983826600790429</v>
      </c>
      <c r="Q146" s="1">
        <v>0.0998470126551847</v>
      </c>
      <c r="R146">
        <v>0</v>
      </c>
      <c r="S146" s="1"/>
      <c r="T146">
        <v>-0.0983826600790429</v>
      </c>
      <c r="U146" s="1">
        <v>0.0998470126551847</v>
      </c>
      <c r="V146">
        <v>0</v>
      </c>
      <c r="W146" t="e">
        <f t="shared" si="16"/>
        <v>#N/A</v>
      </c>
      <c r="X146" t="e">
        <f t="shared" si="17"/>
        <v>#N/A</v>
      </c>
      <c r="Y146">
        <f t="shared" si="14"/>
        <v>-0.0983826600790429</v>
      </c>
      <c r="Z146">
        <f t="shared" si="15"/>
        <v>0.0998470126551847</v>
      </c>
    </row>
    <row r="147" spans="1:26">
      <c r="A147" s="1">
        <v>0.655029427910839</v>
      </c>
      <c r="B147">
        <v>-0.586327973188422</v>
      </c>
      <c r="C147">
        <v>0</v>
      </c>
      <c r="D147" t="e">
        <f t="shared" si="18"/>
        <v>#N/A</v>
      </c>
      <c r="E147" t="e">
        <f t="shared" si="13"/>
        <v>#N/A</v>
      </c>
      <c r="P147" s="1">
        <v>0.655029427910839</v>
      </c>
      <c r="Q147">
        <v>-0.586327973188422</v>
      </c>
      <c r="R147">
        <v>1</v>
      </c>
      <c r="S147" s="1"/>
      <c r="T147" s="1">
        <v>0.655029427910839</v>
      </c>
      <c r="U147">
        <v>-0.586327973188422</v>
      </c>
      <c r="V147">
        <v>1</v>
      </c>
      <c r="W147">
        <f t="shared" si="16"/>
        <v>0.655029427910839</v>
      </c>
      <c r="X147">
        <f t="shared" si="17"/>
        <v>-0.586327973188422</v>
      </c>
      <c r="Y147" t="e">
        <f t="shared" si="14"/>
        <v>#N/A</v>
      </c>
      <c r="Z147" t="e">
        <f t="shared" si="15"/>
        <v>#N/A</v>
      </c>
    </row>
    <row r="148" spans="1:26">
      <c r="A148" s="1">
        <v>0.583612433256496</v>
      </c>
      <c r="B148">
        <v>-0.526306388344561</v>
      </c>
      <c r="C148">
        <v>0</v>
      </c>
      <c r="D148" t="e">
        <f t="shared" si="18"/>
        <v>#N/A</v>
      </c>
      <c r="E148" t="e">
        <f t="shared" si="13"/>
        <v>#N/A</v>
      </c>
      <c r="P148" s="1">
        <v>0.583612433256496</v>
      </c>
      <c r="Q148">
        <v>-0.526306388344561</v>
      </c>
      <c r="R148">
        <v>1</v>
      </c>
      <c r="S148" s="1"/>
      <c r="T148" s="1">
        <v>0.583612433256496</v>
      </c>
      <c r="U148">
        <v>-0.526306388344561</v>
      </c>
      <c r="V148">
        <v>1</v>
      </c>
      <c r="W148">
        <f t="shared" si="16"/>
        <v>0.583612433256496</v>
      </c>
      <c r="X148">
        <f t="shared" si="17"/>
        <v>-0.526306388344561</v>
      </c>
      <c r="Y148" t="e">
        <f t="shared" si="14"/>
        <v>#N/A</v>
      </c>
      <c r="Z148" t="e">
        <f t="shared" si="15"/>
        <v>#N/A</v>
      </c>
    </row>
    <row r="149" spans="1:26">
      <c r="A149">
        <v>-0.768172853734812</v>
      </c>
      <c r="B149" s="1">
        <v>0.887962668346417</v>
      </c>
      <c r="C149">
        <v>1</v>
      </c>
      <c r="D149">
        <f t="shared" si="18"/>
        <v>-0.768172853734812</v>
      </c>
      <c r="E149">
        <f t="shared" si="13"/>
        <v>0.887962668346417</v>
      </c>
      <c r="P149">
        <v>-0.768172853734812</v>
      </c>
      <c r="Q149" s="1">
        <v>0.887962668346417</v>
      </c>
      <c r="R149">
        <v>0</v>
      </c>
      <c r="S149" s="1"/>
      <c r="T149">
        <v>-0.768172853734812</v>
      </c>
      <c r="U149" s="1">
        <v>0.887962668346417</v>
      </c>
      <c r="V149">
        <v>0</v>
      </c>
      <c r="W149" t="e">
        <f t="shared" si="16"/>
        <v>#N/A</v>
      </c>
      <c r="X149" t="e">
        <f t="shared" si="17"/>
        <v>#N/A</v>
      </c>
      <c r="Y149">
        <f t="shared" si="14"/>
        <v>-0.768172853734812</v>
      </c>
      <c r="Z149">
        <f t="shared" si="15"/>
        <v>0.887962668346417</v>
      </c>
    </row>
    <row r="150" spans="1:26">
      <c r="A150">
        <v>-0.0552725703166416</v>
      </c>
      <c r="B150" s="1">
        <v>0.056468969190544</v>
      </c>
      <c r="C150">
        <v>1</v>
      </c>
      <c r="D150">
        <f t="shared" si="18"/>
        <v>-0.0552725703166416</v>
      </c>
      <c r="E150">
        <f t="shared" si="13"/>
        <v>0.056468969190544</v>
      </c>
      <c r="P150">
        <v>-0.0552725703166416</v>
      </c>
      <c r="Q150" s="1">
        <v>0.056468969190544</v>
      </c>
      <c r="R150">
        <v>0</v>
      </c>
      <c r="S150" s="1"/>
      <c r="T150">
        <v>-0.0552725703166416</v>
      </c>
      <c r="U150" s="1">
        <v>0.056468969190544</v>
      </c>
      <c r="V150">
        <v>0</v>
      </c>
      <c r="W150" t="e">
        <f t="shared" si="16"/>
        <v>#N/A</v>
      </c>
      <c r="X150" t="e">
        <f t="shared" si="17"/>
        <v>#N/A</v>
      </c>
      <c r="Y150">
        <f t="shared" si="14"/>
        <v>-0.0552725703166416</v>
      </c>
      <c r="Z150">
        <f t="shared" si="15"/>
        <v>0.056468969190544</v>
      </c>
    </row>
    <row r="151" spans="1:26">
      <c r="A151">
        <v>-1.25961956325636</v>
      </c>
      <c r="B151" s="1">
        <v>1.5931826184174</v>
      </c>
      <c r="C151">
        <v>1</v>
      </c>
      <c r="D151">
        <f t="shared" si="18"/>
        <v>-1.25961956325636</v>
      </c>
      <c r="E151">
        <f t="shared" si="13"/>
        <v>1.5931826184174</v>
      </c>
      <c r="P151">
        <v>-1.25961956325636</v>
      </c>
      <c r="Q151" s="1">
        <v>1.5931826184174</v>
      </c>
      <c r="R151">
        <v>0</v>
      </c>
      <c r="S151" s="1"/>
      <c r="T151">
        <v>-1.25961956325636</v>
      </c>
      <c r="U151" s="1">
        <v>1.5931826184174</v>
      </c>
      <c r="V151">
        <v>0</v>
      </c>
      <c r="W151" t="e">
        <f t="shared" si="16"/>
        <v>#N/A</v>
      </c>
      <c r="X151" t="e">
        <f t="shared" si="17"/>
        <v>#N/A</v>
      </c>
      <c r="Y151">
        <f t="shared" si="14"/>
        <v>-1.25961956325636</v>
      </c>
      <c r="Z151">
        <f t="shared" si="15"/>
        <v>1.5931826184174</v>
      </c>
    </row>
    <row r="152" spans="1:26">
      <c r="A152" s="1">
        <v>0.942805935954027</v>
      </c>
      <c r="B152">
        <v>-0.825136845106399</v>
      </c>
      <c r="C152">
        <v>0</v>
      </c>
      <c r="D152" t="e">
        <f t="shared" si="18"/>
        <v>#N/A</v>
      </c>
      <c r="E152" t="e">
        <f t="shared" si="13"/>
        <v>#N/A</v>
      </c>
      <c r="P152" s="1">
        <v>0.942805935954027</v>
      </c>
      <c r="Q152">
        <v>-0.825136845106399</v>
      </c>
      <c r="R152">
        <v>1</v>
      </c>
      <c r="S152" s="1"/>
      <c r="T152" s="1">
        <v>0.942805935954027</v>
      </c>
      <c r="U152">
        <v>-0.825136845106399</v>
      </c>
      <c r="V152">
        <v>1</v>
      </c>
      <c r="W152">
        <f t="shared" si="16"/>
        <v>0.942805935954027</v>
      </c>
      <c r="X152">
        <f t="shared" si="17"/>
        <v>-0.825136845106399</v>
      </c>
      <c r="Y152" t="e">
        <f t="shared" si="14"/>
        <v>#N/A</v>
      </c>
      <c r="Z152" t="e">
        <f t="shared" si="15"/>
        <v>#N/A</v>
      </c>
    </row>
    <row r="153" spans="1:26">
      <c r="A153" s="1">
        <v>3.77681530692978</v>
      </c>
      <c r="B153">
        <v>-1.20845749880715</v>
      </c>
      <c r="C153">
        <v>0</v>
      </c>
      <c r="D153" t="e">
        <f t="shared" si="18"/>
        <v>#N/A</v>
      </c>
      <c r="E153" t="e">
        <f t="shared" si="13"/>
        <v>#N/A</v>
      </c>
      <c r="P153" s="1">
        <v>3.77681530692978</v>
      </c>
      <c r="Q153">
        <v>-1.20845749880715</v>
      </c>
      <c r="R153">
        <v>1</v>
      </c>
      <c r="S153" s="1"/>
      <c r="T153" s="1">
        <v>3.77681530692978</v>
      </c>
      <c r="U153">
        <v>-1.20845749880715</v>
      </c>
      <c r="V153">
        <v>1</v>
      </c>
      <c r="W153">
        <f t="shared" si="16"/>
        <v>3.77681530692978</v>
      </c>
      <c r="X153">
        <f t="shared" si="17"/>
        <v>-1.20845749880715</v>
      </c>
      <c r="Y153" t="e">
        <f t="shared" si="14"/>
        <v>#N/A</v>
      </c>
      <c r="Z153" t="e">
        <f t="shared" si="15"/>
        <v>#N/A</v>
      </c>
    </row>
    <row r="154" spans="1:26">
      <c r="A154">
        <v>-1.70922457764963</v>
      </c>
      <c r="B154" s="1">
        <v>2.78336582247806</v>
      </c>
      <c r="C154">
        <v>1</v>
      </c>
      <c r="D154">
        <f t="shared" si="18"/>
        <v>-1.70922457764963</v>
      </c>
      <c r="E154">
        <f t="shared" si="13"/>
        <v>2.78336582247806</v>
      </c>
      <c r="P154">
        <v>-1.70922457764963</v>
      </c>
      <c r="Q154" s="1">
        <v>2.78336582247806</v>
      </c>
      <c r="R154">
        <v>0</v>
      </c>
      <c r="S154" s="1"/>
      <c r="T154">
        <v>-1.70922457764963</v>
      </c>
      <c r="U154" s="1">
        <v>2.78336582247806</v>
      </c>
      <c r="V154">
        <v>0</v>
      </c>
      <c r="W154" t="e">
        <f t="shared" si="16"/>
        <v>#N/A</v>
      </c>
      <c r="X154" t="e">
        <f t="shared" si="17"/>
        <v>#N/A</v>
      </c>
      <c r="Y154">
        <f t="shared" si="14"/>
        <v>-1.70922457764963</v>
      </c>
      <c r="Z154">
        <f t="shared" si="15"/>
        <v>2.78336582247806</v>
      </c>
    </row>
    <row r="155" spans="1:26">
      <c r="A155">
        <v>-1.08169516913647</v>
      </c>
      <c r="B155" s="1">
        <v>3.43105606657818</v>
      </c>
      <c r="C155">
        <v>1</v>
      </c>
      <c r="D155">
        <f t="shared" si="18"/>
        <v>-1.08169516913647</v>
      </c>
      <c r="E155">
        <f t="shared" si="13"/>
        <v>3.43105606657818</v>
      </c>
      <c r="P155">
        <v>-1.08169516913647</v>
      </c>
      <c r="Q155" s="1">
        <v>3.43105606657818</v>
      </c>
      <c r="R155">
        <v>0</v>
      </c>
      <c r="S155" s="1"/>
      <c r="T155">
        <v>-1.08169516913647</v>
      </c>
      <c r="U155" s="1">
        <v>3.43105606657818</v>
      </c>
      <c r="V155">
        <v>0</v>
      </c>
      <c r="W155" t="e">
        <f t="shared" si="16"/>
        <v>#N/A</v>
      </c>
      <c r="X155" t="e">
        <f t="shared" si="17"/>
        <v>#N/A</v>
      </c>
      <c r="Y155">
        <f t="shared" si="14"/>
        <v>-1.08169516913647</v>
      </c>
      <c r="Z155">
        <f t="shared" si="15"/>
        <v>3.43105606657818</v>
      </c>
    </row>
    <row r="156" spans="1:26">
      <c r="A156">
        <v>-1.40307038733236</v>
      </c>
      <c r="B156" s="1">
        <v>1.88901132867463</v>
      </c>
      <c r="C156">
        <v>1</v>
      </c>
      <c r="D156">
        <f t="shared" si="18"/>
        <v>-1.40307038733236</v>
      </c>
      <c r="E156">
        <f t="shared" si="13"/>
        <v>1.88901132867463</v>
      </c>
      <c r="P156">
        <v>-1.40307038733236</v>
      </c>
      <c r="Q156" s="1">
        <v>1.88901132867463</v>
      </c>
      <c r="R156">
        <v>0</v>
      </c>
      <c r="S156" s="1"/>
      <c r="T156">
        <v>-1.40307038733236</v>
      </c>
      <c r="U156" s="1">
        <v>1.88901132867463</v>
      </c>
      <c r="V156">
        <v>0</v>
      </c>
      <c r="W156" t="e">
        <f t="shared" si="16"/>
        <v>#N/A</v>
      </c>
      <c r="X156" t="e">
        <f t="shared" si="17"/>
        <v>#N/A</v>
      </c>
      <c r="Y156">
        <f t="shared" si="14"/>
        <v>-1.40307038733236</v>
      </c>
      <c r="Z156">
        <f t="shared" si="15"/>
        <v>1.88901132867463</v>
      </c>
    </row>
    <row r="157" spans="1:26">
      <c r="A157">
        <v>-0.643634518984938</v>
      </c>
      <c r="B157" s="1">
        <v>0.717082697908367</v>
      </c>
      <c r="C157">
        <v>1</v>
      </c>
      <c r="D157">
        <f t="shared" si="18"/>
        <v>-0.643634518984938</v>
      </c>
      <c r="E157">
        <f t="shared" si="13"/>
        <v>0.717082697908367</v>
      </c>
      <c r="P157">
        <v>-0.643634518984938</v>
      </c>
      <c r="Q157" s="1">
        <v>0.717082697908367</v>
      </c>
      <c r="R157">
        <v>0</v>
      </c>
      <c r="S157" s="1"/>
      <c r="T157">
        <v>-0.643634518984938</v>
      </c>
      <c r="U157" s="1">
        <v>0.717082697908367</v>
      </c>
      <c r="V157">
        <v>0</v>
      </c>
      <c r="W157" t="e">
        <f t="shared" si="16"/>
        <v>#N/A</v>
      </c>
      <c r="X157" t="e">
        <f t="shared" si="17"/>
        <v>#N/A</v>
      </c>
      <c r="Y157">
        <f t="shared" si="14"/>
        <v>-0.643634518984938</v>
      </c>
      <c r="Z157">
        <f t="shared" si="15"/>
        <v>0.717082697908367</v>
      </c>
    </row>
    <row r="158" spans="1:26">
      <c r="A158">
        <v>-0.632543453714377</v>
      </c>
      <c r="B158" s="1">
        <v>0.716776954688393</v>
      </c>
      <c r="C158">
        <v>1</v>
      </c>
      <c r="D158">
        <f t="shared" si="18"/>
        <v>-0.632543453714377</v>
      </c>
      <c r="E158">
        <f t="shared" si="13"/>
        <v>0.716776954688393</v>
      </c>
      <c r="P158">
        <v>-0.632543453714377</v>
      </c>
      <c r="Q158" s="1">
        <v>0.716776954688393</v>
      </c>
      <c r="R158">
        <v>0</v>
      </c>
      <c r="S158" s="1"/>
      <c r="T158">
        <v>-0.632543453714377</v>
      </c>
      <c r="U158" s="1">
        <v>0.716776954688393</v>
      </c>
      <c r="V158">
        <v>0</v>
      </c>
      <c r="W158" t="e">
        <f t="shared" si="16"/>
        <v>#N/A</v>
      </c>
      <c r="X158" t="e">
        <f t="shared" si="17"/>
        <v>#N/A</v>
      </c>
      <c r="Y158">
        <f t="shared" si="14"/>
        <v>-0.632543453714377</v>
      </c>
      <c r="Z158">
        <f t="shared" si="15"/>
        <v>0.716776954688393</v>
      </c>
    </row>
    <row r="159" spans="1:26">
      <c r="A159">
        <v>-0.853713550304598</v>
      </c>
      <c r="B159" s="1">
        <v>1.00558708929703</v>
      </c>
      <c r="C159">
        <v>1</v>
      </c>
      <c r="D159">
        <f t="shared" si="18"/>
        <v>-0.853713550304598</v>
      </c>
      <c r="E159">
        <f t="shared" si="13"/>
        <v>1.00558708929703</v>
      </c>
      <c r="P159">
        <v>-0.853713550304598</v>
      </c>
      <c r="Q159" s="1">
        <v>1.00558708929703</v>
      </c>
      <c r="R159">
        <v>0</v>
      </c>
      <c r="S159" s="1"/>
      <c r="T159">
        <v>-0.853713550304598</v>
      </c>
      <c r="U159" s="1">
        <v>1.00558708929703</v>
      </c>
      <c r="V159">
        <v>0</v>
      </c>
      <c r="W159" t="e">
        <f t="shared" si="16"/>
        <v>#N/A</v>
      </c>
      <c r="X159" t="e">
        <f t="shared" si="17"/>
        <v>#N/A</v>
      </c>
      <c r="Y159">
        <f t="shared" si="14"/>
        <v>-0.853713550304598</v>
      </c>
      <c r="Z159">
        <f t="shared" si="15"/>
        <v>1.00558708929703</v>
      </c>
    </row>
    <row r="160" spans="1:26">
      <c r="A160">
        <v>-1.22772525760643</v>
      </c>
      <c r="B160" s="1">
        <v>1.578889378166</v>
      </c>
      <c r="C160">
        <v>1</v>
      </c>
      <c r="D160">
        <f t="shared" si="18"/>
        <v>-1.22772525760643</v>
      </c>
      <c r="E160">
        <f t="shared" si="13"/>
        <v>1.578889378166</v>
      </c>
      <c r="P160">
        <v>-1.22772525760643</v>
      </c>
      <c r="Q160" s="1">
        <v>1.578889378166</v>
      </c>
      <c r="R160">
        <v>0</v>
      </c>
      <c r="S160" s="1"/>
      <c r="T160">
        <v>-1.22772525760643</v>
      </c>
      <c r="U160" s="1">
        <v>1.578889378166</v>
      </c>
      <c r="V160">
        <v>0</v>
      </c>
      <c r="W160" t="e">
        <f t="shared" si="16"/>
        <v>#N/A</v>
      </c>
      <c r="X160" t="e">
        <f t="shared" si="17"/>
        <v>#N/A</v>
      </c>
      <c r="Y160">
        <f t="shared" si="14"/>
        <v>-1.22772525760643</v>
      </c>
      <c r="Z160">
        <f t="shared" si="15"/>
        <v>1.578889378166</v>
      </c>
    </row>
    <row r="161" spans="1:26">
      <c r="A161" s="1">
        <v>0.950740230555994</v>
      </c>
      <c r="B161">
        <v>-0.797008734008339</v>
      </c>
      <c r="C161">
        <v>0</v>
      </c>
      <c r="D161" t="e">
        <f t="shared" si="18"/>
        <v>#N/A</v>
      </c>
      <c r="E161" t="e">
        <f t="shared" si="13"/>
        <v>#N/A</v>
      </c>
      <c r="P161" s="1">
        <v>0.950740230555994</v>
      </c>
      <c r="Q161">
        <v>-0.797008734008339</v>
      </c>
      <c r="R161">
        <v>1</v>
      </c>
      <c r="S161" s="1"/>
      <c r="T161" s="1">
        <v>0.950740230555994</v>
      </c>
      <c r="U161">
        <v>-0.797008734008339</v>
      </c>
      <c r="V161">
        <v>1</v>
      </c>
      <c r="W161">
        <f t="shared" si="16"/>
        <v>0.950740230555994</v>
      </c>
      <c r="X161">
        <f t="shared" si="17"/>
        <v>-0.797008734008339</v>
      </c>
      <c r="Y161" t="e">
        <f t="shared" si="14"/>
        <v>#N/A</v>
      </c>
      <c r="Z161" t="e">
        <f t="shared" si="15"/>
        <v>#N/A</v>
      </c>
    </row>
    <row r="162" spans="1:26">
      <c r="A162">
        <v>-0.597375125455426</v>
      </c>
      <c r="B162" s="1">
        <v>0.658892564458029</v>
      </c>
      <c r="C162">
        <v>1</v>
      </c>
      <c r="D162">
        <f t="shared" si="18"/>
        <v>-0.597375125455426</v>
      </c>
      <c r="E162">
        <f t="shared" si="13"/>
        <v>0.658892564458029</v>
      </c>
      <c r="P162">
        <v>-0.597375125455426</v>
      </c>
      <c r="Q162" s="1">
        <v>0.658892564458029</v>
      </c>
      <c r="R162">
        <v>0</v>
      </c>
      <c r="S162" s="1"/>
      <c r="T162">
        <v>-0.597375125455426</v>
      </c>
      <c r="U162" s="1">
        <v>0.658892564458029</v>
      </c>
      <c r="V162">
        <v>0</v>
      </c>
      <c r="W162" t="e">
        <f t="shared" si="16"/>
        <v>#N/A</v>
      </c>
      <c r="X162" t="e">
        <f t="shared" si="17"/>
        <v>#N/A</v>
      </c>
      <c r="Y162">
        <f t="shared" si="14"/>
        <v>-0.597375125455426</v>
      </c>
      <c r="Z162">
        <f t="shared" si="15"/>
        <v>0.658892564458029</v>
      </c>
    </row>
    <row r="163" spans="1:26">
      <c r="A163" s="1">
        <v>0.501933176032993</v>
      </c>
      <c r="B163">
        <v>-0.471381742442147</v>
      </c>
      <c r="C163">
        <v>0</v>
      </c>
      <c r="D163" t="e">
        <f t="shared" si="18"/>
        <v>#N/A</v>
      </c>
      <c r="E163" t="e">
        <f t="shared" si="13"/>
        <v>#N/A</v>
      </c>
      <c r="P163" s="1">
        <v>0.501933176032993</v>
      </c>
      <c r="Q163">
        <v>-0.471381742442147</v>
      </c>
      <c r="R163">
        <v>1</v>
      </c>
      <c r="S163" s="1"/>
      <c r="T163" s="1">
        <v>0.501933176032993</v>
      </c>
      <c r="U163">
        <v>-0.471381742442147</v>
      </c>
      <c r="V163">
        <v>1</v>
      </c>
      <c r="W163">
        <f t="shared" si="16"/>
        <v>0.501933176032993</v>
      </c>
      <c r="X163">
        <f t="shared" si="17"/>
        <v>-0.471381742442147</v>
      </c>
      <c r="Y163" t="e">
        <f t="shared" si="14"/>
        <v>#N/A</v>
      </c>
      <c r="Z163" t="e">
        <f t="shared" si="15"/>
        <v>#N/A</v>
      </c>
    </row>
    <row r="164" spans="1:26">
      <c r="A164">
        <v>-1.88988467174546</v>
      </c>
      <c r="B164" s="1">
        <v>3.06914836864273</v>
      </c>
      <c r="C164">
        <v>1</v>
      </c>
      <c r="D164">
        <f t="shared" si="18"/>
        <v>-1.88988467174546</v>
      </c>
      <c r="E164">
        <f t="shared" si="13"/>
        <v>3.06914836864273</v>
      </c>
      <c r="P164">
        <v>-1.88988467174546</v>
      </c>
      <c r="Q164" s="1">
        <v>3.06914836864273</v>
      </c>
      <c r="R164">
        <v>0</v>
      </c>
      <c r="S164" s="1"/>
      <c r="T164">
        <v>-1.88988467174546</v>
      </c>
      <c r="U164" s="1">
        <v>3.06914836864273</v>
      </c>
      <c r="V164">
        <v>0</v>
      </c>
      <c r="W164" t="e">
        <f t="shared" si="16"/>
        <v>#N/A</v>
      </c>
      <c r="X164" t="e">
        <f t="shared" si="17"/>
        <v>#N/A</v>
      </c>
      <c r="Y164">
        <f t="shared" si="14"/>
        <v>-1.88988467174546</v>
      </c>
      <c r="Z164">
        <f t="shared" si="15"/>
        <v>3.06914836864273</v>
      </c>
    </row>
    <row r="165" spans="1:26">
      <c r="A165">
        <v>-1.23602220160375</v>
      </c>
      <c r="B165" s="1">
        <v>1.64172116597831</v>
      </c>
      <c r="C165">
        <v>1</v>
      </c>
      <c r="D165">
        <f t="shared" si="18"/>
        <v>-1.23602220160375</v>
      </c>
      <c r="E165">
        <f t="shared" si="13"/>
        <v>1.64172116597831</v>
      </c>
      <c r="P165">
        <v>-1.23602220160375</v>
      </c>
      <c r="Q165" s="1">
        <v>1.64172116597831</v>
      </c>
      <c r="R165">
        <v>0</v>
      </c>
      <c r="S165" s="1"/>
      <c r="T165">
        <v>-1.23602220160375</v>
      </c>
      <c r="U165" s="1">
        <v>1.64172116597831</v>
      </c>
      <c r="V165">
        <v>0</v>
      </c>
      <c r="W165" t="e">
        <f t="shared" si="16"/>
        <v>#N/A</v>
      </c>
      <c r="X165" t="e">
        <f t="shared" si="17"/>
        <v>#N/A</v>
      </c>
      <c r="Y165">
        <f t="shared" si="14"/>
        <v>-1.23602220160375</v>
      </c>
      <c r="Z165">
        <f t="shared" si="15"/>
        <v>1.64172116597831</v>
      </c>
    </row>
    <row r="166" spans="1:26">
      <c r="A166">
        <v>-1.74861599764983</v>
      </c>
      <c r="B166" s="1">
        <v>3.43138378143643</v>
      </c>
      <c r="C166">
        <v>1</v>
      </c>
      <c r="D166">
        <f t="shared" si="18"/>
        <v>-1.74861599764983</v>
      </c>
      <c r="E166">
        <f t="shared" si="13"/>
        <v>3.43138378143643</v>
      </c>
      <c r="P166">
        <v>-1.74861599764983</v>
      </c>
      <c r="Q166" s="1">
        <v>3.43138378143643</v>
      </c>
      <c r="R166">
        <v>0</v>
      </c>
      <c r="S166" s="1"/>
      <c r="T166">
        <v>-1.74861599764983</v>
      </c>
      <c r="U166" s="1">
        <v>3.43138378143643</v>
      </c>
      <c r="V166">
        <v>0</v>
      </c>
      <c r="W166" t="e">
        <f t="shared" si="16"/>
        <v>#N/A</v>
      </c>
      <c r="X166" t="e">
        <f t="shared" si="17"/>
        <v>#N/A</v>
      </c>
      <c r="Y166">
        <f t="shared" si="14"/>
        <v>-1.74861599764983</v>
      </c>
      <c r="Z166">
        <f t="shared" si="15"/>
        <v>3.43138378143643</v>
      </c>
    </row>
    <row r="167" spans="1:26">
      <c r="A167">
        <v>-1.48828262056844</v>
      </c>
      <c r="B167" s="1">
        <v>2.22472259773876</v>
      </c>
      <c r="C167">
        <v>1</v>
      </c>
      <c r="D167">
        <f t="shared" si="18"/>
        <v>-1.48828262056844</v>
      </c>
      <c r="E167">
        <f t="shared" si="13"/>
        <v>2.22472259773876</v>
      </c>
      <c r="P167">
        <v>-1.48828262056844</v>
      </c>
      <c r="Q167" s="1">
        <v>2.22472259773876</v>
      </c>
      <c r="R167">
        <v>0</v>
      </c>
      <c r="S167" s="1"/>
      <c r="T167">
        <v>-1.48828262056844</v>
      </c>
      <c r="U167" s="1">
        <v>2.22472259773876</v>
      </c>
      <c r="V167">
        <v>0</v>
      </c>
      <c r="W167" t="e">
        <f t="shared" si="16"/>
        <v>#N/A</v>
      </c>
      <c r="X167" t="e">
        <f t="shared" si="17"/>
        <v>#N/A</v>
      </c>
      <c r="Y167">
        <f t="shared" si="14"/>
        <v>-1.48828262056844</v>
      </c>
      <c r="Z167">
        <f t="shared" si="15"/>
        <v>2.22472259773876</v>
      </c>
    </row>
    <row r="168" spans="1:26">
      <c r="A168">
        <v>-1.27810420551338</v>
      </c>
      <c r="B168" s="1">
        <v>3.59356304929377</v>
      </c>
      <c r="C168">
        <v>1</v>
      </c>
      <c r="D168">
        <f t="shared" si="18"/>
        <v>-1.27810420551338</v>
      </c>
      <c r="E168">
        <f t="shared" si="13"/>
        <v>3.59356304929377</v>
      </c>
      <c r="P168">
        <v>-1.27810420551338</v>
      </c>
      <c r="Q168" s="1">
        <v>3.59356304929377</v>
      </c>
      <c r="R168">
        <v>0</v>
      </c>
      <c r="S168" s="1"/>
      <c r="T168">
        <v>-1.27810420551338</v>
      </c>
      <c r="U168" s="1">
        <v>3.59356304929377</v>
      </c>
      <c r="V168">
        <v>0</v>
      </c>
      <c r="W168" t="e">
        <f t="shared" si="16"/>
        <v>#N/A</v>
      </c>
      <c r="X168" t="e">
        <f t="shared" si="17"/>
        <v>#N/A</v>
      </c>
      <c r="Y168">
        <f t="shared" si="14"/>
        <v>-1.27810420551338</v>
      </c>
      <c r="Z168">
        <f t="shared" si="15"/>
        <v>3.59356304929377</v>
      </c>
    </row>
    <row r="169" spans="1:26">
      <c r="A169">
        <v>-1.9933836091919</v>
      </c>
      <c r="B169" s="1">
        <v>3.82338186037744</v>
      </c>
      <c r="C169">
        <v>1</v>
      </c>
      <c r="D169">
        <f t="shared" si="18"/>
        <v>-1.9933836091919</v>
      </c>
      <c r="E169">
        <f t="shared" si="13"/>
        <v>3.82338186037744</v>
      </c>
      <c r="P169">
        <v>-1.9933836091919</v>
      </c>
      <c r="Q169" s="1">
        <v>3.82338186037744</v>
      </c>
      <c r="R169">
        <v>0</v>
      </c>
      <c r="S169" s="1"/>
      <c r="T169">
        <v>-1.9933836091919</v>
      </c>
      <c r="U169" s="1">
        <v>3.82338186037744</v>
      </c>
      <c r="V169">
        <v>0</v>
      </c>
      <c r="W169" t="e">
        <f t="shared" si="16"/>
        <v>#N/A</v>
      </c>
      <c r="X169" t="e">
        <f t="shared" si="17"/>
        <v>#N/A</v>
      </c>
      <c r="Y169">
        <f t="shared" si="14"/>
        <v>-1.9933836091919</v>
      </c>
      <c r="Z169">
        <f t="shared" si="15"/>
        <v>3.82338186037744</v>
      </c>
    </row>
    <row r="170" spans="1:26">
      <c r="A170">
        <v>-0.0680758370742393</v>
      </c>
      <c r="B170" s="1">
        <v>0.978172883296824</v>
      </c>
      <c r="C170">
        <v>1</v>
      </c>
      <c r="D170">
        <f t="shared" si="18"/>
        <v>-0.0680758370742393</v>
      </c>
      <c r="E170">
        <f t="shared" si="13"/>
        <v>0.978172883296824</v>
      </c>
      <c r="P170">
        <v>-0.0680758370742393</v>
      </c>
      <c r="Q170" s="1">
        <v>0.978172883296824</v>
      </c>
      <c r="R170">
        <v>0</v>
      </c>
      <c r="S170" s="1"/>
      <c r="T170">
        <v>-0.0680758370742393</v>
      </c>
      <c r="U170" s="1">
        <v>0.978172883296824</v>
      </c>
      <c r="V170">
        <v>0</v>
      </c>
      <c r="W170" t="e">
        <f t="shared" si="16"/>
        <v>#N/A</v>
      </c>
      <c r="X170" t="e">
        <f t="shared" si="17"/>
        <v>#N/A</v>
      </c>
      <c r="Y170">
        <f t="shared" si="14"/>
        <v>-0.0680758370742393</v>
      </c>
      <c r="Z170">
        <f t="shared" si="15"/>
        <v>0.978172883296824</v>
      </c>
    </row>
    <row r="171" spans="1:26">
      <c r="A171" s="1">
        <v>1.07968240916261</v>
      </c>
      <c r="B171">
        <v>-0.908628545258025</v>
      </c>
      <c r="C171">
        <v>0</v>
      </c>
      <c r="D171" t="e">
        <f t="shared" si="18"/>
        <v>#N/A</v>
      </c>
      <c r="E171" t="e">
        <f t="shared" si="13"/>
        <v>#N/A</v>
      </c>
      <c r="P171" s="1">
        <v>1.07968240916261</v>
      </c>
      <c r="Q171">
        <v>-0.908628545258025</v>
      </c>
      <c r="R171">
        <v>1</v>
      </c>
      <c r="S171" s="1"/>
      <c r="T171" s="1">
        <v>1.07968240916261</v>
      </c>
      <c r="U171">
        <v>-0.908628545258025</v>
      </c>
      <c r="V171">
        <v>1</v>
      </c>
      <c r="W171">
        <f t="shared" si="16"/>
        <v>1.07968240916261</v>
      </c>
      <c r="X171">
        <f t="shared" si="17"/>
        <v>-0.908628545258025</v>
      </c>
      <c r="Y171" t="e">
        <f t="shared" si="14"/>
        <v>#N/A</v>
      </c>
      <c r="Z171" t="e">
        <f t="shared" si="15"/>
        <v>#N/A</v>
      </c>
    </row>
    <row r="172" spans="1:26">
      <c r="A172">
        <v>-1.49733014480147</v>
      </c>
      <c r="B172" s="1">
        <v>2.16232644840574</v>
      </c>
      <c r="C172">
        <v>1</v>
      </c>
      <c r="D172">
        <f t="shared" si="18"/>
        <v>-1.49733014480147</v>
      </c>
      <c r="E172">
        <f t="shared" si="13"/>
        <v>2.16232644840574</v>
      </c>
      <c r="P172">
        <v>-1.49733014480147</v>
      </c>
      <c r="Q172" s="1">
        <v>2.16232644840574</v>
      </c>
      <c r="R172">
        <v>0</v>
      </c>
      <c r="S172" s="1"/>
      <c r="T172">
        <v>-1.49733014480147</v>
      </c>
      <c r="U172" s="1">
        <v>2.16232644840574</v>
      </c>
      <c r="V172">
        <v>0</v>
      </c>
      <c r="W172" t="e">
        <f t="shared" si="16"/>
        <v>#N/A</v>
      </c>
      <c r="X172" t="e">
        <f t="shared" si="17"/>
        <v>#N/A</v>
      </c>
      <c r="Y172">
        <f t="shared" si="14"/>
        <v>-1.49733014480147</v>
      </c>
      <c r="Z172">
        <f t="shared" si="15"/>
        <v>2.16232644840574</v>
      </c>
    </row>
    <row r="173" spans="1:26">
      <c r="A173">
        <v>-1.02248496669438</v>
      </c>
      <c r="B173" s="1">
        <v>3.55191555794588</v>
      </c>
      <c r="C173">
        <v>1</v>
      </c>
      <c r="D173">
        <f t="shared" si="18"/>
        <v>-1.02248496669438</v>
      </c>
      <c r="E173">
        <f t="shared" si="13"/>
        <v>3.55191555794588</v>
      </c>
      <c r="P173">
        <v>-1.02248496669438</v>
      </c>
      <c r="Q173" s="1">
        <v>3.55191555794588</v>
      </c>
      <c r="R173">
        <v>0</v>
      </c>
      <c r="S173" s="1"/>
      <c r="T173">
        <v>-1.02248496669438</v>
      </c>
      <c r="U173" s="1">
        <v>3.55191555794588</v>
      </c>
      <c r="V173">
        <v>0</v>
      </c>
      <c r="W173" t="e">
        <f t="shared" si="16"/>
        <v>#N/A</v>
      </c>
      <c r="X173" t="e">
        <f t="shared" si="17"/>
        <v>#N/A</v>
      </c>
      <c r="Y173">
        <f t="shared" si="14"/>
        <v>-1.02248496669438</v>
      </c>
      <c r="Z173">
        <f t="shared" si="15"/>
        <v>3.55191555794588</v>
      </c>
    </row>
    <row r="174" spans="1:26">
      <c r="A174">
        <v>-0.0688068626510152</v>
      </c>
      <c r="B174">
        <v>-1.1311193566029</v>
      </c>
      <c r="C174">
        <v>0</v>
      </c>
      <c r="D174" t="e">
        <f t="shared" si="18"/>
        <v>#N/A</v>
      </c>
      <c r="E174" t="e">
        <f t="shared" si="13"/>
        <v>#N/A</v>
      </c>
      <c r="P174">
        <v>-0.0688068626510152</v>
      </c>
      <c r="Q174">
        <v>-1.1311193566029</v>
      </c>
      <c r="R174">
        <v>1</v>
      </c>
      <c r="S174" s="1"/>
      <c r="T174">
        <v>-0.0688068626510152</v>
      </c>
      <c r="U174">
        <v>-1.1311193566029</v>
      </c>
      <c r="V174">
        <v>1</v>
      </c>
      <c r="W174">
        <f t="shared" si="16"/>
        <v>-0.0688068626510152</v>
      </c>
      <c r="X174">
        <f t="shared" si="17"/>
        <v>-1.1311193566029</v>
      </c>
      <c r="Y174" t="e">
        <f t="shared" si="14"/>
        <v>#N/A</v>
      </c>
      <c r="Z174" t="e">
        <f t="shared" si="15"/>
        <v>#N/A</v>
      </c>
    </row>
    <row r="175" spans="1:26">
      <c r="A175">
        <v>-1.77284296507726</v>
      </c>
      <c r="B175" s="1">
        <v>3.4139952370163</v>
      </c>
      <c r="C175">
        <v>1</v>
      </c>
      <c r="D175">
        <f t="shared" si="18"/>
        <v>-1.77284296507726</v>
      </c>
      <c r="E175">
        <f t="shared" si="13"/>
        <v>3.4139952370163</v>
      </c>
      <c r="P175">
        <v>-1.77284296507726</v>
      </c>
      <c r="Q175" s="1">
        <v>3.4139952370163</v>
      </c>
      <c r="R175">
        <v>0</v>
      </c>
      <c r="S175" s="1"/>
      <c r="T175">
        <v>-1.77284296507726</v>
      </c>
      <c r="U175" s="1">
        <v>3.4139952370163</v>
      </c>
      <c r="V175">
        <v>0</v>
      </c>
      <c r="W175" t="e">
        <f t="shared" si="16"/>
        <v>#N/A</v>
      </c>
      <c r="X175" t="e">
        <f t="shared" si="17"/>
        <v>#N/A</v>
      </c>
      <c r="Y175">
        <f t="shared" si="14"/>
        <v>-1.77284296507726</v>
      </c>
      <c r="Z175">
        <f t="shared" si="15"/>
        <v>3.4139952370163</v>
      </c>
    </row>
    <row r="176" spans="1:26">
      <c r="A176">
        <v>-1.4290359870691</v>
      </c>
      <c r="B176" s="1">
        <v>3.33509091887825</v>
      </c>
      <c r="C176">
        <v>1</v>
      </c>
      <c r="D176">
        <f t="shared" si="18"/>
        <v>-1.4290359870691</v>
      </c>
      <c r="E176">
        <f t="shared" si="13"/>
        <v>3.33509091887825</v>
      </c>
      <c r="P176">
        <v>-1.4290359870691</v>
      </c>
      <c r="Q176" s="1">
        <v>3.33509091887825</v>
      </c>
      <c r="R176">
        <v>0</v>
      </c>
      <c r="S176" s="1"/>
      <c r="T176">
        <v>-1.4290359870691</v>
      </c>
      <c r="U176" s="1">
        <v>3.33509091887825</v>
      </c>
      <c r="V176">
        <v>0</v>
      </c>
      <c r="W176" t="e">
        <f t="shared" si="16"/>
        <v>#N/A</v>
      </c>
      <c r="X176" t="e">
        <f t="shared" si="17"/>
        <v>#N/A</v>
      </c>
      <c r="Y176">
        <f t="shared" si="14"/>
        <v>-1.4290359870691</v>
      </c>
      <c r="Z176">
        <f t="shared" si="15"/>
        <v>3.33509091887825</v>
      </c>
    </row>
    <row r="177" spans="1:26">
      <c r="A177">
        <v>-1.63191608029572</v>
      </c>
      <c r="B177" s="1">
        <v>3.43837534796744</v>
      </c>
      <c r="C177">
        <v>1</v>
      </c>
      <c r="D177">
        <f t="shared" si="18"/>
        <v>-1.63191608029572</v>
      </c>
      <c r="E177">
        <f t="shared" si="13"/>
        <v>3.43837534796744</v>
      </c>
      <c r="P177">
        <v>-1.63191608029572</v>
      </c>
      <c r="Q177" s="1">
        <v>3.43837534796744</v>
      </c>
      <c r="R177">
        <v>0</v>
      </c>
      <c r="S177" s="1"/>
      <c r="T177">
        <v>-1.63191608029572</v>
      </c>
      <c r="U177" s="1">
        <v>3.43837534796744</v>
      </c>
      <c r="V177">
        <v>0</v>
      </c>
      <c r="W177" t="e">
        <f t="shared" si="16"/>
        <v>#N/A</v>
      </c>
      <c r="X177" t="e">
        <f t="shared" si="17"/>
        <v>#N/A</v>
      </c>
      <c r="Y177">
        <f t="shared" si="14"/>
        <v>-1.63191608029572</v>
      </c>
      <c r="Z177">
        <f t="shared" si="15"/>
        <v>3.43837534796744</v>
      </c>
    </row>
    <row r="178" spans="1:26">
      <c r="A178">
        <v>-0.157413452849008</v>
      </c>
      <c r="B178" s="1">
        <v>1.35204653250209</v>
      </c>
      <c r="C178">
        <v>1</v>
      </c>
      <c r="D178">
        <f t="shared" si="18"/>
        <v>-0.157413452849008</v>
      </c>
      <c r="E178">
        <f t="shared" si="13"/>
        <v>1.35204653250209</v>
      </c>
      <c r="P178">
        <v>-0.157413452849008</v>
      </c>
      <c r="Q178" s="1">
        <v>1.35204653250209</v>
      </c>
      <c r="R178">
        <v>0</v>
      </c>
      <c r="S178" s="1"/>
      <c r="T178">
        <v>-0.157413452849008</v>
      </c>
      <c r="U178" s="1">
        <v>1.35204653250209</v>
      </c>
      <c r="V178">
        <v>0</v>
      </c>
      <c r="W178" t="e">
        <f t="shared" si="16"/>
        <v>#N/A</v>
      </c>
      <c r="X178" t="e">
        <f t="shared" si="17"/>
        <v>#N/A</v>
      </c>
      <c r="Y178">
        <f t="shared" si="14"/>
        <v>-0.157413452849008</v>
      </c>
      <c r="Z178">
        <f t="shared" si="15"/>
        <v>1.35204653250209</v>
      </c>
    </row>
    <row r="179" spans="1:26">
      <c r="A179">
        <v>-1.69732958872154</v>
      </c>
      <c r="B179" s="1">
        <v>3.7605334677375</v>
      </c>
      <c r="C179">
        <v>1</v>
      </c>
      <c r="D179">
        <f t="shared" si="18"/>
        <v>-1.69732958872154</v>
      </c>
      <c r="E179">
        <f t="shared" si="13"/>
        <v>3.7605334677375</v>
      </c>
      <c r="P179">
        <v>-1.69732958872154</v>
      </c>
      <c r="Q179" s="1">
        <v>3.7605334677375</v>
      </c>
      <c r="R179">
        <v>0</v>
      </c>
      <c r="S179" s="1"/>
      <c r="T179">
        <v>-1.69732958872154</v>
      </c>
      <c r="U179" s="1">
        <v>3.7605334677375</v>
      </c>
      <c r="V179">
        <v>0</v>
      </c>
      <c r="W179" t="e">
        <f t="shared" si="16"/>
        <v>#N/A</v>
      </c>
      <c r="X179" t="e">
        <f t="shared" si="17"/>
        <v>#N/A</v>
      </c>
      <c r="Y179">
        <f t="shared" si="14"/>
        <v>-1.69732958872154</v>
      </c>
      <c r="Z179">
        <f t="shared" si="15"/>
        <v>3.7605334677375</v>
      </c>
    </row>
    <row r="180" spans="1:26">
      <c r="A180">
        <v>-0.720691107223537</v>
      </c>
      <c r="B180" s="1">
        <v>3.30301664976584</v>
      </c>
      <c r="C180">
        <v>1</v>
      </c>
      <c r="D180">
        <f t="shared" si="18"/>
        <v>-0.720691107223537</v>
      </c>
      <c r="E180">
        <f t="shared" si="13"/>
        <v>3.30301664976584</v>
      </c>
      <c r="P180">
        <v>-0.720691107223537</v>
      </c>
      <c r="Q180" s="1">
        <v>3.30301664976584</v>
      </c>
      <c r="R180">
        <v>0</v>
      </c>
      <c r="S180" s="1"/>
      <c r="T180">
        <v>-0.720691107223537</v>
      </c>
      <c r="U180" s="1">
        <v>3.30301664976584</v>
      </c>
      <c r="V180">
        <v>0</v>
      </c>
      <c r="W180" t="e">
        <f t="shared" si="16"/>
        <v>#N/A</v>
      </c>
      <c r="X180" t="e">
        <f t="shared" si="17"/>
        <v>#N/A</v>
      </c>
      <c r="Y180">
        <f t="shared" si="14"/>
        <v>-0.720691107223537</v>
      </c>
      <c r="Z180">
        <f t="shared" si="15"/>
        <v>3.30301664976584</v>
      </c>
    </row>
    <row r="181" spans="1:26">
      <c r="A181">
        <v>-1.49836618383467</v>
      </c>
      <c r="B181" s="1">
        <v>3.55267433170277</v>
      </c>
      <c r="C181">
        <v>1</v>
      </c>
      <c r="D181">
        <f t="shared" si="18"/>
        <v>-1.49836618383467</v>
      </c>
      <c r="E181">
        <f t="shared" si="13"/>
        <v>3.55267433170277</v>
      </c>
      <c r="P181">
        <v>-1.49836618383467</v>
      </c>
      <c r="Q181" s="1">
        <v>3.55267433170277</v>
      </c>
      <c r="R181">
        <v>0</v>
      </c>
      <c r="S181" s="1"/>
      <c r="T181">
        <v>-1.49836618383467</v>
      </c>
      <c r="U181" s="1">
        <v>3.55267433170277</v>
      </c>
      <c r="V181">
        <v>0</v>
      </c>
      <c r="W181" t="e">
        <f t="shared" si="16"/>
        <v>#N/A</v>
      </c>
      <c r="X181" t="e">
        <f t="shared" si="17"/>
        <v>#N/A</v>
      </c>
      <c r="Y181">
        <f t="shared" si="14"/>
        <v>-1.49836618383467</v>
      </c>
      <c r="Z181">
        <f t="shared" si="15"/>
        <v>3.55267433170277</v>
      </c>
    </row>
    <row r="182" spans="1:26">
      <c r="A182">
        <v>-1.53285135456219</v>
      </c>
      <c r="B182" s="1">
        <v>2.3705680786932</v>
      </c>
      <c r="C182">
        <v>1</v>
      </c>
      <c r="D182">
        <f t="shared" si="18"/>
        <v>-1.53285135456219</v>
      </c>
      <c r="E182">
        <f t="shared" si="13"/>
        <v>2.3705680786932</v>
      </c>
      <c r="P182">
        <v>-1.53285135456219</v>
      </c>
      <c r="Q182" s="1">
        <v>2.3705680786932</v>
      </c>
      <c r="R182">
        <v>0</v>
      </c>
      <c r="S182" s="1"/>
      <c r="T182">
        <v>-1.53285135456219</v>
      </c>
      <c r="U182" s="1">
        <v>2.3705680786932</v>
      </c>
      <c r="V182">
        <v>0</v>
      </c>
      <c r="W182" t="e">
        <f t="shared" si="16"/>
        <v>#N/A</v>
      </c>
      <c r="X182" t="e">
        <f t="shared" si="17"/>
        <v>#N/A</v>
      </c>
      <c r="Y182">
        <f t="shared" si="14"/>
        <v>-1.53285135456219</v>
      </c>
      <c r="Z182">
        <f t="shared" si="15"/>
        <v>2.3705680786932</v>
      </c>
    </row>
    <row r="183" spans="1:26">
      <c r="A183">
        <v>-0.78307928873756</v>
      </c>
      <c r="B183" s="1">
        <v>3.18484539615188</v>
      </c>
      <c r="C183">
        <v>1</v>
      </c>
      <c r="D183">
        <f t="shared" si="18"/>
        <v>-0.78307928873756</v>
      </c>
      <c r="E183">
        <f t="shared" si="13"/>
        <v>3.18484539615188</v>
      </c>
      <c r="P183">
        <v>-0.78307928873756</v>
      </c>
      <c r="Q183" s="1">
        <v>3.18484539615188</v>
      </c>
      <c r="R183">
        <v>0</v>
      </c>
      <c r="S183" s="1"/>
      <c r="T183">
        <v>-0.78307928873756</v>
      </c>
      <c r="U183" s="1">
        <v>3.18484539615188</v>
      </c>
      <c r="V183">
        <v>0</v>
      </c>
      <c r="W183" t="e">
        <f t="shared" si="16"/>
        <v>#N/A</v>
      </c>
      <c r="X183" t="e">
        <f t="shared" si="17"/>
        <v>#N/A</v>
      </c>
      <c r="Y183">
        <f t="shared" si="14"/>
        <v>-0.78307928873756</v>
      </c>
      <c r="Z183">
        <f t="shared" si="15"/>
        <v>3.18484539615188</v>
      </c>
    </row>
    <row r="184" spans="1:26">
      <c r="A184">
        <v>-0.565545944701126</v>
      </c>
      <c r="B184" s="1">
        <v>2.98100485891162</v>
      </c>
      <c r="C184">
        <v>1</v>
      </c>
      <c r="D184">
        <f t="shared" si="18"/>
        <v>-0.565545944701126</v>
      </c>
      <c r="E184">
        <f t="shared" si="13"/>
        <v>2.98100485891162</v>
      </c>
      <c r="P184">
        <v>-0.565545944701126</v>
      </c>
      <c r="Q184" s="1">
        <v>2.98100485891162</v>
      </c>
      <c r="R184">
        <v>0</v>
      </c>
      <c r="S184" s="1"/>
      <c r="T184">
        <v>-0.565545944701126</v>
      </c>
      <c r="U184" s="1">
        <v>2.98100485891162</v>
      </c>
      <c r="V184">
        <v>0</v>
      </c>
      <c r="W184" t="e">
        <f t="shared" si="16"/>
        <v>#N/A</v>
      </c>
      <c r="X184" t="e">
        <f t="shared" si="17"/>
        <v>#N/A</v>
      </c>
      <c r="Y184">
        <f t="shared" si="14"/>
        <v>-0.565545944701126</v>
      </c>
      <c r="Z184">
        <f t="shared" si="15"/>
        <v>2.98100485891162</v>
      </c>
    </row>
    <row r="185" spans="1:26">
      <c r="A185">
        <v>-0.00428247557298128</v>
      </c>
      <c r="B185" s="1">
        <v>0.310265302085841</v>
      </c>
      <c r="C185">
        <v>1</v>
      </c>
      <c r="D185">
        <f t="shared" si="18"/>
        <v>-0.00428247557298128</v>
      </c>
      <c r="E185">
        <f t="shared" si="13"/>
        <v>0.310265302085841</v>
      </c>
      <c r="P185">
        <v>-0.00428247557298128</v>
      </c>
      <c r="Q185" s="1">
        <v>0.310265302085841</v>
      </c>
      <c r="R185">
        <v>0</v>
      </c>
      <c r="S185" s="1"/>
      <c r="T185">
        <v>-0.00428247557298128</v>
      </c>
      <c r="U185" s="1">
        <v>0.310265302085841</v>
      </c>
      <c r="V185">
        <v>0</v>
      </c>
      <c r="W185" t="e">
        <f t="shared" si="16"/>
        <v>#N/A</v>
      </c>
      <c r="X185" t="e">
        <f t="shared" si="17"/>
        <v>#N/A</v>
      </c>
      <c r="Y185">
        <f t="shared" si="14"/>
        <v>-0.00428247557298128</v>
      </c>
      <c r="Z185">
        <f t="shared" si="15"/>
        <v>0.310265302085841</v>
      </c>
    </row>
    <row r="186" spans="1:26">
      <c r="A186">
        <v>-0.954816172255219</v>
      </c>
      <c r="B186" s="1">
        <v>3.33480740968483</v>
      </c>
      <c r="C186">
        <v>1</v>
      </c>
      <c r="D186">
        <f t="shared" si="18"/>
        <v>-0.954816172255219</v>
      </c>
      <c r="E186">
        <f t="shared" si="13"/>
        <v>3.33480740968483</v>
      </c>
      <c r="P186">
        <v>-0.954816172255219</v>
      </c>
      <c r="Q186" s="1">
        <v>3.33480740968483</v>
      </c>
      <c r="R186">
        <v>0</v>
      </c>
      <c r="S186" s="1"/>
      <c r="T186">
        <v>-0.954816172255219</v>
      </c>
      <c r="U186" s="1">
        <v>3.33480740968483</v>
      </c>
      <c r="V186">
        <v>0</v>
      </c>
      <c r="W186" t="e">
        <f t="shared" si="16"/>
        <v>#N/A</v>
      </c>
      <c r="X186" t="e">
        <f t="shared" si="17"/>
        <v>#N/A</v>
      </c>
      <c r="Y186">
        <f t="shared" si="14"/>
        <v>-0.954816172255219</v>
      </c>
      <c r="Z186">
        <f t="shared" si="15"/>
        <v>3.33480740968483</v>
      </c>
    </row>
    <row r="187" spans="1:26">
      <c r="A187">
        <v>-1.4302729898765</v>
      </c>
      <c r="B187" s="1">
        <v>3.74789034063284</v>
      </c>
      <c r="C187">
        <v>1</v>
      </c>
      <c r="D187">
        <f t="shared" si="18"/>
        <v>-1.4302729898765</v>
      </c>
      <c r="E187">
        <f t="shared" si="13"/>
        <v>3.74789034063284</v>
      </c>
      <c r="P187">
        <v>-1.4302729898765</v>
      </c>
      <c r="Q187" s="1">
        <v>3.74789034063284</v>
      </c>
      <c r="R187">
        <v>0</v>
      </c>
      <c r="S187" s="1"/>
      <c r="T187">
        <v>-1.4302729898765</v>
      </c>
      <c r="U187" s="1">
        <v>3.74789034063284</v>
      </c>
      <c r="V187">
        <v>0</v>
      </c>
      <c r="W187" t="e">
        <f t="shared" si="16"/>
        <v>#N/A</v>
      </c>
      <c r="X187" t="e">
        <f t="shared" si="17"/>
        <v>#N/A</v>
      </c>
      <c r="Y187">
        <f t="shared" si="14"/>
        <v>-1.4302729898765</v>
      </c>
      <c r="Z187">
        <f t="shared" si="15"/>
        <v>3.74789034063284</v>
      </c>
    </row>
    <row r="188" spans="1:26">
      <c r="A188">
        <v>-0.199139038679724</v>
      </c>
      <c r="B188" s="1">
        <v>1.75698786069614</v>
      </c>
      <c r="C188">
        <v>1</v>
      </c>
      <c r="D188">
        <f t="shared" si="18"/>
        <v>-0.199139038679724</v>
      </c>
      <c r="E188">
        <f t="shared" si="13"/>
        <v>1.75698786069614</v>
      </c>
      <c r="P188">
        <v>-0.199139038679724</v>
      </c>
      <c r="Q188" s="1">
        <v>1.75698786069614</v>
      </c>
      <c r="R188">
        <v>0</v>
      </c>
      <c r="S188" s="1"/>
      <c r="T188">
        <v>-0.199139038679724</v>
      </c>
      <c r="U188" s="1">
        <v>1.75698786069614</v>
      </c>
      <c r="V188">
        <v>0</v>
      </c>
      <c r="W188" t="e">
        <f t="shared" si="16"/>
        <v>#N/A</v>
      </c>
      <c r="X188" t="e">
        <f t="shared" si="17"/>
        <v>#N/A</v>
      </c>
      <c r="Y188">
        <f t="shared" si="14"/>
        <v>-0.199139038679724</v>
      </c>
      <c r="Z188">
        <f t="shared" si="15"/>
        <v>1.75698786069614</v>
      </c>
    </row>
    <row r="189" spans="1:26">
      <c r="A189">
        <v>-0.393228458297178</v>
      </c>
      <c r="B189" s="1">
        <v>2.41233914922214</v>
      </c>
      <c r="C189">
        <v>1</v>
      </c>
      <c r="D189">
        <f t="shared" si="18"/>
        <v>-0.393228458297178</v>
      </c>
      <c r="E189">
        <f t="shared" si="13"/>
        <v>2.41233914922214</v>
      </c>
      <c r="P189">
        <v>-0.393228458297178</v>
      </c>
      <c r="Q189" s="1">
        <v>2.41233914922214</v>
      </c>
      <c r="R189">
        <v>0</v>
      </c>
      <c r="S189" s="1"/>
      <c r="T189">
        <v>-0.393228458297178</v>
      </c>
      <c r="U189" s="1">
        <v>2.41233914922214</v>
      </c>
      <c r="V189">
        <v>0</v>
      </c>
      <c r="W189" t="e">
        <f t="shared" si="16"/>
        <v>#N/A</v>
      </c>
      <c r="X189" t="e">
        <f t="shared" si="17"/>
        <v>#N/A</v>
      </c>
      <c r="Y189">
        <f t="shared" si="14"/>
        <v>-0.393228458297178</v>
      </c>
      <c r="Z189">
        <f t="shared" si="15"/>
        <v>2.41233914922214</v>
      </c>
    </row>
    <row r="190" spans="1:26">
      <c r="A190">
        <v>-0.313917578970431</v>
      </c>
      <c r="B190" s="1">
        <v>2.26160198166927</v>
      </c>
      <c r="C190">
        <v>1</v>
      </c>
      <c r="D190">
        <f t="shared" si="18"/>
        <v>-0.313917578970431</v>
      </c>
      <c r="E190">
        <f t="shared" si="13"/>
        <v>2.26160198166927</v>
      </c>
      <c r="P190">
        <v>-0.313917578970431</v>
      </c>
      <c r="Q190" s="1">
        <v>2.26160198166927</v>
      </c>
      <c r="R190">
        <v>0</v>
      </c>
      <c r="S190" s="1"/>
      <c r="T190">
        <v>-0.313917578970431</v>
      </c>
      <c r="U190" s="1">
        <v>2.26160198166927</v>
      </c>
      <c r="V190">
        <v>0</v>
      </c>
      <c r="W190" t="e">
        <f t="shared" si="16"/>
        <v>#N/A</v>
      </c>
      <c r="X190" t="e">
        <f t="shared" si="17"/>
        <v>#N/A</v>
      </c>
      <c r="Y190">
        <f t="shared" si="14"/>
        <v>-0.313917578970431</v>
      </c>
      <c r="Z190">
        <f t="shared" si="15"/>
        <v>2.26160198166927</v>
      </c>
    </row>
    <row r="191" spans="1:26">
      <c r="A191">
        <v>-0.555629382735978</v>
      </c>
      <c r="B191" s="1">
        <v>2.84308752935436</v>
      </c>
      <c r="C191">
        <v>1</v>
      </c>
      <c r="D191">
        <f t="shared" si="18"/>
        <v>-0.555629382735978</v>
      </c>
      <c r="E191">
        <f t="shared" si="13"/>
        <v>2.84308752935436</v>
      </c>
      <c r="P191">
        <v>-0.555629382735978</v>
      </c>
      <c r="Q191" s="1">
        <v>2.84308752935436</v>
      </c>
      <c r="R191">
        <v>0</v>
      </c>
      <c r="S191" s="1"/>
      <c r="T191">
        <v>-0.555629382735978</v>
      </c>
      <c r="U191" s="1">
        <v>2.84308752935436</v>
      </c>
      <c r="V191">
        <v>0</v>
      </c>
      <c r="W191" t="e">
        <f t="shared" si="16"/>
        <v>#N/A</v>
      </c>
      <c r="X191" t="e">
        <f t="shared" si="17"/>
        <v>#N/A</v>
      </c>
      <c r="Y191">
        <f t="shared" si="14"/>
        <v>-0.555629382735978</v>
      </c>
      <c r="Z191">
        <f t="shared" si="15"/>
        <v>2.84308752935436</v>
      </c>
    </row>
    <row r="192" spans="1:26">
      <c r="A192">
        <v>-0.0561729204316233</v>
      </c>
      <c r="B192">
        <v>-0.808464255628898</v>
      </c>
      <c r="C192">
        <v>0</v>
      </c>
      <c r="D192" t="e">
        <f t="shared" si="18"/>
        <v>#N/A</v>
      </c>
      <c r="E192" t="e">
        <f t="shared" si="13"/>
        <v>#N/A</v>
      </c>
      <c r="P192">
        <v>-0.0561729204316233</v>
      </c>
      <c r="Q192">
        <v>-0.808464255628898</v>
      </c>
      <c r="R192">
        <v>1</v>
      </c>
      <c r="S192" s="1"/>
      <c r="T192">
        <v>-0.0561729204316233</v>
      </c>
      <c r="U192">
        <v>-0.808464255628898</v>
      </c>
      <c r="V192">
        <v>1</v>
      </c>
      <c r="W192">
        <f t="shared" si="16"/>
        <v>-0.0561729204316233</v>
      </c>
      <c r="X192">
        <f t="shared" si="17"/>
        <v>-0.808464255628898</v>
      </c>
      <c r="Y192" t="e">
        <f t="shared" si="14"/>
        <v>#N/A</v>
      </c>
      <c r="Z192" t="e">
        <f t="shared" si="15"/>
        <v>#N/A</v>
      </c>
    </row>
    <row r="193" spans="1:26">
      <c r="A193">
        <v>-0.0584257606322271</v>
      </c>
      <c r="B193" s="1">
        <v>0.797601217582119</v>
      </c>
      <c r="C193">
        <v>1</v>
      </c>
      <c r="D193">
        <f t="shared" si="18"/>
        <v>-0.0584257606322271</v>
      </c>
      <c r="E193">
        <f t="shared" si="13"/>
        <v>0.797601217582119</v>
      </c>
      <c r="P193">
        <v>-0.0584257606322271</v>
      </c>
      <c r="Q193" s="1">
        <v>0.797601217582119</v>
      </c>
      <c r="R193">
        <v>0</v>
      </c>
      <c r="S193" s="1"/>
      <c r="T193">
        <v>-0.0584257606322271</v>
      </c>
      <c r="U193" s="1">
        <v>0.797601217582119</v>
      </c>
      <c r="V193">
        <v>0</v>
      </c>
      <c r="W193" t="e">
        <f t="shared" si="16"/>
        <v>#N/A</v>
      </c>
      <c r="X193" t="e">
        <f t="shared" si="17"/>
        <v>#N/A</v>
      </c>
      <c r="Y193">
        <f t="shared" si="14"/>
        <v>-0.0584257606322271</v>
      </c>
      <c r="Z193">
        <f t="shared" si="15"/>
        <v>0.797601217582119</v>
      </c>
    </row>
    <row r="194" spans="1:26">
      <c r="A194">
        <v>-0.807036999743523</v>
      </c>
      <c r="B194">
        <v>-3.1660230056578</v>
      </c>
      <c r="C194">
        <v>0</v>
      </c>
      <c r="D194" t="e">
        <f t="shared" si="18"/>
        <v>#N/A</v>
      </c>
      <c r="E194" t="e">
        <f t="shared" si="13"/>
        <v>#N/A</v>
      </c>
      <c r="P194">
        <v>-0.807036999743523</v>
      </c>
      <c r="Q194">
        <v>-3.1660230056578</v>
      </c>
      <c r="R194">
        <v>1</v>
      </c>
      <c r="S194" s="1"/>
      <c r="T194">
        <v>-0.807036999743523</v>
      </c>
      <c r="U194">
        <v>-3.1660230056578</v>
      </c>
      <c r="V194">
        <v>1</v>
      </c>
      <c r="W194">
        <f t="shared" si="16"/>
        <v>-0.807036999743523</v>
      </c>
      <c r="X194">
        <f t="shared" si="17"/>
        <v>-3.1660230056578</v>
      </c>
      <c r="Y194" t="e">
        <f t="shared" si="14"/>
        <v>#N/A</v>
      </c>
      <c r="Z194" t="e">
        <f t="shared" si="15"/>
        <v>#N/A</v>
      </c>
    </row>
    <row r="195" spans="1:26">
      <c r="A195">
        <v>-0.186016878522522</v>
      </c>
      <c r="B195">
        <v>-1.73923341438668</v>
      </c>
      <c r="C195">
        <v>0</v>
      </c>
      <c r="D195" t="e">
        <f t="shared" si="18"/>
        <v>#N/A</v>
      </c>
      <c r="E195" t="e">
        <f t="shared" ref="E195:E258" si="19">IF(C195=1,B195,NA())</f>
        <v>#N/A</v>
      </c>
      <c r="P195">
        <v>-0.186016878522522</v>
      </c>
      <c r="Q195">
        <v>-1.73923341438668</v>
      </c>
      <c r="R195">
        <v>1</v>
      </c>
      <c r="S195" s="1"/>
      <c r="T195">
        <v>-0.186016878522522</v>
      </c>
      <c r="U195">
        <v>-1.73923341438668</v>
      </c>
      <c r="V195">
        <v>1</v>
      </c>
      <c r="W195">
        <f t="shared" si="16"/>
        <v>-0.186016878522522</v>
      </c>
      <c r="X195">
        <f t="shared" si="17"/>
        <v>-1.73923341438668</v>
      </c>
      <c r="Y195" t="e">
        <f t="shared" ref="Y195:Y258" si="20">IF(V195=0,T195,NA())</f>
        <v>#N/A</v>
      </c>
      <c r="Z195" t="e">
        <f t="shared" ref="Z195:Z258" si="21">IF(V195=0,U195,NA())</f>
        <v>#N/A</v>
      </c>
    </row>
    <row r="196" spans="1:26">
      <c r="A196">
        <v>-0.00965590226474059</v>
      </c>
      <c r="B196">
        <v>-0.303300460386151</v>
      </c>
      <c r="C196">
        <v>0</v>
      </c>
      <c r="D196" t="e">
        <f t="shared" si="18"/>
        <v>#N/A</v>
      </c>
      <c r="E196" t="e">
        <f t="shared" si="19"/>
        <v>#N/A</v>
      </c>
      <c r="P196">
        <v>-0.00965590226474059</v>
      </c>
      <c r="Q196">
        <v>-0.303300460386151</v>
      </c>
      <c r="R196">
        <v>1</v>
      </c>
      <c r="S196" s="1"/>
      <c r="T196">
        <v>-0.00965590226474059</v>
      </c>
      <c r="U196">
        <v>-0.303300460386151</v>
      </c>
      <c r="V196">
        <v>1</v>
      </c>
      <c r="W196">
        <f t="shared" si="16"/>
        <v>-0.00965590226474059</v>
      </c>
      <c r="X196">
        <f t="shared" si="17"/>
        <v>-0.303300460386151</v>
      </c>
      <c r="Y196" t="e">
        <f t="shared" si="20"/>
        <v>#N/A</v>
      </c>
      <c r="Z196" t="e">
        <f t="shared" si="21"/>
        <v>#N/A</v>
      </c>
    </row>
    <row r="197" spans="1:26">
      <c r="A197">
        <v>-1.5266455794283</v>
      </c>
      <c r="B197" s="1">
        <v>3.5144892871204</v>
      </c>
      <c r="C197">
        <v>1</v>
      </c>
      <c r="D197">
        <f t="shared" si="18"/>
        <v>-1.5266455794283</v>
      </c>
      <c r="E197">
        <f t="shared" si="19"/>
        <v>3.5144892871204</v>
      </c>
      <c r="P197">
        <v>-1.5266455794283</v>
      </c>
      <c r="Q197" s="1">
        <v>3.5144892871204</v>
      </c>
      <c r="R197">
        <v>0</v>
      </c>
      <c r="S197" s="1"/>
      <c r="T197">
        <v>-1.5266455794283</v>
      </c>
      <c r="U197" s="1">
        <v>3.5144892871204</v>
      </c>
      <c r="V197">
        <v>0</v>
      </c>
      <c r="W197" t="e">
        <f t="shared" ref="W197:W260" si="22">IF(V197=1,T197,NA())</f>
        <v>#N/A</v>
      </c>
      <c r="X197" t="e">
        <f t="shared" ref="X197:X260" si="23">IF(V197=1,U197,NA())</f>
        <v>#N/A</v>
      </c>
      <c r="Y197">
        <f t="shared" si="20"/>
        <v>-1.5266455794283</v>
      </c>
      <c r="Z197">
        <f t="shared" si="21"/>
        <v>3.5144892871204</v>
      </c>
    </row>
    <row r="198" spans="1:26">
      <c r="A198">
        <v>-0.0232543322870442</v>
      </c>
      <c r="B198">
        <v>-0.448211449787429</v>
      </c>
      <c r="C198">
        <v>0</v>
      </c>
      <c r="D198" t="e">
        <f t="shared" si="18"/>
        <v>#N/A</v>
      </c>
      <c r="E198" t="e">
        <f t="shared" si="19"/>
        <v>#N/A</v>
      </c>
      <c r="P198">
        <v>-0.0232543322870442</v>
      </c>
      <c r="Q198">
        <v>-0.448211449787429</v>
      </c>
      <c r="R198">
        <v>1</v>
      </c>
      <c r="S198" s="1"/>
      <c r="T198">
        <v>-0.0232543322870442</v>
      </c>
      <c r="U198">
        <v>-0.448211449787429</v>
      </c>
      <c r="V198">
        <v>1</v>
      </c>
      <c r="W198">
        <f t="shared" si="22"/>
        <v>-0.0232543322870442</v>
      </c>
      <c r="X198">
        <f t="shared" si="23"/>
        <v>-0.448211449787429</v>
      </c>
      <c r="Y198" t="e">
        <f t="shared" si="20"/>
        <v>#N/A</v>
      </c>
      <c r="Z198" t="e">
        <f t="shared" si="21"/>
        <v>#N/A</v>
      </c>
    </row>
    <row r="199" spans="1:26">
      <c r="A199">
        <v>-0.0211665123674633</v>
      </c>
      <c r="B199">
        <v>-0.680222538618363</v>
      </c>
      <c r="C199">
        <v>0</v>
      </c>
      <c r="D199" t="e">
        <f t="shared" si="18"/>
        <v>#N/A</v>
      </c>
      <c r="E199" t="e">
        <f t="shared" si="19"/>
        <v>#N/A</v>
      </c>
      <c r="P199">
        <v>-0.0211665123674633</v>
      </c>
      <c r="Q199">
        <v>-0.680222538618363</v>
      </c>
      <c r="R199">
        <v>1</v>
      </c>
      <c r="S199" s="1"/>
      <c r="T199">
        <v>-0.0211665123674633</v>
      </c>
      <c r="U199">
        <v>-0.680222538618363</v>
      </c>
      <c r="V199">
        <v>1</v>
      </c>
      <c r="W199">
        <f t="shared" si="22"/>
        <v>-0.0211665123674633</v>
      </c>
      <c r="X199">
        <f t="shared" si="23"/>
        <v>-0.680222538618363</v>
      </c>
      <c r="Y199" t="e">
        <f t="shared" si="20"/>
        <v>#N/A</v>
      </c>
      <c r="Z199" t="e">
        <f t="shared" si="21"/>
        <v>#N/A</v>
      </c>
    </row>
    <row r="200" spans="1:26">
      <c r="A200">
        <v>-0.237912886998552</v>
      </c>
      <c r="B200">
        <v>-1.89461587215128</v>
      </c>
      <c r="C200">
        <v>0</v>
      </c>
      <c r="D200" t="e">
        <f t="shared" si="18"/>
        <v>#N/A</v>
      </c>
      <c r="E200" t="e">
        <f t="shared" si="19"/>
        <v>#N/A</v>
      </c>
      <c r="P200">
        <v>-0.237912886998552</v>
      </c>
      <c r="Q200">
        <v>-1.89461587215128</v>
      </c>
      <c r="R200">
        <v>1</v>
      </c>
      <c r="S200" s="1"/>
      <c r="T200">
        <v>-0.237912886998552</v>
      </c>
      <c r="U200">
        <v>-1.89461587215128</v>
      </c>
      <c r="V200">
        <v>1</v>
      </c>
      <c r="W200">
        <f t="shared" si="22"/>
        <v>-0.237912886998552</v>
      </c>
      <c r="X200">
        <f t="shared" si="23"/>
        <v>-1.89461587215128</v>
      </c>
      <c r="Y200" t="e">
        <f t="shared" si="20"/>
        <v>#N/A</v>
      </c>
      <c r="Z200" t="e">
        <f t="shared" si="21"/>
        <v>#N/A</v>
      </c>
    </row>
    <row r="201" spans="1:26">
      <c r="A201">
        <v>-0.585846410135845</v>
      </c>
      <c r="B201">
        <v>-3.09125993895062</v>
      </c>
      <c r="C201">
        <v>0</v>
      </c>
      <c r="D201" t="e">
        <f t="shared" si="18"/>
        <v>#N/A</v>
      </c>
      <c r="E201" t="e">
        <f t="shared" si="19"/>
        <v>#N/A</v>
      </c>
      <c r="P201">
        <v>-0.585846410135845</v>
      </c>
      <c r="Q201">
        <v>-3.09125993895062</v>
      </c>
      <c r="R201">
        <v>1</v>
      </c>
      <c r="S201" s="1"/>
      <c r="T201">
        <v>-0.585846410135845</v>
      </c>
      <c r="U201">
        <v>-3.09125993895062</v>
      </c>
      <c r="V201">
        <v>1</v>
      </c>
      <c r="W201">
        <f t="shared" si="22"/>
        <v>-0.585846410135845</v>
      </c>
      <c r="X201">
        <f t="shared" si="23"/>
        <v>-3.09125993895062</v>
      </c>
      <c r="Y201" t="e">
        <f t="shared" si="20"/>
        <v>#N/A</v>
      </c>
      <c r="Z201" t="e">
        <f t="shared" si="21"/>
        <v>#N/A</v>
      </c>
    </row>
    <row r="202" spans="1:26">
      <c r="A202">
        <v>-1.07049580722295</v>
      </c>
      <c r="B202" s="1">
        <v>3.68252460958007</v>
      </c>
      <c r="C202">
        <v>1</v>
      </c>
      <c r="D202">
        <f t="shared" si="18"/>
        <v>-1.07049580722295</v>
      </c>
      <c r="E202">
        <f t="shared" si="19"/>
        <v>3.68252460958007</v>
      </c>
      <c r="P202">
        <v>-1.07049580722295</v>
      </c>
      <c r="Q202" s="1">
        <v>3.68252460958007</v>
      </c>
      <c r="R202">
        <v>0</v>
      </c>
      <c r="S202" s="1"/>
      <c r="T202">
        <v>-1.07049580722295</v>
      </c>
      <c r="U202" s="1">
        <v>3.68252460958007</v>
      </c>
      <c r="V202">
        <v>0</v>
      </c>
      <c r="W202" t="e">
        <f t="shared" si="22"/>
        <v>#N/A</v>
      </c>
      <c r="X202" t="e">
        <f t="shared" si="23"/>
        <v>#N/A</v>
      </c>
      <c r="Y202">
        <f t="shared" si="20"/>
        <v>-1.07049580722295</v>
      </c>
      <c r="Z202">
        <f t="shared" si="21"/>
        <v>3.68252460958007</v>
      </c>
    </row>
    <row r="203" spans="1:26">
      <c r="A203">
        <v>-0.00232905993702409</v>
      </c>
      <c r="B203">
        <v>-0.248775164564117</v>
      </c>
      <c r="C203">
        <v>0</v>
      </c>
      <c r="D203" t="e">
        <f t="shared" si="18"/>
        <v>#N/A</v>
      </c>
      <c r="E203" t="e">
        <f t="shared" si="19"/>
        <v>#N/A</v>
      </c>
      <c r="P203">
        <v>-0.00232905993702409</v>
      </c>
      <c r="Q203">
        <v>-0.248775164564117</v>
      </c>
      <c r="R203">
        <v>1</v>
      </c>
      <c r="S203" s="1"/>
      <c r="T203">
        <v>-0.00232905993702409</v>
      </c>
      <c r="U203">
        <v>-0.248775164564117</v>
      </c>
      <c r="V203">
        <v>1</v>
      </c>
      <c r="W203">
        <f t="shared" si="22"/>
        <v>-0.00232905993702409</v>
      </c>
      <c r="X203">
        <f t="shared" si="23"/>
        <v>-0.248775164564117</v>
      </c>
      <c r="Y203" t="e">
        <f t="shared" si="20"/>
        <v>#N/A</v>
      </c>
      <c r="Z203" t="e">
        <f t="shared" si="21"/>
        <v>#N/A</v>
      </c>
    </row>
    <row r="204" spans="1:26">
      <c r="A204">
        <v>-0.0927980849018453</v>
      </c>
      <c r="B204">
        <v>-1.11264583304324</v>
      </c>
      <c r="C204">
        <v>0</v>
      </c>
      <c r="D204" t="e">
        <f t="shared" si="18"/>
        <v>#N/A</v>
      </c>
      <c r="E204" t="e">
        <f t="shared" si="19"/>
        <v>#N/A</v>
      </c>
      <c r="P204">
        <v>-0.0927980849018453</v>
      </c>
      <c r="Q204">
        <v>-1.11264583304324</v>
      </c>
      <c r="R204">
        <v>1</v>
      </c>
      <c r="S204" s="1"/>
      <c r="T204">
        <v>-0.0927980849018453</v>
      </c>
      <c r="U204">
        <v>-1.11264583304324</v>
      </c>
      <c r="V204">
        <v>1</v>
      </c>
      <c r="W204">
        <f t="shared" si="22"/>
        <v>-0.0927980849018453</v>
      </c>
      <c r="X204">
        <f t="shared" si="23"/>
        <v>-1.11264583304324</v>
      </c>
      <c r="Y204" t="e">
        <f t="shared" si="20"/>
        <v>#N/A</v>
      </c>
      <c r="Z204" t="e">
        <f t="shared" si="21"/>
        <v>#N/A</v>
      </c>
    </row>
    <row r="205" spans="1:26">
      <c r="A205">
        <v>-0.924081181293043</v>
      </c>
      <c r="B205">
        <v>-3.31287148820351</v>
      </c>
      <c r="C205">
        <v>0</v>
      </c>
      <c r="D205" t="e">
        <f t="shared" si="18"/>
        <v>#N/A</v>
      </c>
      <c r="E205" t="e">
        <f t="shared" si="19"/>
        <v>#N/A</v>
      </c>
      <c r="P205">
        <v>-0.924081181293043</v>
      </c>
      <c r="Q205">
        <v>-3.31287148820351</v>
      </c>
      <c r="R205">
        <v>1</v>
      </c>
      <c r="S205" s="1"/>
      <c r="T205">
        <v>-0.924081181293043</v>
      </c>
      <c r="U205">
        <v>-3.31287148820351</v>
      </c>
      <c r="V205">
        <v>1</v>
      </c>
      <c r="W205">
        <f t="shared" si="22"/>
        <v>-0.924081181293043</v>
      </c>
      <c r="X205">
        <f t="shared" si="23"/>
        <v>-3.31287148820351</v>
      </c>
      <c r="Y205" t="e">
        <f t="shared" si="20"/>
        <v>#N/A</v>
      </c>
      <c r="Z205" t="e">
        <f t="shared" si="21"/>
        <v>#N/A</v>
      </c>
    </row>
    <row r="206" spans="1:26">
      <c r="A206">
        <v>-0.0427415411276538</v>
      </c>
      <c r="B206" s="1">
        <v>0.98306490055283</v>
      </c>
      <c r="C206">
        <v>1</v>
      </c>
      <c r="D206">
        <f t="shared" ref="D206:D269" si="24">IF(C206=1,A206,NA())</f>
        <v>-0.0427415411276538</v>
      </c>
      <c r="E206">
        <f t="shared" si="19"/>
        <v>0.98306490055283</v>
      </c>
      <c r="P206">
        <v>-0.0427415411276538</v>
      </c>
      <c r="Q206" s="1">
        <v>0.98306490055283</v>
      </c>
      <c r="R206">
        <v>0</v>
      </c>
      <c r="S206" s="1"/>
      <c r="T206">
        <v>-0.0427415411276538</v>
      </c>
      <c r="U206" s="1">
        <v>0.98306490055283</v>
      </c>
      <c r="V206">
        <v>0</v>
      </c>
      <c r="W206" t="e">
        <f t="shared" si="22"/>
        <v>#N/A</v>
      </c>
      <c r="X206" t="e">
        <f t="shared" si="23"/>
        <v>#N/A</v>
      </c>
      <c r="Y206">
        <f t="shared" si="20"/>
        <v>-0.0427415411276538</v>
      </c>
      <c r="Z206">
        <f t="shared" si="21"/>
        <v>0.98306490055283</v>
      </c>
    </row>
    <row r="207" spans="1:26">
      <c r="A207">
        <v>-0.0788306155852185</v>
      </c>
      <c r="B207">
        <v>-1.06200551659289</v>
      </c>
      <c r="C207">
        <v>0</v>
      </c>
      <c r="D207" t="e">
        <f t="shared" si="24"/>
        <v>#N/A</v>
      </c>
      <c r="E207" t="e">
        <f t="shared" si="19"/>
        <v>#N/A</v>
      </c>
      <c r="P207">
        <v>-0.0788306155852185</v>
      </c>
      <c r="Q207">
        <v>-1.06200551659289</v>
      </c>
      <c r="R207">
        <v>1</v>
      </c>
      <c r="S207" s="1"/>
      <c r="T207">
        <v>-0.0788306155852185</v>
      </c>
      <c r="U207">
        <v>-1.06200551659289</v>
      </c>
      <c r="V207">
        <v>1</v>
      </c>
      <c r="W207">
        <f t="shared" si="22"/>
        <v>-0.0788306155852185</v>
      </c>
      <c r="X207">
        <f t="shared" si="23"/>
        <v>-1.06200551659289</v>
      </c>
      <c r="Y207" t="e">
        <f t="shared" si="20"/>
        <v>#N/A</v>
      </c>
      <c r="Z207" t="e">
        <f t="shared" si="21"/>
        <v>#N/A</v>
      </c>
    </row>
    <row r="208" spans="1:26">
      <c r="A208">
        <v>-1.35471230396946</v>
      </c>
      <c r="B208" s="1">
        <v>3.64306307396338</v>
      </c>
      <c r="C208">
        <v>1</v>
      </c>
      <c r="D208">
        <f t="shared" si="24"/>
        <v>-1.35471230396946</v>
      </c>
      <c r="E208">
        <f t="shared" si="19"/>
        <v>3.64306307396338</v>
      </c>
      <c r="P208">
        <v>-1.35471230396946</v>
      </c>
      <c r="Q208" s="1">
        <v>3.64306307396338</v>
      </c>
      <c r="R208">
        <v>0</v>
      </c>
      <c r="S208" s="1"/>
      <c r="T208">
        <v>-1.35471230396946</v>
      </c>
      <c r="U208" s="1">
        <v>3.64306307396338</v>
      </c>
      <c r="V208">
        <v>0</v>
      </c>
      <c r="W208" t="e">
        <f t="shared" si="22"/>
        <v>#N/A</v>
      </c>
      <c r="X208" t="e">
        <f t="shared" si="23"/>
        <v>#N/A</v>
      </c>
      <c r="Y208">
        <f t="shared" si="20"/>
        <v>-1.35471230396946</v>
      </c>
      <c r="Z208">
        <f t="shared" si="21"/>
        <v>3.64306307396338</v>
      </c>
    </row>
    <row r="209" spans="1:26">
      <c r="A209">
        <v>-0.0964506800536471</v>
      </c>
      <c r="B209" s="1">
        <v>1.23598454493883</v>
      </c>
      <c r="C209">
        <v>1</v>
      </c>
      <c r="D209">
        <f t="shared" si="24"/>
        <v>-0.0964506800536471</v>
      </c>
      <c r="E209">
        <f t="shared" si="19"/>
        <v>1.23598454493883</v>
      </c>
      <c r="P209">
        <v>-0.0964506800536471</v>
      </c>
      <c r="Q209" s="1">
        <v>1.23598454493883</v>
      </c>
      <c r="R209">
        <v>0</v>
      </c>
      <c r="S209" s="1"/>
      <c r="T209">
        <v>-0.0964506800536471</v>
      </c>
      <c r="U209" s="1">
        <v>1.23598454493883</v>
      </c>
      <c r="V209">
        <v>0</v>
      </c>
      <c r="W209" t="e">
        <f t="shared" si="22"/>
        <v>#N/A</v>
      </c>
      <c r="X209" t="e">
        <f t="shared" si="23"/>
        <v>#N/A</v>
      </c>
      <c r="Y209">
        <f t="shared" si="20"/>
        <v>-0.0964506800536471</v>
      </c>
      <c r="Z209">
        <f t="shared" si="21"/>
        <v>1.23598454493883</v>
      </c>
    </row>
    <row r="210" spans="1:26">
      <c r="A210">
        <v>-0.488903965490349</v>
      </c>
      <c r="B210">
        <v>-2.48635569170641</v>
      </c>
      <c r="C210">
        <v>0</v>
      </c>
      <c r="D210" t="e">
        <f t="shared" si="24"/>
        <v>#N/A</v>
      </c>
      <c r="E210" t="e">
        <f t="shared" si="19"/>
        <v>#N/A</v>
      </c>
      <c r="P210">
        <v>-0.488903965490349</v>
      </c>
      <c r="Q210">
        <v>-2.48635569170641</v>
      </c>
      <c r="R210">
        <v>1</v>
      </c>
      <c r="S210" s="1"/>
      <c r="T210">
        <v>-0.488903965490349</v>
      </c>
      <c r="U210">
        <v>-2.48635569170641</v>
      </c>
      <c r="V210">
        <v>1</v>
      </c>
      <c r="W210">
        <f t="shared" si="22"/>
        <v>-0.488903965490349</v>
      </c>
      <c r="X210">
        <f t="shared" si="23"/>
        <v>-2.48635569170641</v>
      </c>
      <c r="Y210" t="e">
        <f t="shared" si="20"/>
        <v>#N/A</v>
      </c>
      <c r="Z210" t="e">
        <f t="shared" si="21"/>
        <v>#N/A</v>
      </c>
    </row>
    <row r="211" spans="1:26">
      <c r="A211">
        <v>-1.40428144728163</v>
      </c>
      <c r="B211">
        <v>-3.9654609103809</v>
      </c>
      <c r="C211">
        <v>0</v>
      </c>
      <c r="D211" t="e">
        <f t="shared" si="24"/>
        <v>#N/A</v>
      </c>
      <c r="E211" t="e">
        <f t="shared" si="19"/>
        <v>#N/A</v>
      </c>
      <c r="P211">
        <v>-1.40428144728163</v>
      </c>
      <c r="Q211">
        <v>-3.9654609103809</v>
      </c>
      <c r="R211">
        <v>1</v>
      </c>
      <c r="S211" s="1"/>
      <c r="T211">
        <v>-1.40428144728163</v>
      </c>
      <c r="U211">
        <v>-3.9654609103809</v>
      </c>
      <c r="V211">
        <v>1</v>
      </c>
      <c r="W211">
        <f t="shared" si="22"/>
        <v>-1.40428144728163</v>
      </c>
      <c r="X211">
        <f t="shared" si="23"/>
        <v>-3.9654609103809</v>
      </c>
      <c r="Y211" t="e">
        <f t="shared" si="20"/>
        <v>#N/A</v>
      </c>
      <c r="Z211" t="e">
        <f t="shared" si="21"/>
        <v>#N/A</v>
      </c>
    </row>
    <row r="212" spans="1:26">
      <c r="A212">
        <v>-0.103032194056001</v>
      </c>
      <c r="B212">
        <v>-1.30407632699054</v>
      </c>
      <c r="C212">
        <v>0</v>
      </c>
      <c r="D212" t="e">
        <f t="shared" si="24"/>
        <v>#N/A</v>
      </c>
      <c r="E212" t="e">
        <f t="shared" si="19"/>
        <v>#N/A</v>
      </c>
      <c r="P212">
        <v>-0.103032194056001</v>
      </c>
      <c r="Q212">
        <v>-1.30407632699054</v>
      </c>
      <c r="R212">
        <v>1</v>
      </c>
      <c r="S212" s="1"/>
      <c r="T212">
        <v>-0.103032194056001</v>
      </c>
      <c r="U212">
        <v>-1.30407632699054</v>
      </c>
      <c r="V212">
        <v>1</v>
      </c>
      <c r="W212">
        <f t="shared" si="22"/>
        <v>-0.103032194056001</v>
      </c>
      <c r="X212">
        <f t="shared" si="23"/>
        <v>-1.30407632699054</v>
      </c>
      <c r="Y212" t="e">
        <f t="shared" si="20"/>
        <v>#N/A</v>
      </c>
      <c r="Z212" t="e">
        <f t="shared" si="21"/>
        <v>#N/A</v>
      </c>
    </row>
    <row r="213" spans="1:26">
      <c r="A213">
        <v>-1.76823043340512</v>
      </c>
      <c r="B213">
        <v>-2.8070011514664</v>
      </c>
      <c r="C213">
        <v>0</v>
      </c>
      <c r="D213" t="e">
        <f t="shared" si="24"/>
        <v>#N/A</v>
      </c>
      <c r="E213" t="e">
        <f t="shared" si="19"/>
        <v>#N/A</v>
      </c>
      <c r="P213">
        <v>-1.76823043340512</v>
      </c>
      <c r="Q213">
        <v>-2.8070011514664</v>
      </c>
      <c r="R213">
        <v>1</v>
      </c>
      <c r="S213" s="1"/>
      <c r="T213">
        <v>-1.76823043340512</v>
      </c>
      <c r="U213">
        <v>-2.8070011514664</v>
      </c>
      <c r="V213">
        <v>1</v>
      </c>
      <c r="W213">
        <f t="shared" si="22"/>
        <v>-1.76823043340512</v>
      </c>
      <c r="X213">
        <f t="shared" si="23"/>
        <v>-2.8070011514664</v>
      </c>
      <c r="Y213" t="e">
        <f t="shared" si="20"/>
        <v>#N/A</v>
      </c>
      <c r="Z213" t="e">
        <f t="shared" si="21"/>
        <v>#N/A</v>
      </c>
    </row>
    <row r="214" spans="1:26">
      <c r="A214">
        <v>-1.81435330626152</v>
      </c>
      <c r="B214">
        <v>-3.17916298524842</v>
      </c>
      <c r="C214">
        <v>0</v>
      </c>
      <c r="D214" t="e">
        <f t="shared" si="24"/>
        <v>#N/A</v>
      </c>
      <c r="E214" t="e">
        <f t="shared" si="19"/>
        <v>#N/A</v>
      </c>
      <c r="P214">
        <v>-1.81435330626152</v>
      </c>
      <c r="Q214">
        <v>-3.17916298524842</v>
      </c>
      <c r="R214">
        <v>1</v>
      </c>
      <c r="S214" s="1"/>
      <c r="T214">
        <v>-1.81435330626152</v>
      </c>
      <c r="U214">
        <v>-3.17916298524842</v>
      </c>
      <c r="V214">
        <v>1</v>
      </c>
      <c r="W214">
        <f t="shared" si="22"/>
        <v>-1.81435330626152</v>
      </c>
      <c r="X214">
        <f t="shared" si="23"/>
        <v>-3.17916298524842</v>
      </c>
      <c r="Y214" t="e">
        <f t="shared" si="20"/>
        <v>#N/A</v>
      </c>
      <c r="Z214" t="e">
        <f t="shared" si="21"/>
        <v>#N/A</v>
      </c>
    </row>
    <row r="215" spans="1:26">
      <c r="A215">
        <v>-0.403453231271305</v>
      </c>
      <c r="B215">
        <v>-2.34899615736896</v>
      </c>
      <c r="C215">
        <v>0</v>
      </c>
      <c r="D215" t="e">
        <f t="shared" si="24"/>
        <v>#N/A</v>
      </c>
      <c r="E215" t="e">
        <f t="shared" si="19"/>
        <v>#N/A</v>
      </c>
      <c r="P215">
        <v>-0.403453231271305</v>
      </c>
      <c r="Q215">
        <v>-2.34899615736896</v>
      </c>
      <c r="R215">
        <v>1</v>
      </c>
      <c r="S215" s="1"/>
      <c r="T215">
        <v>-0.403453231271305</v>
      </c>
      <c r="U215">
        <v>-2.34899615736896</v>
      </c>
      <c r="V215">
        <v>1</v>
      </c>
      <c r="W215">
        <f t="shared" si="22"/>
        <v>-0.403453231271305</v>
      </c>
      <c r="X215">
        <f t="shared" si="23"/>
        <v>-2.34899615736896</v>
      </c>
      <c r="Y215" t="e">
        <f t="shared" si="20"/>
        <v>#N/A</v>
      </c>
      <c r="Z215" t="e">
        <f t="shared" si="21"/>
        <v>#N/A</v>
      </c>
    </row>
    <row r="216" spans="1:26">
      <c r="A216">
        <v>-1.13007684447183</v>
      </c>
      <c r="B216" s="1">
        <v>3.86016045830043</v>
      </c>
      <c r="C216">
        <v>1</v>
      </c>
      <c r="D216">
        <f t="shared" si="24"/>
        <v>-1.13007684447183</v>
      </c>
      <c r="E216">
        <f t="shared" si="19"/>
        <v>3.86016045830043</v>
      </c>
      <c r="P216">
        <v>-1.13007684447183</v>
      </c>
      <c r="Q216" s="1">
        <v>3.86016045830043</v>
      </c>
      <c r="R216">
        <v>0</v>
      </c>
      <c r="S216" s="1"/>
      <c r="T216">
        <v>-1.13007684447183</v>
      </c>
      <c r="U216" s="1">
        <v>3.86016045830043</v>
      </c>
      <c r="V216">
        <v>0</v>
      </c>
      <c r="W216" t="e">
        <f t="shared" si="22"/>
        <v>#N/A</v>
      </c>
      <c r="X216" t="e">
        <f t="shared" si="23"/>
        <v>#N/A</v>
      </c>
      <c r="Y216">
        <f t="shared" si="20"/>
        <v>-1.13007684447183</v>
      </c>
      <c r="Z216">
        <f t="shared" si="21"/>
        <v>3.86016045830043</v>
      </c>
    </row>
    <row r="217" spans="1:26">
      <c r="A217">
        <v>-0.330143778362864</v>
      </c>
      <c r="B217" s="1">
        <v>2.31046192373612</v>
      </c>
      <c r="C217">
        <v>1</v>
      </c>
      <c r="D217">
        <f t="shared" si="24"/>
        <v>-0.330143778362864</v>
      </c>
      <c r="E217">
        <f t="shared" si="19"/>
        <v>2.31046192373612</v>
      </c>
      <c r="P217">
        <v>-0.330143778362864</v>
      </c>
      <c r="Q217" s="1">
        <v>2.31046192373612</v>
      </c>
      <c r="R217">
        <v>0</v>
      </c>
      <c r="S217" s="1"/>
      <c r="T217">
        <v>-0.330143778362864</v>
      </c>
      <c r="U217" s="1">
        <v>2.31046192373612</v>
      </c>
      <c r="V217">
        <v>0</v>
      </c>
      <c r="W217" t="e">
        <f t="shared" si="22"/>
        <v>#N/A</v>
      </c>
      <c r="X217" t="e">
        <f t="shared" si="23"/>
        <v>#N/A</v>
      </c>
      <c r="Y217">
        <f t="shared" si="20"/>
        <v>-0.330143778362864</v>
      </c>
      <c r="Z217">
        <f t="shared" si="21"/>
        <v>2.31046192373612</v>
      </c>
    </row>
    <row r="218" spans="1:26">
      <c r="A218">
        <v>-0.103592947679364</v>
      </c>
      <c r="B218">
        <v>-1.40325114504461</v>
      </c>
      <c r="C218">
        <v>0</v>
      </c>
      <c r="D218" t="e">
        <f t="shared" si="24"/>
        <v>#N/A</v>
      </c>
      <c r="E218" t="e">
        <f t="shared" si="19"/>
        <v>#N/A</v>
      </c>
      <c r="P218">
        <v>-0.103592947679364</v>
      </c>
      <c r="Q218">
        <v>-1.40325114504461</v>
      </c>
      <c r="R218">
        <v>1</v>
      </c>
      <c r="S218" s="1"/>
      <c r="T218">
        <v>-0.103592947679364</v>
      </c>
      <c r="U218">
        <v>-1.40325114504461</v>
      </c>
      <c r="V218">
        <v>1</v>
      </c>
      <c r="W218">
        <f t="shared" si="22"/>
        <v>-0.103592947679364</v>
      </c>
      <c r="X218">
        <f t="shared" si="23"/>
        <v>-1.40325114504461</v>
      </c>
      <c r="Y218" t="e">
        <f t="shared" si="20"/>
        <v>#N/A</v>
      </c>
      <c r="Z218" t="e">
        <f t="shared" si="21"/>
        <v>#N/A</v>
      </c>
    </row>
    <row r="219" spans="1:26">
      <c r="A219">
        <v>-1.62823989738401</v>
      </c>
      <c r="B219">
        <v>-3.22048585075333</v>
      </c>
      <c r="C219">
        <v>0</v>
      </c>
      <c r="D219" t="e">
        <f t="shared" si="24"/>
        <v>#N/A</v>
      </c>
      <c r="E219" t="e">
        <f t="shared" si="19"/>
        <v>#N/A</v>
      </c>
      <c r="P219">
        <v>-1.62823989738401</v>
      </c>
      <c r="Q219">
        <v>-3.22048585075333</v>
      </c>
      <c r="R219">
        <v>1</v>
      </c>
      <c r="S219" s="1"/>
      <c r="T219">
        <v>-1.62823989738401</v>
      </c>
      <c r="U219">
        <v>-3.22048585075333</v>
      </c>
      <c r="V219">
        <v>1</v>
      </c>
      <c r="W219">
        <f t="shared" si="22"/>
        <v>-1.62823989738401</v>
      </c>
      <c r="X219">
        <f t="shared" si="23"/>
        <v>-3.22048585075333</v>
      </c>
      <c r="Y219" t="e">
        <f t="shared" si="20"/>
        <v>#N/A</v>
      </c>
      <c r="Z219" t="e">
        <f t="shared" si="21"/>
        <v>#N/A</v>
      </c>
    </row>
    <row r="220" spans="1:26">
      <c r="A220">
        <v>-1.27072988018683</v>
      </c>
      <c r="B220">
        <v>-3.80050197275106</v>
      </c>
      <c r="C220">
        <v>0</v>
      </c>
      <c r="D220" t="e">
        <f t="shared" si="24"/>
        <v>#N/A</v>
      </c>
      <c r="E220" t="e">
        <f t="shared" si="19"/>
        <v>#N/A</v>
      </c>
      <c r="P220">
        <v>-1.27072988018683</v>
      </c>
      <c r="Q220">
        <v>-3.80050197275106</v>
      </c>
      <c r="R220">
        <v>1</v>
      </c>
      <c r="S220" s="1"/>
      <c r="T220">
        <v>-1.27072988018683</v>
      </c>
      <c r="U220">
        <v>-3.80050197275106</v>
      </c>
      <c r="V220">
        <v>1</v>
      </c>
      <c r="W220">
        <f t="shared" si="22"/>
        <v>-1.27072988018683</v>
      </c>
      <c r="X220">
        <f t="shared" si="23"/>
        <v>-3.80050197275106</v>
      </c>
      <c r="Y220" t="e">
        <f t="shared" si="20"/>
        <v>#N/A</v>
      </c>
      <c r="Z220" t="e">
        <f t="shared" si="21"/>
        <v>#N/A</v>
      </c>
    </row>
    <row r="221" spans="1:26">
      <c r="A221">
        <v>-0.32416504089757</v>
      </c>
      <c r="B221" s="1">
        <v>2.25857585053674</v>
      </c>
      <c r="C221">
        <v>1</v>
      </c>
      <c r="D221">
        <f t="shared" si="24"/>
        <v>-0.32416504089757</v>
      </c>
      <c r="E221">
        <f t="shared" si="19"/>
        <v>2.25857585053674</v>
      </c>
      <c r="P221">
        <v>-0.32416504089757</v>
      </c>
      <c r="Q221" s="1">
        <v>2.25857585053674</v>
      </c>
      <c r="R221">
        <v>0</v>
      </c>
      <c r="S221" s="1"/>
      <c r="T221">
        <v>-0.32416504089757</v>
      </c>
      <c r="U221" s="1">
        <v>2.25857585053674</v>
      </c>
      <c r="V221">
        <v>0</v>
      </c>
      <c r="W221" t="e">
        <f t="shared" si="22"/>
        <v>#N/A</v>
      </c>
      <c r="X221" t="e">
        <f t="shared" si="23"/>
        <v>#N/A</v>
      </c>
      <c r="Y221">
        <f t="shared" si="20"/>
        <v>-0.32416504089757</v>
      </c>
      <c r="Z221">
        <f t="shared" si="21"/>
        <v>2.25857585053674</v>
      </c>
    </row>
    <row r="222" spans="1:26">
      <c r="A222">
        <v>-0.831515612875759</v>
      </c>
      <c r="B222">
        <v>-3.30857362318069</v>
      </c>
      <c r="C222">
        <v>0</v>
      </c>
      <c r="D222" t="e">
        <f t="shared" si="24"/>
        <v>#N/A</v>
      </c>
      <c r="E222" t="e">
        <f t="shared" si="19"/>
        <v>#N/A</v>
      </c>
      <c r="P222">
        <v>-0.831515612875759</v>
      </c>
      <c r="Q222">
        <v>-3.30857362318069</v>
      </c>
      <c r="R222">
        <v>1</v>
      </c>
      <c r="S222" s="1"/>
      <c r="T222">
        <v>-0.831515612875759</v>
      </c>
      <c r="U222">
        <v>-3.30857362318069</v>
      </c>
      <c r="V222">
        <v>1</v>
      </c>
      <c r="W222">
        <f t="shared" si="22"/>
        <v>-0.831515612875759</v>
      </c>
      <c r="X222">
        <f t="shared" si="23"/>
        <v>-3.30857362318069</v>
      </c>
      <c r="Y222" t="e">
        <f t="shared" si="20"/>
        <v>#N/A</v>
      </c>
      <c r="Z222" t="e">
        <f t="shared" si="21"/>
        <v>#N/A</v>
      </c>
    </row>
    <row r="223" spans="1:26">
      <c r="A223">
        <v>-1.15541549593479</v>
      </c>
      <c r="B223">
        <v>-1.58359846820064</v>
      </c>
      <c r="C223">
        <v>0</v>
      </c>
      <c r="D223" t="e">
        <f t="shared" si="24"/>
        <v>#N/A</v>
      </c>
      <c r="E223" t="e">
        <f t="shared" si="19"/>
        <v>#N/A</v>
      </c>
      <c r="P223">
        <v>-1.15541549593479</v>
      </c>
      <c r="Q223">
        <v>-1.58359846820064</v>
      </c>
      <c r="R223">
        <v>1</v>
      </c>
      <c r="S223" s="1"/>
      <c r="T223">
        <v>-1.15541549593479</v>
      </c>
      <c r="U223">
        <v>-1.58359846820064</v>
      </c>
      <c r="V223">
        <v>1</v>
      </c>
      <c r="W223">
        <f t="shared" si="22"/>
        <v>-1.15541549593479</v>
      </c>
      <c r="X223">
        <f t="shared" si="23"/>
        <v>-1.58359846820064</v>
      </c>
      <c r="Y223" t="e">
        <f t="shared" si="20"/>
        <v>#N/A</v>
      </c>
      <c r="Z223" t="e">
        <f t="shared" si="21"/>
        <v>#N/A</v>
      </c>
    </row>
    <row r="224" spans="1:26">
      <c r="A224">
        <v>-0.881319473732966</v>
      </c>
      <c r="B224">
        <v>-3.47513221937144</v>
      </c>
      <c r="C224">
        <v>0</v>
      </c>
      <c r="D224" t="e">
        <f t="shared" si="24"/>
        <v>#N/A</v>
      </c>
      <c r="E224" t="e">
        <f t="shared" si="19"/>
        <v>#N/A</v>
      </c>
      <c r="P224">
        <v>-0.881319473732966</v>
      </c>
      <c r="Q224">
        <v>-3.47513221937144</v>
      </c>
      <c r="R224">
        <v>1</v>
      </c>
      <c r="S224" s="1"/>
      <c r="T224">
        <v>-0.881319473732966</v>
      </c>
      <c r="U224">
        <v>-3.47513221937144</v>
      </c>
      <c r="V224">
        <v>1</v>
      </c>
      <c r="W224">
        <f t="shared" si="22"/>
        <v>-0.881319473732966</v>
      </c>
      <c r="X224">
        <f t="shared" si="23"/>
        <v>-3.47513221937144</v>
      </c>
      <c r="Y224" t="e">
        <f t="shared" si="20"/>
        <v>#N/A</v>
      </c>
      <c r="Z224" t="e">
        <f t="shared" si="21"/>
        <v>#N/A</v>
      </c>
    </row>
    <row r="225" spans="1:26">
      <c r="A225">
        <v>-0.514135966924</v>
      </c>
      <c r="B225">
        <v>-2.68758874609767</v>
      </c>
      <c r="C225">
        <v>0</v>
      </c>
      <c r="D225" t="e">
        <f t="shared" si="24"/>
        <v>#N/A</v>
      </c>
      <c r="E225" t="e">
        <f t="shared" si="19"/>
        <v>#N/A</v>
      </c>
      <c r="P225">
        <v>-0.514135966924</v>
      </c>
      <c r="Q225">
        <v>-2.68758874609767</v>
      </c>
      <c r="R225">
        <v>1</v>
      </c>
      <c r="S225" s="1"/>
      <c r="T225">
        <v>-0.514135966924</v>
      </c>
      <c r="U225">
        <v>-2.68758874609767</v>
      </c>
      <c r="V225">
        <v>1</v>
      </c>
      <c r="W225">
        <f t="shared" si="22"/>
        <v>-0.514135966924</v>
      </c>
      <c r="X225">
        <f t="shared" si="23"/>
        <v>-2.68758874609767</v>
      </c>
      <c r="Y225" t="e">
        <f t="shared" si="20"/>
        <v>#N/A</v>
      </c>
      <c r="Z225" t="e">
        <f t="shared" si="21"/>
        <v>#N/A</v>
      </c>
    </row>
    <row r="226" spans="1:26">
      <c r="A226">
        <v>-0.341907952728723</v>
      </c>
      <c r="B226">
        <v>-0.355711875763303</v>
      </c>
      <c r="C226">
        <v>0</v>
      </c>
      <c r="D226" t="e">
        <f t="shared" si="24"/>
        <v>#N/A</v>
      </c>
      <c r="E226" t="e">
        <f t="shared" si="19"/>
        <v>#N/A</v>
      </c>
      <c r="P226">
        <v>-0.341907952728723</v>
      </c>
      <c r="Q226">
        <v>-0.355711875763303</v>
      </c>
      <c r="R226">
        <v>1</v>
      </c>
      <c r="S226" s="1"/>
      <c r="T226">
        <v>-0.341907952728723</v>
      </c>
      <c r="U226">
        <v>-0.355711875763303</v>
      </c>
      <c r="V226">
        <v>1</v>
      </c>
      <c r="W226">
        <f t="shared" si="22"/>
        <v>-0.341907952728723</v>
      </c>
      <c r="X226">
        <f t="shared" si="23"/>
        <v>-0.355711875763303</v>
      </c>
      <c r="Y226" t="e">
        <f t="shared" si="20"/>
        <v>#N/A</v>
      </c>
      <c r="Z226" t="e">
        <f t="shared" si="21"/>
        <v>#N/A</v>
      </c>
    </row>
    <row r="227" spans="1:26">
      <c r="A227">
        <v>-1.50008473522659</v>
      </c>
      <c r="B227">
        <v>-3.74431790262311</v>
      </c>
      <c r="C227">
        <v>0</v>
      </c>
      <c r="D227" t="e">
        <f t="shared" si="24"/>
        <v>#N/A</v>
      </c>
      <c r="E227" t="e">
        <f t="shared" si="19"/>
        <v>#N/A</v>
      </c>
      <c r="P227">
        <v>-1.50008473522659</v>
      </c>
      <c r="Q227">
        <v>-3.74431790262311</v>
      </c>
      <c r="R227">
        <v>1</v>
      </c>
      <c r="S227" s="1"/>
      <c r="T227">
        <v>-1.50008473522659</v>
      </c>
      <c r="U227">
        <v>-3.74431790262311</v>
      </c>
      <c r="V227">
        <v>1</v>
      </c>
      <c r="W227">
        <f t="shared" si="22"/>
        <v>-1.50008473522659</v>
      </c>
      <c r="X227">
        <f t="shared" si="23"/>
        <v>-3.74431790262311</v>
      </c>
      <c r="Y227" t="e">
        <f t="shared" si="20"/>
        <v>#N/A</v>
      </c>
      <c r="Z227" t="e">
        <f t="shared" si="21"/>
        <v>#N/A</v>
      </c>
    </row>
    <row r="228" spans="1:26">
      <c r="A228">
        <v>-1.09546543447337</v>
      </c>
      <c r="B228">
        <v>-3.66810700543299</v>
      </c>
      <c r="C228">
        <v>0</v>
      </c>
      <c r="D228" t="e">
        <f t="shared" si="24"/>
        <v>#N/A</v>
      </c>
      <c r="E228" t="e">
        <f t="shared" si="19"/>
        <v>#N/A</v>
      </c>
      <c r="P228">
        <v>-1.09546543447337</v>
      </c>
      <c r="Q228">
        <v>-3.66810700543299</v>
      </c>
      <c r="R228">
        <v>1</v>
      </c>
      <c r="S228" s="1"/>
      <c r="T228">
        <v>-1.09546543447337</v>
      </c>
      <c r="U228">
        <v>-3.66810700543299</v>
      </c>
      <c r="V228">
        <v>1</v>
      </c>
      <c r="W228">
        <f t="shared" si="22"/>
        <v>-1.09546543447337</v>
      </c>
      <c r="X228">
        <f t="shared" si="23"/>
        <v>-3.66810700543299</v>
      </c>
      <c r="Y228" t="e">
        <f t="shared" si="20"/>
        <v>#N/A</v>
      </c>
      <c r="Z228" t="e">
        <f t="shared" si="21"/>
        <v>#N/A</v>
      </c>
    </row>
    <row r="229" spans="1:26">
      <c r="A229">
        <v>-1.71840631541328</v>
      </c>
      <c r="B229">
        <v>-3.36824403027848</v>
      </c>
      <c r="C229">
        <v>0</v>
      </c>
      <c r="D229" t="e">
        <f t="shared" si="24"/>
        <v>#N/A</v>
      </c>
      <c r="E229" t="e">
        <f t="shared" si="19"/>
        <v>#N/A</v>
      </c>
      <c r="P229">
        <v>-1.71840631541328</v>
      </c>
      <c r="Q229">
        <v>-3.36824403027848</v>
      </c>
      <c r="R229">
        <v>1</v>
      </c>
      <c r="S229" s="1"/>
      <c r="T229">
        <v>-1.71840631541328</v>
      </c>
      <c r="U229">
        <v>-3.36824403027848</v>
      </c>
      <c r="V229">
        <v>1</v>
      </c>
      <c r="W229">
        <f t="shared" si="22"/>
        <v>-1.71840631541328</v>
      </c>
      <c r="X229">
        <f t="shared" si="23"/>
        <v>-3.36824403027848</v>
      </c>
      <c r="Y229" t="e">
        <f t="shared" si="20"/>
        <v>#N/A</v>
      </c>
      <c r="Z229" t="e">
        <f t="shared" si="21"/>
        <v>#N/A</v>
      </c>
    </row>
    <row r="230" spans="1:26">
      <c r="A230">
        <v>-1.68448953477691</v>
      </c>
      <c r="B230">
        <v>-3.76359365880478</v>
      </c>
      <c r="C230">
        <v>0</v>
      </c>
      <c r="D230" t="e">
        <f t="shared" si="24"/>
        <v>#N/A</v>
      </c>
      <c r="E230" t="e">
        <f t="shared" si="19"/>
        <v>#N/A</v>
      </c>
      <c r="P230">
        <v>-1.68448953477691</v>
      </c>
      <c r="Q230">
        <v>-3.76359365880478</v>
      </c>
      <c r="R230">
        <v>1</v>
      </c>
      <c r="S230" s="1"/>
      <c r="T230">
        <v>-1.68448953477691</v>
      </c>
      <c r="U230">
        <v>-3.76359365880478</v>
      </c>
      <c r="V230">
        <v>1</v>
      </c>
      <c r="W230">
        <f t="shared" si="22"/>
        <v>-1.68448953477691</v>
      </c>
      <c r="X230">
        <f t="shared" si="23"/>
        <v>-3.76359365880478</v>
      </c>
      <c r="Y230" t="e">
        <f t="shared" si="20"/>
        <v>#N/A</v>
      </c>
      <c r="Z230" t="e">
        <f t="shared" si="21"/>
        <v>#N/A</v>
      </c>
    </row>
    <row r="231" spans="1:26">
      <c r="A231">
        <v>-1.23608462118048</v>
      </c>
      <c r="B231">
        <v>-3.41537450660689</v>
      </c>
      <c r="C231">
        <v>0</v>
      </c>
      <c r="D231" t="e">
        <f t="shared" si="24"/>
        <v>#N/A</v>
      </c>
      <c r="E231" t="e">
        <f t="shared" si="19"/>
        <v>#N/A</v>
      </c>
      <c r="P231">
        <v>-1.23608462118048</v>
      </c>
      <c r="Q231">
        <v>-3.41537450660689</v>
      </c>
      <c r="R231">
        <v>1</v>
      </c>
      <c r="S231" s="1"/>
      <c r="T231">
        <v>-1.23608462118048</v>
      </c>
      <c r="U231">
        <v>-3.41537450660689</v>
      </c>
      <c r="V231">
        <v>1</v>
      </c>
      <c r="W231">
        <f t="shared" si="22"/>
        <v>-1.23608462118048</v>
      </c>
      <c r="X231">
        <f t="shared" si="23"/>
        <v>-3.41537450660689</v>
      </c>
      <c r="Y231" t="e">
        <f t="shared" si="20"/>
        <v>#N/A</v>
      </c>
      <c r="Z231" t="e">
        <f t="shared" si="21"/>
        <v>#N/A</v>
      </c>
    </row>
    <row r="232" spans="1:26">
      <c r="A232">
        <v>-0.806782295404124</v>
      </c>
      <c r="B232">
        <v>-0.97662341499079</v>
      </c>
      <c r="C232">
        <v>0</v>
      </c>
      <c r="D232" t="e">
        <f t="shared" si="24"/>
        <v>#N/A</v>
      </c>
      <c r="E232" t="e">
        <f t="shared" si="19"/>
        <v>#N/A</v>
      </c>
      <c r="P232">
        <v>-0.806782295404124</v>
      </c>
      <c r="Q232">
        <v>-0.97662341499079</v>
      </c>
      <c r="R232">
        <v>1</v>
      </c>
      <c r="S232" s="1"/>
      <c r="T232">
        <v>-0.806782295404124</v>
      </c>
      <c r="U232">
        <v>-0.97662341499079</v>
      </c>
      <c r="V232">
        <v>1</v>
      </c>
      <c r="W232">
        <f t="shared" si="22"/>
        <v>-0.806782295404124</v>
      </c>
      <c r="X232">
        <f t="shared" si="23"/>
        <v>-0.97662341499079</v>
      </c>
      <c r="Y232" t="e">
        <f t="shared" si="20"/>
        <v>#N/A</v>
      </c>
      <c r="Z232" t="e">
        <f t="shared" si="21"/>
        <v>#N/A</v>
      </c>
    </row>
    <row r="233" spans="1:26">
      <c r="A233">
        <v>-1.06026702721261</v>
      </c>
      <c r="B233">
        <v>-1.29100567668764</v>
      </c>
      <c r="C233">
        <v>0</v>
      </c>
      <c r="D233" t="e">
        <f t="shared" si="24"/>
        <v>#N/A</v>
      </c>
      <c r="E233" t="e">
        <f t="shared" si="19"/>
        <v>#N/A</v>
      </c>
      <c r="P233">
        <v>-1.06026702721261</v>
      </c>
      <c r="Q233">
        <v>-1.29100567668764</v>
      </c>
      <c r="R233">
        <v>1</v>
      </c>
      <c r="S233" s="1"/>
      <c r="T233">
        <v>-1.06026702721261</v>
      </c>
      <c r="U233">
        <v>-1.29100567668764</v>
      </c>
      <c r="V233">
        <v>1</v>
      </c>
      <c r="W233">
        <f t="shared" si="22"/>
        <v>-1.06026702721261</v>
      </c>
      <c r="X233">
        <f t="shared" si="23"/>
        <v>-1.29100567668764</v>
      </c>
      <c r="Y233" t="e">
        <f t="shared" si="20"/>
        <v>#N/A</v>
      </c>
      <c r="Z233" t="e">
        <f t="shared" si="21"/>
        <v>#N/A</v>
      </c>
    </row>
    <row r="234" spans="1:26">
      <c r="A234">
        <v>-1.25449645547852</v>
      </c>
      <c r="B234">
        <v>-1.65608597631043</v>
      </c>
      <c r="C234">
        <v>0</v>
      </c>
      <c r="D234" t="e">
        <f t="shared" si="24"/>
        <v>#N/A</v>
      </c>
      <c r="E234" t="e">
        <f t="shared" si="19"/>
        <v>#N/A</v>
      </c>
      <c r="P234">
        <v>-1.25449645547852</v>
      </c>
      <c r="Q234">
        <v>-1.65608597631043</v>
      </c>
      <c r="R234">
        <v>1</v>
      </c>
      <c r="S234" s="1"/>
      <c r="T234">
        <v>-1.25449645547852</v>
      </c>
      <c r="U234">
        <v>-1.65608597631043</v>
      </c>
      <c r="V234">
        <v>1</v>
      </c>
      <c r="W234">
        <f t="shared" si="22"/>
        <v>-1.25449645547852</v>
      </c>
      <c r="X234">
        <f t="shared" si="23"/>
        <v>-1.65608597631043</v>
      </c>
      <c r="Y234" t="e">
        <f t="shared" si="20"/>
        <v>#N/A</v>
      </c>
      <c r="Z234" t="e">
        <f t="shared" si="21"/>
        <v>#N/A</v>
      </c>
    </row>
    <row r="235" spans="1:26">
      <c r="A235">
        <v>-1.71040125264119</v>
      </c>
      <c r="B235">
        <v>-3.32409572120821</v>
      </c>
      <c r="C235">
        <v>0</v>
      </c>
      <c r="D235" t="e">
        <f t="shared" si="24"/>
        <v>#N/A</v>
      </c>
      <c r="E235" t="e">
        <f t="shared" si="19"/>
        <v>#N/A</v>
      </c>
      <c r="P235">
        <v>-1.71040125264119</v>
      </c>
      <c r="Q235">
        <v>-3.32409572120821</v>
      </c>
      <c r="R235">
        <v>1</v>
      </c>
      <c r="S235" s="1"/>
      <c r="T235">
        <v>-1.71040125264119</v>
      </c>
      <c r="U235">
        <v>-3.32409572120821</v>
      </c>
      <c r="V235">
        <v>1</v>
      </c>
      <c r="W235">
        <f t="shared" si="22"/>
        <v>-1.71040125264119</v>
      </c>
      <c r="X235">
        <f t="shared" si="23"/>
        <v>-3.32409572120821</v>
      </c>
      <c r="Y235" t="e">
        <f t="shared" si="20"/>
        <v>#N/A</v>
      </c>
      <c r="Z235" t="e">
        <f t="shared" si="21"/>
        <v>#N/A</v>
      </c>
    </row>
    <row r="236" spans="1:26">
      <c r="A236">
        <v>-0.454245597588865</v>
      </c>
      <c r="B236">
        <v>-0.496630820961649</v>
      </c>
      <c r="C236">
        <v>0</v>
      </c>
      <c r="D236" t="e">
        <f t="shared" si="24"/>
        <v>#N/A</v>
      </c>
      <c r="E236" t="e">
        <f t="shared" si="19"/>
        <v>#N/A</v>
      </c>
      <c r="P236">
        <v>-0.454245597588865</v>
      </c>
      <c r="Q236">
        <v>-0.496630820961649</v>
      </c>
      <c r="R236">
        <v>1</v>
      </c>
      <c r="S236" s="1"/>
      <c r="T236">
        <v>-0.454245597588865</v>
      </c>
      <c r="U236">
        <v>-0.496630820961649</v>
      </c>
      <c r="V236">
        <v>1</v>
      </c>
      <c r="W236">
        <f t="shared" si="22"/>
        <v>-0.454245597588865</v>
      </c>
      <c r="X236">
        <f t="shared" si="23"/>
        <v>-0.496630820961649</v>
      </c>
      <c r="Y236" t="e">
        <f t="shared" si="20"/>
        <v>#N/A</v>
      </c>
      <c r="Z236" t="e">
        <f t="shared" si="21"/>
        <v>#N/A</v>
      </c>
    </row>
    <row r="237" spans="1:26">
      <c r="A237">
        <v>-1.78717498913455</v>
      </c>
      <c r="B237">
        <v>-3.14165698477746</v>
      </c>
      <c r="C237">
        <v>0</v>
      </c>
      <c r="D237" t="e">
        <f t="shared" si="24"/>
        <v>#N/A</v>
      </c>
      <c r="E237" t="e">
        <f t="shared" si="19"/>
        <v>#N/A</v>
      </c>
      <c r="P237">
        <v>-1.78717498913455</v>
      </c>
      <c r="Q237">
        <v>-3.14165698477746</v>
      </c>
      <c r="R237">
        <v>1</v>
      </c>
      <c r="S237" s="1"/>
      <c r="T237">
        <v>-1.78717498913455</v>
      </c>
      <c r="U237">
        <v>-3.14165698477746</v>
      </c>
      <c r="V237">
        <v>1</v>
      </c>
      <c r="W237">
        <f t="shared" si="22"/>
        <v>-1.78717498913455</v>
      </c>
      <c r="X237">
        <f t="shared" si="23"/>
        <v>-3.14165698477746</v>
      </c>
      <c r="Y237" t="e">
        <f t="shared" si="20"/>
        <v>#N/A</v>
      </c>
      <c r="Z237" t="e">
        <f t="shared" si="21"/>
        <v>#N/A</v>
      </c>
    </row>
    <row r="238" spans="1:26">
      <c r="A238">
        <v>-1.26536724596796</v>
      </c>
      <c r="B238">
        <v>-1.7132219676058</v>
      </c>
      <c r="C238">
        <v>0</v>
      </c>
      <c r="D238" t="e">
        <f t="shared" si="24"/>
        <v>#N/A</v>
      </c>
      <c r="E238" t="e">
        <f t="shared" si="19"/>
        <v>#N/A</v>
      </c>
      <c r="P238">
        <v>-1.26536724596796</v>
      </c>
      <c r="Q238">
        <v>-1.7132219676058</v>
      </c>
      <c r="R238">
        <v>1</v>
      </c>
      <c r="S238" s="1"/>
      <c r="T238">
        <v>-1.26536724596796</v>
      </c>
      <c r="U238">
        <v>-1.7132219676058</v>
      </c>
      <c r="V238">
        <v>1</v>
      </c>
      <c r="W238">
        <f t="shared" si="22"/>
        <v>-1.26536724596796</v>
      </c>
      <c r="X238">
        <f t="shared" si="23"/>
        <v>-1.7132219676058</v>
      </c>
      <c r="Y238" t="e">
        <f t="shared" si="20"/>
        <v>#N/A</v>
      </c>
      <c r="Z238" t="e">
        <f t="shared" si="21"/>
        <v>#N/A</v>
      </c>
    </row>
    <row r="239" spans="1:26">
      <c r="A239">
        <v>-0.293821146084773</v>
      </c>
      <c r="B239">
        <v>-0.305909111021386</v>
      </c>
      <c r="C239">
        <v>0</v>
      </c>
      <c r="D239" t="e">
        <f t="shared" si="24"/>
        <v>#N/A</v>
      </c>
      <c r="E239" t="e">
        <f t="shared" si="19"/>
        <v>#N/A</v>
      </c>
      <c r="P239">
        <v>-0.293821146084773</v>
      </c>
      <c r="Q239">
        <v>-0.305909111021386</v>
      </c>
      <c r="R239">
        <v>1</v>
      </c>
      <c r="S239" s="1"/>
      <c r="T239">
        <v>-0.293821146084773</v>
      </c>
      <c r="U239">
        <v>-0.305909111021386</v>
      </c>
      <c r="V239">
        <v>1</v>
      </c>
      <c r="W239">
        <f t="shared" si="22"/>
        <v>-0.293821146084773</v>
      </c>
      <c r="X239">
        <f t="shared" si="23"/>
        <v>-0.305909111021386</v>
      </c>
      <c r="Y239" t="e">
        <f t="shared" si="20"/>
        <v>#N/A</v>
      </c>
      <c r="Z239" t="e">
        <f t="shared" si="21"/>
        <v>#N/A</v>
      </c>
    </row>
    <row r="240" spans="1:26">
      <c r="A240">
        <v>-0.404645730453615</v>
      </c>
      <c r="B240">
        <v>-0.446777004903825</v>
      </c>
      <c r="C240">
        <v>0</v>
      </c>
      <c r="D240" t="e">
        <f t="shared" si="24"/>
        <v>#N/A</v>
      </c>
      <c r="E240" t="e">
        <f t="shared" si="19"/>
        <v>#N/A</v>
      </c>
      <c r="P240">
        <v>-0.404645730453615</v>
      </c>
      <c r="Q240">
        <v>-0.446777004903825</v>
      </c>
      <c r="R240">
        <v>1</v>
      </c>
      <c r="S240" s="1"/>
      <c r="T240">
        <v>-0.404645730453615</v>
      </c>
      <c r="U240">
        <v>-0.446777004903825</v>
      </c>
      <c r="V240">
        <v>1</v>
      </c>
      <c r="W240">
        <f t="shared" si="22"/>
        <v>-0.404645730453615</v>
      </c>
      <c r="X240">
        <f t="shared" si="23"/>
        <v>-0.446777004903825</v>
      </c>
      <c r="Y240" t="e">
        <f t="shared" si="20"/>
        <v>#N/A</v>
      </c>
      <c r="Z240" t="e">
        <f t="shared" si="21"/>
        <v>#N/A</v>
      </c>
    </row>
    <row r="241" spans="1:26">
      <c r="A241" s="1">
        <v>2.03128628507445</v>
      </c>
      <c r="B241" s="1">
        <v>1.45931377697453</v>
      </c>
      <c r="C241">
        <v>1</v>
      </c>
      <c r="D241">
        <f t="shared" si="24"/>
        <v>2.03128628507445</v>
      </c>
      <c r="E241">
        <f t="shared" si="19"/>
        <v>1.45931377697453</v>
      </c>
      <c r="P241" s="1">
        <v>2.03128628507445</v>
      </c>
      <c r="Q241" s="1">
        <v>1.45931377697453</v>
      </c>
      <c r="R241">
        <v>0</v>
      </c>
      <c r="S241" s="1"/>
      <c r="T241" s="1">
        <v>2.03128628507445</v>
      </c>
      <c r="U241" s="1">
        <v>1.45931377697453</v>
      </c>
      <c r="V241">
        <v>0</v>
      </c>
      <c r="W241" t="e">
        <f t="shared" si="22"/>
        <v>#N/A</v>
      </c>
      <c r="X241" t="e">
        <f t="shared" si="23"/>
        <v>#N/A</v>
      </c>
      <c r="Y241">
        <f t="shared" si="20"/>
        <v>2.03128628507445</v>
      </c>
      <c r="Z241">
        <f t="shared" si="21"/>
        <v>1.45931377697453</v>
      </c>
    </row>
    <row r="242" spans="1:26">
      <c r="A242">
        <v>-1.02564464605994</v>
      </c>
      <c r="B242">
        <v>-1.22812034328813</v>
      </c>
      <c r="C242">
        <v>0</v>
      </c>
      <c r="D242" t="e">
        <f t="shared" si="24"/>
        <v>#N/A</v>
      </c>
      <c r="E242" t="e">
        <f t="shared" si="19"/>
        <v>#N/A</v>
      </c>
      <c r="P242">
        <v>-1.02564464605994</v>
      </c>
      <c r="Q242">
        <v>-1.22812034328813</v>
      </c>
      <c r="R242">
        <v>1</v>
      </c>
      <c r="S242" s="1"/>
      <c r="T242">
        <v>-1.02564464605994</v>
      </c>
      <c r="U242">
        <v>-1.22812034328813</v>
      </c>
      <c r="V242">
        <v>1</v>
      </c>
      <c r="W242">
        <f t="shared" si="22"/>
        <v>-1.02564464605994</v>
      </c>
      <c r="X242">
        <f t="shared" si="23"/>
        <v>-1.22812034328813</v>
      </c>
      <c r="Y242" t="e">
        <f t="shared" si="20"/>
        <v>#N/A</v>
      </c>
      <c r="Z242" t="e">
        <f t="shared" si="21"/>
        <v>#N/A</v>
      </c>
    </row>
    <row r="243" spans="1:26">
      <c r="A243">
        <v>-1.07882286976303</v>
      </c>
      <c r="B243">
        <v>-3.69037211543305</v>
      </c>
      <c r="C243">
        <v>0</v>
      </c>
      <c r="D243" t="e">
        <f t="shared" si="24"/>
        <v>#N/A</v>
      </c>
      <c r="E243" t="e">
        <f t="shared" si="19"/>
        <v>#N/A</v>
      </c>
      <c r="P243">
        <v>-1.07882286976303</v>
      </c>
      <c r="Q243">
        <v>-3.69037211543305</v>
      </c>
      <c r="R243">
        <v>1</v>
      </c>
      <c r="S243" s="1"/>
      <c r="T243">
        <v>-1.07882286976303</v>
      </c>
      <c r="U243">
        <v>-3.69037211543305</v>
      </c>
      <c r="V243">
        <v>1</v>
      </c>
      <c r="W243">
        <f t="shared" si="22"/>
        <v>-1.07882286976303</v>
      </c>
      <c r="X243">
        <f t="shared" si="23"/>
        <v>-3.69037211543305</v>
      </c>
      <c r="Y243" t="e">
        <f t="shared" si="20"/>
        <v>#N/A</v>
      </c>
      <c r="Z243" t="e">
        <f t="shared" si="21"/>
        <v>#N/A</v>
      </c>
    </row>
    <row r="244" spans="1:26">
      <c r="A244">
        <v>-1.48728331385022</v>
      </c>
      <c r="B244">
        <v>-3.47057693621255</v>
      </c>
      <c r="C244">
        <v>0</v>
      </c>
      <c r="D244" t="e">
        <f t="shared" si="24"/>
        <v>#N/A</v>
      </c>
      <c r="E244" t="e">
        <f t="shared" si="19"/>
        <v>#N/A</v>
      </c>
      <c r="P244">
        <v>-1.48728331385022</v>
      </c>
      <c r="Q244">
        <v>-3.47057693621255</v>
      </c>
      <c r="R244">
        <v>1</v>
      </c>
      <c r="S244" s="1"/>
      <c r="T244">
        <v>-1.48728331385022</v>
      </c>
      <c r="U244">
        <v>-3.47057693621255</v>
      </c>
      <c r="V244">
        <v>1</v>
      </c>
      <c r="W244">
        <f t="shared" si="22"/>
        <v>-1.48728331385022</v>
      </c>
      <c r="X244">
        <f t="shared" si="23"/>
        <v>-3.47057693621255</v>
      </c>
      <c r="Y244" t="e">
        <f t="shared" si="20"/>
        <v>#N/A</v>
      </c>
      <c r="Z244" t="e">
        <f t="shared" si="21"/>
        <v>#N/A</v>
      </c>
    </row>
    <row r="245" spans="1:26">
      <c r="A245" s="1">
        <v>1.52973464284723</v>
      </c>
      <c r="B245" s="1">
        <v>1.15856433144198</v>
      </c>
      <c r="C245">
        <v>1</v>
      </c>
      <c r="D245">
        <f t="shared" si="24"/>
        <v>1.52973464284723</v>
      </c>
      <c r="E245">
        <f t="shared" si="19"/>
        <v>1.15856433144198</v>
      </c>
      <c r="P245" s="1">
        <v>1.52973464284723</v>
      </c>
      <c r="Q245" s="1">
        <v>1.15856433144198</v>
      </c>
      <c r="R245">
        <v>0</v>
      </c>
      <c r="S245" s="1"/>
      <c r="T245" s="1">
        <v>1.52973464284723</v>
      </c>
      <c r="U245" s="1">
        <v>1.15856433144198</v>
      </c>
      <c r="V245">
        <v>0</v>
      </c>
      <c r="W245" t="e">
        <f t="shared" si="22"/>
        <v>#N/A</v>
      </c>
      <c r="X245" t="e">
        <f t="shared" si="23"/>
        <v>#N/A</v>
      </c>
      <c r="Y245">
        <f t="shared" si="20"/>
        <v>1.52973464284723</v>
      </c>
      <c r="Z245">
        <f t="shared" si="21"/>
        <v>1.15856433144198</v>
      </c>
    </row>
    <row r="246" spans="1:26">
      <c r="A246">
        <v>-1.39893030032008</v>
      </c>
      <c r="B246">
        <v>-2.0360608550427</v>
      </c>
      <c r="C246">
        <v>0</v>
      </c>
      <c r="D246" t="e">
        <f t="shared" si="24"/>
        <v>#N/A</v>
      </c>
      <c r="E246" t="e">
        <f t="shared" si="19"/>
        <v>#N/A</v>
      </c>
      <c r="P246">
        <v>-1.39893030032008</v>
      </c>
      <c r="Q246">
        <v>-2.0360608550427</v>
      </c>
      <c r="R246">
        <v>1</v>
      </c>
      <c r="S246" s="1"/>
      <c r="T246">
        <v>-1.39893030032008</v>
      </c>
      <c r="U246">
        <v>-2.0360608550427</v>
      </c>
      <c r="V246">
        <v>1</v>
      </c>
      <c r="W246">
        <f t="shared" si="22"/>
        <v>-1.39893030032008</v>
      </c>
      <c r="X246">
        <f t="shared" si="23"/>
        <v>-2.0360608550427</v>
      </c>
      <c r="Y246" t="e">
        <f t="shared" si="20"/>
        <v>#N/A</v>
      </c>
      <c r="Z246" t="e">
        <f t="shared" si="21"/>
        <v>#N/A</v>
      </c>
    </row>
    <row r="247" spans="1:26">
      <c r="A247">
        <v>-0.367322611467012</v>
      </c>
      <c r="B247">
        <v>-0.385511111037629</v>
      </c>
      <c r="C247">
        <v>0</v>
      </c>
      <c r="D247" t="e">
        <f t="shared" si="24"/>
        <v>#N/A</v>
      </c>
      <c r="E247" t="e">
        <f t="shared" si="19"/>
        <v>#N/A</v>
      </c>
      <c r="P247">
        <v>-0.367322611467012</v>
      </c>
      <c r="Q247">
        <v>-0.385511111037629</v>
      </c>
      <c r="R247">
        <v>1</v>
      </c>
      <c r="S247" s="1"/>
      <c r="T247">
        <v>-0.367322611467012</v>
      </c>
      <c r="U247">
        <v>-0.385511111037629</v>
      </c>
      <c r="V247">
        <v>1</v>
      </c>
      <c r="W247">
        <f t="shared" si="22"/>
        <v>-0.367322611467012</v>
      </c>
      <c r="X247">
        <f t="shared" si="23"/>
        <v>-0.385511111037629</v>
      </c>
      <c r="Y247" t="e">
        <f t="shared" si="20"/>
        <v>#N/A</v>
      </c>
      <c r="Z247" t="e">
        <f t="shared" si="21"/>
        <v>#N/A</v>
      </c>
    </row>
    <row r="248" spans="1:26">
      <c r="A248">
        <v>-1.53385549145202</v>
      </c>
      <c r="B248">
        <v>-2.62194406401765</v>
      </c>
      <c r="C248">
        <v>0</v>
      </c>
      <c r="D248" t="e">
        <f t="shared" si="24"/>
        <v>#N/A</v>
      </c>
      <c r="E248" t="e">
        <f t="shared" si="19"/>
        <v>#N/A</v>
      </c>
      <c r="P248">
        <v>-1.53385549145202</v>
      </c>
      <c r="Q248">
        <v>-2.62194406401765</v>
      </c>
      <c r="R248">
        <v>1</v>
      </c>
      <c r="S248" s="1"/>
      <c r="T248">
        <v>-1.53385549145202</v>
      </c>
      <c r="U248">
        <v>-2.62194406401765</v>
      </c>
      <c r="V248">
        <v>1</v>
      </c>
      <c r="W248">
        <f t="shared" si="22"/>
        <v>-1.53385549145202</v>
      </c>
      <c r="X248">
        <f t="shared" si="23"/>
        <v>-2.62194406401765</v>
      </c>
      <c r="Y248" t="e">
        <f t="shared" si="20"/>
        <v>#N/A</v>
      </c>
      <c r="Z248" t="e">
        <f t="shared" si="21"/>
        <v>#N/A</v>
      </c>
    </row>
    <row r="249" spans="1:26">
      <c r="A249" s="1">
        <v>1.75371064112955</v>
      </c>
      <c r="B249" s="1">
        <v>1.34798304338905</v>
      </c>
      <c r="C249">
        <v>1</v>
      </c>
      <c r="D249">
        <f t="shared" si="24"/>
        <v>1.75371064112955</v>
      </c>
      <c r="E249">
        <f t="shared" si="19"/>
        <v>1.34798304338905</v>
      </c>
      <c r="P249" s="1">
        <v>1.75371064112955</v>
      </c>
      <c r="Q249" s="1">
        <v>1.34798304338905</v>
      </c>
      <c r="R249">
        <v>0</v>
      </c>
      <c r="S249" s="1"/>
      <c r="T249" s="1">
        <v>1.75371064112955</v>
      </c>
      <c r="U249" s="1">
        <v>1.34798304338905</v>
      </c>
      <c r="V249">
        <v>0</v>
      </c>
      <c r="W249" t="e">
        <f t="shared" si="22"/>
        <v>#N/A</v>
      </c>
      <c r="X249" t="e">
        <f t="shared" si="23"/>
        <v>#N/A</v>
      </c>
      <c r="Y249">
        <f t="shared" si="20"/>
        <v>1.75371064112955</v>
      </c>
      <c r="Z249">
        <f t="shared" si="21"/>
        <v>1.34798304338905</v>
      </c>
    </row>
    <row r="250" spans="1:26">
      <c r="A250">
        <v>-1.15897743257729</v>
      </c>
      <c r="B250">
        <v>-1.51195709409881</v>
      </c>
      <c r="C250">
        <v>0</v>
      </c>
      <c r="D250" t="e">
        <f t="shared" si="24"/>
        <v>#N/A</v>
      </c>
      <c r="E250" t="e">
        <f t="shared" si="19"/>
        <v>#N/A</v>
      </c>
      <c r="P250">
        <v>-1.15897743257729</v>
      </c>
      <c r="Q250">
        <v>-1.51195709409881</v>
      </c>
      <c r="R250">
        <v>1</v>
      </c>
      <c r="S250" s="1"/>
      <c r="T250">
        <v>-1.15897743257729</v>
      </c>
      <c r="U250">
        <v>-1.51195709409881</v>
      </c>
      <c r="V250">
        <v>1</v>
      </c>
      <c r="W250">
        <f t="shared" si="22"/>
        <v>-1.15897743257729</v>
      </c>
      <c r="X250">
        <f t="shared" si="23"/>
        <v>-1.51195709409881</v>
      </c>
      <c r="Y250" t="e">
        <f t="shared" si="20"/>
        <v>#N/A</v>
      </c>
      <c r="Z250" t="e">
        <f t="shared" si="21"/>
        <v>#N/A</v>
      </c>
    </row>
    <row r="251" spans="1:26">
      <c r="A251" s="1">
        <v>2.94968569147169</v>
      </c>
      <c r="B251" s="1">
        <v>1.73829518104547</v>
      </c>
      <c r="C251">
        <v>1</v>
      </c>
      <c r="D251">
        <f t="shared" si="24"/>
        <v>2.94968569147169</v>
      </c>
      <c r="E251">
        <f t="shared" si="19"/>
        <v>1.73829518104547</v>
      </c>
      <c r="P251" s="1">
        <v>2.94968569147169</v>
      </c>
      <c r="Q251" s="1">
        <v>1.73829518104547</v>
      </c>
      <c r="R251">
        <v>0</v>
      </c>
      <c r="S251" s="1"/>
      <c r="T251" s="1">
        <v>2.94968569147169</v>
      </c>
      <c r="U251" s="1">
        <v>1.73829518104547</v>
      </c>
      <c r="V251">
        <v>0</v>
      </c>
      <c r="W251" t="e">
        <f t="shared" si="22"/>
        <v>#N/A</v>
      </c>
      <c r="X251" t="e">
        <f t="shared" si="23"/>
        <v>#N/A</v>
      </c>
      <c r="Y251">
        <f t="shared" si="20"/>
        <v>2.94968569147169</v>
      </c>
      <c r="Z251">
        <f t="shared" si="21"/>
        <v>1.73829518104547</v>
      </c>
    </row>
    <row r="252" spans="1:26">
      <c r="A252">
        <v>-1.38165997156149</v>
      </c>
      <c r="B252">
        <v>-1.79547235077132</v>
      </c>
      <c r="C252">
        <v>0</v>
      </c>
      <c r="D252" t="e">
        <f t="shared" si="24"/>
        <v>#N/A</v>
      </c>
      <c r="E252" t="e">
        <f t="shared" si="19"/>
        <v>#N/A</v>
      </c>
      <c r="P252">
        <v>-1.38165997156149</v>
      </c>
      <c r="Q252">
        <v>-1.79547235077132</v>
      </c>
      <c r="R252">
        <v>1</v>
      </c>
      <c r="S252" s="1"/>
      <c r="T252">
        <v>-1.38165997156149</v>
      </c>
      <c r="U252">
        <v>-1.79547235077132</v>
      </c>
      <c r="V252">
        <v>1</v>
      </c>
      <c r="W252">
        <f t="shared" si="22"/>
        <v>-1.38165997156149</v>
      </c>
      <c r="X252">
        <f t="shared" si="23"/>
        <v>-1.79547235077132</v>
      </c>
      <c r="Y252" t="e">
        <f t="shared" si="20"/>
        <v>#N/A</v>
      </c>
      <c r="Z252" t="e">
        <f t="shared" si="21"/>
        <v>#N/A</v>
      </c>
    </row>
    <row r="253" spans="1:26">
      <c r="A253" s="1">
        <v>2.41200118230146</v>
      </c>
      <c r="B253" s="1">
        <v>1.54317461928581</v>
      </c>
      <c r="C253">
        <v>1</v>
      </c>
      <c r="D253">
        <f t="shared" si="24"/>
        <v>2.41200118230146</v>
      </c>
      <c r="E253">
        <f t="shared" si="19"/>
        <v>1.54317461928581</v>
      </c>
      <c r="P253" s="1">
        <v>2.41200118230146</v>
      </c>
      <c r="Q253" s="1">
        <v>1.54317461928581</v>
      </c>
      <c r="R253">
        <v>0</v>
      </c>
      <c r="S253" s="1"/>
      <c r="T253" s="1">
        <v>2.41200118230146</v>
      </c>
      <c r="U253" s="1">
        <v>1.54317461928581</v>
      </c>
      <c r="V253">
        <v>0</v>
      </c>
      <c r="W253" t="e">
        <f t="shared" si="22"/>
        <v>#N/A</v>
      </c>
      <c r="X253" t="e">
        <f t="shared" si="23"/>
        <v>#N/A</v>
      </c>
      <c r="Y253">
        <f t="shared" si="20"/>
        <v>2.41200118230146</v>
      </c>
      <c r="Z253">
        <f t="shared" si="21"/>
        <v>1.54317461928581</v>
      </c>
    </row>
    <row r="254" spans="1:26">
      <c r="A254" s="1">
        <v>1.48331333296555</v>
      </c>
      <c r="B254" s="1">
        <v>1.10954959738753</v>
      </c>
      <c r="C254">
        <v>1</v>
      </c>
      <c r="D254">
        <f t="shared" si="24"/>
        <v>1.48331333296555</v>
      </c>
      <c r="E254">
        <f t="shared" si="19"/>
        <v>1.10954959738753</v>
      </c>
      <c r="P254" s="1">
        <v>1.48331333296555</v>
      </c>
      <c r="Q254" s="1">
        <v>1.10954959738753</v>
      </c>
      <c r="R254">
        <v>0</v>
      </c>
      <c r="S254" s="1"/>
      <c r="T254" s="1">
        <v>1.48331333296555</v>
      </c>
      <c r="U254" s="1">
        <v>1.10954959738753</v>
      </c>
      <c r="V254">
        <v>0</v>
      </c>
      <c r="W254" t="e">
        <f t="shared" si="22"/>
        <v>#N/A</v>
      </c>
      <c r="X254" t="e">
        <f t="shared" si="23"/>
        <v>#N/A</v>
      </c>
      <c r="Y254">
        <f t="shared" si="20"/>
        <v>1.48331333296555</v>
      </c>
      <c r="Z254">
        <f t="shared" si="21"/>
        <v>1.10954959738753</v>
      </c>
    </row>
    <row r="255" spans="1:26">
      <c r="A255">
        <v>-1.29300069920576</v>
      </c>
      <c r="B255">
        <v>-1.64931941080934</v>
      </c>
      <c r="C255">
        <v>0</v>
      </c>
      <c r="D255" t="e">
        <f t="shared" si="24"/>
        <v>#N/A</v>
      </c>
      <c r="E255" t="e">
        <f t="shared" si="19"/>
        <v>#N/A</v>
      </c>
      <c r="P255">
        <v>-1.29300069920576</v>
      </c>
      <c r="Q255">
        <v>-1.64931941080934</v>
      </c>
      <c r="R255">
        <v>1</v>
      </c>
      <c r="S255" s="1"/>
      <c r="T255">
        <v>-1.29300069920576</v>
      </c>
      <c r="U255">
        <v>-1.64931941080934</v>
      </c>
      <c r="V255">
        <v>1</v>
      </c>
      <c r="W255">
        <f t="shared" si="22"/>
        <v>-1.29300069920576</v>
      </c>
      <c r="X255">
        <f t="shared" si="23"/>
        <v>-1.64931941080934</v>
      </c>
      <c r="Y255" t="e">
        <f t="shared" si="20"/>
        <v>#N/A</v>
      </c>
      <c r="Z255" t="e">
        <f t="shared" si="21"/>
        <v>#N/A</v>
      </c>
    </row>
    <row r="256" spans="1:26">
      <c r="A256" s="1">
        <v>3.02838862090391</v>
      </c>
      <c r="B256" s="1">
        <v>1.75797431534157</v>
      </c>
      <c r="C256">
        <v>1</v>
      </c>
      <c r="D256">
        <f t="shared" si="24"/>
        <v>3.02838862090391</v>
      </c>
      <c r="E256">
        <f t="shared" si="19"/>
        <v>1.75797431534157</v>
      </c>
      <c r="P256" s="1">
        <v>3.02838862090391</v>
      </c>
      <c r="Q256" s="1">
        <v>1.75797431534157</v>
      </c>
      <c r="R256">
        <v>0</v>
      </c>
      <c r="S256" s="1"/>
      <c r="T256" s="1">
        <v>3.02838862090391</v>
      </c>
      <c r="U256" s="1">
        <v>1.75797431534157</v>
      </c>
      <c r="V256">
        <v>0</v>
      </c>
      <c r="W256" t="e">
        <f t="shared" si="22"/>
        <v>#N/A</v>
      </c>
      <c r="X256" t="e">
        <f t="shared" si="23"/>
        <v>#N/A</v>
      </c>
      <c r="Y256">
        <f t="shared" si="20"/>
        <v>3.02838862090391</v>
      </c>
      <c r="Z256">
        <f t="shared" si="21"/>
        <v>1.75797431534157</v>
      </c>
    </row>
    <row r="257" spans="1:26">
      <c r="A257">
        <v>-1.14374793637669</v>
      </c>
      <c r="B257">
        <v>-1.47251062689445</v>
      </c>
      <c r="C257">
        <v>0</v>
      </c>
      <c r="D257" t="e">
        <f t="shared" si="24"/>
        <v>#N/A</v>
      </c>
      <c r="E257" t="e">
        <f t="shared" si="19"/>
        <v>#N/A</v>
      </c>
      <c r="P257">
        <v>-1.14374793637669</v>
      </c>
      <c r="Q257">
        <v>-1.47251062689445</v>
      </c>
      <c r="R257">
        <v>1</v>
      </c>
      <c r="S257" s="1"/>
      <c r="T257">
        <v>-1.14374793637669</v>
      </c>
      <c r="U257">
        <v>-1.47251062689445</v>
      </c>
      <c r="V257">
        <v>1</v>
      </c>
      <c r="W257">
        <f t="shared" si="22"/>
        <v>-1.14374793637669</v>
      </c>
      <c r="X257">
        <f t="shared" si="23"/>
        <v>-1.47251062689445</v>
      </c>
      <c r="Y257" t="e">
        <f t="shared" si="20"/>
        <v>#N/A</v>
      </c>
      <c r="Z257" t="e">
        <f t="shared" si="21"/>
        <v>#N/A</v>
      </c>
    </row>
    <row r="258" spans="1:26">
      <c r="A258">
        <v>-1.0687063564225</v>
      </c>
      <c r="B258">
        <v>-1.28986402419594</v>
      </c>
      <c r="C258">
        <v>0</v>
      </c>
      <c r="D258" t="e">
        <f t="shared" si="24"/>
        <v>#N/A</v>
      </c>
      <c r="E258" t="e">
        <f t="shared" si="19"/>
        <v>#N/A</v>
      </c>
      <c r="P258">
        <v>-1.0687063564225</v>
      </c>
      <c r="Q258">
        <v>-1.28986402419594</v>
      </c>
      <c r="R258">
        <v>1</v>
      </c>
      <c r="S258" s="1"/>
      <c r="T258">
        <v>-1.0687063564225</v>
      </c>
      <c r="U258">
        <v>-1.28986402419594</v>
      </c>
      <c r="V258">
        <v>1</v>
      </c>
      <c r="W258">
        <f t="shared" si="22"/>
        <v>-1.0687063564225</v>
      </c>
      <c r="X258">
        <f t="shared" si="23"/>
        <v>-1.28986402419594</v>
      </c>
      <c r="Y258" t="e">
        <f t="shared" si="20"/>
        <v>#N/A</v>
      </c>
      <c r="Z258" t="e">
        <f t="shared" si="21"/>
        <v>#N/A</v>
      </c>
    </row>
    <row r="259" spans="1:26">
      <c r="A259" s="1">
        <v>2.70728745518028</v>
      </c>
      <c r="B259" s="1">
        <v>1.67620530961302</v>
      </c>
      <c r="C259">
        <v>1</v>
      </c>
      <c r="D259">
        <f t="shared" si="24"/>
        <v>2.70728745518028</v>
      </c>
      <c r="E259">
        <f t="shared" ref="E259:E322" si="25">IF(C259=1,B259,NA())</f>
        <v>1.67620530961302</v>
      </c>
      <c r="P259" s="1">
        <v>2.70728745518028</v>
      </c>
      <c r="Q259" s="1">
        <v>1.67620530961302</v>
      </c>
      <c r="R259">
        <v>0</v>
      </c>
      <c r="S259" s="1"/>
      <c r="T259" s="1">
        <v>2.70728745518028</v>
      </c>
      <c r="U259" s="1">
        <v>1.67620530961302</v>
      </c>
      <c r="V259">
        <v>0</v>
      </c>
      <c r="W259" t="e">
        <f t="shared" si="22"/>
        <v>#N/A</v>
      </c>
      <c r="X259" t="e">
        <f t="shared" si="23"/>
        <v>#N/A</v>
      </c>
      <c r="Y259">
        <f t="shared" ref="Y259:Y322" si="26">IF(V259=0,T259,NA())</f>
        <v>2.70728745518028</v>
      </c>
      <c r="Z259">
        <f t="shared" ref="Z259:Z322" si="27">IF(V259=0,U259,NA())</f>
        <v>1.67620530961302</v>
      </c>
    </row>
    <row r="260" spans="1:26">
      <c r="A260">
        <v>-0.229022863372174</v>
      </c>
      <c r="B260">
        <v>-0.239669870243863</v>
      </c>
      <c r="C260">
        <v>0</v>
      </c>
      <c r="D260" t="e">
        <f t="shared" si="24"/>
        <v>#N/A</v>
      </c>
      <c r="E260" t="e">
        <f t="shared" si="25"/>
        <v>#N/A</v>
      </c>
      <c r="P260">
        <v>-0.229022863372174</v>
      </c>
      <c r="Q260">
        <v>-0.239669870243863</v>
      </c>
      <c r="R260">
        <v>1</v>
      </c>
      <c r="S260" s="1"/>
      <c r="T260">
        <v>-0.229022863372174</v>
      </c>
      <c r="U260">
        <v>-0.239669870243863</v>
      </c>
      <c r="V260">
        <v>1</v>
      </c>
      <c r="W260">
        <f t="shared" si="22"/>
        <v>-0.229022863372174</v>
      </c>
      <c r="X260">
        <f t="shared" si="23"/>
        <v>-0.239669870243863</v>
      </c>
      <c r="Y260" t="e">
        <f t="shared" si="26"/>
        <v>#N/A</v>
      </c>
      <c r="Z260" t="e">
        <f t="shared" si="27"/>
        <v>#N/A</v>
      </c>
    </row>
    <row r="261" spans="1:26">
      <c r="A261" s="1">
        <v>0.180385877070923</v>
      </c>
      <c r="B261" s="1">
        <v>0.180650988225348</v>
      </c>
      <c r="C261">
        <v>1</v>
      </c>
      <c r="D261">
        <f t="shared" si="24"/>
        <v>0.180385877070923</v>
      </c>
      <c r="E261">
        <f t="shared" si="25"/>
        <v>0.180650988225348</v>
      </c>
      <c r="P261" s="1">
        <v>0.180385877070923</v>
      </c>
      <c r="Q261" s="1">
        <v>0.180650988225348</v>
      </c>
      <c r="R261">
        <v>0</v>
      </c>
      <c r="S261" s="1"/>
      <c r="T261" s="1">
        <v>0.180385877070923</v>
      </c>
      <c r="U261" s="1">
        <v>0.180650988225348</v>
      </c>
      <c r="V261">
        <v>0</v>
      </c>
      <c r="W261" t="e">
        <f t="shared" ref="W261:W324" si="28">IF(V261=1,T261,NA())</f>
        <v>#N/A</v>
      </c>
      <c r="X261" t="e">
        <f t="shared" ref="X261:X324" si="29">IF(V261=1,U261,NA())</f>
        <v>#N/A</v>
      </c>
      <c r="Y261">
        <f t="shared" si="26"/>
        <v>0.180385877070923</v>
      </c>
      <c r="Z261">
        <f t="shared" si="27"/>
        <v>0.180650988225348</v>
      </c>
    </row>
    <row r="262" spans="1:26">
      <c r="A262" s="1">
        <v>0.787999977285485</v>
      </c>
      <c r="B262" s="1">
        <v>0.691778881256235</v>
      </c>
      <c r="C262">
        <v>1</v>
      </c>
      <c r="D262">
        <f t="shared" si="24"/>
        <v>0.787999977285485</v>
      </c>
      <c r="E262">
        <f t="shared" si="25"/>
        <v>0.691778881256235</v>
      </c>
      <c r="P262" s="1">
        <v>0.787999977285485</v>
      </c>
      <c r="Q262" s="1">
        <v>0.691778881256235</v>
      </c>
      <c r="R262">
        <v>0</v>
      </c>
      <c r="S262" s="1"/>
      <c r="T262" s="1">
        <v>0.787999977285485</v>
      </c>
      <c r="U262" s="1">
        <v>0.691778881256235</v>
      </c>
      <c r="V262">
        <v>0</v>
      </c>
      <c r="W262" t="e">
        <f t="shared" si="28"/>
        <v>#N/A</v>
      </c>
      <c r="X262" t="e">
        <f t="shared" si="29"/>
        <v>#N/A</v>
      </c>
      <c r="Y262">
        <f t="shared" si="26"/>
        <v>0.787999977285485</v>
      </c>
      <c r="Z262">
        <f t="shared" si="27"/>
        <v>0.691778881256235</v>
      </c>
    </row>
    <row r="263" spans="1:26">
      <c r="A263">
        <v>-0.165291432258602</v>
      </c>
      <c r="B263">
        <v>-0.182942022447497</v>
      </c>
      <c r="C263">
        <v>0</v>
      </c>
      <c r="D263" t="e">
        <f t="shared" si="24"/>
        <v>#N/A</v>
      </c>
      <c r="E263" t="e">
        <f t="shared" si="25"/>
        <v>#N/A</v>
      </c>
      <c r="P263">
        <v>-0.165291432258602</v>
      </c>
      <c r="Q263">
        <v>-0.182942022447497</v>
      </c>
      <c r="R263">
        <v>1</v>
      </c>
      <c r="S263" s="1"/>
      <c r="T263">
        <v>-0.165291432258602</v>
      </c>
      <c r="U263">
        <v>-0.182942022447497</v>
      </c>
      <c r="V263">
        <v>1</v>
      </c>
      <c r="W263">
        <f t="shared" si="28"/>
        <v>-0.165291432258602</v>
      </c>
      <c r="X263">
        <f t="shared" si="29"/>
        <v>-0.182942022447497</v>
      </c>
      <c r="Y263" t="e">
        <f t="shared" si="26"/>
        <v>#N/A</v>
      </c>
      <c r="Z263" t="e">
        <f t="shared" si="27"/>
        <v>#N/A</v>
      </c>
    </row>
    <row r="264" spans="1:26">
      <c r="A264" s="1">
        <v>3.7397981820942</v>
      </c>
      <c r="B264" s="1">
        <v>1.63134903735626</v>
      </c>
      <c r="C264">
        <v>1</v>
      </c>
      <c r="D264">
        <f t="shared" si="24"/>
        <v>3.7397981820942</v>
      </c>
      <c r="E264">
        <f t="shared" si="25"/>
        <v>1.63134903735626</v>
      </c>
      <c r="P264" s="1">
        <v>3.7397981820942</v>
      </c>
      <c r="Q264" s="1">
        <v>1.63134903735626</v>
      </c>
      <c r="R264">
        <v>0</v>
      </c>
      <c r="S264" s="1"/>
      <c r="T264" s="1">
        <v>3.7397981820942</v>
      </c>
      <c r="U264" s="1">
        <v>1.63134903735626</v>
      </c>
      <c r="V264">
        <v>0</v>
      </c>
      <c r="W264" t="e">
        <f t="shared" si="28"/>
        <v>#N/A</v>
      </c>
      <c r="X264" t="e">
        <f t="shared" si="29"/>
        <v>#N/A</v>
      </c>
      <c r="Y264">
        <f t="shared" si="26"/>
        <v>3.7397981820942</v>
      </c>
      <c r="Z264">
        <f t="shared" si="27"/>
        <v>1.63134903735626</v>
      </c>
    </row>
    <row r="265" spans="1:26">
      <c r="A265" s="1">
        <v>3.48775653284795</v>
      </c>
      <c r="B265" s="1">
        <v>1.82884976566203</v>
      </c>
      <c r="C265">
        <v>1</v>
      </c>
      <c r="D265">
        <f t="shared" si="24"/>
        <v>3.48775653284795</v>
      </c>
      <c r="E265">
        <f t="shared" si="25"/>
        <v>1.82884976566203</v>
      </c>
      <c r="P265" s="1">
        <v>3.48775653284795</v>
      </c>
      <c r="Q265" s="1">
        <v>1.82884976566203</v>
      </c>
      <c r="R265">
        <v>0</v>
      </c>
      <c r="S265" s="1"/>
      <c r="T265" s="1">
        <v>3.48775653284795</v>
      </c>
      <c r="U265" s="1">
        <v>1.82884976566203</v>
      </c>
      <c r="V265">
        <v>0</v>
      </c>
      <c r="W265" t="e">
        <f t="shared" si="28"/>
        <v>#N/A</v>
      </c>
      <c r="X265" t="e">
        <f t="shared" si="29"/>
        <v>#N/A</v>
      </c>
      <c r="Y265">
        <f t="shared" si="26"/>
        <v>3.48775653284795</v>
      </c>
      <c r="Z265">
        <f t="shared" si="27"/>
        <v>1.82884976566203</v>
      </c>
    </row>
    <row r="266" spans="1:26">
      <c r="A266" s="1">
        <v>2.08377776060822</v>
      </c>
      <c r="B266" s="1">
        <v>1.43428651255457</v>
      </c>
      <c r="C266">
        <v>1</v>
      </c>
      <c r="D266">
        <f t="shared" si="24"/>
        <v>2.08377776060822</v>
      </c>
      <c r="E266">
        <f t="shared" si="25"/>
        <v>1.43428651255457</v>
      </c>
      <c r="P266" s="1">
        <v>2.08377776060822</v>
      </c>
      <c r="Q266" s="1">
        <v>1.43428651255457</v>
      </c>
      <c r="R266">
        <v>0</v>
      </c>
      <c r="S266" s="1"/>
      <c r="T266" s="1">
        <v>2.08377776060822</v>
      </c>
      <c r="U266" s="1">
        <v>1.43428651255457</v>
      </c>
      <c r="V266">
        <v>0</v>
      </c>
      <c r="W266" t="e">
        <f t="shared" si="28"/>
        <v>#N/A</v>
      </c>
      <c r="X266" t="e">
        <f t="shared" si="29"/>
        <v>#N/A</v>
      </c>
      <c r="Y266">
        <f t="shared" si="26"/>
        <v>2.08377776060822</v>
      </c>
      <c r="Z266">
        <f t="shared" si="27"/>
        <v>1.43428651255457</v>
      </c>
    </row>
    <row r="267" spans="1:26">
      <c r="A267" s="1">
        <v>2.36553486816998</v>
      </c>
      <c r="B267" s="1">
        <v>1.60094812436611</v>
      </c>
      <c r="C267">
        <v>1</v>
      </c>
      <c r="D267">
        <f t="shared" si="24"/>
        <v>2.36553486816998</v>
      </c>
      <c r="E267">
        <f t="shared" si="25"/>
        <v>1.60094812436611</v>
      </c>
      <c r="P267" s="1">
        <v>2.36553486816998</v>
      </c>
      <c r="Q267" s="1">
        <v>1.60094812436611</v>
      </c>
      <c r="R267">
        <v>0</v>
      </c>
      <c r="S267" s="1"/>
      <c r="T267" s="1">
        <v>2.36553486816998</v>
      </c>
      <c r="U267" s="1">
        <v>1.60094812436611</v>
      </c>
      <c r="V267">
        <v>0</v>
      </c>
      <c r="W267" t="e">
        <f t="shared" si="28"/>
        <v>#N/A</v>
      </c>
      <c r="X267" t="e">
        <f t="shared" si="29"/>
        <v>#N/A</v>
      </c>
      <c r="Y267">
        <f t="shared" si="26"/>
        <v>2.36553486816998</v>
      </c>
      <c r="Z267">
        <f t="shared" si="27"/>
        <v>1.60094812436611</v>
      </c>
    </row>
    <row r="268" spans="1:26">
      <c r="A268" s="1">
        <v>3.47039368503092</v>
      </c>
      <c r="B268" s="1">
        <v>1.7523066763473</v>
      </c>
      <c r="C268">
        <v>1</v>
      </c>
      <c r="D268">
        <f t="shared" si="24"/>
        <v>3.47039368503092</v>
      </c>
      <c r="E268">
        <f t="shared" si="25"/>
        <v>1.7523066763473</v>
      </c>
      <c r="P268" s="1">
        <v>3.47039368503092</v>
      </c>
      <c r="Q268" s="1">
        <v>1.7523066763473</v>
      </c>
      <c r="R268">
        <v>0</v>
      </c>
      <c r="S268" s="1"/>
      <c r="T268" s="1">
        <v>3.47039368503092</v>
      </c>
      <c r="U268" s="1">
        <v>1.7523066763473</v>
      </c>
      <c r="V268">
        <v>0</v>
      </c>
      <c r="W268" t="e">
        <f t="shared" si="28"/>
        <v>#N/A</v>
      </c>
      <c r="X268" t="e">
        <f t="shared" si="29"/>
        <v>#N/A</v>
      </c>
      <c r="Y268">
        <f t="shared" si="26"/>
        <v>3.47039368503092</v>
      </c>
      <c r="Z268">
        <f t="shared" si="27"/>
        <v>1.7523066763473</v>
      </c>
    </row>
    <row r="269" spans="1:26">
      <c r="A269" s="1">
        <v>2.42914859112562</v>
      </c>
      <c r="B269" s="1">
        <v>0.464326857035379</v>
      </c>
      <c r="C269">
        <v>1</v>
      </c>
      <c r="D269">
        <f t="shared" si="24"/>
        <v>2.42914859112562</v>
      </c>
      <c r="E269">
        <f t="shared" si="25"/>
        <v>0.464326857035379</v>
      </c>
      <c r="P269" s="1">
        <v>2.42914859112562</v>
      </c>
      <c r="Q269" s="1">
        <v>0.464326857035379</v>
      </c>
      <c r="R269">
        <v>0</v>
      </c>
      <c r="S269" s="1"/>
      <c r="T269" s="1">
        <v>2.42914859112562</v>
      </c>
      <c r="U269" s="1">
        <v>0.464326857035379</v>
      </c>
      <c r="V269">
        <v>0</v>
      </c>
      <c r="W269" t="e">
        <f t="shared" si="28"/>
        <v>#N/A</v>
      </c>
      <c r="X269" t="e">
        <f t="shared" si="29"/>
        <v>#N/A</v>
      </c>
      <c r="Y269">
        <f t="shared" si="26"/>
        <v>2.42914859112562</v>
      </c>
      <c r="Z269">
        <f t="shared" si="27"/>
        <v>0.464326857035379</v>
      </c>
    </row>
    <row r="270" spans="1:26">
      <c r="A270" s="1">
        <v>3.90210781338067</v>
      </c>
      <c r="B270" s="1">
        <v>1.43351616573493</v>
      </c>
      <c r="C270">
        <v>1</v>
      </c>
      <c r="D270">
        <f t="shared" ref="D270:D333" si="30">IF(C270=1,A270,NA())</f>
        <v>3.90210781338067</v>
      </c>
      <c r="E270">
        <f t="shared" si="25"/>
        <v>1.43351616573493</v>
      </c>
      <c r="P270" s="1">
        <v>3.90210781338067</v>
      </c>
      <c r="Q270" s="1">
        <v>1.43351616573493</v>
      </c>
      <c r="R270">
        <v>0</v>
      </c>
      <c r="S270" s="1"/>
      <c r="T270" s="1">
        <v>3.90210781338067</v>
      </c>
      <c r="U270" s="1">
        <v>1.43351616573493</v>
      </c>
      <c r="V270">
        <v>0</v>
      </c>
      <c r="W270" t="e">
        <f t="shared" si="28"/>
        <v>#N/A</v>
      </c>
      <c r="X270" t="e">
        <f t="shared" si="29"/>
        <v>#N/A</v>
      </c>
      <c r="Y270">
        <f t="shared" si="26"/>
        <v>3.90210781338067</v>
      </c>
      <c r="Z270">
        <f t="shared" si="27"/>
        <v>1.43351616573493</v>
      </c>
    </row>
    <row r="271" spans="1:26">
      <c r="A271" s="1">
        <v>2.03812321628084</v>
      </c>
      <c r="B271" s="1">
        <v>1.43138440655653</v>
      </c>
      <c r="C271">
        <v>1</v>
      </c>
      <c r="D271">
        <f t="shared" si="30"/>
        <v>2.03812321628084</v>
      </c>
      <c r="E271">
        <f t="shared" si="25"/>
        <v>1.43138440655653</v>
      </c>
      <c r="P271" s="1">
        <v>2.03812321628084</v>
      </c>
      <c r="Q271" s="1">
        <v>1.43138440655653</v>
      </c>
      <c r="R271">
        <v>0</v>
      </c>
      <c r="S271" s="1"/>
      <c r="T271" s="1">
        <v>2.03812321628084</v>
      </c>
      <c r="U271" s="1">
        <v>1.43138440655653</v>
      </c>
      <c r="V271">
        <v>0</v>
      </c>
      <c r="W271" t="e">
        <f t="shared" si="28"/>
        <v>#N/A</v>
      </c>
      <c r="X271" t="e">
        <f t="shared" si="29"/>
        <v>#N/A</v>
      </c>
      <c r="Y271">
        <f t="shared" si="26"/>
        <v>2.03812321628084</v>
      </c>
      <c r="Z271">
        <f t="shared" si="27"/>
        <v>1.43138440655653</v>
      </c>
    </row>
    <row r="272" spans="1:26">
      <c r="A272" s="1">
        <v>4.04388428652282</v>
      </c>
      <c r="B272" s="1">
        <v>1.42782215410987</v>
      </c>
      <c r="C272">
        <v>1</v>
      </c>
      <c r="D272">
        <f t="shared" si="30"/>
        <v>4.04388428652282</v>
      </c>
      <c r="E272">
        <f t="shared" si="25"/>
        <v>1.42782215410987</v>
      </c>
      <c r="P272" s="1">
        <v>4.04388428652282</v>
      </c>
      <c r="Q272" s="1">
        <v>1.42782215410987</v>
      </c>
      <c r="R272">
        <v>0</v>
      </c>
      <c r="S272" s="1"/>
      <c r="T272" s="1">
        <v>4.04388428652282</v>
      </c>
      <c r="U272" s="1">
        <v>1.42782215410987</v>
      </c>
      <c r="V272">
        <v>0</v>
      </c>
      <c r="W272" t="e">
        <f t="shared" si="28"/>
        <v>#N/A</v>
      </c>
      <c r="X272" t="e">
        <f t="shared" si="29"/>
        <v>#N/A</v>
      </c>
      <c r="Y272">
        <f t="shared" si="26"/>
        <v>4.04388428652282</v>
      </c>
      <c r="Z272">
        <f t="shared" si="27"/>
        <v>1.42782215410987</v>
      </c>
    </row>
    <row r="273" spans="1:26">
      <c r="A273" s="1">
        <v>3.15341019225759</v>
      </c>
      <c r="B273" s="1">
        <v>1.7349267445433</v>
      </c>
      <c r="C273">
        <v>1</v>
      </c>
      <c r="D273">
        <f t="shared" si="30"/>
        <v>3.15341019225759</v>
      </c>
      <c r="E273">
        <f t="shared" si="25"/>
        <v>1.7349267445433</v>
      </c>
      <c r="P273" s="1">
        <v>3.15341019225759</v>
      </c>
      <c r="Q273" s="1">
        <v>1.7349267445433</v>
      </c>
      <c r="R273">
        <v>0</v>
      </c>
      <c r="S273" s="1"/>
      <c r="T273" s="1">
        <v>3.15341019225759</v>
      </c>
      <c r="U273" s="1">
        <v>1.7349267445433</v>
      </c>
      <c r="V273">
        <v>0</v>
      </c>
      <c r="W273" t="e">
        <f t="shared" si="28"/>
        <v>#N/A</v>
      </c>
      <c r="X273" t="e">
        <f t="shared" si="29"/>
        <v>#N/A</v>
      </c>
      <c r="Y273">
        <f t="shared" si="26"/>
        <v>3.15341019225759</v>
      </c>
      <c r="Z273">
        <f t="shared" si="27"/>
        <v>1.7349267445433</v>
      </c>
    </row>
    <row r="274" spans="1:26">
      <c r="A274" s="1">
        <v>3.09441730750235</v>
      </c>
      <c r="B274" s="1">
        <v>1.70395009211026</v>
      </c>
      <c r="C274">
        <v>1</v>
      </c>
      <c r="D274">
        <f t="shared" si="30"/>
        <v>3.09441730750235</v>
      </c>
      <c r="E274">
        <f t="shared" si="25"/>
        <v>1.70395009211026</v>
      </c>
      <c r="P274" s="1">
        <v>3.09441730750235</v>
      </c>
      <c r="Q274" s="1">
        <v>1.70395009211026</v>
      </c>
      <c r="R274">
        <v>0</v>
      </c>
      <c r="S274" s="1"/>
      <c r="T274" s="1">
        <v>3.09441730750235</v>
      </c>
      <c r="U274" s="1">
        <v>1.70395009211026</v>
      </c>
      <c r="V274">
        <v>0</v>
      </c>
      <c r="W274" t="e">
        <f t="shared" si="28"/>
        <v>#N/A</v>
      </c>
      <c r="X274" t="e">
        <f t="shared" si="29"/>
        <v>#N/A</v>
      </c>
      <c r="Y274">
        <f t="shared" si="26"/>
        <v>3.09441730750235</v>
      </c>
      <c r="Z274">
        <f t="shared" si="27"/>
        <v>1.70395009211026</v>
      </c>
    </row>
    <row r="275" spans="1:26">
      <c r="A275" s="1">
        <v>1.00077505455224</v>
      </c>
      <c r="B275" s="1">
        <v>0.074768537006554</v>
      </c>
      <c r="C275">
        <v>1</v>
      </c>
      <c r="D275">
        <f t="shared" si="30"/>
        <v>1.00077505455224</v>
      </c>
      <c r="E275">
        <f t="shared" si="25"/>
        <v>0.074768537006554</v>
      </c>
      <c r="P275" s="1">
        <v>1.00077505455224</v>
      </c>
      <c r="Q275" s="1">
        <v>0.074768537006554</v>
      </c>
      <c r="R275">
        <v>1</v>
      </c>
      <c r="S275" s="1"/>
      <c r="T275" s="1">
        <v>1.00077505455224</v>
      </c>
      <c r="U275" s="1">
        <v>0.074768537006554</v>
      </c>
      <c r="V275">
        <v>0</v>
      </c>
      <c r="W275" t="e">
        <f t="shared" si="28"/>
        <v>#N/A</v>
      </c>
      <c r="X275" t="e">
        <f t="shared" si="29"/>
        <v>#N/A</v>
      </c>
      <c r="Y275">
        <f t="shared" si="26"/>
        <v>1.00077505455224</v>
      </c>
      <c r="Z275">
        <f t="shared" si="27"/>
        <v>0.074768537006554</v>
      </c>
    </row>
    <row r="276" spans="1:26">
      <c r="A276" s="1">
        <v>3.22109076545968</v>
      </c>
      <c r="B276" s="1">
        <v>1.82710034402662</v>
      </c>
      <c r="C276">
        <v>1</v>
      </c>
      <c r="D276">
        <f t="shared" si="30"/>
        <v>3.22109076545968</v>
      </c>
      <c r="E276">
        <f t="shared" si="25"/>
        <v>1.82710034402662</v>
      </c>
      <c r="P276" s="1">
        <v>3.22109076545968</v>
      </c>
      <c r="Q276" s="1">
        <v>1.82710034402662</v>
      </c>
      <c r="R276">
        <v>0</v>
      </c>
      <c r="S276" s="1"/>
      <c r="T276" s="1">
        <v>3.22109076545968</v>
      </c>
      <c r="U276" s="1">
        <v>1.82710034402662</v>
      </c>
      <c r="V276">
        <v>0</v>
      </c>
      <c r="W276" t="e">
        <f t="shared" si="28"/>
        <v>#N/A</v>
      </c>
      <c r="X276" t="e">
        <f t="shared" si="29"/>
        <v>#N/A</v>
      </c>
      <c r="Y276">
        <f t="shared" si="26"/>
        <v>3.22109076545968</v>
      </c>
      <c r="Z276">
        <f t="shared" si="27"/>
        <v>1.82710034402662</v>
      </c>
    </row>
    <row r="277" spans="1:26">
      <c r="A277" s="1">
        <v>3.03895157434757</v>
      </c>
      <c r="B277" s="1">
        <v>1.70923866794272</v>
      </c>
      <c r="C277">
        <v>1</v>
      </c>
      <c r="D277">
        <f t="shared" si="30"/>
        <v>3.03895157434757</v>
      </c>
      <c r="E277">
        <f t="shared" si="25"/>
        <v>1.70923866794272</v>
      </c>
      <c r="P277" s="1">
        <v>3.03895157434757</v>
      </c>
      <c r="Q277" s="1">
        <v>1.70923866794272</v>
      </c>
      <c r="R277">
        <v>0</v>
      </c>
      <c r="S277" s="1"/>
      <c r="T277" s="1">
        <v>3.03895157434757</v>
      </c>
      <c r="U277" s="1">
        <v>1.70923866794272</v>
      </c>
      <c r="V277">
        <v>0</v>
      </c>
      <c r="W277" t="e">
        <f t="shared" si="28"/>
        <v>#N/A</v>
      </c>
      <c r="X277" t="e">
        <f t="shared" si="29"/>
        <v>#N/A</v>
      </c>
      <c r="Y277">
        <f t="shared" si="26"/>
        <v>3.03895157434757</v>
      </c>
      <c r="Z277">
        <f t="shared" si="27"/>
        <v>1.70923866794272</v>
      </c>
    </row>
    <row r="278" spans="1:26">
      <c r="A278">
        <v>-0.110566174112339</v>
      </c>
      <c r="B278">
        <v>-0.111868339647406</v>
      </c>
      <c r="C278">
        <v>0</v>
      </c>
      <c r="D278" t="e">
        <f t="shared" si="30"/>
        <v>#N/A</v>
      </c>
      <c r="E278" t="e">
        <f t="shared" si="25"/>
        <v>#N/A</v>
      </c>
      <c r="P278">
        <v>-0.110566174112339</v>
      </c>
      <c r="Q278">
        <v>-0.111868339647406</v>
      </c>
      <c r="R278">
        <v>1</v>
      </c>
      <c r="S278" s="1"/>
      <c r="T278">
        <v>-0.110566174112339</v>
      </c>
      <c r="U278">
        <v>-0.111868339647406</v>
      </c>
      <c r="V278">
        <v>1</v>
      </c>
      <c r="W278">
        <f t="shared" si="28"/>
        <v>-0.110566174112339</v>
      </c>
      <c r="X278">
        <f t="shared" si="29"/>
        <v>-0.111868339647406</v>
      </c>
      <c r="Y278" t="e">
        <f t="shared" si="26"/>
        <v>#N/A</v>
      </c>
      <c r="Z278" t="e">
        <f t="shared" si="27"/>
        <v>#N/A</v>
      </c>
    </row>
    <row r="279" spans="1:26">
      <c r="A279" s="1">
        <v>1.4533855348719</v>
      </c>
      <c r="B279" s="1">
        <v>1.1411218532306</v>
      </c>
      <c r="C279">
        <v>1</v>
      </c>
      <c r="D279">
        <f t="shared" si="30"/>
        <v>1.4533855348719</v>
      </c>
      <c r="E279">
        <f t="shared" si="25"/>
        <v>1.1411218532306</v>
      </c>
      <c r="P279" s="1">
        <v>1.4533855348719</v>
      </c>
      <c r="Q279" s="1">
        <v>1.1411218532306</v>
      </c>
      <c r="R279">
        <v>0</v>
      </c>
      <c r="S279" s="1"/>
      <c r="T279" s="1">
        <v>1.4533855348719</v>
      </c>
      <c r="U279" s="1">
        <v>1.1411218532306</v>
      </c>
      <c r="V279">
        <v>0</v>
      </c>
      <c r="W279" t="e">
        <f t="shared" si="28"/>
        <v>#N/A</v>
      </c>
      <c r="X279" t="e">
        <f t="shared" si="29"/>
        <v>#N/A</v>
      </c>
      <c r="Y279">
        <f t="shared" si="26"/>
        <v>1.4533855348719</v>
      </c>
      <c r="Z279">
        <f t="shared" si="27"/>
        <v>1.1411218532306</v>
      </c>
    </row>
    <row r="280" spans="1:26">
      <c r="A280" s="1">
        <v>3.42704770080748</v>
      </c>
      <c r="B280" s="1">
        <v>0.982679505714347</v>
      </c>
      <c r="C280">
        <v>1</v>
      </c>
      <c r="D280">
        <f t="shared" si="30"/>
        <v>3.42704770080748</v>
      </c>
      <c r="E280">
        <f t="shared" si="25"/>
        <v>0.982679505714347</v>
      </c>
      <c r="P280" s="1">
        <v>3.42704770080748</v>
      </c>
      <c r="Q280" s="1">
        <v>0.982679505714347</v>
      </c>
      <c r="R280">
        <v>0</v>
      </c>
      <c r="S280" s="1"/>
      <c r="T280" s="1">
        <v>3.42704770080748</v>
      </c>
      <c r="U280" s="1">
        <v>0.982679505714347</v>
      </c>
      <c r="V280">
        <v>0</v>
      </c>
      <c r="W280" t="e">
        <f t="shared" si="28"/>
        <v>#N/A</v>
      </c>
      <c r="X280" t="e">
        <f t="shared" si="29"/>
        <v>#N/A</v>
      </c>
      <c r="Y280">
        <f t="shared" si="26"/>
        <v>3.42704770080748</v>
      </c>
      <c r="Z280">
        <f t="shared" si="27"/>
        <v>0.982679505714347</v>
      </c>
    </row>
    <row r="281" spans="1:26">
      <c r="A281" s="1">
        <v>3.16377424668886</v>
      </c>
      <c r="B281" s="1">
        <v>1.69883486495499</v>
      </c>
      <c r="C281">
        <v>1</v>
      </c>
      <c r="D281">
        <f t="shared" si="30"/>
        <v>3.16377424668886</v>
      </c>
      <c r="E281">
        <f t="shared" si="25"/>
        <v>1.69883486495499</v>
      </c>
      <c r="P281" s="1">
        <v>3.16377424668886</v>
      </c>
      <c r="Q281" s="1">
        <v>1.69883486495499</v>
      </c>
      <c r="R281">
        <v>0</v>
      </c>
      <c r="S281" s="1"/>
      <c r="T281" s="1">
        <v>3.16377424668886</v>
      </c>
      <c r="U281" s="1">
        <v>1.69883486495499</v>
      </c>
      <c r="V281">
        <v>0</v>
      </c>
      <c r="W281" t="e">
        <f t="shared" si="28"/>
        <v>#N/A</v>
      </c>
      <c r="X281" t="e">
        <f t="shared" si="29"/>
        <v>#N/A</v>
      </c>
      <c r="Y281">
        <f t="shared" si="26"/>
        <v>3.16377424668886</v>
      </c>
      <c r="Z281">
        <f t="shared" si="27"/>
        <v>1.69883486495499</v>
      </c>
    </row>
    <row r="282" spans="1:26">
      <c r="A282" s="1">
        <v>3.0643527897583</v>
      </c>
      <c r="B282" s="1">
        <v>0.733791652698532</v>
      </c>
      <c r="C282">
        <v>1</v>
      </c>
      <c r="D282">
        <f t="shared" si="30"/>
        <v>3.0643527897583</v>
      </c>
      <c r="E282">
        <f t="shared" si="25"/>
        <v>0.733791652698532</v>
      </c>
      <c r="P282" s="1">
        <v>3.0643527897583</v>
      </c>
      <c r="Q282" s="1">
        <v>0.733791652698532</v>
      </c>
      <c r="R282">
        <v>0</v>
      </c>
      <c r="S282" s="1"/>
      <c r="T282" s="1">
        <v>3.0643527897583</v>
      </c>
      <c r="U282" s="1">
        <v>0.733791652698532</v>
      </c>
      <c r="V282">
        <v>0</v>
      </c>
      <c r="W282" t="e">
        <f t="shared" si="28"/>
        <v>#N/A</v>
      </c>
      <c r="X282" t="e">
        <f t="shared" si="29"/>
        <v>#N/A</v>
      </c>
      <c r="Y282">
        <f t="shared" si="26"/>
        <v>3.0643527897583</v>
      </c>
      <c r="Z282">
        <f t="shared" si="27"/>
        <v>0.733791652698532</v>
      </c>
    </row>
    <row r="283" spans="1:26">
      <c r="A283" s="1">
        <v>2.97153033955191</v>
      </c>
      <c r="B283" s="1">
        <v>1.80316095026673</v>
      </c>
      <c r="C283">
        <v>1</v>
      </c>
      <c r="D283">
        <f t="shared" si="30"/>
        <v>2.97153033955191</v>
      </c>
      <c r="E283">
        <f t="shared" si="25"/>
        <v>1.80316095026673</v>
      </c>
      <c r="P283" s="1">
        <v>2.97153033955191</v>
      </c>
      <c r="Q283" s="1">
        <v>1.80316095026673</v>
      </c>
      <c r="R283">
        <v>0</v>
      </c>
      <c r="S283" s="1"/>
      <c r="T283" s="1">
        <v>2.97153033955191</v>
      </c>
      <c r="U283" s="1">
        <v>1.80316095026673</v>
      </c>
      <c r="V283">
        <v>0</v>
      </c>
      <c r="W283" t="e">
        <f t="shared" si="28"/>
        <v>#N/A</v>
      </c>
      <c r="X283" t="e">
        <f t="shared" si="29"/>
        <v>#N/A</v>
      </c>
      <c r="Y283">
        <f t="shared" si="26"/>
        <v>2.97153033955191</v>
      </c>
      <c r="Z283">
        <f t="shared" si="27"/>
        <v>1.80316095026673</v>
      </c>
    </row>
    <row r="284" spans="1:26">
      <c r="A284" s="1">
        <v>3.66817241864587</v>
      </c>
      <c r="B284" s="1">
        <v>1.81840952810208</v>
      </c>
      <c r="C284">
        <v>1</v>
      </c>
      <c r="D284">
        <f t="shared" si="30"/>
        <v>3.66817241864587</v>
      </c>
      <c r="E284">
        <f t="shared" si="25"/>
        <v>1.81840952810208</v>
      </c>
      <c r="P284" s="1">
        <v>3.66817241864587</v>
      </c>
      <c r="Q284" s="1">
        <v>1.81840952810208</v>
      </c>
      <c r="R284">
        <v>0</v>
      </c>
      <c r="S284" s="1"/>
      <c r="T284" s="1">
        <v>3.66817241864587</v>
      </c>
      <c r="U284" s="1">
        <v>1.81840952810208</v>
      </c>
      <c r="V284">
        <v>0</v>
      </c>
      <c r="W284" t="e">
        <f t="shared" si="28"/>
        <v>#N/A</v>
      </c>
      <c r="X284" t="e">
        <f t="shared" si="29"/>
        <v>#N/A</v>
      </c>
      <c r="Y284">
        <f t="shared" si="26"/>
        <v>3.66817241864587</v>
      </c>
      <c r="Z284">
        <f t="shared" si="27"/>
        <v>1.81840952810208</v>
      </c>
    </row>
    <row r="285" spans="1:26">
      <c r="A285" s="1">
        <v>1.81576373021855</v>
      </c>
      <c r="B285" s="1">
        <v>0.285892702643197</v>
      </c>
      <c r="C285">
        <v>1</v>
      </c>
      <c r="D285">
        <f t="shared" si="30"/>
        <v>1.81576373021855</v>
      </c>
      <c r="E285">
        <f t="shared" si="25"/>
        <v>0.285892702643197</v>
      </c>
      <c r="P285" s="1">
        <v>1.81576373021855</v>
      </c>
      <c r="Q285" s="1">
        <v>0.285892702643197</v>
      </c>
      <c r="R285">
        <v>1</v>
      </c>
      <c r="S285" s="1"/>
      <c r="T285" s="1">
        <v>1.81576373021855</v>
      </c>
      <c r="U285" s="1">
        <v>0.285892702643197</v>
      </c>
      <c r="V285">
        <v>0</v>
      </c>
      <c r="W285" t="e">
        <f t="shared" si="28"/>
        <v>#N/A</v>
      </c>
      <c r="X285" t="e">
        <f t="shared" si="29"/>
        <v>#N/A</v>
      </c>
      <c r="Y285">
        <f t="shared" si="26"/>
        <v>1.81576373021855</v>
      </c>
      <c r="Z285">
        <f t="shared" si="27"/>
        <v>0.285892702643197</v>
      </c>
    </row>
    <row r="286" spans="1:26">
      <c r="A286">
        <v>-0.652056092069538</v>
      </c>
      <c r="B286" s="1">
        <v>0.010938888986192</v>
      </c>
      <c r="C286">
        <v>0</v>
      </c>
      <c r="D286" t="e">
        <f t="shared" si="30"/>
        <v>#N/A</v>
      </c>
      <c r="E286" t="e">
        <f t="shared" si="25"/>
        <v>#N/A</v>
      </c>
      <c r="P286">
        <v>-0.652056092069538</v>
      </c>
      <c r="Q286" s="1">
        <v>0.010938888986192</v>
      </c>
      <c r="R286">
        <v>0</v>
      </c>
      <c r="S286" s="1"/>
      <c r="T286">
        <v>-0.652056092069538</v>
      </c>
      <c r="U286" s="1">
        <v>0.010938888986192</v>
      </c>
      <c r="V286">
        <v>0</v>
      </c>
      <c r="W286" t="e">
        <f t="shared" si="28"/>
        <v>#N/A</v>
      </c>
      <c r="X286" t="e">
        <f t="shared" si="29"/>
        <v>#N/A</v>
      </c>
      <c r="Y286">
        <f t="shared" si="26"/>
        <v>-0.652056092069538</v>
      </c>
      <c r="Z286">
        <f t="shared" si="27"/>
        <v>0.010938888986192</v>
      </c>
    </row>
    <row r="287" spans="1:26">
      <c r="A287" s="1">
        <v>2.39565435759382</v>
      </c>
      <c r="B287" s="1">
        <v>0.340608543844491</v>
      </c>
      <c r="C287">
        <v>1</v>
      </c>
      <c r="D287">
        <f t="shared" si="30"/>
        <v>2.39565435759382</v>
      </c>
      <c r="E287">
        <f t="shared" si="25"/>
        <v>0.340608543844491</v>
      </c>
      <c r="P287" s="1">
        <v>2.39565435759382</v>
      </c>
      <c r="Q287" s="1">
        <v>0.340608543844491</v>
      </c>
      <c r="R287">
        <v>1</v>
      </c>
      <c r="S287" s="1"/>
      <c r="T287" s="1">
        <v>2.39565435759382</v>
      </c>
      <c r="U287" s="1">
        <v>0.340608543844491</v>
      </c>
      <c r="V287">
        <v>0</v>
      </c>
      <c r="W287" t="e">
        <f t="shared" si="28"/>
        <v>#N/A</v>
      </c>
      <c r="X287" t="e">
        <f t="shared" si="29"/>
        <v>#N/A</v>
      </c>
      <c r="Y287">
        <f t="shared" si="26"/>
        <v>2.39565435759382</v>
      </c>
      <c r="Z287">
        <f t="shared" si="27"/>
        <v>0.340608543844491</v>
      </c>
    </row>
    <row r="288" spans="1:26">
      <c r="A288">
        <v>-0.0183495473742991</v>
      </c>
      <c r="B288" s="3">
        <v>-8.22267713004852e-5</v>
      </c>
      <c r="C288">
        <v>0</v>
      </c>
      <c r="D288" t="e">
        <f t="shared" si="30"/>
        <v>#N/A</v>
      </c>
      <c r="E288" t="e">
        <f t="shared" si="25"/>
        <v>#N/A</v>
      </c>
      <c r="P288">
        <v>-0.0183495473742991</v>
      </c>
      <c r="Q288" s="3">
        <v>-8.22267713004852e-5</v>
      </c>
      <c r="R288">
        <v>0</v>
      </c>
      <c r="S288" s="1"/>
      <c r="T288">
        <v>-0.0183495473742991</v>
      </c>
      <c r="U288" s="3">
        <v>-8.22267713004852e-5</v>
      </c>
      <c r="V288">
        <v>1</v>
      </c>
      <c r="W288">
        <f t="shared" si="28"/>
        <v>-0.0183495473742991</v>
      </c>
      <c r="X288">
        <f t="shared" si="29"/>
        <v>-8.22267713004852e-5</v>
      </c>
      <c r="Y288" t="e">
        <f t="shared" si="26"/>
        <v>#N/A</v>
      </c>
      <c r="Z288" t="e">
        <f t="shared" si="27"/>
        <v>#N/A</v>
      </c>
    </row>
    <row r="289" spans="1:26">
      <c r="A289">
        <v>-1.85426248157046</v>
      </c>
      <c r="B289" s="1">
        <v>0.209582869108033</v>
      </c>
      <c r="C289">
        <v>0</v>
      </c>
      <c r="D289" t="e">
        <f t="shared" si="30"/>
        <v>#N/A</v>
      </c>
      <c r="E289" t="e">
        <f t="shared" si="25"/>
        <v>#N/A</v>
      </c>
      <c r="P289">
        <v>-1.85426248157046</v>
      </c>
      <c r="Q289" s="1">
        <v>0.209582869108033</v>
      </c>
      <c r="R289">
        <v>0</v>
      </c>
      <c r="S289" s="1"/>
      <c r="T289">
        <v>-1.85426248157046</v>
      </c>
      <c r="U289" s="1">
        <v>0.209582869108033</v>
      </c>
      <c r="V289">
        <v>0</v>
      </c>
      <c r="W289" t="e">
        <f t="shared" si="28"/>
        <v>#N/A</v>
      </c>
      <c r="X289" t="e">
        <f t="shared" si="29"/>
        <v>#N/A</v>
      </c>
      <c r="Y289">
        <f t="shared" si="26"/>
        <v>-1.85426248157046</v>
      </c>
      <c r="Z289">
        <f t="shared" si="27"/>
        <v>0.209582869108033</v>
      </c>
    </row>
    <row r="290" spans="1:26">
      <c r="A290">
        <v>-0.0755084588862854</v>
      </c>
      <c r="B290">
        <v>-0.000352827718841082</v>
      </c>
      <c r="C290">
        <v>0</v>
      </c>
      <c r="D290" t="e">
        <f t="shared" si="30"/>
        <v>#N/A</v>
      </c>
      <c r="E290" t="e">
        <f t="shared" si="25"/>
        <v>#N/A</v>
      </c>
      <c r="P290">
        <v>-0.0755084588862854</v>
      </c>
      <c r="Q290">
        <v>-0.000352827718841082</v>
      </c>
      <c r="R290">
        <v>0</v>
      </c>
      <c r="S290" s="1"/>
      <c r="T290">
        <v>-0.0755084588862854</v>
      </c>
      <c r="U290">
        <v>-0.000352827718841082</v>
      </c>
      <c r="V290">
        <v>0</v>
      </c>
      <c r="W290" t="e">
        <f t="shared" si="28"/>
        <v>#N/A</v>
      </c>
      <c r="X290" t="e">
        <f t="shared" si="29"/>
        <v>#N/A</v>
      </c>
      <c r="Y290">
        <f t="shared" si="26"/>
        <v>-0.0755084588862854</v>
      </c>
      <c r="Z290">
        <f t="shared" si="27"/>
        <v>-0.000352827718841082</v>
      </c>
    </row>
    <row r="291" spans="1:26">
      <c r="A291" s="1">
        <v>3.68327360434494</v>
      </c>
      <c r="B291" s="1">
        <v>1.47413722127367</v>
      </c>
      <c r="C291">
        <v>1</v>
      </c>
      <c r="D291">
        <f t="shared" si="30"/>
        <v>3.68327360434494</v>
      </c>
      <c r="E291">
        <f t="shared" si="25"/>
        <v>1.47413722127367</v>
      </c>
      <c r="P291" s="1">
        <v>3.68327360434494</v>
      </c>
      <c r="Q291" s="1">
        <v>1.47413722127367</v>
      </c>
      <c r="R291">
        <v>0</v>
      </c>
      <c r="S291" s="1"/>
      <c r="T291" s="1">
        <v>3.68327360434494</v>
      </c>
      <c r="U291" s="1">
        <v>1.47413722127367</v>
      </c>
      <c r="V291">
        <v>0</v>
      </c>
      <c r="W291" t="e">
        <f t="shared" si="28"/>
        <v>#N/A</v>
      </c>
      <c r="X291" t="e">
        <f t="shared" si="29"/>
        <v>#N/A</v>
      </c>
      <c r="Y291">
        <f t="shared" si="26"/>
        <v>3.68327360434494</v>
      </c>
      <c r="Z291">
        <f t="shared" si="27"/>
        <v>1.47413722127367</v>
      </c>
    </row>
    <row r="292" spans="1:26">
      <c r="A292" s="1">
        <v>3.01854545315702</v>
      </c>
      <c r="B292" s="1">
        <v>0.619443662398261</v>
      </c>
      <c r="C292">
        <v>1</v>
      </c>
      <c r="D292">
        <f t="shared" si="30"/>
        <v>3.01854545315702</v>
      </c>
      <c r="E292">
        <f t="shared" si="25"/>
        <v>0.619443662398261</v>
      </c>
      <c r="P292" s="1">
        <v>3.01854545315702</v>
      </c>
      <c r="Q292" s="1">
        <v>0.619443662398261</v>
      </c>
      <c r="R292">
        <v>0</v>
      </c>
      <c r="S292" s="1"/>
      <c r="T292" s="1">
        <v>3.01854545315702</v>
      </c>
      <c r="U292" s="1">
        <v>0.619443662398261</v>
      </c>
      <c r="V292">
        <v>0</v>
      </c>
      <c r="W292" t="e">
        <f t="shared" si="28"/>
        <v>#N/A</v>
      </c>
      <c r="X292" t="e">
        <f t="shared" si="29"/>
        <v>#N/A</v>
      </c>
      <c r="Y292">
        <f t="shared" si="26"/>
        <v>3.01854545315702</v>
      </c>
      <c r="Z292">
        <f t="shared" si="27"/>
        <v>0.619443662398261</v>
      </c>
    </row>
    <row r="293" spans="1:26">
      <c r="A293" s="1">
        <v>0.667169560364211</v>
      </c>
      <c r="B293" s="1">
        <v>0.0264445438331939</v>
      </c>
      <c r="C293">
        <v>1</v>
      </c>
      <c r="D293">
        <f t="shared" si="30"/>
        <v>0.667169560364211</v>
      </c>
      <c r="E293">
        <f t="shared" si="25"/>
        <v>0.0264445438331939</v>
      </c>
      <c r="P293" s="1">
        <v>0.667169560364211</v>
      </c>
      <c r="Q293" s="1">
        <v>0.0264445438331939</v>
      </c>
      <c r="R293">
        <v>1</v>
      </c>
      <c r="S293" s="1"/>
      <c r="T293" s="1">
        <v>0.667169560364211</v>
      </c>
      <c r="U293" s="1">
        <v>0.0264445438331939</v>
      </c>
      <c r="V293">
        <v>1</v>
      </c>
      <c r="W293">
        <f t="shared" si="28"/>
        <v>0.667169560364211</v>
      </c>
      <c r="X293">
        <f t="shared" si="29"/>
        <v>0.0264445438331939</v>
      </c>
      <c r="Y293" t="e">
        <f t="shared" si="26"/>
        <v>#N/A</v>
      </c>
      <c r="Z293" t="e">
        <f t="shared" si="27"/>
        <v>#N/A</v>
      </c>
    </row>
    <row r="294" spans="1:26">
      <c r="A294" s="1">
        <v>3.21959503832816</v>
      </c>
      <c r="B294" s="1">
        <v>0.763859684312771</v>
      </c>
      <c r="C294">
        <v>1</v>
      </c>
      <c r="D294">
        <f t="shared" si="30"/>
        <v>3.21959503832816</v>
      </c>
      <c r="E294">
        <f t="shared" si="25"/>
        <v>0.763859684312771</v>
      </c>
      <c r="P294" s="1">
        <v>3.21959503832816</v>
      </c>
      <c r="Q294" s="1">
        <v>0.763859684312771</v>
      </c>
      <c r="R294">
        <v>0</v>
      </c>
      <c r="S294" s="1"/>
      <c r="T294" s="1">
        <v>3.21959503832816</v>
      </c>
      <c r="U294" s="1">
        <v>0.763859684312771</v>
      </c>
      <c r="V294">
        <v>0</v>
      </c>
      <c r="W294" t="e">
        <f t="shared" si="28"/>
        <v>#N/A</v>
      </c>
      <c r="X294" t="e">
        <f t="shared" si="29"/>
        <v>#N/A</v>
      </c>
      <c r="Y294">
        <f t="shared" si="26"/>
        <v>3.21959503832816</v>
      </c>
      <c r="Z294">
        <f t="shared" si="27"/>
        <v>0.763859684312771</v>
      </c>
    </row>
    <row r="295" spans="1:26">
      <c r="A295" s="1">
        <v>0.671420203072009</v>
      </c>
      <c r="B295" s="1">
        <v>0.0295005667416645</v>
      </c>
      <c r="C295">
        <v>1</v>
      </c>
      <c r="D295">
        <f t="shared" si="30"/>
        <v>0.671420203072009</v>
      </c>
      <c r="E295">
        <f t="shared" si="25"/>
        <v>0.0295005667416645</v>
      </c>
      <c r="P295" s="1">
        <v>0.671420203072009</v>
      </c>
      <c r="Q295" s="1">
        <v>0.0295005667416645</v>
      </c>
      <c r="R295">
        <v>1</v>
      </c>
      <c r="S295" s="1"/>
      <c r="T295" s="1">
        <v>0.671420203072009</v>
      </c>
      <c r="U295" s="1">
        <v>0.0295005667416645</v>
      </c>
      <c r="V295">
        <v>1</v>
      </c>
      <c r="W295">
        <f t="shared" si="28"/>
        <v>0.671420203072009</v>
      </c>
      <c r="X295">
        <f t="shared" si="29"/>
        <v>0.0295005667416645</v>
      </c>
      <c r="Y295" t="e">
        <f t="shared" si="26"/>
        <v>#N/A</v>
      </c>
      <c r="Z295" t="e">
        <f t="shared" si="27"/>
        <v>#N/A</v>
      </c>
    </row>
    <row r="296" spans="1:26">
      <c r="A296" s="1">
        <v>3.62660797745159</v>
      </c>
      <c r="B296" s="1">
        <v>1.68281772660055</v>
      </c>
      <c r="C296">
        <v>1</v>
      </c>
      <c r="D296">
        <f t="shared" si="30"/>
        <v>3.62660797745159</v>
      </c>
      <c r="E296">
        <f t="shared" si="25"/>
        <v>1.68281772660055</v>
      </c>
      <c r="P296" s="1">
        <v>3.62660797745159</v>
      </c>
      <c r="Q296" s="1">
        <v>1.68281772660055</v>
      </c>
      <c r="R296">
        <v>0</v>
      </c>
      <c r="S296" s="1"/>
      <c r="T296" s="1">
        <v>3.62660797745159</v>
      </c>
      <c r="U296" s="1">
        <v>1.68281772660055</v>
      </c>
      <c r="V296">
        <v>0</v>
      </c>
      <c r="W296" t="e">
        <f t="shared" si="28"/>
        <v>#N/A</v>
      </c>
      <c r="X296" t="e">
        <f t="shared" si="29"/>
        <v>#N/A</v>
      </c>
      <c r="Y296">
        <f t="shared" si="26"/>
        <v>3.62660797745159</v>
      </c>
      <c r="Z296">
        <f t="shared" si="27"/>
        <v>1.68281772660055</v>
      </c>
    </row>
    <row r="297" spans="1:26">
      <c r="A297" s="1">
        <v>3.41692475157922</v>
      </c>
      <c r="B297" s="1">
        <v>0.940761146982907</v>
      </c>
      <c r="C297">
        <v>1</v>
      </c>
      <c r="D297">
        <f t="shared" si="30"/>
        <v>3.41692475157922</v>
      </c>
      <c r="E297">
        <f t="shared" si="25"/>
        <v>0.940761146982907</v>
      </c>
      <c r="P297" s="1">
        <v>3.41692475157922</v>
      </c>
      <c r="Q297" s="1">
        <v>0.940761146982907</v>
      </c>
      <c r="R297">
        <v>0</v>
      </c>
      <c r="S297" s="1"/>
      <c r="T297" s="1">
        <v>3.41692475157922</v>
      </c>
      <c r="U297" s="1">
        <v>0.940761146982907</v>
      </c>
      <c r="V297">
        <v>0</v>
      </c>
      <c r="W297" t="e">
        <f t="shared" si="28"/>
        <v>#N/A</v>
      </c>
      <c r="X297" t="e">
        <f t="shared" si="29"/>
        <v>#N/A</v>
      </c>
      <c r="Y297">
        <f t="shared" si="26"/>
        <v>3.41692475157922</v>
      </c>
      <c r="Z297">
        <f t="shared" si="27"/>
        <v>0.940761146982907</v>
      </c>
    </row>
    <row r="298" spans="1:26">
      <c r="A298">
        <v>-0.499555802409182</v>
      </c>
      <c r="B298" s="1">
        <v>0.00924913181897155</v>
      </c>
      <c r="C298">
        <v>0</v>
      </c>
      <c r="D298" t="e">
        <f t="shared" si="30"/>
        <v>#N/A</v>
      </c>
      <c r="E298" t="e">
        <f t="shared" si="25"/>
        <v>#N/A</v>
      </c>
      <c r="P298">
        <v>-0.499555802409182</v>
      </c>
      <c r="Q298" s="1">
        <v>0.00924913181897155</v>
      </c>
      <c r="R298">
        <v>0</v>
      </c>
      <c r="S298" s="1"/>
      <c r="T298">
        <v>-0.499555802409182</v>
      </c>
      <c r="U298" s="1">
        <v>0.00924913181897155</v>
      </c>
      <c r="V298">
        <v>0</v>
      </c>
      <c r="W298" t="e">
        <f t="shared" si="28"/>
        <v>#N/A</v>
      </c>
      <c r="X298" t="e">
        <f t="shared" si="29"/>
        <v>#N/A</v>
      </c>
      <c r="Y298">
        <f t="shared" si="26"/>
        <v>-0.499555802409182</v>
      </c>
      <c r="Z298">
        <f t="shared" si="27"/>
        <v>0.00924913181897155</v>
      </c>
    </row>
    <row r="299" spans="1:26">
      <c r="A299" s="1">
        <v>2.82564692440523</v>
      </c>
      <c r="B299" s="1">
        <v>1.61411622918566</v>
      </c>
      <c r="C299">
        <v>1</v>
      </c>
      <c r="D299">
        <f t="shared" si="30"/>
        <v>2.82564692440523</v>
      </c>
      <c r="E299">
        <f t="shared" si="25"/>
        <v>1.61411622918566</v>
      </c>
      <c r="P299" s="1">
        <v>2.82564692440523</v>
      </c>
      <c r="Q299" s="1">
        <v>1.61411622918566</v>
      </c>
      <c r="R299">
        <v>0</v>
      </c>
      <c r="S299" s="1"/>
      <c r="T299" s="1">
        <v>2.82564692440523</v>
      </c>
      <c r="U299" s="1">
        <v>1.61411622918566</v>
      </c>
      <c r="V299">
        <v>0</v>
      </c>
      <c r="W299" t="e">
        <f t="shared" si="28"/>
        <v>#N/A</v>
      </c>
      <c r="X299" t="e">
        <f t="shared" si="29"/>
        <v>#N/A</v>
      </c>
      <c r="Y299">
        <f t="shared" si="26"/>
        <v>2.82564692440523</v>
      </c>
      <c r="Z299">
        <f t="shared" si="27"/>
        <v>1.61411622918566</v>
      </c>
    </row>
    <row r="300" spans="1:26">
      <c r="A300" s="1">
        <v>3.67261725346255</v>
      </c>
      <c r="B300" s="1">
        <v>1.04594113147126</v>
      </c>
      <c r="C300">
        <v>1</v>
      </c>
      <c r="D300">
        <f t="shared" si="30"/>
        <v>3.67261725346255</v>
      </c>
      <c r="E300">
        <f t="shared" si="25"/>
        <v>1.04594113147126</v>
      </c>
      <c r="P300" s="1">
        <v>3.67261725346255</v>
      </c>
      <c r="Q300" s="1">
        <v>1.04594113147126</v>
      </c>
      <c r="R300">
        <v>0</v>
      </c>
      <c r="S300" s="1"/>
      <c r="T300" s="1">
        <v>3.67261725346255</v>
      </c>
      <c r="U300" s="1">
        <v>1.04594113147126</v>
      </c>
      <c r="V300">
        <v>0</v>
      </c>
      <c r="W300" t="e">
        <f t="shared" si="28"/>
        <v>#N/A</v>
      </c>
      <c r="X300" t="e">
        <f t="shared" si="29"/>
        <v>#N/A</v>
      </c>
      <c r="Y300">
        <f t="shared" si="26"/>
        <v>3.67261725346255</v>
      </c>
      <c r="Z300">
        <f t="shared" si="27"/>
        <v>1.04594113147126</v>
      </c>
    </row>
    <row r="301" spans="1:26">
      <c r="A301" s="1">
        <v>0.788007166869116</v>
      </c>
      <c r="B301" s="1">
        <v>0.0345145694066337</v>
      </c>
      <c r="C301">
        <v>1</v>
      </c>
      <c r="D301">
        <f t="shared" si="30"/>
        <v>0.788007166869116</v>
      </c>
      <c r="E301">
        <f t="shared" si="25"/>
        <v>0.0345145694066337</v>
      </c>
      <c r="P301" s="1">
        <v>0.788007166869116</v>
      </c>
      <c r="Q301" s="1">
        <v>0.0345145694066337</v>
      </c>
      <c r="R301">
        <v>1</v>
      </c>
      <c r="S301" s="1"/>
      <c r="T301" s="1">
        <v>0.788007166869116</v>
      </c>
      <c r="U301" s="1">
        <v>0.0345145694066337</v>
      </c>
      <c r="V301">
        <v>1</v>
      </c>
      <c r="W301">
        <f t="shared" si="28"/>
        <v>0.788007166869116</v>
      </c>
      <c r="X301">
        <f t="shared" si="29"/>
        <v>0.0345145694066337</v>
      </c>
      <c r="Y301" t="e">
        <f t="shared" si="26"/>
        <v>#N/A</v>
      </c>
      <c r="Z301" t="e">
        <f t="shared" si="27"/>
        <v>#N/A</v>
      </c>
    </row>
    <row r="302" spans="1:26">
      <c r="A302" s="1">
        <v>3.86155325152945</v>
      </c>
      <c r="B302" s="1">
        <v>1.49077794319702</v>
      </c>
      <c r="C302">
        <v>1</v>
      </c>
      <c r="D302">
        <f t="shared" si="30"/>
        <v>3.86155325152945</v>
      </c>
      <c r="E302">
        <f t="shared" si="25"/>
        <v>1.49077794319702</v>
      </c>
      <c r="P302" s="1">
        <v>3.86155325152945</v>
      </c>
      <c r="Q302" s="1">
        <v>1.49077794319702</v>
      </c>
      <c r="R302">
        <v>0</v>
      </c>
      <c r="S302" s="1"/>
      <c r="T302" s="1">
        <v>3.86155325152945</v>
      </c>
      <c r="U302" s="1">
        <v>1.49077794319702</v>
      </c>
      <c r="V302">
        <v>0</v>
      </c>
      <c r="W302" t="e">
        <f t="shared" si="28"/>
        <v>#N/A</v>
      </c>
      <c r="X302" t="e">
        <f t="shared" si="29"/>
        <v>#N/A</v>
      </c>
      <c r="Y302">
        <f t="shared" si="26"/>
        <v>3.86155325152945</v>
      </c>
      <c r="Z302">
        <f t="shared" si="27"/>
        <v>1.49077794319702</v>
      </c>
    </row>
    <row r="303" spans="1:26">
      <c r="A303">
        <v>-0.285587710363126</v>
      </c>
      <c r="B303" s="1">
        <v>0.000729051824552411</v>
      </c>
      <c r="C303">
        <v>0</v>
      </c>
      <c r="D303" t="e">
        <f t="shared" si="30"/>
        <v>#N/A</v>
      </c>
      <c r="E303" t="e">
        <f t="shared" si="25"/>
        <v>#N/A</v>
      </c>
      <c r="P303">
        <v>-0.285587710363126</v>
      </c>
      <c r="Q303" s="1">
        <v>0.000729051824552411</v>
      </c>
      <c r="R303">
        <v>0</v>
      </c>
      <c r="S303" s="1"/>
      <c r="T303">
        <v>-0.285587710363126</v>
      </c>
      <c r="U303" s="1">
        <v>0.000729051824552411</v>
      </c>
      <c r="V303">
        <v>0</v>
      </c>
      <c r="W303" t="e">
        <f t="shared" si="28"/>
        <v>#N/A</v>
      </c>
      <c r="X303" t="e">
        <f t="shared" si="29"/>
        <v>#N/A</v>
      </c>
      <c r="Y303">
        <f t="shared" si="26"/>
        <v>-0.285587710363126</v>
      </c>
      <c r="Z303">
        <f t="shared" si="27"/>
        <v>0.000729051824552411</v>
      </c>
    </row>
    <row r="304" spans="1:26">
      <c r="A304" s="1">
        <v>2.28420287474568</v>
      </c>
      <c r="B304" s="1">
        <v>0.352475533758999</v>
      </c>
      <c r="C304">
        <v>1</v>
      </c>
      <c r="D304">
        <f t="shared" si="30"/>
        <v>2.28420287474568</v>
      </c>
      <c r="E304">
        <f t="shared" si="25"/>
        <v>0.352475533758999</v>
      </c>
      <c r="P304" s="1">
        <v>2.28420287474568</v>
      </c>
      <c r="Q304" s="1">
        <v>0.352475533758999</v>
      </c>
      <c r="R304">
        <v>1</v>
      </c>
      <c r="S304" s="1"/>
      <c r="T304" s="1">
        <v>2.28420287474568</v>
      </c>
      <c r="U304" s="1">
        <v>0.352475533758999</v>
      </c>
      <c r="V304">
        <v>0</v>
      </c>
      <c r="W304" t="e">
        <f t="shared" si="28"/>
        <v>#N/A</v>
      </c>
      <c r="X304" t="e">
        <f t="shared" si="29"/>
        <v>#N/A</v>
      </c>
      <c r="Y304">
        <f t="shared" si="26"/>
        <v>2.28420287474568</v>
      </c>
      <c r="Z304">
        <f t="shared" si="27"/>
        <v>0.352475533758999</v>
      </c>
    </row>
    <row r="305" spans="1:26">
      <c r="A305" s="1">
        <v>0.281396649862169</v>
      </c>
      <c r="B305" s="1">
        <v>0.0100877526946082</v>
      </c>
      <c r="C305">
        <v>1</v>
      </c>
      <c r="D305">
        <f t="shared" si="30"/>
        <v>0.281396649862169</v>
      </c>
      <c r="E305">
        <f t="shared" si="25"/>
        <v>0.0100877526946082</v>
      </c>
      <c r="P305" s="1">
        <v>0.281396649862169</v>
      </c>
      <c r="Q305" s="1">
        <v>0.0100877526946082</v>
      </c>
      <c r="R305">
        <v>1</v>
      </c>
      <c r="S305" s="1"/>
      <c r="T305" s="1">
        <v>0.281396649862169</v>
      </c>
      <c r="U305" s="1">
        <v>0.0100877526946082</v>
      </c>
      <c r="V305">
        <v>1</v>
      </c>
      <c r="W305">
        <f t="shared" si="28"/>
        <v>0.281396649862169</v>
      </c>
      <c r="X305">
        <f t="shared" si="29"/>
        <v>0.0100877526946082</v>
      </c>
      <c r="Y305" t="e">
        <f t="shared" si="26"/>
        <v>#N/A</v>
      </c>
      <c r="Z305" t="e">
        <f t="shared" si="27"/>
        <v>#N/A</v>
      </c>
    </row>
    <row r="306" spans="1:26">
      <c r="A306" s="1">
        <v>0.313503543679269</v>
      </c>
      <c r="B306" s="1">
        <v>0.0042741919053367</v>
      </c>
      <c r="C306">
        <v>1</v>
      </c>
      <c r="D306">
        <f t="shared" si="30"/>
        <v>0.313503543679269</v>
      </c>
      <c r="E306">
        <f t="shared" si="25"/>
        <v>0.0042741919053367</v>
      </c>
      <c r="P306" s="1">
        <v>0.313503543679269</v>
      </c>
      <c r="Q306" s="1">
        <v>0.0042741919053367</v>
      </c>
      <c r="R306">
        <v>1</v>
      </c>
      <c r="S306" s="1"/>
      <c r="T306" s="1">
        <v>0.313503543679269</v>
      </c>
      <c r="U306" s="1">
        <v>0.0042741919053367</v>
      </c>
      <c r="V306">
        <v>1</v>
      </c>
      <c r="W306">
        <f t="shared" si="28"/>
        <v>0.313503543679269</v>
      </c>
      <c r="X306">
        <f t="shared" si="29"/>
        <v>0.0042741919053367</v>
      </c>
      <c r="Y306" t="e">
        <f t="shared" si="26"/>
        <v>#N/A</v>
      </c>
      <c r="Z306" t="e">
        <f t="shared" si="27"/>
        <v>#N/A</v>
      </c>
    </row>
    <row r="307" spans="1:26">
      <c r="A307">
        <v>-1.43368357843319</v>
      </c>
      <c r="B307" s="1">
        <v>0.131839708231521</v>
      </c>
      <c r="C307">
        <v>0</v>
      </c>
      <c r="D307" t="e">
        <f t="shared" si="30"/>
        <v>#N/A</v>
      </c>
      <c r="E307" t="e">
        <f t="shared" si="25"/>
        <v>#N/A</v>
      </c>
      <c r="P307">
        <v>-1.43368357843319</v>
      </c>
      <c r="Q307" s="1">
        <v>0.131839708231521</v>
      </c>
      <c r="R307">
        <v>0</v>
      </c>
      <c r="S307" s="1"/>
      <c r="T307">
        <v>-1.43368357843319</v>
      </c>
      <c r="U307" s="1">
        <v>0.131839708231521</v>
      </c>
      <c r="V307">
        <v>0</v>
      </c>
      <c r="W307" t="e">
        <f t="shared" si="28"/>
        <v>#N/A</v>
      </c>
      <c r="X307" t="e">
        <f t="shared" si="29"/>
        <v>#N/A</v>
      </c>
      <c r="Y307">
        <f t="shared" si="26"/>
        <v>-1.43368357843319</v>
      </c>
      <c r="Z307">
        <f t="shared" si="27"/>
        <v>0.131839708231521</v>
      </c>
    </row>
    <row r="308" spans="1:26">
      <c r="A308" s="1">
        <v>0.957195160403647</v>
      </c>
      <c r="B308" s="1">
        <v>0.0414122283245849</v>
      </c>
      <c r="C308">
        <v>1</v>
      </c>
      <c r="D308">
        <f t="shared" si="30"/>
        <v>0.957195160403647</v>
      </c>
      <c r="E308">
        <f t="shared" si="25"/>
        <v>0.0414122283245849</v>
      </c>
      <c r="P308" s="1">
        <v>0.957195160403647</v>
      </c>
      <c r="Q308" s="1">
        <v>0.0414122283245849</v>
      </c>
      <c r="R308">
        <v>1</v>
      </c>
      <c r="S308" s="1"/>
      <c r="T308" s="1">
        <v>0.957195160403647</v>
      </c>
      <c r="U308" s="1">
        <v>0.0414122283245849</v>
      </c>
      <c r="V308">
        <v>1</v>
      </c>
      <c r="W308">
        <f t="shared" si="28"/>
        <v>0.957195160403647</v>
      </c>
      <c r="X308">
        <f t="shared" si="29"/>
        <v>0.0414122283245849</v>
      </c>
      <c r="Y308" t="e">
        <f t="shared" si="26"/>
        <v>#N/A</v>
      </c>
      <c r="Z308" t="e">
        <f t="shared" si="27"/>
        <v>#N/A</v>
      </c>
    </row>
    <row r="309" spans="1:26">
      <c r="A309">
        <v>-1.8543689591712</v>
      </c>
      <c r="B309" s="1">
        <v>0.191933664732223</v>
      </c>
      <c r="C309">
        <v>0</v>
      </c>
      <c r="D309" t="e">
        <f t="shared" si="30"/>
        <v>#N/A</v>
      </c>
      <c r="E309" t="e">
        <f t="shared" si="25"/>
        <v>#N/A</v>
      </c>
      <c r="P309">
        <v>-1.8543689591712</v>
      </c>
      <c r="Q309" s="1">
        <v>0.191933664732223</v>
      </c>
      <c r="R309">
        <v>0</v>
      </c>
      <c r="S309" s="1"/>
      <c r="T309">
        <v>-1.8543689591712</v>
      </c>
      <c r="U309" s="1">
        <v>0.191933664732223</v>
      </c>
      <c r="V309">
        <v>0</v>
      </c>
      <c r="W309" t="e">
        <f t="shared" si="28"/>
        <v>#N/A</v>
      </c>
      <c r="X309" t="e">
        <f t="shared" si="29"/>
        <v>#N/A</v>
      </c>
      <c r="Y309">
        <f t="shared" si="26"/>
        <v>-1.8543689591712</v>
      </c>
      <c r="Z309">
        <f t="shared" si="27"/>
        <v>0.191933664732223</v>
      </c>
    </row>
    <row r="310" spans="1:26">
      <c r="A310" s="1">
        <v>0.381805817381323</v>
      </c>
      <c r="B310" s="1">
        <v>0.00739039595309048</v>
      </c>
      <c r="C310">
        <v>1</v>
      </c>
      <c r="D310">
        <f t="shared" si="30"/>
        <v>0.381805817381323</v>
      </c>
      <c r="E310">
        <f t="shared" si="25"/>
        <v>0.00739039595309048</v>
      </c>
      <c r="P310" s="1">
        <v>0.381805817381323</v>
      </c>
      <c r="Q310" s="1">
        <v>0.00739039595309048</v>
      </c>
      <c r="R310">
        <v>1</v>
      </c>
      <c r="S310" s="1"/>
      <c r="T310" s="1">
        <v>0.381805817381323</v>
      </c>
      <c r="U310" s="1">
        <v>0.00739039595309048</v>
      </c>
      <c r="V310">
        <v>1</v>
      </c>
      <c r="W310">
        <f t="shared" si="28"/>
        <v>0.381805817381323</v>
      </c>
      <c r="X310">
        <f t="shared" si="29"/>
        <v>0.00739039595309048</v>
      </c>
      <c r="Y310" t="e">
        <f t="shared" si="26"/>
        <v>#N/A</v>
      </c>
      <c r="Z310" t="e">
        <f t="shared" si="27"/>
        <v>#N/A</v>
      </c>
    </row>
    <row r="311" spans="1:26">
      <c r="A311">
        <v>-2.78967629582411</v>
      </c>
      <c r="B311" s="1">
        <v>0.646626878720701</v>
      </c>
      <c r="C311">
        <v>1</v>
      </c>
      <c r="D311">
        <f t="shared" si="30"/>
        <v>-2.78967629582411</v>
      </c>
      <c r="E311">
        <f t="shared" si="25"/>
        <v>0.646626878720701</v>
      </c>
      <c r="P311">
        <v>-2.78967629582411</v>
      </c>
      <c r="Q311" s="1">
        <v>0.646626878720701</v>
      </c>
      <c r="R311">
        <v>0</v>
      </c>
      <c r="S311" s="1"/>
      <c r="T311">
        <v>-2.78967629582411</v>
      </c>
      <c r="U311" s="1">
        <v>0.646626878720701</v>
      </c>
      <c r="V311">
        <v>0</v>
      </c>
      <c r="W311" t="e">
        <f t="shared" si="28"/>
        <v>#N/A</v>
      </c>
      <c r="X311" t="e">
        <f t="shared" si="29"/>
        <v>#N/A</v>
      </c>
      <c r="Y311">
        <f t="shared" si="26"/>
        <v>-2.78967629582411</v>
      </c>
      <c r="Z311">
        <f t="shared" si="27"/>
        <v>0.646626878720701</v>
      </c>
    </row>
    <row r="312" spans="1:26">
      <c r="A312">
        <v>-3.28548805664194</v>
      </c>
      <c r="B312" s="1">
        <v>1.6730345065124</v>
      </c>
      <c r="C312">
        <v>1</v>
      </c>
      <c r="D312">
        <f t="shared" si="30"/>
        <v>-3.28548805664194</v>
      </c>
      <c r="E312">
        <f t="shared" si="25"/>
        <v>1.6730345065124</v>
      </c>
      <c r="P312">
        <v>-3.28548805664194</v>
      </c>
      <c r="Q312" s="1">
        <v>1.6730345065124</v>
      </c>
      <c r="R312">
        <v>0</v>
      </c>
      <c r="S312" s="1"/>
      <c r="T312">
        <v>-3.28548805664194</v>
      </c>
      <c r="U312" s="1">
        <v>1.6730345065124</v>
      </c>
      <c r="V312">
        <v>0</v>
      </c>
      <c r="W312" t="e">
        <f t="shared" si="28"/>
        <v>#N/A</v>
      </c>
      <c r="X312" t="e">
        <f t="shared" si="29"/>
        <v>#N/A</v>
      </c>
      <c r="Y312">
        <f t="shared" si="26"/>
        <v>-3.28548805664194</v>
      </c>
      <c r="Z312">
        <f t="shared" si="27"/>
        <v>1.6730345065124</v>
      </c>
    </row>
    <row r="313" spans="1:26">
      <c r="A313">
        <v>-2.22349866192159</v>
      </c>
      <c r="B313" s="1">
        <v>0.421369487498105</v>
      </c>
      <c r="C313">
        <v>0</v>
      </c>
      <c r="D313" t="e">
        <f t="shared" si="30"/>
        <v>#N/A</v>
      </c>
      <c r="E313" t="e">
        <f t="shared" si="25"/>
        <v>#N/A</v>
      </c>
      <c r="P313">
        <v>-2.22349866192159</v>
      </c>
      <c r="Q313" s="1">
        <v>0.421369487498105</v>
      </c>
      <c r="R313">
        <v>0</v>
      </c>
      <c r="S313" s="1"/>
      <c r="T313">
        <v>-2.22349866192159</v>
      </c>
      <c r="U313" s="1">
        <v>0.421369487498105</v>
      </c>
      <c r="V313">
        <v>0</v>
      </c>
      <c r="W313" t="e">
        <f t="shared" si="28"/>
        <v>#N/A</v>
      </c>
      <c r="X313" t="e">
        <f t="shared" si="29"/>
        <v>#N/A</v>
      </c>
      <c r="Y313">
        <f t="shared" si="26"/>
        <v>-2.22349866192159</v>
      </c>
      <c r="Z313">
        <f t="shared" si="27"/>
        <v>0.421369487498105</v>
      </c>
    </row>
    <row r="314" spans="1:26">
      <c r="A314">
        <v>-2.78061591450554</v>
      </c>
      <c r="B314" s="1">
        <v>0.556612528767239</v>
      </c>
      <c r="C314">
        <v>0</v>
      </c>
      <c r="D314" t="e">
        <f t="shared" si="30"/>
        <v>#N/A</v>
      </c>
      <c r="E314" t="e">
        <f t="shared" si="25"/>
        <v>#N/A</v>
      </c>
      <c r="P314">
        <v>-2.78061591450554</v>
      </c>
      <c r="Q314" s="1">
        <v>0.556612528767239</v>
      </c>
      <c r="R314">
        <v>0</v>
      </c>
      <c r="S314" s="1"/>
      <c r="T314">
        <v>-2.78061591450554</v>
      </c>
      <c r="U314" s="1">
        <v>0.556612528767239</v>
      </c>
      <c r="V314">
        <v>0</v>
      </c>
      <c r="W314" t="e">
        <f t="shared" si="28"/>
        <v>#N/A</v>
      </c>
      <c r="X314" t="e">
        <f t="shared" si="29"/>
        <v>#N/A</v>
      </c>
      <c r="Y314">
        <f t="shared" si="26"/>
        <v>-2.78061591450554</v>
      </c>
      <c r="Z314">
        <f t="shared" si="27"/>
        <v>0.556612528767239</v>
      </c>
    </row>
    <row r="315" spans="1:26">
      <c r="A315" s="1">
        <v>0.826303188030701</v>
      </c>
      <c r="B315" s="1">
        <v>0.0442761984992546</v>
      </c>
      <c r="C315">
        <v>1</v>
      </c>
      <c r="D315">
        <f t="shared" si="30"/>
        <v>0.826303188030701</v>
      </c>
      <c r="E315">
        <f t="shared" si="25"/>
        <v>0.0442761984992546</v>
      </c>
      <c r="P315" s="1">
        <v>0.826303188030701</v>
      </c>
      <c r="Q315" s="1">
        <v>0.0442761984992546</v>
      </c>
      <c r="R315">
        <v>1</v>
      </c>
      <c r="S315" s="1"/>
      <c r="T315" s="1">
        <v>0.826303188030701</v>
      </c>
      <c r="U315" s="1">
        <v>0.0442761984992546</v>
      </c>
      <c r="V315">
        <v>1</v>
      </c>
      <c r="W315">
        <f t="shared" si="28"/>
        <v>0.826303188030701</v>
      </c>
      <c r="X315">
        <f t="shared" si="29"/>
        <v>0.0442761984992546</v>
      </c>
      <c r="Y315" t="e">
        <f t="shared" si="26"/>
        <v>#N/A</v>
      </c>
      <c r="Z315" t="e">
        <f t="shared" si="27"/>
        <v>#N/A</v>
      </c>
    </row>
    <row r="316" spans="1:26">
      <c r="A316">
        <v>-3.72885114744768</v>
      </c>
      <c r="B316" s="1">
        <v>1.29232911835448</v>
      </c>
      <c r="C316">
        <v>1</v>
      </c>
      <c r="D316">
        <f t="shared" si="30"/>
        <v>-3.72885114744768</v>
      </c>
      <c r="E316">
        <f t="shared" si="25"/>
        <v>1.29232911835448</v>
      </c>
      <c r="P316">
        <v>-3.72885114744768</v>
      </c>
      <c r="Q316" s="1">
        <v>1.29232911835448</v>
      </c>
      <c r="R316">
        <v>0</v>
      </c>
      <c r="S316" s="1"/>
      <c r="T316">
        <v>-3.72885114744768</v>
      </c>
      <c r="U316" s="1">
        <v>1.29232911835448</v>
      </c>
      <c r="V316">
        <v>0</v>
      </c>
      <c r="W316" t="e">
        <f t="shared" si="28"/>
        <v>#N/A</v>
      </c>
      <c r="X316" t="e">
        <f t="shared" si="29"/>
        <v>#N/A</v>
      </c>
      <c r="Y316">
        <f t="shared" si="26"/>
        <v>-3.72885114744768</v>
      </c>
      <c r="Z316">
        <f t="shared" si="27"/>
        <v>1.29232911835448</v>
      </c>
    </row>
    <row r="317" spans="1:26">
      <c r="A317">
        <v>-1.23292968350793</v>
      </c>
      <c r="B317" s="1">
        <v>0.072843000330562</v>
      </c>
      <c r="C317">
        <v>0</v>
      </c>
      <c r="D317" t="e">
        <f t="shared" si="30"/>
        <v>#N/A</v>
      </c>
      <c r="E317" t="e">
        <f t="shared" si="25"/>
        <v>#N/A</v>
      </c>
      <c r="P317">
        <v>-1.23292968350793</v>
      </c>
      <c r="Q317" s="1">
        <v>0.072843000330562</v>
      </c>
      <c r="R317">
        <v>0</v>
      </c>
      <c r="S317" s="1"/>
      <c r="T317">
        <v>-1.23292968350793</v>
      </c>
      <c r="U317" s="1">
        <v>0.072843000330562</v>
      </c>
      <c r="V317">
        <v>0</v>
      </c>
      <c r="W317" t="e">
        <f t="shared" si="28"/>
        <v>#N/A</v>
      </c>
      <c r="X317" t="e">
        <f t="shared" si="29"/>
        <v>#N/A</v>
      </c>
      <c r="Y317">
        <f t="shared" si="26"/>
        <v>-1.23292968350793</v>
      </c>
      <c r="Z317">
        <f t="shared" si="27"/>
        <v>0.072843000330562</v>
      </c>
    </row>
    <row r="318" spans="1:26">
      <c r="A318">
        <v>-0.958935652494232</v>
      </c>
      <c r="B318" s="1">
        <v>0.061971013652499</v>
      </c>
      <c r="C318">
        <v>0</v>
      </c>
      <c r="D318" t="e">
        <f t="shared" si="30"/>
        <v>#N/A</v>
      </c>
      <c r="E318" t="e">
        <f t="shared" si="25"/>
        <v>#N/A</v>
      </c>
      <c r="P318">
        <v>-0.958935652494232</v>
      </c>
      <c r="Q318" s="1">
        <v>0.061971013652499</v>
      </c>
      <c r="R318">
        <v>0</v>
      </c>
      <c r="S318" s="1"/>
      <c r="T318">
        <v>-0.958935652494232</v>
      </c>
      <c r="U318" s="1">
        <v>0.061971013652499</v>
      </c>
      <c r="V318">
        <v>0</v>
      </c>
      <c r="W318" t="e">
        <f t="shared" si="28"/>
        <v>#N/A</v>
      </c>
      <c r="X318" t="e">
        <f t="shared" si="29"/>
        <v>#N/A</v>
      </c>
      <c r="Y318">
        <f t="shared" si="26"/>
        <v>-0.958935652494232</v>
      </c>
      <c r="Z318">
        <f t="shared" si="27"/>
        <v>0.061971013652499</v>
      </c>
    </row>
    <row r="319" spans="1:26">
      <c r="A319">
        <v>-3.8581106212253</v>
      </c>
      <c r="B319" s="1">
        <v>1.42351447943218</v>
      </c>
      <c r="C319">
        <v>1</v>
      </c>
      <c r="D319">
        <f t="shared" si="30"/>
        <v>-3.8581106212253</v>
      </c>
      <c r="E319">
        <f t="shared" si="25"/>
        <v>1.42351447943218</v>
      </c>
      <c r="P319">
        <v>-3.8581106212253</v>
      </c>
      <c r="Q319" s="1">
        <v>1.42351447943218</v>
      </c>
      <c r="R319">
        <v>0</v>
      </c>
      <c r="S319" s="1"/>
      <c r="T319">
        <v>-3.8581106212253</v>
      </c>
      <c r="U319" s="1">
        <v>1.42351447943218</v>
      </c>
      <c r="V319">
        <v>0</v>
      </c>
      <c r="W319" t="e">
        <f t="shared" si="28"/>
        <v>#N/A</v>
      </c>
      <c r="X319" t="e">
        <f t="shared" si="29"/>
        <v>#N/A</v>
      </c>
      <c r="Y319">
        <f t="shared" si="26"/>
        <v>-3.8581106212253</v>
      </c>
      <c r="Z319">
        <f t="shared" si="27"/>
        <v>1.42351447943218</v>
      </c>
    </row>
    <row r="320" spans="1:26">
      <c r="A320">
        <v>-3.5930107438559</v>
      </c>
      <c r="B320" s="1">
        <v>1.08735727799829</v>
      </c>
      <c r="C320">
        <v>1</v>
      </c>
      <c r="D320">
        <f t="shared" si="30"/>
        <v>-3.5930107438559</v>
      </c>
      <c r="E320">
        <f t="shared" si="25"/>
        <v>1.08735727799829</v>
      </c>
      <c r="P320">
        <v>-3.5930107438559</v>
      </c>
      <c r="Q320" s="1">
        <v>1.08735727799829</v>
      </c>
      <c r="R320">
        <v>0</v>
      </c>
      <c r="S320" s="1"/>
      <c r="T320">
        <v>-3.5930107438559</v>
      </c>
      <c r="U320" s="1">
        <v>1.08735727799829</v>
      </c>
      <c r="V320">
        <v>0</v>
      </c>
      <c r="W320" t="e">
        <f t="shared" si="28"/>
        <v>#N/A</v>
      </c>
      <c r="X320" t="e">
        <f t="shared" si="29"/>
        <v>#N/A</v>
      </c>
      <c r="Y320">
        <f t="shared" si="26"/>
        <v>-3.5930107438559</v>
      </c>
      <c r="Z320">
        <f t="shared" si="27"/>
        <v>1.08735727799829</v>
      </c>
    </row>
    <row r="321" spans="1:26">
      <c r="A321">
        <v>-3.19689248118452</v>
      </c>
      <c r="B321" s="1">
        <v>1.72484189854934</v>
      </c>
      <c r="C321">
        <v>1</v>
      </c>
      <c r="D321">
        <f t="shared" si="30"/>
        <v>-3.19689248118452</v>
      </c>
      <c r="E321">
        <f t="shared" si="25"/>
        <v>1.72484189854934</v>
      </c>
      <c r="P321">
        <v>-3.19689248118452</v>
      </c>
      <c r="Q321" s="1">
        <v>1.72484189854934</v>
      </c>
      <c r="R321">
        <v>0</v>
      </c>
      <c r="S321" s="1"/>
      <c r="T321">
        <v>-3.19689248118452</v>
      </c>
      <c r="U321" s="1">
        <v>1.72484189854934</v>
      </c>
      <c r="V321">
        <v>0</v>
      </c>
      <c r="W321" t="e">
        <f t="shared" si="28"/>
        <v>#N/A</v>
      </c>
      <c r="X321" t="e">
        <f t="shared" si="29"/>
        <v>#N/A</v>
      </c>
      <c r="Y321">
        <f t="shared" si="26"/>
        <v>-3.19689248118452</v>
      </c>
      <c r="Z321">
        <f t="shared" si="27"/>
        <v>1.72484189854934</v>
      </c>
    </row>
    <row r="322" spans="1:26">
      <c r="A322">
        <v>-2.12766839191673</v>
      </c>
      <c r="B322" s="1">
        <v>1.38667445291337</v>
      </c>
      <c r="C322">
        <v>1</v>
      </c>
      <c r="D322">
        <f t="shared" si="30"/>
        <v>-2.12766839191673</v>
      </c>
      <c r="E322">
        <f t="shared" si="25"/>
        <v>1.38667445291337</v>
      </c>
      <c r="P322">
        <v>-2.12766839191673</v>
      </c>
      <c r="Q322" s="1">
        <v>1.38667445291337</v>
      </c>
      <c r="R322">
        <v>0</v>
      </c>
      <c r="S322" s="1"/>
      <c r="T322">
        <v>-2.12766839191673</v>
      </c>
      <c r="U322" s="1">
        <v>1.38667445291337</v>
      </c>
      <c r="V322">
        <v>0</v>
      </c>
      <c r="W322" t="e">
        <f t="shared" si="28"/>
        <v>#N/A</v>
      </c>
      <c r="X322" t="e">
        <f t="shared" si="29"/>
        <v>#N/A</v>
      </c>
      <c r="Y322">
        <f t="shared" si="26"/>
        <v>-2.12766839191673</v>
      </c>
      <c r="Z322">
        <f t="shared" si="27"/>
        <v>1.38667445291337</v>
      </c>
    </row>
    <row r="323" spans="1:26">
      <c r="A323">
        <v>-2.96424869661035</v>
      </c>
      <c r="B323" s="1">
        <v>0.590891086274083</v>
      </c>
      <c r="C323">
        <v>0</v>
      </c>
      <c r="D323" t="e">
        <f t="shared" si="30"/>
        <v>#N/A</v>
      </c>
      <c r="E323" t="e">
        <f t="shared" ref="E323:E386" si="31">IF(C323=1,B323,NA())</f>
        <v>#N/A</v>
      </c>
      <c r="P323">
        <v>-2.96424869661035</v>
      </c>
      <c r="Q323" s="1">
        <v>0.590891086274083</v>
      </c>
      <c r="R323">
        <v>0</v>
      </c>
      <c r="S323" s="1"/>
      <c r="T323">
        <v>-2.96424869661035</v>
      </c>
      <c r="U323" s="1">
        <v>0.590891086274083</v>
      </c>
      <c r="V323">
        <v>0</v>
      </c>
      <c r="W323" t="e">
        <f t="shared" si="28"/>
        <v>#N/A</v>
      </c>
      <c r="X323" t="e">
        <f t="shared" si="29"/>
        <v>#N/A</v>
      </c>
      <c r="Y323">
        <f t="shared" ref="Y323:Y386" si="32">IF(V323=0,T323,NA())</f>
        <v>-2.96424869661035</v>
      </c>
      <c r="Z323">
        <f t="shared" ref="Z323:Z386" si="33">IF(V323=0,U323,NA())</f>
        <v>0.590891086274083</v>
      </c>
    </row>
    <row r="324" spans="1:26">
      <c r="A324">
        <v>-3.60274153695078</v>
      </c>
      <c r="B324" s="1">
        <v>1.29900039283833</v>
      </c>
      <c r="C324">
        <v>1</v>
      </c>
      <c r="D324">
        <f t="shared" si="30"/>
        <v>-3.60274153695078</v>
      </c>
      <c r="E324">
        <f t="shared" si="31"/>
        <v>1.29900039283833</v>
      </c>
      <c r="P324">
        <v>-3.60274153695078</v>
      </c>
      <c r="Q324" s="1">
        <v>1.29900039283833</v>
      </c>
      <c r="R324">
        <v>0</v>
      </c>
      <c r="S324" s="1"/>
      <c r="T324">
        <v>-3.60274153695078</v>
      </c>
      <c r="U324" s="1">
        <v>1.29900039283833</v>
      </c>
      <c r="V324">
        <v>0</v>
      </c>
      <c r="W324" t="e">
        <f t="shared" si="28"/>
        <v>#N/A</v>
      </c>
      <c r="X324" t="e">
        <f t="shared" si="29"/>
        <v>#N/A</v>
      </c>
      <c r="Y324">
        <f t="shared" si="32"/>
        <v>-3.60274153695078</v>
      </c>
      <c r="Z324">
        <f t="shared" si="33"/>
        <v>1.29900039283833</v>
      </c>
    </row>
    <row r="325" spans="1:26">
      <c r="A325">
        <v>-1.17472895884173</v>
      </c>
      <c r="B325" s="1">
        <v>0.965871130117409</v>
      </c>
      <c r="C325">
        <v>1</v>
      </c>
      <c r="D325">
        <f t="shared" si="30"/>
        <v>-1.17472895884173</v>
      </c>
      <c r="E325">
        <f t="shared" si="31"/>
        <v>0.965871130117409</v>
      </c>
      <c r="P325">
        <v>-1.17472895884173</v>
      </c>
      <c r="Q325" s="1">
        <v>0.965871130117409</v>
      </c>
      <c r="R325">
        <v>0</v>
      </c>
      <c r="S325" s="1"/>
      <c r="T325">
        <v>-1.17472895884173</v>
      </c>
      <c r="U325" s="1">
        <v>0.965871130117409</v>
      </c>
      <c r="V325">
        <v>0</v>
      </c>
      <c r="W325" t="e">
        <f t="shared" ref="W325:W388" si="34">IF(V325=1,T325,NA())</f>
        <v>#N/A</v>
      </c>
      <c r="X325" t="e">
        <f t="shared" ref="X325:X388" si="35">IF(V325=1,U325,NA())</f>
        <v>#N/A</v>
      </c>
      <c r="Y325">
        <f t="shared" si="32"/>
        <v>-1.17472895884173</v>
      </c>
      <c r="Z325">
        <f t="shared" si="33"/>
        <v>0.965871130117409</v>
      </c>
    </row>
    <row r="326" spans="1:26">
      <c r="A326">
        <v>-2.58752093891943</v>
      </c>
      <c r="B326" s="1">
        <v>1.56881568578734</v>
      </c>
      <c r="C326">
        <v>1</v>
      </c>
      <c r="D326">
        <f t="shared" si="30"/>
        <v>-2.58752093891943</v>
      </c>
      <c r="E326">
        <f t="shared" si="31"/>
        <v>1.56881568578734</v>
      </c>
      <c r="P326">
        <v>-2.58752093891943</v>
      </c>
      <c r="Q326" s="1">
        <v>1.56881568578734</v>
      </c>
      <c r="R326">
        <v>0</v>
      </c>
      <c r="S326" s="1"/>
      <c r="T326">
        <v>-2.58752093891943</v>
      </c>
      <c r="U326" s="1">
        <v>1.56881568578734</v>
      </c>
      <c r="V326">
        <v>0</v>
      </c>
      <c r="W326" t="e">
        <f t="shared" si="34"/>
        <v>#N/A</v>
      </c>
      <c r="X326" t="e">
        <f t="shared" si="35"/>
        <v>#N/A</v>
      </c>
      <c r="Y326">
        <f t="shared" si="32"/>
        <v>-2.58752093891943</v>
      </c>
      <c r="Z326">
        <f t="shared" si="33"/>
        <v>1.56881568578734</v>
      </c>
    </row>
    <row r="327" spans="1:26">
      <c r="A327">
        <v>-3.16293962418058</v>
      </c>
      <c r="B327" s="1">
        <v>1.76930016994883</v>
      </c>
      <c r="C327">
        <v>1</v>
      </c>
      <c r="D327">
        <f t="shared" si="30"/>
        <v>-3.16293962418058</v>
      </c>
      <c r="E327">
        <f t="shared" si="31"/>
        <v>1.76930016994883</v>
      </c>
      <c r="P327">
        <v>-3.16293962418058</v>
      </c>
      <c r="Q327" s="1">
        <v>1.76930016994883</v>
      </c>
      <c r="R327">
        <v>0</v>
      </c>
      <c r="S327" s="1"/>
      <c r="T327">
        <v>-3.16293962418058</v>
      </c>
      <c r="U327" s="1">
        <v>1.76930016994883</v>
      </c>
      <c r="V327">
        <v>0</v>
      </c>
      <c r="W327" t="e">
        <f t="shared" si="34"/>
        <v>#N/A</v>
      </c>
      <c r="X327" t="e">
        <f t="shared" si="35"/>
        <v>#N/A</v>
      </c>
      <c r="Y327">
        <f t="shared" si="32"/>
        <v>-3.16293962418058</v>
      </c>
      <c r="Z327">
        <f t="shared" si="33"/>
        <v>1.76930016994883</v>
      </c>
    </row>
    <row r="328" spans="1:26">
      <c r="A328">
        <v>-1.72757866718759</v>
      </c>
      <c r="B328" s="1">
        <v>1.29792182512981</v>
      </c>
      <c r="C328">
        <v>1</v>
      </c>
      <c r="D328">
        <f t="shared" si="30"/>
        <v>-1.72757866718759</v>
      </c>
      <c r="E328">
        <f t="shared" si="31"/>
        <v>1.29792182512981</v>
      </c>
      <c r="P328">
        <v>-1.72757866718759</v>
      </c>
      <c r="Q328" s="1">
        <v>1.29792182512981</v>
      </c>
      <c r="R328">
        <v>0</v>
      </c>
      <c r="S328" s="1"/>
      <c r="T328">
        <v>-1.72757866718759</v>
      </c>
      <c r="U328" s="1">
        <v>1.29792182512981</v>
      </c>
      <c r="V328">
        <v>0</v>
      </c>
      <c r="W328" t="e">
        <f t="shared" si="34"/>
        <v>#N/A</v>
      </c>
      <c r="X328" t="e">
        <f t="shared" si="35"/>
        <v>#N/A</v>
      </c>
      <c r="Y328">
        <f t="shared" si="32"/>
        <v>-1.72757866718759</v>
      </c>
      <c r="Z328">
        <f t="shared" si="33"/>
        <v>1.29792182512981</v>
      </c>
    </row>
    <row r="329" spans="1:26">
      <c r="A329">
        <v>-3.45341212709471</v>
      </c>
      <c r="B329" s="1">
        <v>0.984995599944007</v>
      </c>
      <c r="C329">
        <v>1</v>
      </c>
      <c r="D329">
        <f t="shared" si="30"/>
        <v>-3.45341212709471</v>
      </c>
      <c r="E329">
        <f t="shared" si="31"/>
        <v>0.984995599944007</v>
      </c>
      <c r="P329">
        <v>-3.45341212709471</v>
      </c>
      <c r="Q329" s="1">
        <v>0.984995599944007</v>
      </c>
      <c r="R329">
        <v>0</v>
      </c>
      <c r="S329" s="1"/>
      <c r="T329">
        <v>-3.45341212709471</v>
      </c>
      <c r="U329" s="1">
        <v>0.984995599944007</v>
      </c>
      <c r="V329">
        <v>0</v>
      </c>
      <c r="W329" t="e">
        <f t="shared" si="34"/>
        <v>#N/A</v>
      </c>
      <c r="X329" t="e">
        <f t="shared" si="35"/>
        <v>#N/A</v>
      </c>
      <c r="Y329">
        <f t="shared" si="32"/>
        <v>-3.45341212709471</v>
      </c>
      <c r="Z329">
        <f t="shared" si="33"/>
        <v>0.984995599944007</v>
      </c>
    </row>
    <row r="330" spans="1:26">
      <c r="A330">
        <v>-2.81273166332287</v>
      </c>
      <c r="B330" s="1">
        <v>1.69277813640608</v>
      </c>
      <c r="C330">
        <v>1</v>
      </c>
      <c r="D330">
        <f t="shared" si="30"/>
        <v>-2.81273166332287</v>
      </c>
      <c r="E330">
        <f t="shared" si="31"/>
        <v>1.69277813640608</v>
      </c>
      <c r="P330">
        <v>-2.81273166332287</v>
      </c>
      <c r="Q330" s="1">
        <v>1.69277813640608</v>
      </c>
      <c r="R330">
        <v>0</v>
      </c>
      <c r="S330" s="1"/>
      <c r="T330">
        <v>-2.81273166332287</v>
      </c>
      <c r="U330" s="1">
        <v>1.69277813640608</v>
      </c>
      <c r="V330">
        <v>0</v>
      </c>
      <c r="W330" t="e">
        <f t="shared" si="34"/>
        <v>#N/A</v>
      </c>
      <c r="X330" t="e">
        <f t="shared" si="35"/>
        <v>#N/A</v>
      </c>
      <c r="Y330">
        <f t="shared" si="32"/>
        <v>-2.81273166332287</v>
      </c>
      <c r="Z330">
        <f t="shared" si="33"/>
        <v>1.69277813640608</v>
      </c>
    </row>
    <row r="331" spans="1:26">
      <c r="A331">
        <v>-1.03553264660575</v>
      </c>
      <c r="B331" s="1">
        <v>0.893630841099917</v>
      </c>
      <c r="C331">
        <v>1</v>
      </c>
      <c r="D331">
        <f t="shared" si="30"/>
        <v>-1.03553264660575</v>
      </c>
      <c r="E331">
        <f t="shared" si="31"/>
        <v>0.893630841099917</v>
      </c>
      <c r="P331">
        <v>-1.03553264660575</v>
      </c>
      <c r="Q331" s="1">
        <v>0.893630841099917</v>
      </c>
      <c r="R331">
        <v>0</v>
      </c>
      <c r="S331" s="1"/>
      <c r="T331">
        <v>-1.03553264660575</v>
      </c>
      <c r="U331" s="1">
        <v>0.893630841099917</v>
      </c>
      <c r="V331">
        <v>0</v>
      </c>
      <c r="W331" t="e">
        <f t="shared" si="34"/>
        <v>#N/A</v>
      </c>
      <c r="X331" t="e">
        <f t="shared" si="35"/>
        <v>#N/A</v>
      </c>
      <c r="Y331">
        <f t="shared" si="32"/>
        <v>-1.03553264660575</v>
      </c>
      <c r="Z331">
        <f t="shared" si="33"/>
        <v>0.893630841099917</v>
      </c>
    </row>
    <row r="332" spans="1:26">
      <c r="A332">
        <v>-0.315675589769188</v>
      </c>
      <c r="B332" s="1">
        <v>0.306091085885457</v>
      </c>
      <c r="C332">
        <v>1</v>
      </c>
      <c r="D332">
        <f t="shared" si="30"/>
        <v>-0.315675589769188</v>
      </c>
      <c r="E332">
        <f t="shared" si="31"/>
        <v>0.306091085885457</v>
      </c>
      <c r="P332">
        <v>-0.315675589769188</v>
      </c>
      <c r="Q332" s="1">
        <v>0.306091085885457</v>
      </c>
      <c r="R332">
        <v>0</v>
      </c>
      <c r="S332" s="1"/>
      <c r="T332">
        <v>-0.315675589769188</v>
      </c>
      <c r="U332" s="1">
        <v>0.306091085885457</v>
      </c>
      <c r="V332">
        <v>0</v>
      </c>
      <c r="W332" t="e">
        <f t="shared" si="34"/>
        <v>#N/A</v>
      </c>
      <c r="X332" t="e">
        <f t="shared" si="35"/>
        <v>#N/A</v>
      </c>
      <c r="Y332">
        <f t="shared" si="32"/>
        <v>-0.315675589769188</v>
      </c>
      <c r="Z332">
        <f t="shared" si="33"/>
        <v>0.306091085885457</v>
      </c>
    </row>
    <row r="333" spans="1:26">
      <c r="A333">
        <v>-3.70141040778558</v>
      </c>
      <c r="B333" s="1">
        <v>1.14596763147663</v>
      </c>
      <c r="C333">
        <v>1</v>
      </c>
      <c r="D333">
        <f t="shared" si="30"/>
        <v>-3.70141040778558</v>
      </c>
      <c r="E333">
        <f t="shared" si="31"/>
        <v>1.14596763147663</v>
      </c>
      <c r="P333">
        <v>-3.70141040778558</v>
      </c>
      <c r="Q333" s="1">
        <v>1.14596763147663</v>
      </c>
      <c r="R333">
        <v>0</v>
      </c>
      <c r="S333" s="1"/>
      <c r="T333">
        <v>-3.70141040778558</v>
      </c>
      <c r="U333" s="1">
        <v>1.14596763147663</v>
      </c>
      <c r="V333">
        <v>0</v>
      </c>
      <c r="W333" t="e">
        <f t="shared" si="34"/>
        <v>#N/A</v>
      </c>
      <c r="X333" t="e">
        <f t="shared" si="35"/>
        <v>#N/A</v>
      </c>
      <c r="Y333">
        <f t="shared" si="32"/>
        <v>-3.70141040778558</v>
      </c>
      <c r="Z333">
        <f t="shared" si="33"/>
        <v>1.14596763147663</v>
      </c>
    </row>
    <row r="334" spans="1:26">
      <c r="A334">
        <v>-4.21189811230249</v>
      </c>
      <c r="B334" s="1">
        <v>1.9154974806735</v>
      </c>
      <c r="C334">
        <v>1</v>
      </c>
      <c r="D334">
        <f t="shared" ref="D334:D397" si="36">IF(C334=1,A334,NA())</f>
        <v>-4.21189811230249</v>
      </c>
      <c r="E334">
        <f t="shared" si="31"/>
        <v>1.9154974806735</v>
      </c>
      <c r="P334">
        <v>-4.21189811230249</v>
      </c>
      <c r="Q334" s="1">
        <v>1.9154974806735</v>
      </c>
      <c r="R334">
        <v>0</v>
      </c>
      <c r="S334" s="1"/>
      <c r="T334">
        <v>-4.21189811230249</v>
      </c>
      <c r="U334" s="1">
        <v>1.9154974806735</v>
      </c>
      <c r="V334">
        <v>0</v>
      </c>
      <c r="W334" t="e">
        <f t="shared" si="34"/>
        <v>#N/A</v>
      </c>
      <c r="X334" t="e">
        <f t="shared" si="35"/>
        <v>#N/A</v>
      </c>
      <c r="Y334">
        <f t="shared" si="32"/>
        <v>-4.21189811230249</v>
      </c>
      <c r="Z334">
        <f t="shared" si="33"/>
        <v>1.9154974806735</v>
      </c>
    </row>
    <row r="335" spans="1:26">
      <c r="A335">
        <v>-2.46094976928071</v>
      </c>
      <c r="B335" s="1">
        <v>1.57524026115977</v>
      </c>
      <c r="C335">
        <v>1</v>
      </c>
      <c r="D335">
        <f t="shared" si="36"/>
        <v>-2.46094976928071</v>
      </c>
      <c r="E335">
        <f t="shared" si="31"/>
        <v>1.57524026115977</v>
      </c>
      <c r="P335">
        <v>-2.46094976928071</v>
      </c>
      <c r="Q335" s="1">
        <v>1.57524026115977</v>
      </c>
      <c r="R335">
        <v>0</v>
      </c>
      <c r="S335" s="1"/>
      <c r="T335">
        <v>-2.46094976928071</v>
      </c>
      <c r="U335" s="1">
        <v>1.57524026115977</v>
      </c>
      <c r="V335">
        <v>0</v>
      </c>
      <c r="W335" t="e">
        <f t="shared" si="34"/>
        <v>#N/A</v>
      </c>
      <c r="X335" t="e">
        <f t="shared" si="35"/>
        <v>#N/A</v>
      </c>
      <c r="Y335">
        <f t="shared" si="32"/>
        <v>-2.46094976928071</v>
      </c>
      <c r="Z335">
        <f t="shared" si="33"/>
        <v>1.57524026115977</v>
      </c>
    </row>
    <row r="336" spans="1:26">
      <c r="A336">
        <v>-3.43569797474823</v>
      </c>
      <c r="B336" s="1">
        <v>1.66266664522586</v>
      </c>
      <c r="C336">
        <v>1</v>
      </c>
      <c r="D336">
        <f t="shared" si="36"/>
        <v>-3.43569797474823</v>
      </c>
      <c r="E336">
        <f t="shared" si="31"/>
        <v>1.66266664522586</v>
      </c>
      <c r="P336">
        <v>-3.43569797474823</v>
      </c>
      <c r="Q336" s="1">
        <v>1.66266664522586</v>
      </c>
      <c r="R336">
        <v>0</v>
      </c>
      <c r="S336" s="1"/>
      <c r="T336">
        <v>-3.43569797474823</v>
      </c>
      <c r="U336" s="1">
        <v>1.66266664522586</v>
      </c>
      <c r="V336">
        <v>0</v>
      </c>
      <c r="W336" t="e">
        <f t="shared" si="34"/>
        <v>#N/A</v>
      </c>
      <c r="X336" t="e">
        <f t="shared" si="35"/>
        <v>#N/A</v>
      </c>
      <c r="Y336">
        <f t="shared" si="32"/>
        <v>-3.43569797474823</v>
      </c>
      <c r="Z336">
        <f t="shared" si="33"/>
        <v>1.66266664522586</v>
      </c>
    </row>
    <row r="337" spans="1:26">
      <c r="A337">
        <v>-3.34469057825499</v>
      </c>
      <c r="B337" s="1">
        <v>1.59850516038966</v>
      </c>
      <c r="C337">
        <v>1</v>
      </c>
      <c r="D337">
        <f t="shared" si="36"/>
        <v>-3.34469057825499</v>
      </c>
      <c r="E337">
        <f t="shared" si="31"/>
        <v>1.59850516038966</v>
      </c>
      <c r="P337">
        <v>-3.34469057825499</v>
      </c>
      <c r="Q337" s="1">
        <v>1.59850516038966</v>
      </c>
      <c r="R337">
        <v>0</v>
      </c>
      <c r="S337" s="1"/>
      <c r="T337">
        <v>-3.34469057825499</v>
      </c>
      <c r="U337" s="1">
        <v>1.59850516038966</v>
      </c>
      <c r="V337">
        <v>0</v>
      </c>
      <c r="W337" t="e">
        <f t="shared" si="34"/>
        <v>#N/A</v>
      </c>
      <c r="X337" t="e">
        <f t="shared" si="35"/>
        <v>#N/A</v>
      </c>
      <c r="Y337">
        <f t="shared" si="32"/>
        <v>-3.34469057825499</v>
      </c>
      <c r="Z337">
        <f t="shared" si="33"/>
        <v>1.59850516038966</v>
      </c>
    </row>
    <row r="338" spans="1:26">
      <c r="A338">
        <v>-1.38193634626733</v>
      </c>
      <c r="B338" s="1">
        <v>1.10993370156133</v>
      </c>
      <c r="C338">
        <v>1</v>
      </c>
      <c r="D338">
        <f t="shared" si="36"/>
        <v>-1.38193634626733</v>
      </c>
      <c r="E338">
        <f t="shared" si="31"/>
        <v>1.10993370156133</v>
      </c>
      <c r="P338">
        <v>-1.38193634626733</v>
      </c>
      <c r="Q338" s="1">
        <v>1.10993370156133</v>
      </c>
      <c r="R338">
        <v>0</v>
      </c>
      <c r="S338" s="1"/>
      <c r="T338">
        <v>-1.38193634626733</v>
      </c>
      <c r="U338" s="1">
        <v>1.10993370156133</v>
      </c>
      <c r="V338">
        <v>0</v>
      </c>
      <c r="W338" t="e">
        <f t="shared" si="34"/>
        <v>#N/A</v>
      </c>
      <c r="X338" t="e">
        <f t="shared" si="35"/>
        <v>#N/A</v>
      </c>
      <c r="Y338">
        <f t="shared" si="32"/>
        <v>-1.38193634626733</v>
      </c>
      <c r="Z338">
        <f t="shared" si="33"/>
        <v>1.10993370156133</v>
      </c>
    </row>
    <row r="339" spans="1:26">
      <c r="A339">
        <v>-3.17949403113004</v>
      </c>
      <c r="B339" s="1">
        <v>1.67500494907096</v>
      </c>
      <c r="C339">
        <v>1</v>
      </c>
      <c r="D339">
        <f t="shared" si="36"/>
        <v>-3.17949403113004</v>
      </c>
      <c r="E339">
        <f t="shared" si="31"/>
        <v>1.67500494907096</v>
      </c>
      <c r="P339">
        <v>-3.17949403113004</v>
      </c>
      <c r="Q339" s="1">
        <v>1.67500494907096</v>
      </c>
      <c r="R339">
        <v>0</v>
      </c>
      <c r="S339" s="1"/>
      <c r="T339">
        <v>-3.17949403113004</v>
      </c>
      <c r="U339" s="1">
        <v>1.67500494907096</v>
      </c>
      <c r="V339">
        <v>0</v>
      </c>
      <c r="W339" t="e">
        <f t="shared" si="34"/>
        <v>#N/A</v>
      </c>
      <c r="X339" t="e">
        <f t="shared" si="35"/>
        <v>#N/A</v>
      </c>
      <c r="Y339">
        <f t="shared" si="32"/>
        <v>-3.17949403113004</v>
      </c>
      <c r="Z339">
        <f t="shared" si="33"/>
        <v>1.67500494907096</v>
      </c>
    </row>
    <row r="340" spans="1:26">
      <c r="A340">
        <v>-2.42119633236569</v>
      </c>
      <c r="B340" s="1">
        <v>0.52529699199361</v>
      </c>
      <c r="C340">
        <v>1</v>
      </c>
      <c r="D340">
        <f t="shared" si="36"/>
        <v>-2.42119633236569</v>
      </c>
      <c r="E340">
        <f t="shared" si="31"/>
        <v>0.52529699199361</v>
      </c>
      <c r="P340">
        <v>-2.42119633236569</v>
      </c>
      <c r="Q340" s="1">
        <v>0.52529699199361</v>
      </c>
      <c r="R340">
        <v>0</v>
      </c>
      <c r="S340" s="1"/>
      <c r="T340">
        <v>-2.42119633236569</v>
      </c>
      <c r="U340" s="1">
        <v>0.52529699199361</v>
      </c>
      <c r="V340">
        <v>0</v>
      </c>
      <c r="W340" t="e">
        <f t="shared" si="34"/>
        <v>#N/A</v>
      </c>
      <c r="X340" t="e">
        <f t="shared" si="35"/>
        <v>#N/A</v>
      </c>
      <c r="Y340">
        <f t="shared" si="32"/>
        <v>-2.42119633236569</v>
      </c>
      <c r="Z340">
        <f t="shared" si="33"/>
        <v>0.52529699199361</v>
      </c>
    </row>
    <row r="341" spans="1:26">
      <c r="A341">
        <v>-1.33643509020955</v>
      </c>
      <c r="B341" s="1">
        <v>1.03566638476744</v>
      </c>
      <c r="C341">
        <v>1</v>
      </c>
      <c r="D341">
        <f t="shared" si="36"/>
        <v>-1.33643509020955</v>
      </c>
      <c r="E341">
        <f t="shared" si="31"/>
        <v>1.03566638476744</v>
      </c>
      <c r="P341">
        <v>-1.33643509020955</v>
      </c>
      <c r="Q341" s="1">
        <v>1.03566638476744</v>
      </c>
      <c r="R341">
        <v>0</v>
      </c>
      <c r="S341" s="1"/>
      <c r="T341">
        <v>-1.33643509020955</v>
      </c>
      <c r="U341" s="1">
        <v>1.03566638476744</v>
      </c>
      <c r="V341">
        <v>0</v>
      </c>
      <c r="W341" t="e">
        <f t="shared" si="34"/>
        <v>#N/A</v>
      </c>
      <c r="X341" t="e">
        <f t="shared" si="35"/>
        <v>#N/A</v>
      </c>
      <c r="Y341">
        <f t="shared" si="32"/>
        <v>-1.33643509020955</v>
      </c>
      <c r="Z341">
        <f t="shared" si="33"/>
        <v>1.03566638476744</v>
      </c>
    </row>
    <row r="342" spans="1:26">
      <c r="A342">
        <v>-3.06299272427516</v>
      </c>
      <c r="B342" s="1">
        <v>1.74435924867028</v>
      </c>
      <c r="C342">
        <v>1</v>
      </c>
      <c r="D342">
        <f t="shared" si="36"/>
        <v>-3.06299272427516</v>
      </c>
      <c r="E342">
        <f t="shared" si="31"/>
        <v>1.74435924867028</v>
      </c>
      <c r="P342">
        <v>-3.06299272427516</v>
      </c>
      <c r="Q342" s="1">
        <v>1.74435924867028</v>
      </c>
      <c r="R342">
        <v>0</v>
      </c>
      <c r="S342" s="1"/>
      <c r="T342">
        <v>-3.06299272427516</v>
      </c>
      <c r="U342" s="1">
        <v>1.74435924867028</v>
      </c>
      <c r="V342">
        <v>0</v>
      </c>
      <c r="W342" t="e">
        <f t="shared" si="34"/>
        <v>#N/A</v>
      </c>
      <c r="X342" t="e">
        <f t="shared" si="35"/>
        <v>#N/A</v>
      </c>
      <c r="Y342">
        <f t="shared" si="32"/>
        <v>-3.06299272427516</v>
      </c>
      <c r="Z342">
        <f t="shared" si="33"/>
        <v>1.74435924867028</v>
      </c>
    </row>
    <row r="343" spans="1:26">
      <c r="A343">
        <v>-3.56504553224771</v>
      </c>
      <c r="B343" s="1">
        <v>1.81971220550437</v>
      </c>
      <c r="C343">
        <v>1</v>
      </c>
      <c r="D343">
        <f t="shared" si="36"/>
        <v>-3.56504553224771</v>
      </c>
      <c r="E343">
        <f t="shared" si="31"/>
        <v>1.81971220550437</v>
      </c>
      <c r="P343">
        <v>-3.56504553224771</v>
      </c>
      <c r="Q343" s="1">
        <v>1.81971220550437</v>
      </c>
      <c r="R343">
        <v>0</v>
      </c>
      <c r="S343" s="1"/>
      <c r="T343">
        <v>-3.56504553224771</v>
      </c>
      <c r="U343" s="1">
        <v>1.81971220550437</v>
      </c>
      <c r="V343">
        <v>0</v>
      </c>
      <c r="W343" t="e">
        <f t="shared" si="34"/>
        <v>#N/A</v>
      </c>
      <c r="X343" t="e">
        <f t="shared" si="35"/>
        <v>#N/A</v>
      </c>
      <c r="Y343">
        <f t="shared" si="32"/>
        <v>-3.56504553224771</v>
      </c>
      <c r="Z343">
        <f t="shared" si="33"/>
        <v>1.81971220550437</v>
      </c>
    </row>
    <row r="344" spans="1:26">
      <c r="A344">
        <v>-3.34451074530236</v>
      </c>
      <c r="B344" s="1">
        <v>1.11128726441284</v>
      </c>
      <c r="C344">
        <v>1</v>
      </c>
      <c r="D344">
        <f t="shared" si="36"/>
        <v>-3.34451074530236</v>
      </c>
      <c r="E344">
        <f t="shared" si="31"/>
        <v>1.11128726441284</v>
      </c>
      <c r="P344">
        <v>-3.34451074530236</v>
      </c>
      <c r="Q344" s="1">
        <v>1.11128726441284</v>
      </c>
      <c r="R344">
        <v>0</v>
      </c>
      <c r="S344" s="1"/>
      <c r="T344">
        <v>-3.34451074530236</v>
      </c>
      <c r="U344" s="1">
        <v>1.11128726441284</v>
      </c>
      <c r="V344">
        <v>0</v>
      </c>
      <c r="W344" t="e">
        <f t="shared" si="34"/>
        <v>#N/A</v>
      </c>
      <c r="X344" t="e">
        <f t="shared" si="35"/>
        <v>#N/A</v>
      </c>
      <c r="Y344">
        <f t="shared" si="32"/>
        <v>-3.34451074530236</v>
      </c>
      <c r="Z344">
        <f t="shared" si="33"/>
        <v>1.11128726441284</v>
      </c>
    </row>
    <row r="345" spans="1:26">
      <c r="A345" s="1">
        <v>0.777655270429897</v>
      </c>
      <c r="B345">
        <v>-0.889501085637159</v>
      </c>
      <c r="C345">
        <v>0</v>
      </c>
      <c r="D345" t="e">
        <f t="shared" si="36"/>
        <v>#N/A</v>
      </c>
      <c r="E345" t="e">
        <f t="shared" si="31"/>
        <v>#N/A</v>
      </c>
      <c r="P345" s="1">
        <v>0.777655270429897</v>
      </c>
      <c r="Q345">
        <v>-0.889501085637159</v>
      </c>
      <c r="R345">
        <v>1</v>
      </c>
      <c r="S345" s="1"/>
      <c r="T345" s="1">
        <v>0.777655270429897</v>
      </c>
      <c r="U345">
        <v>-0.889501085637159</v>
      </c>
      <c r="V345">
        <v>1</v>
      </c>
      <c r="W345">
        <f t="shared" si="34"/>
        <v>0.777655270429897</v>
      </c>
      <c r="X345">
        <f t="shared" si="35"/>
        <v>-0.889501085637159</v>
      </c>
      <c r="Y345" t="e">
        <f t="shared" si="32"/>
        <v>#N/A</v>
      </c>
      <c r="Z345" t="e">
        <f t="shared" si="33"/>
        <v>#N/A</v>
      </c>
    </row>
    <row r="346" spans="1:26">
      <c r="A346">
        <v>-2.98030710433031</v>
      </c>
      <c r="B346" s="1">
        <v>0.666069450503194</v>
      </c>
      <c r="C346">
        <v>1</v>
      </c>
      <c r="D346">
        <f t="shared" si="36"/>
        <v>-2.98030710433031</v>
      </c>
      <c r="E346">
        <f t="shared" si="31"/>
        <v>0.666069450503194</v>
      </c>
      <c r="P346">
        <v>-2.98030710433031</v>
      </c>
      <c r="Q346" s="1">
        <v>0.666069450503194</v>
      </c>
      <c r="R346">
        <v>0</v>
      </c>
      <c r="S346" s="1"/>
      <c r="T346">
        <v>-2.98030710433031</v>
      </c>
      <c r="U346" s="1">
        <v>0.666069450503194</v>
      </c>
      <c r="V346">
        <v>0</v>
      </c>
      <c r="W346" t="e">
        <f t="shared" si="34"/>
        <v>#N/A</v>
      </c>
      <c r="X346" t="e">
        <f t="shared" si="35"/>
        <v>#N/A</v>
      </c>
      <c r="Y346">
        <f t="shared" si="32"/>
        <v>-2.98030710433031</v>
      </c>
      <c r="Z346">
        <f t="shared" si="33"/>
        <v>0.666069450503194</v>
      </c>
    </row>
    <row r="347" spans="1:26">
      <c r="A347">
        <v>-3.55225078355202</v>
      </c>
      <c r="B347" s="1">
        <v>1.26100476275704</v>
      </c>
      <c r="C347">
        <v>1</v>
      </c>
      <c r="D347">
        <f t="shared" si="36"/>
        <v>-3.55225078355202</v>
      </c>
      <c r="E347">
        <f t="shared" si="31"/>
        <v>1.26100476275704</v>
      </c>
      <c r="P347">
        <v>-3.55225078355202</v>
      </c>
      <c r="Q347" s="1">
        <v>1.26100476275704</v>
      </c>
      <c r="R347">
        <v>0</v>
      </c>
      <c r="S347" s="1"/>
      <c r="T347">
        <v>-3.55225078355202</v>
      </c>
      <c r="U347" s="1">
        <v>1.26100476275704</v>
      </c>
      <c r="V347">
        <v>0</v>
      </c>
      <c r="W347" t="e">
        <f t="shared" si="34"/>
        <v>#N/A</v>
      </c>
      <c r="X347" t="e">
        <f t="shared" si="35"/>
        <v>#N/A</v>
      </c>
      <c r="Y347">
        <f t="shared" si="32"/>
        <v>-3.55225078355202</v>
      </c>
      <c r="Z347">
        <f t="shared" si="33"/>
        <v>1.26100476275704</v>
      </c>
    </row>
    <row r="348" spans="1:26">
      <c r="A348">
        <v>-1.82974404265902</v>
      </c>
      <c r="B348" s="1">
        <v>1.3665585173805</v>
      </c>
      <c r="C348">
        <v>1</v>
      </c>
      <c r="D348">
        <f t="shared" si="36"/>
        <v>-1.82974404265902</v>
      </c>
      <c r="E348">
        <f t="shared" si="31"/>
        <v>1.3665585173805</v>
      </c>
      <c r="P348">
        <v>-1.82974404265902</v>
      </c>
      <c r="Q348" s="1">
        <v>1.3665585173805</v>
      </c>
      <c r="R348">
        <v>0</v>
      </c>
      <c r="S348" s="1"/>
      <c r="T348">
        <v>-1.82974404265902</v>
      </c>
      <c r="U348" s="1">
        <v>1.3665585173805</v>
      </c>
      <c r="V348">
        <v>0</v>
      </c>
      <c r="W348" t="e">
        <f t="shared" si="34"/>
        <v>#N/A</v>
      </c>
      <c r="X348" t="e">
        <f t="shared" si="35"/>
        <v>#N/A</v>
      </c>
      <c r="Y348">
        <f t="shared" si="32"/>
        <v>-1.82974404265902</v>
      </c>
      <c r="Z348">
        <f t="shared" si="33"/>
        <v>1.3665585173805</v>
      </c>
    </row>
    <row r="349" spans="1:26">
      <c r="A349" s="1">
        <v>1.46532815826959</v>
      </c>
      <c r="B349">
        <v>-2.08468516333715</v>
      </c>
      <c r="C349">
        <v>0</v>
      </c>
      <c r="D349" t="e">
        <f t="shared" si="36"/>
        <v>#N/A</v>
      </c>
      <c r="E349" t="e">
        <f t="shared" si="31"/>
        <v>#N/A</v>
      </c>
      <c r="P349" s="1">
        <v>1.46532815826959</v>
      </c>
      <c r="Q349">
        <v>-2.08468516333715</v>
      </c>
      <c r="R349">
        <v>1</v>
      </c>
      <c r="S349" s="1"/>
      <c r="T349" s="1">
        <v>1.46532815826959</v>
      </c>
      <c r="U349">
        <v>-2.08468516333715</v>
      </c>
      <c r="V349">
        <v>1</v>
      </c>
      <c r="W349">
        <f t="shared" si="34"/>
        <v>1.46532815826959</v>
      </c>
      <c r="X349">
        <f t="shared" si="35"/>
        <v>-2.08468516333715</v>
      </c>
      <c r="Y349" t="e">
        <f t="shared" si="32"/>
        <v>#N/A</v>
      </c>
      <c r="Z349" t="e">
        <f t="shared" si="33"/>
        <v>#N/A</v>
      </c>
    </row>
    <row r="350" spans="1:26">
      <c r="A350" s="1">
        <v>1.56688198240728</v>
      </c>
      <c r="B350">
        <v>-2.38718333739071</v>
      </c>
      <c r="C350">
        <v>0</v>
      </c>
      <c r="D350" t="e">
        <f t="shared" si="36"/>
        <v>#N/A</v>
      </c>
      <c r="E350" t="e">
        <f t="shared" si="31"/>
        <v>#N/A</v>
      </c>
      <c r="P350" s="1">
        <v>1.56688198240728</v>
      </c>
      <c r="Q350">
        <v>-2.38718333739071</v>
      </c>
      <c r="R350">
        <v>1</v>
      </c>
      <c r="S350" s="1"/>
      <c r="T350" s="1">
        <v>1.56688198240728</v>
      </c>
      <c r="U350">
        <v>-2.38718333739071</v>
      </c>
      <c r="V350">
        <v>1</v>
      </c>
      <c r="W350">
        <f t="shared" si="34"/>
        <v>1.56688198240728</v>
      </c>
      <c r="X350">
        <f t="shared" si="35"/>
        <v>-2.38718333739071</v>
      </c>
      <c r="Y350" t="e">
        <f t="shared" si="32"/>
        <v>#N/A</v>
      </c>
      <c r="Z350" t="e">
        <f t="shared" si="33"/>
        <v>#N/A</v>
      </c>
    </row>
    <row r="351" spans="1:26">
      <c r="A351">
        <v>-2.96543364228287</v>
      </c>
      <c r="B351" s="1">
        <v>1.66924895739351</v>
      </c>
      <c r="C351">
        <v>1</v>
      </c>
      <c r="D351">
        <f t="shared" si="36"/>
        <v>-2.96543364228287</v>
      </c>
      <c r="E351">
        <f t="shared" si="31"/>
        <v>1.66924895739351</v>
      </c>
      <c r="P351">
        <v>-2.96543364228287</v>
      </c>
      <c r="Q351" s="1">
        <v>1.66924895739351</v>
      </c>
      <c r="R351">
        <v>0</v>
      </c>
      <c r="S351" s="1"/>
      <c r="T351">
        <v>-2.96543364228287</v>
      </c>
      <c r="U351" s="1">
        <v>1.66924895739351</v>
      </c>
      <c r="V351">
        <v>0</v>
      </c>
      <c r="W351" t="e">
        <f t="shared" si="34"/>
        <v>#N/A</v>
      </c>
      <c r="X351" t="e">
        <f t="shared" si="35"/>
        <v>#N/A</v>
      </c>
      <c r="Y351">
        <f t="shared" si="32"/>
        <v>-2.96543364228287</v>
      </c>
      <c r="Z351">
        <f t="shared" si="33"/>
        <v>1.66924895739351</v>
      </c>
    </row>
    <row r="352" spans="1:26">
      <c r="A352">
        <v>-0.9607558454577</v>
      </c>
      <c r="B352" s="1">
        <v>0.849203267907991</v>
      </c>
      <c r="C352">
        <v>1</v>
      </c>
      <c r="D352">
        <f t="shared" si="36"/>
        <v>-0.9607558454577</v>
      </c>
      <c r="E352">
        <f t="shared" si="31"/>
        <v>0.849203267907991</v>
      </c>
      <c r="P352">
        <v>-0.9607558454577</v>
      </c>
      <c r="Q352" s="1">
        <v>0.849203267907991</v>
      </c>
      <c r="R352">
        <v>0</v>
      </c>
      <c r="S352" s="1"/>
      <c r="T352">
        <v>-0.9607558454577</v>
      </c>
      <c r="U352" s="1">
        <v>0.849203267907991</v>
      </c>
      <c r="V352">
        <v>0</v>
      </c>
      <c r="W352" t="e">
        <f t="shared" si="34"/>
        <v>#N/A</v>
      </c>
      <c r="X352" t="e">
        <f t="shared" si="35"/>
        <v>#N/A</v>
      </c>
      <c r="Y352">
        <f t="shared" si="32"/>
        <v>-0.9607558454577</v>
      </c>
      <c r="Z352">
        <f t="shared" si="33"/>
        <v>0.849203267907991</v>
      </c>
    </row>
    <row r="353" spans="1:26">
      <c r="A353">
        <v>-3.37890943477913</v>
      </c>
      <c r="B353" s="1">
        <v>1.72895893021848</v>
      </c>
      <c r="C353">
        <v>1</v>
      </c>
      <c r="D353">
        <f t="shared" si="36"/>
        <v>-3.37890943477913</v>
      </c>
      <c r="E353">
        <f t="shared" si="31"/>
        <v>1.72895893021848</v>
      </c>
      <c r="P353">
        <v>-3.37890943477913</v>
      </c>
      <c r="Q353" s="1">
        <v>1.72895893021848</v>
      </c>
      <c r="R353">
        <v>0</v>
      </c>
      <c r="S353" s="1"/>
      <c r="T353">
        <v>-3.37890943477913</v>
      </c>
      <c r="U353" s="1">
        <v>1.72895893021848</v>
      </c>
      <c r="V353">
        <v>0</v>
      </c>
      <c r="W353" t="e">
        <f t="shared" si="34"/>
        <v>#N/A</v>
      </c>
      <c r="X353" t="e">
        <f t="shared" si="35"/>
        <v>#N/A</v>
      </c>
      <c r="Y353">
        <f t="shared" si="32"/>
        <v>-3.37890943477913</v>
      </c>
      <c r="Z353">
        <f t="shared" si="33"/>
        <v>1.72895893021848</v>
      </c>
    </row>
    <row r="354" spans="1:26">
      <c r="A354" s="1">
        <v>1.47135345333511</v>
      </c>
      <c r="B354">
        <v>-2.25643833404671</v>
      </c>
      <c r="C354">
        <v>0</v>
      </c>
      <c r="D354" t="e">
        <f t="shared" si="36"/>
        <v>#N/A</v>
      </c>
      <c r="E354" t="e">
        <f t="shared" si="31"/>
        <v>#N/A</v>
      </c>
      <c r="P354" s="1">
        <v>1.47135345333511</v>
      </c>
      <c r="Q354">
        <v>-2.25643833404671</v>
      </c>
      <c r="R354">
        <v>1</v>
      </c>
      <c r="S354" s="1"/>
      <c r="T354" s="1">
        <v>1.47135345333511</v>
      </c>
      <c r="U354">
        <v>-2.25643833404671</v>
      </c>
      <c r="V354">
        <v>1</v>
      </c>
      <c r="W354">
        <f t="shared" si="34"/>
        <v>1.47135345333511</v>
      </c>
      <c r="X354">
        <f t="shared" si="35"/>
        <v>-2.25643833404671</v>
      </c>
      <c r="Y354" t="e">
        <f t="shared" si="32"/>
        <v>#N/A</v>
      </c>
      <c r="Z354" t="e">
        <f t="shared" si="33"/>
        <v>#N/A</v>
      </c>
    </row>
    <row r="355" spans="1:26">
      <c r="A355">
        <v>-3.02829566312604</v>
      </c>
      <c r="B355" s="1">
        <v>1.69824961714747</v>
      </c>
      <c r="C355">
        <v>1</v>
      </c>
      <c r="D355">
        <f t="shared" si="36"/>
        <v>-3.02829566312604</v>
      </c>
      <c r="E355">
        <f t="shared" si="31"/>
        <v>1.69824961714747</v>
      </c>
      <c r="P355">
        <v>-3.02829566312604</v>
      </c>
      <c r="Q355" s="1">
        <v>1.69824961714747</v>
      </c>
      <c r="R355">
        <v>0</v>
      </c>
      <c r="S355" s="1"/>
      <c r="T355">
        <v>-3.02829566312604</v>
      </c>
      <c r="U355" s="1">
        <v>1.69824961714747</v>
      </c>
      <c r="V355">
        <v>0</v>
      </c>
      <c r="W355" t="e">
        <f t="shared" si="34"/>
        <v>#N/A</v>
      </c>
      <c r="X355" t="e">
        <f t="shared" si="35"/>
        <v>#N/A</v>
      </c>
      <c r="Y355">
        <f t="shared" si="32"/>
        <v>-3.02829566312604</v>
      </c>
      <c r="Z355">
        <f t="shared" si="33"/>
        <v>1.69824961714747</v>
      </c>
    </row>
    <row r="356" spans="1:26">
      <c r="A356" s="1">
        <v>0.0075098226235793</v>
      </c>
      <c r="B356">
        <v>-0.00763165462377344</v>
      </c>
      <c r="C356">
        <v>0</v>
      </c>
      <c r="D356" t="e">
        <f t="shared" si="36"/>
        <v>#N/A</v>
      </c>
      <c r="E356" t="e">
        <f t="shared" si="31"/>
        <v>#N/A</v>
      </c>
      <c r="P356" s="1">
        <v>0.0075098226235793</v>
      </c>
      <c r="Q356">
        <v>-0.00763165462377344</v>
      </c>
      <c r="R356">
        <v>0</v>
      </c>
      <c r="S356" s="1"/>
      <c r="T356" s="1">
        <v>0.0075098226235793</v>
      </c>
      <c r="U356">
        <v>-0.00763165462377344</v>
      </c>
      <c r="V356">
        <v>1</v>
      </c>
      <c r="W356">
        <f t="shared" si="34"/>
        <v>0.0075098226235793</v>
      </c>
      <c r="X356">
        <f t="shared" si="35"/>
        <v>-0.00763165462377344</v>
      </c>
      <c r="Y356" t="e">
        <f t="shared" si="32"/>
        <v>#N/A</v>
      </c>
      <c r="Z356" t="e">
        <f t="shared" si="33"/>
        <v>#N/A</v>
      </c>
    </row>
    <row r="357" spans="1:26">
      <c r="A357" s="1">
        <v>1.79730919209685</v>
      </c>
      <c r="B357">
        <v>-3.09272025538705</v>
      </c>
      <c r="C357">
        <v>0</v>
      </c>
      <c r="D357" t="e">
        <f t="shared" si="36"/>
        <v>#N/A</v>
      </c>
      <c r="E357" t="e">
        <f t="shared" si="31"/>
        <v>#N/A</v>
      </c>
      <c r="P357" s="1">
        <v>1.79730919209685</v>
      </c>
      <c r="Q357">
        <v>-3.09272025538705</v>
      </c>
      <c r="R357">
        <v>1</v>
      </c>
      <c r="S357" s="1"/>
      <c r="T357" s="1">
        <v>1.79730919209685</v>
      </c>
      <c r="U357">
        <v>-3.09272025538705</v>
      </c>
      <c r="V357">
        <v>1</v>
      </c>
      <c r="W357">
        <f t="shared" si="34"/>
        <v>1.79730919209685</v>
      </c>
      <c r="X357">
        <f t="shared" si="35"/>
        <v>-3.09272025538705</v>
      </c>
      <c r="Y357" t="e">
        <f t="shared" si="32"/>
        <v>#N/A</v>
      </c>
      <c r="Z357" t="e">
        <f t="shared" si="33"/>
        <v>#N/A</v>
      </c>
    </row>
    <row r="358" spans="1:26">
      <c r="A358" s="1">
        <v>0.391077683173951</v>
      </c>
      <c r="B358">
        <v>-0.409952810009991</v>
      </c>
      <c r="C358">
        <v>0</v>
      </c>
      <c r="D358" t="e">
        <f t="shared" si="36"/>
        <v>#N/A</v>
      </c>
      <c r="E358" t="e">
        <f t="shared" si="31"/>
        <v>#N/A</v>
      </c>
      <c r="P358" s="1">
        <v>0.391077683173951</v>
      </c>
      <c r="Q358">
        <v>-0.409952810009991</v>
      </c>
      <c r="R358">
        <v>1</v>
      </c>
      <c r="S358" s="1"/>
      <c r="T358" s="1">
        <v>0.391077683173951</v>
      </c>
      <c r="U358">
        <v>-0.409952810009991</v>
      </c>
      <c r="V358">
        <v>1</v>
      </c>
      <c r="W358">
        <f t="shared" si="34"/>
        <v>0.391077683173951</v>
      </c>
      <c r="X358">
        <f t="shared" si="35"/>
        <v>-0.409952810009991</v>
      </c>
      <c r="Y358" t="e">
        <f t="shared" si="32"/>
        <v>#N/A</v>
      </c>
      <c r="Z358" t="e">
        <f t="shared" si="33"/>
        <v>#N/A</v>
      </c>
    </row>
    <row r="359" spans="1:26">
      <c r="A359" s="1">
        <v>1.63881068846801</v>
      </c>
      <c r="B359">
        <v>-3.79499252460821</v>
      </c>
      <c r="C359">
        <v>0</v>
      </c>
      <c r="D359" t="e">
        <f t="shared" si="36"/>
        <v>#N/A</v>
      </c>
      <c r="E359" t="e">
        <f t="shared" si="31"/>
        <v>#N/A</v>
      </c>
      <c r="P359" s="1">
        <v>1.63881068846801</v>
      </c>
      <c r="Q359">
        <v>-3.79499252460821</v>
      </c>
      <c r="R359">
        <v>1</v>
      </c>
      <c r="S359" s="1"/>
      <c r="T359" s="1">
        <v>1.63881068846801</v>
      </c>
      <c r="U359">
        <v>-3.79499252460821</v>
      </c>
      <c r="V359">
        <v>1</v>
      </c>
      <c r="W359">
        <f t="shared" si="34"/>
        <v>1.63881068846801</v>
      </c>
      <c r="X359">
        <f t="shared" si="35"/>
        <v>-3.79499252460821</v>
      </c>
      <c r="Y359" t="e">
        <f t="shared" si="32"/>
        <v>#N/A</v>
      </c>
      <c r="Z359" t="e">
        <f t="shared" si="33"/>
        <v>#N/A</v>
      </c>
    </row>
    <row r="360" spans="1:26">
      <c r="A360">
        <v>-0.884278417586475</v>
      </c>
      <c r="B360" s="1">
        <v>0.761286324450261</v>
      </c>
      <c r="C360">
        <v>1</v>
      </c>
      <c r="D360">
        <f t="shared" si="36"/>
        <v>-0.884278417586475</v>
      </c>
      <c r="E360">
        <f t="shared" si="31"/>
        <v>0.761286324450261</v>
      </c>
      <c r="P360">
        <v>-0.884278417586475</v>
      </c>
      <c r="Q360" s="1">
        <v>0.761286324450261</v>
      </c>
      <c r="R360">
        <v>0</v>
      </c>
      <c r="S360" s="1"/>
      <c r="T360">
        <v>-0.884278417586475</v>
      </c>
      <c r="U360" s="1">
        <v>0.761286324450261</v>
      </c>
      <c r="V360">
        <v>0</v>
      </c>
      <c r="W360" t="e">
        <f t="shared" si="34"/>
        <v>#N/A</v>
      </c>
      <c r="X360" t="e">
        <f t="shared" si="35"/>
        <v>#N/A</v>
      </c>
      <c r="Y360">
        <f t="shared" si="32"/>
        <v>-0.884278417586475</v>
      </c>
      <c r="Z360">
        <f t="shared" si="33"/>
        <v>0.761286324450261</v>
      </c>
    </row>
    <row r="361" spans="1:26">
      <c r="A361" s="1">
        <v>1.56546134627466</v>
      </c>
      <c r="B361">
        <v>-2.30558736712984</v>
      </c>
      <c r="C361">
        <v>0</v>
      </c>
      <c r="D361" t="e">
        <f t="shared" si="36"/>
        <v>#N/A</v>
      </c>
      <c r="E361" t="e">
        <f t="shared" si="31"/>
        <v>#N/A</v>
      </c>
      <c r="P361" s="1">
        <v>1.56546134627466</v>
      </c>
      <c r="Q361">
        <v>-2.30558736712984</v>
      </c>
      <c r="R361">
        <v>1</v>
      </c>
      <c r="S361" s="1"/>
      <c r="T361" s="1">
        <v>1.56546134627466</v>
      </c>
      <c r="U361">
        <v>-2.30558736712984</v>
      </c>
      <c r="V361">
        <v>1</v>
      </c>
      <c r="W361">
        <f t="shared" si="34"/>
        <v>1.56546134627466</v>
      </c>
      <c r="X361">
        <f t="shared" si="35"/>
        <v>-2.30558736712984</v>
      </c>
      <c r="Y361" t="e">
        <f t="shared" si="32"/>
        <v>#N/A</v>
      </c>
      <c r="Z361" t="e">
        <f t="shared" si="33"/>
        <v>#N/A</v>
      </c>
    </row>
    <row r="362" spans="1:26">
      <c r="A362" s="1">
        <v>1.59529238952228</v>
      </c>
      <c r="B362">
        <v>-3.03467556495307</v>
      </c>
      <c r="C362">
        <v>0</v>
      </c>
      <c r="D362" t="e">
        <f t="shared" si="36"/>
        <v>#N/A</v>
      </c>
      <c r="E362" t="e">
        <f t="shared" si="31"/>
        <v>#N/A</v>
      </c>
      <c r="P362" s="1">
        <v>1.59529238952228</v>
      </c>
      <c r="Q362">
        <v>-3.03467556495307</v>
      </c>
      <c r="R362">
        <v>1</v>
      </c>
      <c r="S362" s="1"/>
      <c r="T362" s="1">
        <v>1.59529238952228</v>
      </c>
      <c r="U362">
        <v>-3.03467556495307</v>
      </c>
      <c r="V362">
        <v>1</v>
      </c>
      <c r="W362">
        <f t="shared" si="34"/>
        <v>1.59529238952228</v>
      </c>
      <c r="X362">
        <f t="shared" si="35"/>
        <v>-3.03467556495307</v>
      </c>
      <c r="Y362" t="e">
        <f t="shared" si="32"/>
        <v>#N/A</v>
      </c>
      <c r="Z362" t="e">
        <f t="shared" si="33"/>
        <v>#N/A</v>
      </c>
    </row>
    <row r="363" spans="1:26">
      <c r="A363" s="1">
        <v>1.27139537211521</v>
      </c>
      <c r="B363">
        <v>-1.61502124735283</v>
      </c>
      <c r="C363">
        <v>0</v>
      </c>
      <c r="D363" t="e">
        <f t="shared" si="36"/>
        <v>#N/A</v>
      </c>
      <c r="E363" t="e">
        <f t="shared" si="31"/>
        <v>#N/A</v>
      </c>
      <c r="P363" s="1">
        <v>1.27139537211521</v>
      </c>
      <c r="Q363">
        <v>-1.61502124735283</v>
      </c>
      <c r="R363">
        <v>1</v>
      </c>
      <c r="S363" s="1"/>
      <c r="T363" s="1">
        <v>1.27139537211521</v>
      </c>
      <c r="U363">
        <v>-1.61502124735283</v>
      </c>
      <c r="V363">
        <v>1</v>
      </c>
      <c r="W363">
        <f t="shared" si="34"/>
        <v>1.27139537211521</v>
      </c>
      <c r="X363">
        <f t="shared" si="35"/>
        <v>-1.61502124735283</v>
      </c>
      <c r="Y363" t="e">
        <f t="shared" si="32"/>
        <v>#N/A</v>
      </c>
      <c r="Z363" t="e">
        <f t="shared" si="33"/>
        <v>#N/A</v>
      </c>
    </row>
    <row r="364" spans="1:26">
      <c r="A364" s="1">
        <v>1.40701976836286</v>
      </c>
      <c r="B364">
        <v>-3.90266393606616</v>
      </c>
      <c r="C364">
        <v>0</v>
      </c>
      <c r="D364" t="e">
        <f t="shared" si="36"/>
        <v>#N/A</v>
      </c>
      <c r="E364" t="e">
        <f t="shared" si="31"/>
        <v>#N/A</v>
      </c>
      <c r="P364" s="1">
        <v>1.40701976836286</v>
      </c>
      <c r="Q364">
        <v>-3.90266393606616</v>
      </c>
      <c r="R364">
        <v>1</v>
      </c>
      <c r="S364" s="1"/>
      <c r="T364" s="1">
        <v>1.40701976836286</v>
      </c>
      <c r="U364">
        <v>-3.90266393606616</v>
      </c>
      <c r="V364">
        <v>1</v>
      </c>
      <c r="W364">
        <f t="shared" si="34"/>
        <v>1.40701976836286</v>
      </c>
      <c r="X364">
        <f t="shared" si="35"/>
        <v>-3.90266393606616</v>
      </c>
      <c r="Y364" t="e">
        <f t="shared" si="32"/>
        <v>#N/A</v>
      </c>
      <c r="Z364" t="e">
        <f t="shared" si="33"/>
        <v>#N/A</v>
      </c>
    </row>
    <row r="365" spans="1:26">
      <c r="A365" s="1">
        <v>1.58125802146043</v>
      </c>
      <c r="B365">
        <v>-2.90841128871437</v>
      </c>
      <c r="C365">
        <v>0</v>
      </c>
      <c r="D365" t="e">
        <f t="shared" si="36"/>
        <v>#N/A</v>
      </c>
      <c r="E365" t="e">
        <f t="shared" si="31"/>
        <v>#N/A</v>
      </c>
      <c r="P365" s="1">
        <v>1.58125802146043</v>
      </c>
      <c r="Q365">
        <v>-2.90841128871437</v>
      </c>
      <c r="R365">
        <v>1</v>
      </c>
      <c r="S365" s="1"/>
      <c r="T365" s="1">
        <v>1.58125802146043</v>
      </c>
      <c r="U365">
        <v>-2.90841128871437</v>
      </c>
      <c r="V365">
        <v>1</v>
      </c>
      <c r="W365">
        <f t="shared" si="34"/>
        <v>1.58125802146043</v>
      </c>
      <c r="X365">
        <f t="shared" si="35"/>
        <v>-2.90841128871437</v>
      </c>
      <c r="Y365" t="e">
        <f t="shared" si="32"/>
        <v>#N/A</v>
      </c>
      <c r="Z365" t="e">
        <f t="shared" si="33"/>
        <v>#N/A</v>
      </c>
    </row>
    <row r="366" spans="1:26">
      <c r="A366">
        <v>-1.72159327356055</v>
      </c>
      <c r="B366" s="1">
        <v>1.31250839202649</v>
      </c>
      <c r="C366">
        <v>1</v>
      </c>
      <c r="D366">
        <f t="shared" si="36"/>
        <v>-1.72159327356055</v>
      </c>
      <c r="E366">
        <f t="shared" si="31"/>
        <v>1.31250839202649</v>
      </c>
      <c r="P366">
        <v>-1.72159327356055</v>
      </c>
      <c r="Q366" s="1">
        <v>1.31250839202649</v>
      </c>
      <c r="R366">
        <v>0</v>
      </c>
      <c r="S366" s="1"/>
      <c r="T366">
        <v>-1.72159327356055</v>
      </c>
      <c r="U366" s="1">
        <v>1.31250839202649</v>
      </c>
      <c r="V366">
        <v>0</v>
      </c>
      <c r="W366" t="e">
        <f t="shared" si="34"/>
        <v>#N/A</v>
      </c>
      <c r="X366" t="e">
        <f t="shared" si="35"/>
        <v>#N/A</v>
      </c>
      <c r="Y366">
        <f t="shared" si="32"/>
        <v>-1.72159327356055</v>
      </c>
      <c r="Z366">
        <f t="shared" si="33"/>
        <v>1.31250839202649</v>
      </c>
    </row>
    <row r="367" spans="1:26">
      <c r="A367" s="1">
        <v>0.568722722029847</v>
      </c>
      <c r="B367" s="1">
        <v>2.59847860238576</v>
      </c>
      <c r="C367">
        <v>1</v>
      </c>
      <c r="D367">
        <f t="shared" si="36"/>
        <v>0.568722722029847</v>
      </c>
      <c r="E367">
        <f t="shared" si="31"/>
        <v>2.59847860238576</v>
      </c>
      <c r="P367" s="1">
        <v>0.568722722029847</v>
      </c>
      <c r="Q367" s="1">
        <v>2.59847860238576</v>
      </c>
      <c r="R367">
        <v>0</v>
      </c>
      <c r="S367" s="1"/>
      <c r="T367" s="1">
        <v>0.568722722029847</v>
      </c>
      <c r="U367" s="1">
        <v>2.59847860238576</v>
      </c>
      <c r="V367">
        <v>0</v>
      </c>
      <c r="W367" t="e">
        <f t="shared" si="34"/>
        <v>#N/A</v>
      </c>
      <c r="X367" t="e">
        <f t="shared" si="35"/>
        <v>#N/A</v>
      </c>
      <c r="Y367">
        <f t="shared" si="32"/>
        <v>0.568722722029847</v>
      </c>
      <c r="Z367">
        <f t="shared" si="33"/>
        <v>2.59847860238576</v>
      </c>
    </row>
    <row r="368" spans="1:26">
      <c r="A368" s="1">
        <v>1.60960641088236</v>
      </c>
      <c r="B368">
        <v>-3.50186706781348</v>
      </c>
      <c r="C368">
        <v>0</v>
      </c>
      <c r="D368" t="e">
        <f t="shared" si="36"/>
        <v>#N/A</v>
      </c>
      <c r="E368" t="e">
        <f t="shared" si="31"/>
        <v>#N/A</v>
      </c>
      <c r="P368" s="1">
        <v>1.60960641088236</v>
      </c>
      <c r="Q368">
        <v>-3.50186706781348</v>
      </c>
      <c r="R368">
        <v>1</v>
      </c>
      <c r="S368" s="1"/>
      <c r="T368" s="1">
        <v>1.60960641088236</v>
      </c>
      <c r="U368">
        <v>-3.50186706781348</v>
      </c>
      <c r="V368">
        <v>1</v>
      </c>
      <c r="W368">
        <f t="shared" si="34"/>
        <v>1.60960641088236</v>
      </c>
      <c r="X368">
        <f t="shared" si="35"/>
        <v>-3.50186706781348</v>
      </c>
      <c r="Y368" t="e">
        <f t="shared" si="32"/>
        <v>#N/A</v>
      </c>
      <c r="Z368" t="e">
        <f t="shared" si="33"/>
        <v>#N/A</v>
      </c>
    </row>
    <row r="369" spans="1:26">
      <c r="A369" s="1">
        <v>1.70849760573326</v>
      </c>
      <c r="B369">
        <v>-2.9603912891255</v>
      </c>
      <c r="C369">
        <v>0</v>
      </c>
      <c r="D369" t="e">
        <f t="shared" si="36"/>
        <v>#N/A</v>
      </c>
      <c r="E369" t="e">
        <f t="shared" si="31"/>
        <v>#N/A</v>
      </c>
      <c r="P369" s="1">
        <v>1.70849760573326</v>
      </c>
      <c r="Q369">
        <v>-2.9603912891255</v>
      </c>
      <c r="R369">
        <v>1</v>
      </c>
      <c r="S369" s="1"/>
      <c r="T369" s="1">
        <v>1.70849760573326</v>
      </c>
      <c r="U369">
        <v>-2.9603912891255</v>
      </c>
      <c r="V369">
        <v>1</v>
      </c>
      <c r="W369">
        <f t="shared" si="34"/>
        <v>1.70849760573326</v>
      </c>
      <c r="X369">
        <f t="shared" si="35"/>
        <v>-2.9603912891255</v>
      </c>
      <c r="Y369" t="e">
        <f t="shared" si="32"/>
        <v>#N/A</v>
      </c>
      <c r="Z369" t="e">
        <f t="shared" si="33"/>
        <v>#N/A</v>
      </c>
    </row>
    <row r="370" spans="1:26">
      <c r="A370" s="1">
        <v>0.0377494361309022</v>
      </c>
      <c r="B370">
        <v>-0.036009879506721</v>
      </c>
      <c r="C370">
        <v>0</v>
      </c>
      <c r="D370" t="e">
        <f t="shared" si="36"/>
        <v>#N/A</v>
      </c>
      <c r="E370" t="e">
        <f t="shared" si="31"/>
        <v>#N/A</v>
      </c>
      <c r="P370" s="1">
        <v>0.0377494361309022</v>
      </c>
      <c r="Q370">
        <v>-0.036009879506721</v>
      </c>
      <c r="R370">
        <v>1</v>
      </c>
      <c r="S370" s="1"/>
      <c r="T370" s="1">
        <v>0.0377494361309022</v>
      </c>
      <c r="U370">
        <v>-0.036009879506721</v>
      </c>
      <c r="V370">
        <v>1</v>
      </c>
      <c r="W370">
        <f t="shared" si="34"/>
        <v>0.0377494361309022</v>
      </c>
      <c r="X370">
        <f t="shared" si="35"/>
        <v>-0.036009879506721</v>
      </c>
      <c r="Y370" t="e">
        <f t="shared" si="32"/>
        <v>#N/A</v>
      </c>
      <c r="Z370" t="e">
        <f t="shared" si="33"/>
        <v>#N/A</v>
      </c>
    </row>
    <row r="371" spans="1:26">
      <c r="A371" s="1">
        <v>1.77885146575279</v>
      </c>
      <c r="B371">
        <v>-3.27807629010224</v>
      </c>
      <c r="C371">
        <v>0</v>
      </c>
      <c r="D371" t="e">
        <f t="shared" si="36"/>
        <v>#N/A</v>
      </c>
      <c r="E371" t="e">
        <f t="shared" si="31"/>
        <v>#N/A</v>
      </c>
      <c r="P371" s="1">
        <v>1.77885146575279</v>
      </c>
      <c r="Q371">
        <v>-3.27807629010224</v>
      </c>
      <c r="R371">
        <v>1</v>
      </c>
      <c r="S371" s="1"/>
      <c r="T371" s="1">
        <v>1.77885146575279</v>
      </c>
      <c r="U371">
        <v>-3.27807629010224</v>
      </c>
      <c r="V371">
        <v>1</v>
      </c>
      <c r="W371">
        <f t="shared" si="34"/>
        <v>1.77885146575279</v>
      </c>
      <c r="X371">
        <f t="shared" si="35"/>
        <v>-3.27807629010224</v>
      </c>
      <c r="Y371" t="e">
        <f t="shared" si="32"/>
        <v>#N/A</v>
      </c>
      <c r="Z371" t="e">
        <f t="shared" si="33"/>
        <v>#N/A</v>
      </c>
    </row>
    <row r="372" spans="1:26">
      <c r="A372" s="1">
        <v>1.57017559762756</v>
      </c>
      <c r="B372">
        <v>-2.34587604901482</v>
      </c>
      <c r="C372">
        <v>0</v>
      </c>
      <c r="D372" t="e">
        <f t="shared" si="36"/>
        <v>#N/A</v>
      </c>
      <c r="E372" t="e">
        <f t="shared" si="31"/>
        <v>#N/A</v>
      </c>
      <c r="P372" s="1">
        <v>1.57017559762756</v>
      </c>
      <c r="Q372">
        <v>-2.34587604901482</v>
      </c>
      <c r="R372">
        <v>1</v>
      </c>
      <c r="S372" s="1"/>
      <c r="T372" s="1">
        <v>1.57017559762756</v>
      </c>
      <c r="U372">
        <v>-2.34587604901482</v>
      </c>
      <c r="V372">
        <v>1</v>
      </c>
      <c r="W372">
        <f t="shared" si="34"/>
        <v>1.57017559762756</v>
      </c>
      <c r="X372">
        <f t="shared" si="35"/>
        <v>-2.34587604901482</v>
      </c>
      <c r="Y372" t="e">
        <f t="shared" si="32"/>
        <v>#N/A</v>
      </c>
      <c r="Z372" t="e">
        <f t="shared" si="33"/>
        <v>#N/A</v>
      </c>
    </row>
    <row r="373" spans="1:26">
      <c r="A373" s="1">
        <v>1.31626220562793</v>
      </c>
      <c r="B373">
        <v>-3.56919962434888</v>
      </c>
      <c r="C373">
        <v>0</v>
      </c>
      <c r="D373" t="e">
        <f t="shared" si="36"/>
        <v>#N/A</v>
      </c>
      <c r="E373" t="e">
        <f t="shared" si="31"/>
        <v>#N/A</v>
      </c>
      <c r="P373" s="1">
        <v>1.31626220562793</v>
      </c>
      <c r="Q373">
        <v>-3.56919962434888</v>
      </c>
      <c r="R373">
        <v>1</v>
      </c>
      <c r="S373" s="1"/>
      <c r="T373" s="1">
        <v>1.31626220562793</v>
      </c>
      <c r="U373">
        <v>-3.56919962434888</v>
      </c>
      <c r="V373">
        <v>1</v>
      </c>
      <c r="W373">
        <f t="shared" si="34"/>
        <v>1.31626220562793</v>
      </c>
      <c r="X373">
        <f t="shared" si="35"/>
        <v>-3.56919962434888</v>
      </c>
      <c r="Y373" t="e">
        <f t="shared" si="32"/>
        <v>#N/A</v>
      </c>
      <c r="Z373" t="e">
        <f t="shared" si="33"/>
        <v>#N/A</v>
      </c>
    </row>
    <row r="374" spans="1:26">
      <c r="A374" s="1">
        <v>1.45580658853358</v>
      </c>
      <c r="B374">
        <v>-3.51991587792477</v>
      </c>
      <c r="C374">
        <v>0</v>
      </c>
      <c r="D374" t="e">
        <f t="shared" si="36"/>
        <v>#N/A</v>
      </c>
      <c r="E374" t="e">
        <f t="shared" si="31"/>
        <v>#N/A</v>
      </c>
      <c r="P374" s="1">
        <v>1.45580658853358</v>
      </c>
      <c r="Q374">
        <v>-3.51991587792477</v>
      </c>
      <c r="R374">
        <v>1</v>
      </c>
      <c r="S374" s="1"/>
      <c r="T374" s="1">
        <v>1.45580658853358</v>
      </c>
      <c r="U374">
        <v>-3.51991587792477</v>
      </c>
      <c r="V374">
        <v>1</v>
      </c>
      <c r="W374">
        <f t="shared" si="34"/>
        <v>1.45580658853358</v>
      </c>
      <c r="X374">
        <f t="shared" si="35"/>
        <v>-3.51991587792477</v>
      </c>
      <c r="Y374" t="e">
        <f t="shared" si="32"/>
        <v>#N/A</v>
      </c>
      <c r="Z374" t="e">
        <f t="shared" si="33"/>
        <v>#N/A</v>
      </c>
    </row>
    <row r="375" spans="1:26">
      <c r="A375" s="1">
        <v>0.0995670227225108</v>
      </c>
      <c r="B375">
        <v>-1.23848616343293</v>
      </c>
      <c r="C375">
        <v>0</v>
      </c>
      <c r="D375" t="e">
        <f t="shared" si="36"/>
        <v>#N/A</v>
      </c>
      <c r="E375" t="e">
        <f t="shared" si="31"/>
        <v>#N/A</v>
      </c>
      <c r="P375" s="1">
        <v>0.0995670227225108</v>
      </c>
      <c r="Q375">
        <v>-1.23848616343293</v>
      </c>
      <c r="R375">
        <v>1</v>
      </c>
      <c r="S375" s="1"/>
      <c r="T375" s="1">
        <v>0.0995670227225108</v>
      </c>
      <c r="U375">
        <v>-1.23848616343293</v>
      </c>
      <c r="V375">
        <v>1</v>
      </c>
      <c r="W375">
        <f t="shared" si="34"/>
        <v>0.0995670227225108</v>
      </c>
      <c r="X375">
        <f t="shared" si="35"/>
        <v>-1.23848616343293</v>
      </c>
      <c r="Y375" t="e">
        <f t="shared" si="32"/>
        <v>#N/A</v>
      </c>
      <c r="Z375" t="e">
        <f t="shared" si="33"/>
        <v>#N/A</v>
      </c>
    </row>
    <row r="376" spans="1:26">
      <c r="A376" s="1">
        <v>1.49806312185195</v>
      </c>
      <c r="B376">
        <v>-3.47814659203703</v>
      </c>
      <c r="C376">
        <v>0</v>
      </c>
      <c r="D376" t="e">
        <f t="shared" si="36"/>
        <v>#N/A</v>
      </c>
      <c r="E376" t="e">
        <f t="shared" si="31"/>
        <v>#N/A</v>
      </c>
      <c r="P376" s="1">
        <v>1.49806312185195</v>
      </c>
      <c r="Q376">
        <v>-3.47814659203703</v>
      </c>
      <c r="R376">
        <v>1</v>
      </c>
      <c r="S376" s="1"/>
      <c r="T376" s="1">
        <v>1.49806312185195</v>
      </c>
      <c r="U376">
        <v>-3.47814659203703</v>
      </c>
      <c r="V376">
        <v>1</v>
      </c>
      <c r="W376">
        <f t="shared" si="34"/>
        <v>1.49806312185195</v>
      </c>
      <c r="X376">
        <f t="shared" si="35"/>
        <v>-3.47814659203703</v>
      </c>
      <c r="Y376" t="e">
        <f t="shared" si="32"/>
        <v>#N/A</v>
      </c>
      <c r="Z376" t="e">
        <f t="shared" si="33"/>
        <v>#N/A</v>
      </c>
    </row>
    <row r="377" spans="1:26">
      <c r="A377" s="1">
        <v>1.19805865705706</v>
      </c>
      <c r="B377">
        <v>-3.65480563788525</v>
      </c>
      <c r="C377">
        <v>0</v>
      </c>
      <c r="D377" t="e">
        <f t="shared" si="36"/>
        <v>#N/A</v>
      </c>
      <c r="E377" t="e">
        <f t="shared" si="31"/>
        <v>#N/A</v>
      </c>
      <c r="P377" s="1">
        <v>1.19805865705706</v>
      </c>
      <c r="Q377">
        <v>-3.65480563788525</v>
      </c>
      <c r="R377">
        <v>1</v>
      </c>
      <c r="S377" s="1"/>
      <c r="T377" s="1">
        <v>1.19805865705706</v>
      </c>
      <c r="U377">
        <v>-3.65480563788525</v>
      </c>
      <c r="V377">
        <v>1</v>
      </c>
      <c r="W377">
        <f t="shared" si="34"/>
        <v>1.19805865705706</v>
      </c>
      <c r="X377">
        <f t="shared" si="35"/>
        <v>-3.65480563788525</v>
      </c>
      <c r="Y377" t="e">
        <f t="shared" si="32"/>
        <v>#N/A</v>
      </c>
      <c r="Z377" t="e">
        <f t="shared" si="33"/>
        <v>#N/A</v>
      </c>
    </row>
    <row r="378" spans="1:26">
      <c r="A378" s="1">
        <v>1.30759534390584</v>
      </c>
      <c r="B378">
        <v>-3.82629239495884</v>
      </c>
      <c r="C378">
        <v>0</v>
      </c>
      <c r="D378" t="e">
        <f t="shared" si="36"/>
        <v>#N/A</v>
      </c>
      <c r="E378" t="e">
        <f t="shared" si="31"/>
        <v>#N/A</v>
      </c>
      <c r="P378" s="1">
        <v>1.30759534390584</v>
      </c>
      <c r="Q378">
        <v>-3.82629239495884</v>
      </c>
      <c r="R378">
        <v>1</v>
      </c>
      <c r="S378" s="1"/>
      <c r="T378" s="1">
        <v>1.30759534390584</v>
      </c>
      <c r="U378">
        <v>-3.82629239495884</v>
      </c>
      <c r="V378">
        <v>1</v>
      </c>
      <c r="W378">
        <f t="shared" si="34"/>
        <v>1.30759534390584</v>
      </c>
      <c r="X378">
        <f t="shared" si="35"/>
        <v>-3.82629239495884</v>
      </c>
      <c r="Y378" t="e">
        <f t="shared" si="32"/>
        <v>#N/A</v>
      </c>
      <c r="Z378" t="e">
        <f t="shared" si="33"/>
        <v>#N/A</v>
      </c>
    </row>
    <row r="379" spans="1:26">
      <c r="A379" s="1">
        <v>1.69066279427863</v>
      </c>
      <c r="B379">
        <v>-3.80826363831204</v>
      </c>
      <c r="C379">
        <v>0</v>
      </c>
      <c r="D379" t="e">
        <f t="shared" si="36"/>
        <v>#N/A</v>
      </c>
      <c r="E379" t="e">
        <f t="shared" si="31"/>
        <v>#N/A</v>
      </c>
      <c r="P379" s="1">
        <v>1.69066279427863</v>
      </c>
      <c r="Q379">
        <v>-3.80826363831204</v>
      </c>
      <c r="R379">
        <v>1</v>
      </c>
      <c r="S379" s="1"/>
      <c r="T379" s="1">
        <v>1.69066279427863</v>
      </c>
      <c r="U379">
        <v>-3.80826363831204</v>
      </c>
      <c r="V379">
        <v>1</v>
      </c>
      <c r="W379">
        <f t="shared" si="34"/>
        <v>1.69066279427863</v>
      </c>
      <c r="X379">
        <f t="shared" si="35"/>
        <v>-3.80826363831204</v>
      </c>
      <c r="Y379" t="e">
        <f t="shared" si="32"/>
        <v>#N/A</v>
      </c>
      <c r="Z379" t="e">
        <f t="shared" si="33"/>
        <v>#N/A</v>
      </c>
    </row>
    <row r="380" spans="1:26">
      <c r="A380" s="1">
        <v>1.54457757848004</v>
      </c>
      <c r="B380">
        <v>-3.56242007751162</v>
      </c>
      <c r="C380">
        <v>0</v>
      </c>
      <c r="D380" t="e">
        <f t="shared" si="36"/>
        <v>#N/A</v>
      </c>
      <c r="E380" t="e">
        <f t="shared" si="31"/>
        <v>#N/A</v>
      </c>
      <c r="P380" s="1">
        <v>1.54457757848004</v>
      </c>
      <c r="Q380">
        <v>-3.56242007751162</v>
      </c>
      <c r="R380">
        <v>1</v>
      </c>
      <c r="S380" s="1"/>
      <c r="T380" s="1">
        <v>1.54457757848004</v>
      </c>
      <c r="U380">
        <v>-3.56242007751162</v>
      </c>
      <c r="V380">
        <v>1</v>
      </c>
      <c r="W380">
        <f t="shared" si="34"/>
        <v>1.54457757848004</v>
      </c>
      <c r="X380">
        <f t="shared" si="35"/>
        <v>-3.56242007751162</v>
      </c>
      <c r="Y380" t="e">
        <f t="shared" si="32"/>
        <v>#N/A</v>
      </c>
      <c r="Z380" t="e">
        <f t="shared" si="33"/>
        <v>#N/A</v>
      </c>
    </row>
    <row r="381" spans="1:26">
      <c r="A381" s="1">
        <v>0.336164301559482</v>
      </c>
      <c r="B381">
        <v>-2.44646388765054</v>
      </c>
      <c r="C381">
        <v>0</v>
      </c>
      <c r="D381" t="e">
        <f t="shared" si="36"/>
        <v>#N/A</v>
      </c>
      <c r="E381" t="e">
        <f t="shared" si="31"/>
        <v>#N/A</v>
      </c>
      <c r="P381" s="1">
        <v>0.336164301559482</v>
      </c>
      <c r="Q381">
        <v>-2.44646388765054</v>
      </c>
      <c r="R381">
        <v>1</v>
      </c>
      <c r="S381" s="1"/>
      <c r="T381" s="1">
        <v>0.336164301559482</v>
      </c>
      <c r="U381">
        <v>-2.44646388765054</v>
      </c>
      <c r="V381">
        <v>1</v>
      </c>
      <c r="W381">
        <f t="shared" si="34"/>
        <v>0.336164301559482</v>
      </c>
      <c r="X381">
        <f t="shared" si="35"/>
        <v>-2.44646388765054</v>
      </c>
      <c r="Y381" t="e">
        <f t="shared" si="32"/>
        <v>#N/A</v>
      </c>
      <c r="Z381" t="e">
        <f t="shared" si="33"/>
        <v>#N/A</v>
      </c>
    </row>
    <row r="382" spans="1:26">
      <c r="A382" s="1">
        <v>0.471520896108959</v>
      </c>
      <c r="B382">
        <v>-2.51865217461471</v>
      </c>
      <c r="C382">
        <v>0</v>
      </c>
      <c r="D382" t="e">
        <f t="shared" si="36"/>
        <v>#N/A</v>
      </c>
      <c r="E382" t="e">
        <f t="shared" si="31"/>
        <v>#N/A</v>
      </c>
      <c r="P382" s="1">
        <v>0.471520896108959</v>
      </c>
      <c r="Q382">
        <v>-2.51865217461471</v>
      </c>
      <c r="R382">
        <v>1</v>
      </c>
      <c r="S382" s="1"/>
      <c r="T382" s="1">
        <v>0.471520896108959</v>
      </c>
      <c r="U382">
        <v>-2.51865217461471</v>
      </c>
      <c r="V382">
        <v>1</v>
      </c>
      <c r="W382">
        <f t="shared" si="34"/>
        <v>0.471520896108959</v>
      </c>
      <c r="X382">
        <f t="shared" si="35"/>
        <v>-2.51865217461471</v>
      </c>
      <c r="Y382" t="e">
        <f t="shared" si="32"/>
        <v>#N/A</v>
      </c>
      <c r="Z382" t="e">
        <f t="shared" si="33"/>
        <v>#N/A</v>
      </c>
    </row>
    <row r="383" spans="1:26">
      <c r="A383" s="1">
        <v>1.79332636519943</v>
      </c>
      <c r="B383">
        <v>-3.70032291715189</v>
      </c>
      <c r="C383">
        <v>0</v>
      </c>
      <c r="D383" t="e">
        <f t="shared" si="36"/>
        <v>#N/A</v>
      </c>
      <c r="E383" t="e">
        <f t="shared" si="31"/>
        <v>#N/A</v>
      </c>
      <c r="P383" s="1">
        <v>1.79332636519943</v>
      </c>
      <c r="Q383">
        <v>-3.70032291715189</v>
      </c>
      <c r="R383">
        <v>1</v>
      </c>
      <c r="S383" s="1"/>
      <c r="T383" s="1">
        <v>1.79332636519943</v>
      </c>
      <c r="U383">
        <v>-3.70032291715189</v>
      </c>
      <c r="V383">
        <v>1</v>
      </c>
      <c r="W383">
        <f t="shared" si="34"/>
        <v>1.79332636519943</v>
      </c>
      <c r="X383">
        <f t="shared" si="35"/>
        <v>-3.70032291715189</v>
      </c>
      <c r="Y383" t="e">
        <f t="shared" si="32"/>
        <v>#N/A</v>
      </c>
      <c r="Z383" t="e">
        <f t="shared" si="33"/>
        <v>#N/A</v>
      </c>
    </row>
    <row r="384" spans="1:26">
      <c r="A384" s="1">
        <v>1.75802645185042</v>
      </c>
      <c r="B384">
        <v>-2.98399233761023</v>
      </c>
      <c r="C384">
        <v>0</v>
      </c>
      <c r="D384" t="e">
        <f t="shared" si="36"/>
        <v>#N/A</v>
      </c>
      <c r="E384" t="e">
        <f t="shared" si="31"/>
        <v>#N/A</v>
      </c>
      <c r="P384" s="1">
        <v>1.75802645185042</v>
      </c>
      <c r="Q384">
        <v>-2.98399233761023</v>
      </c>
      <c r="R384">
        <v>1</v>
      </c>
      <c r="S384" s="1"/>
      <c r="T384" s="1">
        <v>1.75802645185042</v>
      </c>
      <c r="U384">
        <v>-2.98399233761023</v>
      </c>
      <c r="V384">
        <v>1</v>
      </c>
      <c r="W384">
        <f t="shared" si="34"/>
        <v>1.75802645185042</v>
      </c>
      <c r="X384">
        <f t="shared" si="35"/>
        <v>-2.98399233761023</v>
      </c>
      <c r="Y384" t="e">
        <f t="shared" si="32"/>
        <v>#N/A</v>
      </c>
      <c r="Z384" t="e">
        <f t="shared" si="33"/>
        <v>#N/A</v>
      </c>
    </row>
    <row r="385" spans="1:26">
      <c r="A385" s="1">
        <v>1.11059509973875</v>
      </c>
      <c r="B385">
        <v>-3.49686963438131</v>
      </c>
      <c r="C385">
        <v>0</v>
      </c>
      <c r="D385" t="e">
        <f t="shared" si="36"/>
        <v>#N/A</v>
      </c>
      <c r="E385" t="e">
        <f t="shared" si="31"/>
        <v>#N/A</v>
      </c>
      <c r="P385" s="1">
        <v>1.11059509973875</v>
      </c>
      <c r="Q385">
        <v>-3.49686963438131</v>
      </c>
      <c r="R385">
        <v>1</v>
      </c>
      <c r="S385" s="1"/>
      <c r="T385" s="1">
        <v>1.11059509973875</v>
      </c>
      <c r="U385">
        <v>-3.49686963438131</v>
      </c>
      <c r="V385">
        <v>1</v>
      </c>
      <c r="W385">
        <f t="shared" si="34"/>
        <v>1.11059509973875</v>
      </c>
      <c r="X385">
        <f t="shared" si="35"/>
        <v>-3.49686963438131</v>
      </c>
      <c r="Y385" t="e">
        <f t="shared" si="32"/>
        <v>#N/A</v>
      </c>
      <c r="Z385" t="e">
        <f t="shared" si="33"/>
        <v>#N/A</v>
      </c>
    </row>
    <row r="386" spans="1:26">
      <c r="A386" s="1">
        <v>0.0225410297779568</v>
      </c>
      <c r="B386">
        <v>-0.488897726181794</v>
      </c>
      <c r="C386">
        <v>0</v>
      </c>
      <c r="D386" t="e">
        <f t="shared" si="36"/>
        <v>#N/A</v>
      </c>
      <c r="E386" t="e">
        <f t="shared" si="31"/>
        <v>#N/A</v>
      </c>
      <c r="P386" s="1">
        <v>0.0225410297779568</v>
      </c>
      <c r="Q386">
        <v>-0.488897726181794</v>
      </c>
      <c r="R386">
        <v>1</v>
      </c>
      <c r="S386" s="1"/>
      <c r="T386" s="1">
        <v>0.0225410297779568</v>
      </c>
      <c r="U386">
        <v>-0.488897726181794</v>
      </c>
      <c r="V386">
        <v>1</v>
      </c>
      <c r="W386">
        <f t="shared" si="34"/>
        <v>0.0225410297779568</v>
      </c>
      <c r="X386">
        <f t="shared" si="35"/>
        <v>-0.488897726181794</v>
      </c>
      <c r="Y386" t="e">
        <f t="shared" si="32"/>
        <v>#N/A</v>
      </c>
      <c r="Z386" t="e">
        <f t="shared" si="33"/>
        <v>#N/A</v>
      </c>
    </row>
    <row r="387" spans="1:26">
      <c r="A387" s="1">
        <v>1.03402966062109</v>
      </c>
      <c r="B387">
        <v>-3.76272063670681</v>
      </c>
      <c r="C387">
        <v>0</v>
      </c>
      <c r="D387" t="e">
        <f t="shared" si="36"/>
        <v>#N/A</v>
      </c>
      <c r="E387" t="e">
        <f t="shared" ref="E387:E401" si="37">IF(C387=1,B387,NA())</f>
        <v>#N/A</v>
      </c>
      <c r="P387" s="1">
        <v>1.03402966062109</v>
      </c>
      <c r="Q387">
        <v>-3.76272063670681</v>
      </c>
      <c r="R387">
        <v>1</v>
      </c>
      <c r="S387" s="1"/>
      <c r="T387" s="1">
        <v>1.03402966062109</v>
      </c>
      <c r="U387">
        <v>-3.76272063670681</v>
      </c>
      <c r="V387">
        <v>1</v>
      </c>
      <c r="W387">
        <f t="shared" si="34"/>
        <v>1.03402966062109</v>
      </c>
      <c r="X387">
        <f t="shared" si="35"/>
        <v>-3.76272063670681</v>
      </c>
      <c r="Y387" t="e">
        <f t="shared" ref="Y387:Y401" si="38">IF(V387=0,T387,NA())</f>
        <v>#N/A</v>
      </c>
      <c r="Z387" t="e">
        <f t="shared" ref="Z387:Z401" si="39">IF(V387=0,U387,NA())</f>
        <v>#N/A</v>
      </c>
    </row>
    <row r="388" spans="1:26">
      <c r="A388" s="1">
        <v>0.146010384902217</v>
      </c>
      <c r="B388" s="1">
        <v>1.42253749820108</v>
      </c>
      <c r="C388">
        <v>1</v>
      </c>
      <c r="D388">
        <f t="shared" si="36"/>
        <v>0.146010384902217</v>
      </c>
      <c r="E388">
        <f t="shared" si="37"/>
        <v>1.42253749820108</v>
      </c>
      <c r="P388" s="1">
        <v>0.146010384902217</v>
      </c>
      <c r="Q388" s="1">
        <v>1.42253749820108</v>
      </c>
      <c r="R388">
        <v>0</v>
      </c>
      <c r="S388" s="1"/>
      <c r="T388" s="1">
        <v>0.146010384902217</v>
      </c>
      <c r="U388" s="1">
        <v>1.42253749820108</v>
      </c>
      <c r="V388">
        <v>0</v>
      </c>
      <c r="W388" t="e">
        <f t="shared" si="34"/>
        <v>#N/A</v>
      </c>
      <c r="X388" t="e">
        <f t="shared" si="35"/>
        <v>#N/A</v>
      </c>
      <c r="Y388">
        <f t="shared" si="38"/>
        <v>0.146010384902217</v>
      </c>
      <c r="Z388">
        <f t="shared" si="39"/>
        <v>1.42253749820108</v>
      </c>
    </row>
    <row r="389" spans="1:26">
      <c r="A389" s="1">
        <v>1.50301824351548</v>
      </c>
      <c r="B389">
        <v>-3.694889642885</v>
      </c>
      <c r="C389">
        <v>0</v>
      </c>
      <c r="D389" t="e">
        <f t="shared" si="36"/>
        <v>#N/A</v>
      </c>
      <c r="E389" t="e">
        <f t="shared" si="37"/>
        <v>#N/A</v>
      </c>
      <c r="P389" s="1">
        <v>1.50301824351548</v>
      </c>
      <c r="Q389">
        <v>-3.694889642885</v>
      </c>
      <c r="R389">
        <v>1</v>
      </c>
      <c r="S389" s="1"/>
      <c r="T389" s="1">
        <v>1.50301824351548</v>
      </c>
      <c r="U389">
        <v>-3.694889642885</v>
      </c>
      <c r="V389">
        <v>1</v>
      </c>
      <c r="W389">
        <f t="shared" ref="W389:W401" si="40">IF(V389=1,T389,NA())</f>
        <v>1.50301824351548</v>
      </c>
      <c r="X389">
        <f t="shared" ref="X389:X401" si="41">IF(V389=1,U389,NA())</f>
        <v>-3.694889642885</v>
      </c>
      <c r="Y389" t="e">
        <f t="shared" si="38"/>
        <v>#N/A</v>
      </c>
      <c r="Z389" t="e">
        <f t="shared" si="39"/>
        <v>#N/A</v>
      </c>
    </row>
    <row r="390" spans="1:26">
      <c r="A390" s="1">
        <v>0.529563078231092</v>
      </c>
      <c r="B390">
        <v>-2.79391432194152</v>
      </c>
      <c r="C390">
        <v>0</v>
      </c>
      <c r="D390" t="e">
        <f t="shared" si="36"/>
        <v>#N/A</v>
      </c>
      <c r="E390" t="e">
        <f t="shared" si="37"/>
        <v>#N/A</v>
      </c>
      <c r="P390" s="1">
        <v>0.529563078231092</v>
      </c>
      <c r="Q390">
        <v>-2.79391432194152</v>
      </c>
      <c r="R390">
        <v>1</v>
      </c>
      <c r="S390" s="1"/>
      <c r="T390" s="1">
        <v>0.529563078231092</v>
      </c>
      <c r="U390">
        <v>-2.79391432194152</v>
      </c>
      <c r="V390">
        <v>1</v>
      </c>
      <c r="W390">
        <f t="shared" si="40"/>
        <v>0.529563078231092</v>
      </c>
      <c r="X390">
        <f t="shared" si="41"/>
        <v>-2.79391432194152</v>
      </c>
      <c r="Y390" t="e">
        <f t="shared" si="38"/>
        <v>#N/A</v>
      </c>
      <c r="Z390" t="e">
        <f t="shared" si="39"/>
        <v>#N/A</v>
      </c>
    </row>
    <row r="391" spans="1:26">
      <c r="A391" s="1">
        <v>0.723526086007997</v>
      </c>
      <c r="B391">
        <v>-0.853390853301026</v>
      </c>
      <c r="C391">
        <v>0</v>
      </c>
      <c r="D391" t="e">
        <f t="shared" si="36"/>
        <v>#N/A</v>
      </c>
      <c r="E391" t="e">
        <f t="shared" si="37"/>
        <v>#N/A</v>
      </c>
      <c r="P391" s="1">
        <v>0.723526086007997</v>
      </c>
      <c r="Q391">
        <v>-0.853390853301026</v>
      </c>
      <c r="R391">
        <v>1</v>
      </c>
      <c r="S391" s="1"/>
      <c r="T391" s="1">
        <v>0.723526086007997</v>
      </c>
      <c r="U391">
        <v>-0.853390853301026</v>
      </c>
      <c r="V391">
        <v>1</v>
      </c>
      <c r="W391">
        <f t="shared" si="40"/>
        <v>0.723526086007997</v>
      </c>
      <c r="X391">
        <f t="shared" si="41"/>
        <v>-0.853390853301026</v>
      </c>
      <c r="Y391" t="e">
        <f t="shared" si="38"/>
        <v>#N/A</v>
      </c>
      <c r="Z391" t="e">
        <f t="shared" si="39"/>
        <v>#N/A</v>
      </c>
    </row>
    <row r="392" spans="1:26">
      <c r="A392" s="1">
        <v>1.24444150826477</v>
      </c>
      <c r="B392">
        <v>-3.97467896856256</v>
      </c>
      <c r="C392">
        <v>0</v>
      </c>
      <c r="D392" t="e">
        <f t="shared" si="36"/>
        <v>#N/A</v>
      </c>
      <c r="E392" t="e">
        <f t="shared" si="37"/>
        <v>#N/A</v>
      </c>
      <c r="P392" s="1">
        <v>1.24444150826477</v>
      </c>
      <c r="Q392">
        <v>-3.97467896856256</v>
      </c>
      <c r="R392">
        <v>1</v>
      </c>
      <c r="S392" s="1"/>
      <c r="T392" s="1">
        <v>1.24444150826477</v>
      </c>
      <c r="U392">
        <v>-3.97467896856256</v>
      </c>
      <c r="V392">
        <v>1</v>
      </c>
      <c r="W392">
        <f t="shared" si="40"/>
        <v>1.24444150826477</v>
      </c>
      <c r="X392">
        <f t="shared" si="41"/>
        <v>-3.97467896856256</v>
      </c>
      <c r="Y392" t="e">
        <f t="shared" si="38"/>
        <v>#N/A</v>
      </c>
      <c r="Z392" t="e">
        <f t="shared" si="39"/>
        <v>#N/A</v>
      </c>
    </row>
    <row r="393" spans="1:26">
      <c r="A393" s="1">
        <v>0.711308694800484</v>
      </c>
      <c r="B393">
        <v>-3.03195393040919</v>
      </c>
      <c r="C393">
        <v>0</v>
      </c>
      <c r="D393" t="e">
        <f t="shared" si="36"/>
        <v>#N/A</v>
      </c>
      <c r="E393" t="e">
        <f t="shared" si="37"/>
        <v>#N/A</v>
      </c>
      <c r="P393" s="1">
        <v>0.711308694800484</v>
      </c>
      <c r="Q393">
        <v>-3.03195393040919</v>
      </c>
      <c r="R393">
        <v>1</v>
      </c>
      <c r="S393" s="1"/>
      <c r="T393" s="1">
        <v>0.711308694800484</v>
      </c>
      <c r="U393">
        <v>-3.03195393040919</v>
      </c>
      <c r="V393">
        <v>1</v>
      </c>
      <c r="W393">
        <f t="shared" si="40"/>
        <v>0.711308694800484</v>
      </c>
      <c r="X393">
        <f t="shared" si="41"/>
        <v>-3.03195393040919</v>
      </c>
      <c r="Y393" t="e">
        <f t="shared" si="38"/>
        <v>#N/A</v>
      </c>
      <c r="Z393" t="e">
        <f t="shared" si="39"/>
        <v>#N/A</v>
      </c>
    </row>
    <row r="394" spans="1:26">
      <c r="A394" s="1">
        <v>0.0365824426836081</v>
      </c>
      <c r="B394">
        <v>-0.72026716561602</v>
      </c>
      <c r="C394">
        <v>0</v>
      </c>
      <c r="D394" t="e">
        <f t="shared" si="36"/>
        <v>#N/A</v>
      </c>
      <c r="E394" t="e">
        <f t="shared" si="37"/>
        <v>#N/A</v>
      </c>
      <c r="P394" s="1">
        <v>0.0365824426836081</v>
      </c>
      <c r="Q394">
        <v>-0.72026716561602</v>
      </c>
      <c r="R394">
        <v>1</v>
      </c>
      <c r="S394" s="1"/>
      <c r="T394" s="1">
        <v>0.0365824426836081</v>
      </c>
      <c r="U394">
        <v>-0.72026716561602</v>
      </c>
      <c r="V394">
        <v>1</v>
      </c>
      <c r="W394">
        <f t="shared" si="40"/>
        <v>0.0365824426836081</v>
      </c>
      <c r="X394">
        <f t="shared" si="41"/>
        <v>-0.72026716561602</v>
      </c>
      <c r="Y394" t="e">
        <f t="shared" si="38"/>
        <v>#N/A</v>
      </c>
      <c r="Z394" t="e">
        <f t="shared" si="39"/>
        <v>#N/A</v>
      </c>
    </row>
    <row r="395" spans="1:26">
      <c r="A395" s="1">
        <v>0.596719268268771</v>
      </c>
      <c r="B395" s="1">
        <v>2.87171159735632</v>
      </c>
      <c r="C395">
        <v>1</v>
      </c>
      <c r="D395">
        <f t="shared" si="36"/>
        <v>0.596719268268771</v>
      </c>
      <c r="E395">
        <f t="shared" si="37"/>
        <v>2.87171159735632</v>
      </c>
      <c r="P395" s="1">
        <v>0.596719268268771</v>
      </c>
      <c r="Q395" s="1">
        <v>2.87171159735632</v>
      </c>
      <c r="R395">
        <v>0</v>
      </c>
      <c r="S395" s="1"/>
      <c r="T395" s="1">
        <v>0.596719268268771</v>
      </c>
      <c r="U395" s="1">
        <v>2.87171159735632</v>
      </c>
      <c r="V395">
        <v>0</v>
      </c>
      <c r="W395" t="e">
        <f t="shared" si="40"/>
        <v>#N/A</v>
      </c>
      <c r="X395" t="e">
        <f t="shared" si="41"/>
        <v>#N/A</v>
      </c>
      <c r="Y395">
        <f t="shared" si="38"/>
        <v>0.596719268268771</v>
      </c>
      <c r="Z395">
        <f t="shared" si="39"/>
        <v>2.87171159735632</v>
      </c>
    </row>
    <row r="396" spans="1:26">
      <c r="A396" s="1">
        <v>0.177160217746027</v>
      </c>
      <c r="B396">
        <v>-1.53928238607584</v>
      </c>
      <c r="C396">
        <v>0</v>
      </c>
      <c r="D396" t="e">
        <f t="shared" si="36"/>
        <v>#N/A</v>
      </c>
      <c r="E396" t="e">
        <f t="shared" si="37"/>
        <v>#N/A</v>
      </c>
      <c r="P396" s="1">
        <v>0.177160217746027</v>
      </c>
      <c r="Q396">
        <v>-1.53928238607584</v>
      </c>
      <c r="R396">
        <v>1</v>
      </c>
      <c r="S396" s="1"/>
      <c r="T396" s="1">
        <v>0.177160217746027</v>
      </c>
      <c r="U396">
        <v>-1.53928238607584</v>
      </c>
      <c r="V396">
        <v>1</v>
      </c>
      <c r="W396">
        <f t="shared" si="40"/>
        <v>0.177160217746027</v>
      </c>
      <c r="X396">
        <f t="shared" si="41"/>
        <v>-1.53928238607584</v>
      </c>
      <c r="Y396" t="e">
        <f t="shared" si="38"/>
        <v>#N/A</v>
      </c>
      <c r="Z396" t="e">
        <f t="shared" si="39"/>
        <v>#N/A</v>
      </c>
    </row>
    <row r="397" spans="1:26">
      <c r="A397" s="1">
        <v>0.450367941016211</v>
      </c>
      <c r="B397" s="1">
        <v>2.40812143106713</v>
      </c>
      <c r="C397">
        <v>1</v>
      </c>
      <c r="D397">
        <f t="shared" si="36"/>
        <v>0.450367941016211</v>
      </c>
      <c r="E397">
        <f t="shared" si="37"/>
        <v>2.40812143106713</v>
      </c>
      <c r="P397" s="1">
        <v>0.450367941016211</v>
      </c>
      <c r="Q397" s="1">
        <v>2.40812143106713</v>
      </c>
      <c r="R397">
        <v>0</v>
      </c>
      <c r="S397" s="1"/>
      <c r="T397" s="1">
        <v>0.450367941016211</v>
      </c>
      <c r="U397" s="1">
        <v>2.40812143106713</v>
      </c>
      <c r="V397">
        <v>0</v>
      </c>
      <c r="W397" t="e">
        <f t="shared" si="40"/>
        <v>#N/A</v>
      </c>
      <c r="X397" t="e">
        <f t="shared" si="41"/>
        <v>#N/A</v>
      </c>
      <c r="Y397">
        <f t="shared" si="38"/>
        <v>0.450367941016211</v>
      </c>
      <c r="Z397">
        <f t="shared" si="39"/>
        <v>2.40812143106713</v>
      </c>
    </row>
    <row r="398" spans="1:26">
      <c r="A398" s="1">
        <v>0.0375726453489195</v>
      </c>
      <c r="B398" s="1">
        <v>0.891600978829598</v>
      </c>
      <c r="C398">
        <v>1</v>
      </c>
      <c r="D398">
        <f>IF(C398=1,A398,NA())</f>
        <v>0.0375726453489195</v>
      </c>
      <c r="E398">
        <f t="shared" si="37"/>
        <v>0.891600978829598</v>
      </c>
      <c r="P398" s="1">
        <v>0.0375726453489195</v>
      </c>
      <c r="Q398" s="1">
        <v>0.891600978829598</v>
      </c>
      <c r="R398">
        <v>0</v>
      </c>
      <c r="S398" s="1"/>
      <c r="T398" s="1">
        <v>0.0375726453489195</v>
      </c>
      <c r="U398" s="1">
        <v>0.891600978829598</v>
      </c>
      <c r="V398">
        <v>0</v>
      </c>
      <c r="W398" t="e">
        <f t="shared" si="40"/>
        <v>#N/A</v>
      </c>
      <c r="X398" t="e">
        <f t="shared" si="41"/>
        <v>#N/A</v>
      </c>
      <c r="Y398">
        <f t="shared" si="38"/>
        <v>0.0375726453489195</v>
      </c>
      <c r="Z398">
        <f t="shared" si="39"/>
        <v>0.891600978829598</v>
      </c>
    </row>
    <row r="399" spans="1:26">
      <c r="A399" s="1">
        <v>0.213641163678618</v>
      </c>
      <c r="B399" s="1">
        <v>1.73201591291347</v>
      </c>
      <c r="C399">
        <v>1</v>
      </c>
      <c r="D399">
        <f>IF(C399=1,A399,NA())</f>
        <v>0.213641163678618</v>
      </c>
      <c r="E399">
        <f t="shared" si="37"/>
        <v>1.73201591291347</v>
      </c>
      <c r="P399" s="1">
        <v>0.213641163678618</v>
      </c>
      <c r="Q399" s="1">
        <v>1.73201591291347</v>
      </c>
      <c r="R399">
        <v>0</v>
      </c>
      <c r="S399" s="1"/>
      <c r="T399" s="1">
        <v>0.213641163678618</v>
      </c>
      <c r="U399" s="1">
        <v>1.73201591291347</v>
      </c>
      <c r="V399">
        <v>0</v>
      </c>
      <c r="W399" t="e">
        <f t="shared" si="40"/>
        <v>#N/A</v>
      </c>
      <c r="X399" t="e">
        <f t="shared" si="41"/>
        <v>#N/A</v>
      </c>
      <c r="Y399">
        <f t="shared" si="38"/>
        <v>0.213641163678618</v>
      </c>
      <c r="Z399">
        <f t="shared" si="39"/>
        <v>1.73201591291347</v>
      </c>
    </row>
    <row r="400" spans="1:26">
      <c r="A400" s="1">
        <v>0.324386892857029</v>
      </c>
      <c r="B400">
        <v>-2.11632466325066</v>
      </c>
      <c r="C400">
        <v>0</v>
      </c>
      <c r="D400" t="e">
        <f>IF(C400=1,A400,NA())</f>
        <v>#N/A</v>
      </c>
      <c r="E400" t="e">
        <f t="shared" si="37"/>
        <v>#N/A</v>
      </c>
      <c r="P400" s="1">
        <v>0.324386892857029</v>
      </c>
      <c r="Q400">
        <v>-2.11632466325066</v>
      </c>
      <c r="R400">
        <v>1</v>
      </c>
      <c r="S400" s="1"/>
      <c r="T400" s="1">
        <v>0.324386892857029</v>
      </c>
      <c r="U400">
        <v>-2.11632466325066</v>
      </c>
      <c r="V400">
        <v>1</v>
      </c>
      <c r="W400">
        <f t="shared" si="40"/>
        <v>0.324386892857029</v>
      </c>
      <c r="X400">
        <f t="shared" si="41"/>
        <v>-2.11632466325066</v>
      </c>
      <c r="Y400" t="e">
        <f t="shared" si="38"/>
        <v>#N/A</v>
      </c>
      <c r="Z400" t="e">
        <f t="shared" si="39"/>
        <v>#N/A</v>
      </c>
    </row>
    <row r="401" spans="1:26">
      <c r="A401" s="1">
        <v>0.730780825000751</v>
      </c>
      <c r="B401" s="1">
        <v>3.06832920818765</v>
      </c>
      <c r="C401">
        <v>1</v>
      </c>
      <c r="D401">
        <f>IF(C401=1,A401,NA())</f>
        <v>0.730780825000751</v>
      </c>
      <c r="E401">
        <f t="shared" si="37"/>
        <v>3.06832920818765</v>
      </c>
      <c r="P401" s="1">
        <v>0.730780825000751</v>
      </c>
      <c r="Q401" s="1">
        <v>3.06832920818765</v>
      </c>
      <c r="R401">
        <v>0</v>
      </c>
      <c r="S401" s="1"/>
      <c r="T401" s="1">
        <v>0.730780825000751</v>
      </c>
      <c r="U401" s="1">
        <v>3.06832920818765</v>
      </c>
      <c r="V401">
        <v>0</v>
      </c>
      <c r="W401" t="e">
        <f t="shared" si="40"/>
        <v>#N/A</v>
      </c>
      <c r="X401" t="e">
        <f t="shared" si="41"/>
        <v>#N/A</v>
      </c>
      <c r="Y401">
        <f t="shared" si="38"/>
        <v>0.730780825000751</v>
      </c>
      <c r="Z401">
        <f t="shared" si="39"/>
        <v>3.06832920818765</v>
      </c>
    </row>
    <row r="402" spans="1:19">
      <c r="A402" s="1"/>
      <c r="Q402" s="4"/>
      <c r="R402" s="4"/>
      <c r="S402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Front</vt:lpstr>
      <vt:lpstr>Planar_dataset</vt:lpstr>
      <vt:lpstr>Main_calc</vt:lpstr>
      <vt:lpstr>Formulas</vt:lpstr>
      <vt:lpstr>Misc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Rokas Peleckas</cp:lastModifiedBy>
  <dcterms:created xsi:type="dcterms:W3CDTF">2025-08-08T21:54:00Z</dcterms:created>
  <dcterms:modified xsi:type="dcterms:W3CDTF">2025-08-10T19:36:50Z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2B3975B55EAA4D30BFA01D4A2590204E_13</vt:lpwstr>
  </property>
  <property fmtid="{D5CDD505-2E9C-101B-9397-08002B2CF9AE}" pid="3" name="KSOProductBuildVer">
    <vt:lpwstr>2057-12.2.0.21936</vt:lpwstr>
  </property>
</Properties>
</file>