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ED ROLAND\Downloads\MOTD\"/>
    </mc:Choice>
  </mc:AlternateContent>
  <xr:revisionPtr revIDLastSave="0" documentId="13_ncr:1_{3DA98DEB-82A5-48A5-9BC0-03714AA92E63}" xr6:coauthVersionLast="47" xr6:coauthVersionMax="47" xr10:uidLastSave="{00000000-0000-0000-0000-000000000000}"/>
  <bookViews>
    <workbookView xWindow="-120" yWindow="-120" windowWidth="20730" windowHeight="11760" xr2:uid="{BC461C11-3DA9-40FC-A579-4B0C545317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B26" i="1"/>
  <c r="B25" i="1"/>
  <c r="B24" i="1"/>
  <c r="L22" i="1"/>
  <c r="D22" i="1"/>
  <c r="E22" i="1"/>
  <c r="F22" i="1"/>
  <c r="G22" i="1"/>
  <c r="H22" i="1"/>
  <c r="I22" i="1"/>
  <c r="J22" i="1"/>
  <c r="K22" i="1"/>
  <c r="C22" i="1"/>
  <c r="B22" i="1"/>
  <c r="C11" i="1"/>
  <c r="B11" i="1"/>
  <c r="B10" i="1"/>
  <c r="C10" i="1" s="1"/>
  <c r="D10" i="1" s="1"/>
  <c r="E10" i="1"/>
  <c r="E11" i="1"/>
  <c r="E12" i="1"/>
  <c r="E13" i="1"/>
  <c r="E14" i="1"/>
  <c r="E15" i="1"/>
  <c r="E16" i="1"/>
  <c r="E17" i="1"/>
  <c r="E9" i="1"/>
  <c r="D9" i="1"/>
  <c r="C9" i="1"/>
  <c r="B9" i="1"/>
  <c r="D11" i="1" l="1"/>
  <c r="B12" i="1" s="1"/>
  <c r="C12" i="1" s="1"/>
  <c r="D12" i="1" l="1"/>
  <c r="B13" i="1" s="1"/>
  <c r="C13" i="1" s="1"/>
  <c r="D13" i="1" l="1"/>
  <c r="B14" i="1" s="1"/>
  <c r="C14" i="1" s="1"/>
  <c r="D14" i="1" l="1"/>
  <c r="B15" i="1" s="1"/>
  <c r="C15" i="1" s="1"/>
  <c r="D15" i="1" l="1"/>
  <c r="B16" i="1" s="1"/>
  <c r="C16" i="1" s="1"/>
  <c r="D16" i="1" l="1"/>
  <c r="B17" i="1" s="1"/>
  <c r="C17" i="1" s="1"/>
  <c r="D17" i="1" l="1"/>
  <c r="B18" i="1" s="1"/>
  <c r="C18" i="1" s="1"/>
  <c r="D18" i="1" l="1"/>
  <c r="E18" i="1" s="1"/>
</calcChain>
</file>

<file path=xl/sharedStrings.xml><?xml version="1.0" encoding="utf-8"?>
<sst xmlns="http://schemas.openxmlformats.org/spreadsheetml/2006/main" count="16" uniqueCount="15">
  <si>
    <t>INITIAL INVESTMENT</t>
  </si>
  <si>
    <t xml:space="preserve">INTEREST </t>
  </si>
  <si>
    <t>PERIOD</t>
  </si>
  <si>
    <t>DISCOUNT</t>
  </si>
  <si>
    <t>GUESS</t>
  </si>
  <si>
    <t>CASHFLOWS</t>
  </si>
  <si>
    <t>YEAR</t>
  </si>
  <si>
    <t>B.O.P PRINCIPLE</t>
  </si>
  <si>
    <t>INTEREST EARNED</t>
  </si>
  <si>
    <t>E.O.P PRINCIPLE</t>
  </si>
  <si>
    <t>CASH FLOW</t>
  </si>
  <si>
    <t>ESTIMATED CASHFLOWS</t>
  </si>
  <si>
    <t>NPV</t>
  </si>
  <si>
    <t>BCR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</si>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</sst>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5DBE-C98D-4BA5-948F-B0758B968951}">
  <dimension ref="A1:L26"/>
  <sheetViews>
    <sheetView tabSelected="1" topLeftCell="A16" workbookViewId="0">
      <selection activeCell="C27" sqref="C27"/>
    </sheetView>
  </sheetViews>
  <sheetFormatPr defaultRowHeight="15" x14ac:dyDescent="0.25"/>
  <cols>
    <col min="1" max="1" width="19.42578125" bestFit="1" customWidth="1"/>
    <col min="2" max="2" width="17.85546875" bestFit="1" customWidth="1"/>
    <col min="3" max="3" width="16.85546875" bestFit="1" customWidth="1"/>
    <col min="4" max="4" width="15.28515625" bestFit="1" customWidth="1"/>
    <col min="5" max="5" width="12.85546875" customWidth="1"/>
  </cols>
  <sheetData>
    <row r="1" spans="1:5" x14ac:dyDescent="0.25">
      <c r="A1" t="s">
        <v>0</v>
      </c>
      <c r="B1">
        <v>40</v>
      </c>
    </row>
    <row r="2" spans="1:5" x14ac:dyDescent="0.25">
      <c r="A2" t="s">
        <v>1</v>
      </c>
      <c r="B2" s="1">
        <v>0.15</v>
      </c>
    </row>
    <row r="3" spans="1:5" x14ac:dyDescent="0.25">
      <c r="A3" t="s">
        <v>2</v>
      </c>
      <c r="B3">
        <v>10</v>
      </c>
    </row>
    <row r="4" spans="1:5" x14ac:dyDescent="0.25">
      <c r="A4" t="s">
        <v>3</v>
      </c>
      <c r="B4" s="1">
        <v>0.1</v>
      </c>
    </row>
    <row r="5" spans="1:5" x14ac:dyDescent="0.25">
      <c r="A5" t="s">
        <v>4</v>
      </c>
      <c r="B5">
        <v>0.12</v>
      </c>
    </row>
    <row r="6" spans="1:5" x14ac:dyDescent="0.25">
      <c r="A6" t="s">
        <v>5</v>
      </c>
      <c r="B6" s="3">
        <v>7.4</v>
      </c>
    </row>
    <row r="8" spans="1:5" x14ac:dyDescent="0.2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5">
      <c r="A9">
        <v>1</v>
      </c>
      <c r="B9" s="3">
        <f>B1</f>
        <v>40</v>
      </c>
      <c r="C9" s="3">
        <f>B9*$B$2</f>
        <v>6</v>
      </c>
      <c r="D9" s="3">
        <f>B9+C9</f>
        <v>46</v>
      </c>
      <c r="E9" s="3">
        <f>$B$6</f>
        <v>7.4</v>
      </c>
    </row>
    <row r="10" spans="1:5" x14ac:dyDescent="0.25">
      <c r="A10">
        <v>2</v>
      </c>
      <c r="B10" s="3">
        <f>D9-E9</f>
        <v>38.6</v>
      </c>
      <c r="C10" s="3">
        <f>B10*$B$2</f>
        <v>5.79</v>
      </c>
      <c r="D10" s="3">
        <f t="shared" ref="D10:D18" si="0">B10+C10</f>
        <v>44.39</v>
      </c>
      <c r="E10" s="3">
        <f t="shared" ref="E10:E18" si="1">$B$6</f>
        <v>7.4</v>
      </c>
    </row>
    <row r="11" spans="1:5" x14ac:dyDescent="0.25">
      <c r="A11">
        <v>3</v>
      </c>
      <c r="B11" s="3">
        <f t="shared" ref="B11:B18" si="2">D10-E10</f>
        <v>36.99</v>
      </c>
      <c r="C11" s="3">
        <f t="shared" ref="C11:C18" si="3">B11*$B$2</f>
        <v>5.5484999999999998</v>
      </c>
      <c r="D11" s="3">
        <f t="shared" si="0"/>
        <v>42.538499999999999</v>
      </c>
      <c r="E11" s="3">
        <f t="shared" si="1"/>
        <v>7.4</v>
      </c>
    </row>
    <row r="12" spans="1:5" x14ac:dyDescent="0.25">
      <c r="A12">
        <v>4</v>
      </c>
      <c r="B12" s="3">
        <f t="shared" si="2"/>
        <v>35.138500000000001</v>
      </c>
      <c r="C12" s="3">
        <f t="shared" si="3"/>
        <v>5.2707749999999995</v>
      </c>
      <c r="D12" s="3">
        <f t="shared" si="0"/>
        <v>40.409275000000001</v>
      </c>
      <c r="E12" s="3">
        <f t="shared" si="1"/>
        <v>7.4</v>
      </c>
    </row>
    <row r="13" spans="1:5" x14ac:dyDescent="0.25">
      <c r="A13">
        <v>5</v>
      </c>
      <c r="B13" s="3">
        <f t="shared" si="2"/>
        <v>33.009275000000002</v>
      </c>
      <c r="C13" s="3">
        <f t="shared" si="3"/>
        <v>4.9513912500000004</v>
      </c>
      <c r="D13" s="3">
        <f t="shared" si="0"/>
        <v>37.960666250000003</v>
      </c>
      <c r="E13" s="3">
        <f t="shared" si="1"/>
        <v>7.4</v>
      </c>
    </row>
    <row r="14" spans="1:5" x14ac:dyDescent="0.25">
      <c r="A14">
        <v>6</v>
      </c>
      <c r="B14" s="3">
        <f t="shared" si="2"/>
        <v>30.560666250000004</v>
      </c>
      <c r="C14" s="3">
        <f t="shared" si="3"/>
        <v>4.5840999375000004</v>
      </c>
      <c r="D14" s="3">
        <f t="shared" si="0"/>
        <v>35.144766187500004</v>
      </c>
      <c r="E14" s="3">
        <f t="shared" si="1"/>
        <v>7.4</v>
      </c>
    </row>
    <row r="15" spans="1:5" x14ac:dyDescent="0.25">
      <c r="A15">
        <v>7</v>
      </c>
      <c r="B15" s="3">
        <f t="shared" si="2"/>
        <v>27.744766187500005</v>
      </c>
      <c r="C15" s="3">
        <f t="shared" si="3"/>
        <v>4.1617149281250008</v>
      </c>
      <c r="D15" s="3">
        <f t="shared" si="0"/>
        <v>31.906481115625006</v>
      </c>
      <c r="E15" s="3">
        <f t="shared" si="1"/>
        <v>7.4</v>
      </c>
    </row>
    <row r="16" spans="1:5" x14ac:dyDescent="0.25">
      <c r="A16">
        <v>8</v>
      </c>
      <c r="B16" s="3">
        <f t="shared" si="2"/>
        <v>24.506481115625007</v>
      </c>
      <c r="C16" s="3">
        <f t="shared" si="3"/>
        <v>3.6759721673437511</v>
      </c>
      <c r="D16" s="3">
        <f t="shared" si="0"/>
        <v>28.182453282968758</v>
      </c>
      <c r="E16" s="3">
        <f t="shared" si="1"/>
        <v>7.4</v>
      </c>
    </row>
    <row r="17" spans="1:12" x14ac:dyDescent="0.25">
      <c r="A17">
        <v>9</v>
      </c>
      <c r="B17" s="3">
        <f t="shared" si="2"/>
        <v>20.78245328296876</v>
      </c>
      <c r="C17" s="3">
        <f t="shared" si="3"/>
        <v>3.1173679924453137</v>
      </c>
      <c r="D17" s="3">
        <f t="shared" si="0"/>
        <v>23.899821275414073</v>
      </c>
      <c r="E17" s="3">
        <f t="shared" si="1"/>
        <v>7.4</v>
      </c>
    </row>
    <row r="18" spans="1:12" x14ac:dyDescent="0.25">
      <c r="A18">
        <v>10</v>
      </c>
      <c r="B18" s="3">
        <f t="shared" si="2"/>
        <v>16.499821275414071</v>
      </c>
      <c r="C18" s="3">
        <f t="shared" si="3"/>
        <v>2.4749731913121105</v>
      </c>
      <c r="D18" s="3">
        <f t="shared" si="0"/>
        <v>18.974794466726181</v>
      </c>
      <c r="E18" s="3">
        <f>D18</f>
        <v>18.974794466726181</v>
      </c>
    </row>
    <row r="20" spans="1:12" x14ac:dyDescent="0.25">
      <c r="A20" t="s">
        <v>11</v>
      </c>
    </row>
    <row r="21" spans="1:12" x14ac:dyDescent="0.25">
      <c r="A21" t="s">
        <v>6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</row>
    <row r="22" spans="1:12" x14ac:dyDescent="0.25">
      <c r="B22" s="3">
        <f>-B9</f>
        <v>-40</v>
      </c>
      <c r="C22" s="3">
        <f>$E$9</f>
        <v>7.4</v>
      </c>
      <c r="D22" s="3">
        <f t="shared" ref="D22:K22" si="4">$E$9</f>
        <v>7.4</v>
      </c>
      <c r="E22" s="3">
        <f t="shared" si="4"/>
        <v>7.4</v>
      </c>
      <c r="F22" s="3">
        <f t="shared" si="4"/>
        <v>7.4</v>
      </c>
      <c r="G22" s="3">
        <f t="shared" si="4"/>
        <v>7.4</v>
      </c>
      <c r="H22" s="3">
        <f t="shared" si="4"/>
        <v>7.4</v>
      </c>
      <c r="I22" s="3">
        <f t="shared" si="4"/>
        <v>7.4</v>
      </c>
      <c r="J22" s="3">
        <f t="shared" si="4"/>
        <v>7.4</v>
      </c>
      <c r="K22" s="3">
        <f t="shared" si="4"/>
        <v>7.4</v>
      </c>
      <c r="L22" s="3">
        <f>E18</f>
        <v>18.974794466726181</v>
      </c>
    </row>
    <row r="24" spans="1:12" x14ac:dyDescent="0.25">
      <c r="A24" t="s">
        <v>12</v>
      </c>
      <c r="B24" s="2">
        <f>NPV(B4,C22:L22)+B22</f>
        <v>9.932380915386986</v>
      </c>
      <c r="C24" t="str">
        <f>IF(B24&gt;0,"ACCEPT",IF(B24&lt;0,"REJECT",IF(B24=0,"MARGINAL")))</f>
        <v>ACCEPT</v>
      </c>
    </row>
    <row r="25" spans="1:12" x14ac:dyDescent="0.25">
      <c r="A25" t="s">
        <v>13</v>
      </c>
      <c r="B25" s="2">
        <f>-NPV(B4,C22:L22)/B22</f>
        <v>1.2483095228846746</v>
      </c>
      <c r="C25" t="str">
        <f>IF(B25&gt;1,"ACCEPT",IF(B25&lt;1,"REJECT",IF(B25=1,"MARGINAL")))</f>
        <v>ACCEPT</v>
      </c>
    </row>
    <row r="26" spans="1:12" x14ac:dyDescent="0.25">
      <c r="A26" t="s">
        <v>14</v>
      </c>
      <c r="B26" s="1">
        <f>IRR(B22:L22,B5)</f>
        <v>0.14999999999999858</v>
      </c>
      <c r="C26" t="str">
        <f>IF(ROUND(B26,2)&gt;0.15,"ACCEPT",IF(ROUND(B26,2)=0.15,"MARGINAL",IF(ROUND(B26,2)&lt;0.15,"REJECT")))</f>
        <v>MARGINAL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BLESSED ROLAND</dc:creator>
  <cp:lastModifiedBy>BLESSED ROLAND</cp:lastModifiedBy>
  <dcterms:created xsi:type="dcterms:W3CDTF">2025-04-08T03:56:19Z</dcterms:created>
  <dcterms:modified xsi:type="dcterms:W3CDTF">2025-04-08T04:38:44Z</dcterms:modified>
</cp:coreProperties>
</file>