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ED ROLAND\Documents\ACCOUNTING\"/>
    </mc:Choice>
  </mc:AlternateContent>
  <xr:revisionPtr revIDLastSave="0" documentId="13_ncr:1_{32AFD6AC-E83E-46BA-97E0-273D5C71D71A}" xr6:coauthVersionLast="47" xr6:coauthVersionMax="47" xr10:uidLastSave="{00000000-0000-0000-0000-000000000000}"/>
  <bookViews>
    <workbookView xWindow="-120" yWindow="-120" windowWidth="20730" windowHeight="11160" xr2:uid="{7D08BB90-DF1D-4B7F-AA0A-5EDB22EE5AEA}"/>
  </bookViews>
  <sheets>
    <sheet name="Sheet1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9" i="1"/>
  <c r="I6" i="1"/>
  <c r="I17" i="1"/>
  <c r="I13" i="1"/>
  <c r="I16" i="1"/>
  <c r="I20" i="1"/>
  <c r="I18" i="1"/>
  <c r="I19" i="1"/>
  <c r="I14" i="1"/>
  <c r="I7" i="1"/>
  <c r="I12" i="1"/>
  <c r="I11" i="1"/>
  <c r="I10" i="1"/>
  <c r="J15" i="1"/>
  <c r="J9" i="1"/>
  <c r="J6" i="1"/>
  <c r="J17" i="1"/>
  <c r="J13" i="1"/>
  <c r="J16" i="1"/>
  <c r="J20" i="1"/>
  <c r="J18" i="1"/>
  <c r="J19" i="1"/>
  <c r="J14" i="1"/>
  <c r="J7" i="1"/>
  <c r="J12" i="1"/>
  <c r="J11" i="1"/>
  <c r="J10" i="1"/>
  <c r="J8" i="1"/>
  <c r="I8" i="1"/>
  <c r="G15" i="1"/>
  <c r="G9" i="1"/>
  <c r="G6" i="1"/>
  <c r="G17" i="1"/>
  <c r="G13" i="1"/>
  <c r="G16" i="1"/>
  <c r="G20" i="1"/>
  <c r="G18" i="1"/>
  <c r="G19" i="1"/>
  <c r="G14" i="1"/>
  <c r="G7" i="1"/>
  <c r="G12" i="1"/>
  <c r="G11" i="1"/>
  <c r="G10" i="1"/>
  <c r="G8" i="1"/>
  <c r="E8" i="1"/>
  <c r="E15" i="1"/>
  <c r="E9" i="1"/>
  <c r="H9" i="1" s="1"/>
  <c r="K9" i="1" s="1"/>
  <c r="E6" i="1"/>
  <c r="E17" i="1"/>
  <c r="E13" i="1"/>
  <c r="E16" i="1"/>
  <c r="H16" i="1" s="1"/>
  <c r="K16" i="1" s="1"/>
  <c r="E20" i="1"/>
  <c r="E18" i="1"/>
  <c r="E19" i="1"/>
  <c r="E14" i="1"/>
  <c r="H14" i="1" s="1"/>
  <c r="K14" i="1" s="1"/>
  <c r="E7" i="1"/>
  <c r="E12" i="1"/>
  <c r="E11" i="1"/>
  <c r="E10" i="1"/>
  <c r="H10" i="1" s="1"/>
  <c r="K10" i="1" s="1"/>
  <c r="F15" i="1"/>
  <c r="F9" i="1"/>
  <c r="F6" i="1"/>
  <c r="F17" i="1"/>
  <c r="F13" i="1"/>
  <c r="F16" i="1"/>
  <c r="F20" i="1"/>
  <c r="F18" i="1"/>
  <c r="F19" i="1"/>
  <c r="F14" i="1"/>
  <c r="F7" i="1"/>
  <c r="F12" i="1"/>
  <c r="F11" i="1"/>
  <c r="F10" i="1"/>
  <c r="F8" i="1"/>
  <c r="A16" i="1"/>
  <c r="A18" i="1"/>
  <c r="A11" i="1"/>
  <c r="A15" i="1"/>
  <c r="A10" i="1"/>
  <c r="A17" i="1"/>
  <c r="A13" i="1"/>
  <c r="A9" i="1"/>
  <c r="A8" i="1"/>
  <c r="A20" i="1"/>
  <c r="A6" i="1"/>
  <c r="A14" i="1"/>
  <c r="A12" i="1"/>
  <c r="A19" i="1"/>
  <c r="A7" i="1"/>
  <c r="H7" i="1" l="1"/>
  <c r="K7" i="1" s="1"/>
  <c r="H20" i="1"/>
  <c r="K20" i="1" s="1"/>
  <c r="H6" i="1"/>
  <c r="K6" i="1" s="1"/>
  <c r="H11" i="1"/>
  <c r="K11" i="1" s="1"/>
  <c r="H19" i="1"/>
  <c r="K19" i="1" s="1"/>
  <c r="H13" i="1"/>
  <c r="K13" i="1" s="1"/>
  <c r="L16" i="1" s="1"/>
  <c r="H15" i="1"/>
  <c r="K15" i="1" s="1"/>
  <c r="H12" i="1"/>
  <c r="K12" i="1" s="1"/>
  <c r="H18" i="1"/>
  <c r="K18" i="1" s="1"/>
  <c r="L18" i="1" s="1"/>
  <c r="H17" i="1"/>
  <c r="K17" i="1" s="1"/>
  <c r="L17" i="1" s="1"/>
  <c r="H8" i="1"/>
  <c r="K8" i="1" s="1"/>
  <c r="L11" i="1" l="1"/>
  <c r="L15" i="1"/>
  <c r="L10" i="1"/>
  <c r="L19" i="1"/>
  <c r="L14" i="1"/>
  <c r="L13" i="1"/>
  <c r="L8" i="1"/>
  <c r="L6" i="1"/>
  <c r="L9" i="1"/>
  <c r="L20" i="1"/>
  <c r="L12" i="1"/>
  <c r="L7" i="1"/>
</calcChain>
</file>

<file path=xl/sharedStrings.xml><?xml version="1.0" encoding="utf-8"?>
<sst xmlns="http://schemas.openxmlformats.org/spreadsheetml/2006/main" count="45" uniqueCount="34">
  <si>
    <t>BASIC PAY</t>
  </si>
  <si>
    <t>HOUSING</t>
  </si>
  <si>
    <t>MEDICAL</t>
  </si>
  <si>
    <t>NSSF</t>
  </si>
  <si>
    <t xml:space="preserve">PAYE </t>
  </si>
  <si>
    <t>NETPAY</t>
  </si>
  <si>
    <t xml:space="preserve">ALLOWANCE RATES </t>
  </si>
  <si>
    <t xml:space="preserve">NAME </t>
  </si>
  <si>
    <t>DEPARTMENT</t>
  </si>
  <si>
    <t>NO#</t>
  </si>
  <si>
    <t>KAMANDA</t>
  </si>
  <si>
    <t>KAYO</t>
  </si>
  <si>
    <t>TINA</t>
  </si>
  <si>
    <t>AKELLO</t>
  </si>
  <si>
    <t>ZAKE</t>
  </si>
  <si>
    <t>CHEROP</t>
  </si>
  <si>
    <t>GUTI</t>
  </si>
  <si>
    <t>BELLA</t>
  </si>
  <si>
    <t>ACHERO</t>
  </si>
  <si>
    <t>KANSIIME</t>
  </si>
  <si>
    <t>BRENDA</t>
  </si>
  <si>
    <t xml:space="preserve">MIREMBE </t>
  </si>
  <si>
    <t>SIIMA</t>
  </si>
  <si>
    <t>MERCY</t>
  </si>
  <si>
    <t>MWIIZA</t>
  </si>
  <si>
    <t>ACCOUNTS</t>
  </si>
  <si>
    <t>SECURITY</t>
  </si>
  <si>
    <t>KITCHEN</t>
  </si>
  <si>
    <t>MANAGER</t>
  </si>
  <si>
    <t>RECEPTION</t>
  </si>
  <si>
    <t>TRANSPORT</t>
  </si>
  <si>
    <t>PAYRANK</t>
  </si>
  <si>
    <t>INSURANCE</t>
  </si>
  <si>
    <t>GROSSPAY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</si>
</sst>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6" xfId="0" applyBorder="1"/>
    <xf numFmtId="9" fontId="0" fillId="0" borderId="7" xfId="0" applyNumberFormat="1" applyBorder="1"/>
    <xf numFmtId="0" fontId="0" fillId="0" borderId="9" xfId="0" applyBorder="1"/>
    <xf numFmtId="9" fontId="0" fillId="0" borderId="10" xfId="0" applyNumberFormat="1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0" fillId="0" borderId="1" xfId="0" applyBorder="1"/>
    <xf numFmtId="0" fontId="0" fillId="0" borderId="1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Pay and Net Pay for Transport and Security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Sheet1!$H$5</c:f>
              <c:strCache>
                <c:ptCount val="1"/>
                <c:pt idx="0">
                  <c:v>GROSSPAY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Sheet1!$A$6:$C$20</c15:sqref>
                  </c15:fullRef>
                </c:ext>
              </c:extLst>
              <c:f>(Sheet1!$A$6:$C$6,Sheet1!$A$12:$C$12,Sheet1!$A$15:$C$15,Sheet1!$A$17:$C$19)</c:f>
              <c:multiLvlStrCache>
                <c:ptCount val="6"/>
                <c:lvl>
                  <c:pt idx="0">
                    <c:v>SECURITY</c:v>
                  </c:pt>
                  <c:pt idx="1">
                    <c:v>TRANSPORT</c:v>
                  </c:pt>
                  <c:pt idx="2">
                    <c:v>SECURITY</c:v>
                  </c:pt>
                  <c:pt idx="3">
                    <c:v>SECURITY</c:v>
                  </c:pt>
                  <c:pt idx="4">
                    <c:v>SECURITY</c:v>
                  </c:pt>
                  <c:pt idx="5">
                    <c:v>TRANSPORT</c:v>
                  </c:pt>
                </c:lvl>
                <c:lvl>
                  <c:pt idx="0">
                    <c:v>BRENDA</c:v>
                  </c:pt>
                  <c:pt idx="1">
                    <c:v>SIIMA</c:v>
                  </c:pt>
                  <c:pt idx="2">
                    <c:v>AKELLO</c:v>
                  </c:pt>
                  <c:pt idx="3">
                    <c:v>CHEROP</c:v>
                  </c:pt>
                  <c:pt idx="4">
                    <c:v>KAYO</c:v>
                  </c:pt>
                  <c:pt idx="5">
                    <c:v>MERCY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10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Sheet1!$H$6:$H$20</c15:sqref>
                  </c15:fullRef>
                </c:ext>
              </c:extLst>
              <c:f>(Sheet1!$H$6,Sheet1!$H$12,Sheet1!$H$15,Sheet1!$H$17:$H$19)</c:f>
              <c:numCache>
                <c:formatCode>General</c:formatCode>
                <c:ptCount val="6"/>
                <c:pt idx="0">
                  <c:v>309400</c:v>
                </c:pt>
                <c:pt idx="1">
                  <c:v>714000</c:v>
                </c:pt>
                <c:pt idx="2">
                  <c:v>809200</c:v>
                </c:pt>
                <c:pt idx="3">
                  <c:v>892500</c:v>
                </c:pt>
                <c:pt idx="4">
                  <c:v>987700</c:v>
                </c:pt>
                <c:pt idx="5">
                  <c:v>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E-4558-BEB2-88923409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19336"/>
        <c:axId val="561716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BASIC PAY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Sheet1!$A$6:$C$20</c15:sqref>
                        </c15:fullRef>
                        <c15:formulaRef>
                          <c15:sqref>(Sheet1!$A$6:$C$6,Sheet1!$A$12:$C$12,Sheet1!$A$15:$C$15,Sheet1!$A$17:$C$19)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SECURITY</c:v>
                        </c:pt>
                        <c:pt idx="1">
                          <c:v>TRANSPORT</c:v>
                        </c:pt>
                        <c:pt idx="2">
                          <c:v>SECURITY</c:v>
                        </c:pt>
                        <c:pt idx="3">
                          <c:v>SECURITY</c:v>
                        </c:pt>
                        <c:pt idx="4">
                          <c:v>SECURITY</c:v>
                        </c:pt>
                        <c:pt idx="5">
                          <c:v>TRANSPORT</c:v>
                        </c:pt>
                      </c:lvl>
                      <c:lvl>
                        <c:pt idx="0">
                          <c:v>BRENDA</c:v>
                        </c:pt>
                        <c:pt idx="1">
                          <c:v>SIIMA</c:v>
                        </c:pt>
                        <c:pt idx="2">
                          <c:v>AKELLO</c:v>
                        </c:pt>
                        <c:pt idx="3">
                          <c:v>CHEROP</c:v>
                        </c:pt>
                        <c:pt idx="4">
                          <c:v>KAYO</c:v>
                        </c:pt>
                        <c:pt idx="5">
                          <c:v>MERCY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7</c:v>
                        </c:pt>
                        <c:pt idx="2">
                          <c:v>10</c:v>
                        </c:pt>
                        <c:pt idx="3">
                          <c:v>12</c:v>
                        </c:pt>
                        <c:pt idx="4">
                          <c:v>13</c:v>
                        </c:pt>
                        <c:pt idx="5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Sheet1!$D$6:$D$20</c15:sqref>
                        </c15:fullRef>
                        <c15:formulaRef>
                          <c15:sqref>(Sheet1!$D$6,Sheet1!$D$12,Sheet1!$D$15,Sheet1!$D$17:$D$19)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260000</c:v>
                      </c:pt>
                      <c:pt idx="1">
                        <c:v>600000</c:v>
                      </c:pt>
                      <c:pt idx="2">
                        <c:v>680000</c:v>
                      </c:pt>
                      <c:pt idx="3">
                        <c:v>750000</c:v>
                      </c:pt>
                      <c:pt idx="4">
                        <c:v>830000</c:v>
                      </c:pt>
                      <c:pt idx="5">
                        <c:v>800000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2E-4558-BEB2-88923409DA9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HOUSING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Sheet1!$A$6:$C$20</c15:sqref>
                        </c15:fullRef>
                        <c15:formulaRef>
                          <c15:sqref>(Sheet1!$A$6:$C$6,Sheet1!$A$12:$C$12,Sheet1!$A$15:$C$15,Sheet1!$A$17:$C$19)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SECURITY</c:v>
                        </c:pt>
                        <c:pt idx="1">
                          <c:v>TRANSPORT</c:v>
                        </c:pt>
                        <c:pt idx="2">
                          <c:v>SECURITY</c:v>
                        </c:pt>
                        <c:pt idx="3">
                          <c:v>SECURITY</c:v>
                        </c:pt>
                        <c:pt idx="4">
                          <c:v>SECURITY</c:v>
                        </c:pt>
                        <c:pt idx="5">
                          <c:v>TRANSPORT</c:v>
                        </c:pt>
                      </c:lvl>
                      <c:lvl>
                        <c:pt idx="0">
                          <c:v>BRENDA</c:v>
                        </c:pt>
                        <c:pt idx="1">
                          <c:v>SIIMA</c:v>
                        </c:pt>
                        <c:pt idx="2">
                          <c:v>AKELLO</c:v>
                        </c:pt>
                        <c:pt idx="3">
                          <c:v>CHEROP</c:v>
                        </c:pt>
                        <c:pt idx="4">
                          <c:v>KAYO</c:v>
                        </c:pt>
                        <c:pt idx="5">
                          <c:v>MERCY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7</c:v>
                        </c:pt>
                        <c:pt idx="2">
                          <c:v>10</c:v>
                        </c:pt>
                        <c:pt idx="3">
                          <c:v>12</c:v>
                        </c:pt>
                        <c:pt idx="4">
                          <c:v>13</c:v>
                        </c:pt>
                        <c:pt idx="5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Sheet1!$E$6:$E$20</c15:sqref>
                        </c15:fullRef>
                        <c15:formulaRef>
                          <c15:sqref>(Sheet1!$E$6,Sheet1!$E$12,Sheet1!$E$15,Sheet1!$E$17:$E$19)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31200</c:v>
                      </c:pt>
                      <c:pt idx="1">
                        <c:v>72000</c:v>
                      </c:pt>
                      <c:pt idx="2">
                        <c:v>81600</c:v>
                      </c:pt>
                      <c:pt idx="3">
                        <c:v>90000</c:v>
                      </c:pt>
                      <c:pt idx="4">
                        <c:v>99600</c:v>
                      </c:pt>
                      <c:pt idx="5">
                        <c:v>96000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2E-4558-BEB2-88923409DA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MEDICAL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Sheet1!$A$6:$C$20</c15:sqref>
                        </c15:fullRef>
                        <c15:formulaRef>
                          <c15:sqref>(Sheet1!$A$6:$C$6,Sheet1!$A$12:$C$12,Sheet1!$A$15:$C$15,Sheet1!$A$17:$C$19)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SECURITY</c:v>
                        </c:pt>
                        <c:pt idx="1">
                          <c:v>TRANSPORT</c:v>
                        </c:pt>
                        <c:pt idx="2">
                          <c:v>SECURITY</c:v>
                        </c:pt>
                        <c:pt idx="3">
                          <c:v>SECURITY</c:v>
                        </c:pt>
                        <c:pt idx="4">
                          <c:v>SECURITY</c:v>
                        </c:pt>
                        <c:pt idx="5">
                          <c:v>TRANSPORT</c:v>
                        </c:pt>
                      </c:lvl>
                      <c:lvl>
                        <c:pt idx="0">
                          <c:v>BRENDA</c:v>
                        </c:pt>
                        <c:pt idx="1">
                          <c:v>SIIMA</c:v>
                        </c:pt>
                        <c:pt idx="2">
                          <c:v>AKELLO</c:v>
                        </c:pt>
                        <c:pt idx="3">
                          <c:v>CHEROP</c:v>
                        </c:pt>
                        <c:pt idx="4">
                          <c:v>KAYO</c:v>
                        </c:pt>
                        <c:pt idx="5">
                          <c:v>MERCY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7</c:v>
                        </c:pt>
                        <c:pt idx="2">
                          <c:v>10</c:v>
                        </c:pt>
                        <c:pt idx="3">
                          <c:v>12</c:v>
                        </c:pt>
                        <c:pt idx="4">
                          <c:v>13</c:v>
                        </c:pt>
                        <c:pt idx="5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Sheet1!$F$6:$F$20</c15:sqref>
                        </c15:fullRef>
                        <c15:formulaRef>
                          <c15:sqref>(Sheet1!$F$6,Sheet1!$F$12,Sheet1!$F$15,Sheet1!$F$17:$F$19)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18200</c:v>
                      </c:pt>
                      <c:pt idx="1">
                        <c:v>42000.000000000007</c:v>
                      </c:pt>
                      <c:pt idx="2">
                        <c:v>47600.000000000007</c:v>
                      </c:pt>
                      <c:pt idx="3">
                        <c:v>52500.000000000007</c:v>
                      </c:pt>
                      <c:pt idx="4">
                        <c:v>58100.000000000007</c:v>
                      </c:pt>
                      <c:pt idx="5">
                        <c:v>56000.000000000007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2E-4558-BEB2-88923409DA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INSURANCE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Sheet1!$A$6:$C$20</c15:sqref>
                        </c15:fullRef>
                        <c15:formulaRef>
                          <c15:sqref>(Sheet1!$A$6:$C$6,Sheet1!$A$12:$C$12,Sheet1!$A$15:$C$15,Sheet1!$A$17:$C$19)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SECURITY</c:v>
                        </c:pt>
                        <c:pt idx="1">
                          <c:v>TRANSPORT</c:v>
                        </c:pt>
                        <c:pt idx="2">
                          <c:v>SECURITY</c:v>
                        </c:pt>
                        <c:pt idx="3">
                          <c:v>SECURITY</c:v>
                        </c:pt>
                        <c:pt idx="4">
                          <c:v>SECURITY</c:v>
                        </c:pt>
                        <c:pt idx="5">
                          <c:v>TRANSPORT</c:v>
                        </c:pt>
                      </c:lvl>
                      <c:lvl>
                        <c:pt idx="0">
                          <c:v>BRENDA</c:v>
                        </c:pt>
                        <c:pt idx="1">
                          <c:v>SIIMA</c:v>
                        </c:pt>
                        <c:pt idx="2">
                          <c:v>AKELLO</c:v>
                        </c:pt>
                        <c:pt idx="3">
                          <c:v>CHEROP</c:v>
                        </c:pt>
                        <c:pt idx="4">
                          <c:v>KAYO</c:v>
                        </c:pt>
                        <c:pt idx="5">
                          <c:v>MERCY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7</c:v>
                        </c:pt>
                        <c:pt idx="2">
                          <c:v>10</c:v>
                        </c:pt>
                        <c:pt idx="3">
                          <c:v>12</c:v>
                        </c:pt>
                        <c:pt idx="4">
                          <c:v>13</c:v>
                        </c:pt>
                        <c:pt idx="5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Sheet1!$G$6:$G$20</c15:sqref>
                        </c15:fullRef>
                        <c15:formulaRef>
                          <c15:sqref>(Sheet1!$G$6,Sheet1!$G$12,Sheet1!$G$15,Sheet1!$G$17:$G$19)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80000</c:v>
                      </c:pt>
                      <c:pt idx="1">
                        <c:v>15000</c:v>
                      </c:pt>
                      <c:pt idx="2">
                        <c:v>80000</c:v>
                      </c:pt>
                      <c:pt idx="3">
                        <c:v>80000</c:v>
                      </c:pt>
                      <c:pt idx="4">
                        <c:v>80000</c:v>
                      </c:pt>
                      <c:pt idx="5">
                        <c:v>15000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2E-4558-BEB2-88923409DA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Sheet1!$K$5</c:f>
              <c:strCache>
                <c:ptCount val="1"/>
                <c:pt idx="0">
                  <c:v>NETPAY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Sheet1!$A$6:$C$20</c15:sqref>
                  </c15:fullRef>
                </c:ext>
              </c:extLst>
              <c:f>(Sheet1!$A$6:$C$6,Sheet1!$A$12:$C$12,Sheet1!$A$15:$C$15,Sheet1!$A$17:$C$19)</c:f>
              <c:multiLvlStrCache>
                <c:ptCount val="6"/>
                <c:lvl>
                  <c:pt idx="0">
                    <c:v>SECURITY</c:v>
                  </c:pt>
                  <c:pt idx="1">
                    <c:v>TRANSPORT</c:v>
                  </c:pt>
                  <c:pt idx="2">
                    <c:v>SECURITY</c:v>
                  </c:pt>
                  <c:pt idx="3">
                    <c:v>SECURITY</c:v>
                  </c:pt>
                  <c:pt idx="4">
                    <c:v>SECURITY</c:v>
                  </c:pt>
                  <c:pt idx="5">
                    <c:v>TRANSPORT</c:v>
                  </c:pt>
                </c:lvl>
                <c:lvl>
                  <c:pt idx="0">
                    <c:v>BRENDA</c:v>
                  </c:pt>
                  <c:pt idx="1">
                    <c:v>SIIMA</c:v>
                  </c:pt>
                  <c:pt idx="2">
                    <c:v>AKELLO</c:v>
                  </c:pt>
                  <c:pt idx="3">
                    <c:v>CHEROP</c:v>
                  </c:pt>
                  <c:pt idx="4">
                    <c:v>KAYO</c:v>
                  </c:pt>
                  <c:pt idx="5">
                    <c:v>MERCY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10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Sheet1!$K$6:$K$20</c15:sqref>
                  </c15:fullRef>
                </c:ext>
              </c:extLst>
              <c:f>(Sheet1!$K$6,Sheet1!$K$12,Sheet1!$K$15,Sheet1!$K$17:$K$19)</c:f>
              <c:numCache>
                <c:formatCode>General</c:formatCode>
                <c:ptCount val="6"/>
                <c:pt idx="0">
                  <c:v>253400</c:v>
                </c:pt>
                <c:pt idx="1">
                  <c:v>574000</c:v>
                </c:pt>
                <c:pt idx="2">
                  <c:v>657200</c:v>
                </c:pt>
                <c:pt idx="3">
                  <c:v>730000</c:v>
                </c:pt>
                <c:pt idx="4">
                  <c:v>751700</c:v>
                </c:pt>
                <c:pt idx="5">
                  <c:v>782000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2E-4558-BEB2-88923409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19336"/>
        <c:axId val="56171645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NSSF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Sheet1!$A$6:$C$20</c15:sqref>
                        </c15:fullRef>
                        <c15:formulaRef>
                          <c15:sqref>(Sheet1!$A$6:$C$6,Sheet1!$A$12:$C$12,Sheet1!$A$15:$C$15,Sheet1!$A$17:$C$19)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SECURITY</c:v>
                        </c:pt>
                        <c:pt idx="1">
                          <c:v>TRANSPORT</c:v>
                        </c:pt>
                        <c:pt idx="2">
                          <c:v>SECURITY</c:v>
                        </c:pt>
                        <c:pt idx="3">
                          <c:v>SECURITY</c:v>
                        </c:pt>
                        <c:pt idx="4">
                          <c:v>SECURITY</c:v>
                        </c:pt>
                        <c:pt idx="5">
                          <c:v>TRANSPORT</c:v>
                        </c:pt>
                      </c:lvl>
                      <c:lvl>
                        <c:pt idx="0">
                          <c:v>BRENDA</c:v>
                        </c:pt>
                        <c:pt idx="1">
                          <c:v>SIIMA</c:v>
                        </c:pt>
                        <c:pt idx="2">
                          <c:v>AKELLO</c:v>
                        </c:pt>
                        <c:pt idx="3">
                          <c:v>CHEROP</c:v>
                        </c:pt>
                        <c:pt idx="4">
                          <c:v>KAYO</c:v>
                        </c:pt>
                        <c:pt idx="5">
                          <c:v>MERCY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7</c:v>
                        </c:pt>
                        <c:pt idx="2">
                          <c:v>10</c:v>
                        </c:pt>
                        <c:pt idx="3">
                          <c:v>12</c:v>
                        </c:pt>
                        <c:pt idx="4">
                          <c:v>13</c:v>
                        </c:pt>
                        <c:pt idx="5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Sheet1!$I$6:$I$20</c15:sqref>
                        </c15:fullRef>
                        <c15:formulaRef>
                          <c15:sqref>(Sheet1!$I$6,Sheet1!$I$12,Sheet1!$I$15,Sheet1!$I$17:$I$19)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13000</c:v>
                      </c:pt>
                      <c:pt idx="1">
                        <c:v>30000</c:v>
                      </c:pt>
                      <c:pt idx="2">
                        <c:v>34000</c:v>
                      </c:pt>
                      <c:pt idx="3">
                        <c:v>37500</c:v>
                      </c:pt>
                      <c:pt idx="4">
                        <c:v>41500</c:v>
                      </c:pt>
                      <c:pt idx="5">
                        <c:v>40000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22E-4558-BEB2-88923409DA9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PAYE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Sheet1!$A$6:$C$20</c15:sqref>
                        </c15:fullRef>
                        <c15:formulaRef>
                          <c15:sqref>(Sheet1!$A$6:$C$6,Sheet1!$A$12:$C$12,Sheet1!$A$15:$C$15,Sheet1!$A$17:$C$19)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SECURITY</c:v>
                        </c:pt>
                        <c:pt idx="1">
                          <c:v>TRANSPORT</c:v>
                        </c:pt>
                        <c:pt idx="2">
                          <c:v>SECURITY</c:v>
                        </c:pt>
                        <c:pt idx="3">
                          <c:v>SECURITY</c:v>
                        </c:pt>
                        <c:pt idx="4">
                          <c:v>SECURITY</c:v>
                        </c:pt>
                        <c:pt idx="5">
                          <c:v>TRANSPORT</c:v>
                        </c:pt>
                      </c:lvl>
                      <c:lvl>
                        <c:pt idx="0">
                          <c:v>BRENDA</c:v>
                        </c:pt>
                        <c:pt idx="1">
                          <c:v>SIIMA</c:v>
                        </c:pt>
                        <c:pt idx="2">
                          <c:v>AKELLO</c:v>
                        </c:pt>
                        <c:pt idx="3">
                          <c:v>CHEROP</c:v>
                        </c:pt>
                        <c:pt idx="4">
                          <c:v>KAYO</c:v>
                        </c:pt>
                        <c:pt idx="5">
                          <c:v>MERCY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7</c:v>
                        </c:pt>
                        <c:pt idx="2">
                          <c:v>10</c:v>
                        </c:pt>
                        <c:pt idx="3">
                          <c:v>12</c:v>
                        </c:pt>
                        <c:pt idx="4">
                          <c:v>13</c:v>
                        </c:pt>
                        <c:pt idx="5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Sheet1!$J$6:$J$20</c15:sqref>
                        </c15:fullRef>
                        <c15:formulaRef>
                          <c15:sqref>(Sheet1!$J$6,Sheet1!$J$12,Sheet1!$J$15,Sheet1!$J$17:$J$19)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43000</c:v>
                      </c:pt>
                      <c:pt idx="1">
                        <c:v>110000</c:v>
                      </c:pt>
                      <c:pt idx="2">
                        <c:v>118000</c:v>
                      </c:pt>
                      <c:pt idx="3">
                        <c:v>125000</c:v>
                      </c:pt>
                      <c:pt idx="4">
                        <c:v>194500</c:v>
                      </c:pt>
                      <c:pt idx="5">
                        <c:v>130000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2E-4558-BEB2-88923409DA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</c15:sqref>
                        </c15:formulaRef>
                      </c:ext>
                    </c:extLst>
                    <c:strCache>
                      <c:ptCount val="1"/>
                      <c:pt idx="0">
                        <c:v>PAYRANK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Sheet1!$A$6:$C$20</c15:sqref>
                        </c15:fullRef>
                        <c15:formulaRef>
                          <c15:sqref>(Sheet1!$A$6:$C$6,Sheet1!$A$12:$C$12,Sheet1!$A$15:$C$15,Sheet1!$A$17:$C$19)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SECURITY</c:v>
                        </c:pt>
                        <c:pt idx="1">
                          <c:v>TRANSPORT</c:v>
                        </c:pt>
                        <c:pt idx="2">
                          <c:v>SECURITY</c:v>
                        </c:pt>
                        <c:pt idx="3">
                          <c:v>SECURITY</c:v>
                        </c:pt>
                        <c:pt idx="4">
                          <c:v>SECURITY</c:v>
                        </c:pt>
                        <c:pt idx="5">
                          <c:v>TRANSPORT</c:v>
                        </c:pt>
                      </c:lvl>
                      <c:lvl>
                        <c:pt idx="0">
                          <c:v>BRENDA</c:v>
                        </c:pt>
                        <c:pt idx="1">
                          <c:v>SIIMA</c:v>
                        </c:pt>
                        <c:pt idx="2">
                          <c:v>AKELLO</c:v>
                        </c:pt>
                        <c:pt idx="3">
                          <c:v>CHEROP</c:v>
                        </c:pt>
                        <c:pt idx="4">
                          <c:v>KAYO</c:v>
                        </c:pt>
                        <c:pt idx="5">
                          <c:v>MERCY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7</c:v>
                        </c:pt>
                        <c:pt idx="2">
                          <c:v>10</c:v>
                        </c:pt>
                        <c:pt idx="3">
                          <c:v>12</c:v>
                        </c:pt>
                        <c:pt idx="4">
                          <c:v>13</c:v>
                        </c:pt>
                        <c:pt idx="5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Sheet1!$L$6:$L$20</c15:sqref>
                        </c15:fullRef>
                        <c15:formulaRef>
                          <c15:sqref>(Sheet1!$L$6,Sheet1!$L$12,Sheet1!$L$15,Sheet1!$L$17:$L$19)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22E-4558-BEB2-88923409DA95}"/>
                  </c:ext>
                </c:extLst>
              </c15:ser>
            </c15:filteredLineSeries>
          </c:ext>
        </c:extLst>
      </c:lineChart>
      <c:catAx>
        <c:axId val="5617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61716456"/>
        <c:crosses val="autoZero"/>
        <c:auto val="1"/>
        <c:lblAlgn val="ctr"/>
        <c:lblOffset val="100"/>
        <c:noMultiLvlLbl val="0"/>
      </c:catAx>
      <c:valAx>
        <c:axId val="5617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617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142875</xdr:rowOff>
    </xdr:from>
    <xdr:to>
      <xdr:col>15</xdr:col>
      <xdr:colOff>66675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0498B-8204-4DEB-A14B-91B07E9B5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BCC6-7FCC-40D8-A0A7-47266D84C3C0}">
  <dimension ref="A1:L20"/>
  <sheetViews>
    <sheetView tabSelected="1" view="pageLayout" zoomScaleNormal="100" workbookViewId="0">
      <selection activeCell="L3" sqref="L3"/>
    </sheetView>
  </sheetViews>
  <sheetFormatPr defaultRowHeight="15" x14ac:dyDescent="0.25"/>
  <cols>
    <col min="2" max="2" width="10.42578125" bestFit="1" customWidth="1"/>
    <col min="3" max="3" width="13.140625" bestFit="1" customWidth="1"/>
    <col min="4" max="4" width="10" customWidth="1"/>
    <col min="5" max="5" width="9.28515625" customWidth="1"/>
    <col min="6" max="6" width="9.42578125" customWidth="1"/>
    <col min="7" max="7" width="11.140625" customWidth="1"/>
    <col min="8" max="8" width="11.5703125" customWidth="1"/>
  </cols>
  <sheetData>
    <row r="1" spans="1:12" x14ac:dyDescent="0.25">
      <c r="A1" s="10" t="s">
        <v>6</v>
      </c>
      <c r="B1" s="6"/>
      <c r="C1" s="5"/>
      <c r="D1" s="5"/>
      <c r="E1" s="5"/>
      <c r="F1" s="5"/>
      <c r="G1" s="5"/>
      <c r="H1" s="5"/>
      <c r="I1" s="5"/>
      <c r="J1" s="5"/>
      <c r="K1" s="5"/>
      <c r="L1" s="6"/>
    </row>
    <row r="2" spans="1:12" x14ac:dyDescent="0.25">
      <c r="A2" s="1" t="s">
        <v>1</v>
      </c>
      <c r="B2" s="3" t="s">
        <v>2</v>
      </c>
      <c r="L2" s="3"/>
    </row>
    <row r="3" spans="1:12" x14ac:dyDescent="0.25">
      <c r="A3" s="2">
        <v>0.12</v>
      </c>
      <c r="B3" s="4">
        <v>7.0000000000000007E-2</v>
      </c>
      <c r="L3" s="3"/>
    </row>
    <row r="4" spans="1:12" x14ac:dyDescent="0.25">
      <c r="A4" s="1"/>
      <c r="L4" s="3"/>
    </row>
    <row r="5" spans="1:12" x14ac:dyDescent="0.25">
      <c r="A5" s="11" t="s">
        <v>9</v>
      </c>
      <c r="B5" s="12" t="s">
        <v>7</v>
      </c>
      <c r="C5" s="12" t="s">
        <v>8</v>
      </c>
      <c r="D5" s="12" t="s">
        <v>0</v>
      </c>
      <c r="E5" s="12" t="s">
        <v>1</v>
      </c>
      <c r="F5" s="12" t="s">
        <v>2</v>
      </c>
      <c r="G5" s="12" t="s">
        <v>32</v>
      </c>
      <c r="H5" s="13" t="s">
        <v>33</v>
      </c>
      <c r="I5" s="12" t="s">
        <v>3</v>
      </c>
      <c r="J5" s="12" t="s">
        <v>4</v>
      </c>
      <c r="K5" s="12" t="s">
        <v>5</v>
      </c>
      <c r="L5" s="14" t="s">
        <v>31</v>
      </c>
    </row>
    <row r="6" spans="1:12" x14ac:dyDescent="0.25">
      <c r="A6" s="1">
        <f t="shared" ref="A6:A20" si="0">ROW()-5</f>
        <v>1</v>
      </c>
      <c r="B6" t="s">
        <v>20</v>
      </c>
      <c r="C6" t="s">
        <v>26</v>
      </c>
      <c r="D6">
        <v>260000</v>
      </c>
      <c r="E6">
        <f t="shared" ref="E6:E20" si="1">D6*12%</f>
        <v>31200</v>
      </c>
      <c r="F6">
        <f t="shared" ref="F6:F20" si="2">D6*7%</f>
        <v>18200</v>
      </c>
      <c r="G6">
        <f t="shared" ref="G6:G20" si="3">IF(C6="Accounts",95000,IF(C6="Security",80000,IF(C6="Kitchen",90000,IF(C6="Manager",60000,IF(C6="Reception",30000,15000)))))</f>
        <v>80000</v>
      </c>
      <c r="H6">
        <f t="shared" ref="H6:H20" si="4">SUM(D6:F6)</f>
        <v>309400</v>
      </c>
      <c r="I6">
        <f t="shared" ref="I6:I20" si="5">5%*D6</f>
        <v>13000</v>
      </c>
      <c r="J6">
        <f t="shared" ref="J6:J20" si="6">IF(D6&lt;=250000,0,IF(AND(D6&gt;250000,D6&lt;=450000),250000-220000+0.05*(D6),IF(AND(D6&gt;450000,D6&lt;=800000),250000-200000+0.1*(D6),IF(AND(D6&gt;800000,D6&lt;=1200000),250000-180000+0.15*(D6),250000-160000+0.2*(D6)))))</f>
        <v>43000</v>
      </c>
      <c r="K6">
        <f t="shared" ref="K6:K20" si="7">H6-(I6+J6)</f>
        <v>253400</v>
      </c>
      <c r="L6" s="3">
        <f t="shared" ref="L6:L20" si="8">RANK(K6,$K$6:$K$20,1)</f>
        <v>1</v>
      </c>
    </row>
    <row r="7" spans="1:12" x14ac:dyDescent="0.25">
      <c r="A7" s="1">
        <f t="shared" si="0"/>
        <v>2</v>
      </c>
      <c r="B7" t="s">
        <v>24</v>
      </c>
      <c r="C7" t="s">
        <v>29</v>
      </c>
      <c r="D7">
        <v>300000</v>
      </c>
      <c r="E7">
        <f t="shared" si="1"/>
        <v>36000</v>
      </c>
      <c r="F7">
        <f t="shared" si="2"/>
        <v>21000.000000000004</v>
      </c>
      <c r="G7">
        <f t="shared" si="3"/>
        <v>30000</v>
      </c>
      <c r="H7">
        <f t="shared" si="4"/>
        <v>357000</v>
      </c>
      <c r="I7">
        <f t="shared" si="5"/>
        <v>15000</v>
      </c>
      <c r="J7">
        <f t="shared" si="6"/>
        <v>45000</v>
      </c>
      <c r="K7">
        <f t="shared" si="7"/>
        <v>297000</v>
      </c>
      <c r="L7" s="3">
        <f t="shared" si="8"/>
        <v>2</v>
      </c>
    </row>
    <row r="8" spans="1:12" x14ac:dyDescent="0.25">
      <c r="A8" s="1">
        <f t="shared" si="0"/>
        <v>3</v>
      </c>
      <c r="B8" t="s">
        <v>18</v>
      </c>
      <c r="C8" t="s">
        <v>28</v>
      </c>
      <c r="D8">
        <v>330000</v>
      </c>
      <c r="E8">
        <f t="shared" si="1"/>
        <v>39600</v>
      </c>
      <c r="F8">
        <f t="shared" si="2"/>
        <v>23100.000000000004</v>
      </c>
      <c r="G8">
        <f t="shared" si="3"/>
        <v>60000</v>
      </c>
      <c r="H8">
        <f t="shared" si="4"/>
        <v>392700</v>
      </c>
      <c r="I8">
        <f t="shared" si="5"/>
        <v>16500</v>
      </c>
      <c r="J8">
        <f t="shared" si="6"/>
        <v>46500</v>
      </c>
      <c r="K8">
        <f t="shared" si="7"/>
        <v>329700</v>
      </c>
      <c r="L8" s="3">
        <f t="shared" si="8"/>
        <v>3</v>
      </c>
    </row>
    <row r="9" spans="1:12" x14ac:dyDescent="0.25">
      <c r="A9" s="1">
        <f t="shared" si="0"/>
        <v>4</v>
      </c>
      <c r="B9" t="s">
        <v>17</v>
      </c>
      <c r="C9" t="s">
        <v>25</v>
      </c>
      <c r="D9">
        <v>440000</v>
      </c>
      <c r="E9">
        <f t="shared" si="1"/>
        <v>52800</v>
      </c>
      <c r="F9">
        <f t="shared" si="2"/>
        <v>30800.000000000004</v>
      </c>
      <c r="G9">
        <f t="shared" si="3"/>
        <v>95000</v>
      </c>
      <c r="H9">
        <f t="shared" si="4"/>
        <v>523600</v>
      </c>
      <c r="I9">
        <f t="shared" si="5"/>
        <v>22000</v>
      </c>
      <c r="J9">
        <f t="shared" si="6"/>
        <v>52000</v>
      </c>
      <c r="K9">
        <f t="shared" si="7"/>
        <v>449600</v>
      </c>
      <c r="L9" s="3">
        <f t="shared" si="8"/>
        <v>4</v>
      </c>
    </row>
    <row r="10" spans="1:12" x14ac:dyDescent="0.25">
      <c r="A10" s="1">
        <f t="shared" si="0"/>
        <v>5</v>
      </c>
      <c r="B10" t="s">
        <v>14</v>
      </c>
      <c r="C10" t="s">
        <v>25</v>
      </c>
      <c r="D10">
        <v>450000</v>
      </c>
      <c r="E10">
        <f t="shared" si="1"/>
        <v>54000</v>
      </c>
      <c r="F10">
        <f t="shared" si="2"/>
        <v>31500.000000000004</v>
      </c>
      <c r="G10">
        <f t="shared" si="3"/>
        <v>95000</v>
      </c>
      <c r="H10">
        <f t="shared" si="4"/>
        <v>535500</v>
      </c>
      <c r="I10">
        <f t="shared" si="5"/>
        <v>22500</v>
      </c>
      <c r="J10">
        <f t="shared" si="6"/>
        <v>52500</v>
      </c>
      <c r="K10">
        <f t="shared" si="7"/>
        <v>460500</v>
      </c>
      <c r="L10" s="3">
        <f t="shared" si="8"/>
        <v>5</v>
      </c>
    </row>
    <row r="11" spans="1:12" x14ac:dyDescent="0.25">
      <c r="A11" s="1">
        <f t="shared" si="0"/>
        <v>6</v>
      </c>
      <c r="B11" t="s">
        <v>12</v>
      </c>
      <c r="C11" t="s">
        <v>27</v>
      </c>
      <c r="D11">
        <v>550000</v>
      </c>
      <c r="E11">
        <f t="shared" si="1"/>
        <v>66000</v>
      </c>
      <c r="F11">
        <f t="shared" si="2"/>
        <v>38500.000000000007</v>
      </c>
      <c r="G11">
        <f t="shared" si="3"/>
        <v>90000</v>
      </c>
      <c r="H11">
        <f t="shared" si="4"/>
        <v>654500</v>
      </c>
      <c r="I11">
        <f t="shared" si="5"/>
        <v>27500</v>
      </c>
      <c r="J11">
        <f t="shared" si="6"/>
        <v>105000</v>
      </c>
      <c r="K11">
        <f t="shared" si="7"/>
        <v>522000</v>
      </c>
      <c r="L11" s="3">
        <f t="shared" si="8"/>
        <v>6</v>
      </c>
    </row>
    <row r="12" spans="1:12" x14ac:dyDescent="0.25">
      <c r="A12" s="1">
        <f t="shared" si="0"/>
        <v>7</v>
      </c>
      <c r="B12" t="s">
        <v>22</v>
      </c>
      <c r="C12" t="s">
        <v>30</v>
      </c>
      <c r="D12">
        <v>600000</v>
      </c>
      <c r="E12">
        <f t="shared" si="1"/>
        <v>72000</v>
      </c>
      <c r="F12">
        <f t="shared" si="2"/>
        <v>42000.000000000007</v>
      </c>
      <c r="G12">
        <f t="shared" si="3"/>
        <v>15000</v>
      </c>
      <c r="H12">
        <f t="shared" si="4"/>
        <v>714000</v>
      </c>
      <c r="I12">
        <f t="shared" si="5"/>
        <v>30000</v>
      </c>
      <c r="J12">
        <f t="shared" si="6"/>
        <v>110000</v>
      </c>
      <c r="K12">
        <f t="shared" si="7"/>
        <v>574000</v>
      </c>
      <c r="L12" s="3">
        <f t="shared" si="8"/>
        <v>7</v>
      </c>
    </row>
    <row r="13" spans="1:12" x14ac:dyDescent="0.25">
      <c r="A13" s="1">
        <f t="shared" si="0"/>
        <v>8</v>
      </c>
      <c r="B13" t="s">
        <v>16</v>
      </c>
      <c r="C13" t="s">
        <v>28</v>
      </c>
      <c r="D13">
        <v>630000</v>
      </c>
      <c r="E13">
        <f t="shared" si="1"/>
        <v>75600</v>
      </c>
      <c r="F13">
        <f t="shared" si="2"/>
        <v>44100.000000000007</v>
      </c>
      <c r="G13">
        <f t="shared" si="3"/>
        <v>60000</v>
      </c>
      <c r="H13">
        <f t="shared" si="4"/>
        <v>749700</v>
      </c>
      <c r="I13">
        <f t="shared" si="5"/>
        <v>31500</v>
      </c>
      <c r="J13">
        <f t="shared" si="6"/>
        <v>113000</v>
      </c>
      <c r="K13">
        <f t="shared" si="7"/>
        <v>605200</v>
      </c>
      <c r="L13" s="3">
        <f t="shared" si="8"/>
        <v>8</v>
      </c>
    </row>
    <row r="14" spans="1:12" x14ac:dyDescent="0.25">
      <c r="A14" s="1">
        <f t="shared" si="0"/>
        <v>9</v>
      </c>
      <c r="B14" t="s">
        <v>21</v>
      </c>
      <c r="C14" t="s">
        <v>29</v>
      </c>
      <c r="D14">
        <v>660000</v>
      </c>
      <c r="E14">
        <f t="shared" si="1"/>
        <v>79200</v>
      </c>
      <c r="F14">
        <f t="shared" si="2"/>
        <v>46200.000000000007</v>
      </c>
      <c r="G14">
        <f t="shared" si="3"/>
        <v>30000</v>
      </c>
      <c r="H14">
        <f t="shared" si="4"/>
        <v>785400</v>
      </c>
      <c r="I14">
        <f t="shared" si="5"/>
        <v>33000</v>
      </c>
      <c r="J14">
        <f t="shared" si="6"/>
        <v>116000</v>
      </c>
      <c r="K14">
        <f t="shared" si="7"/>
        <v>636400</v>
      </c>
      <c r="L14" s="3">
        <f t="shared" si="8"/>
        <v>9</v>
      </c>
    </row>
    <row r="15" spans="1:12" x14ac:dyDescent="0.25">
      <c r="A15" s="1">
        <f t="shared" si="0"/>
        <v>10</v>
      </c>
      <c r="B15" t="s">
        <v>13</v>
      </c>
      <c r="C15" t="s">
        <v>26</v>
      </c>
      <c r="D15">
        <v>680000</v>
      </c>
      <c r="E15">
        <f t="shared" si="1"/>
        <v>81600</v>
      </c>
      <c r="F15">
        <f t="shared" si="2"/>
        <v>47600.000000000007</v>
      </c>
      <c r="G15">
        <f t="shared" si="3"/>
        <v>80000</v>
      </c>
      <c r="H15">
        <f t="shared" si="4"/>
        <v>809200</v>
      </c>
      <c r="I15">
        <f t="shared" si="5"/>
        <v>34000</v>
      </c>
      <c r="J15">
        <f t="shared" si="6"/>
        <v>118000</v>
      </c>
      <c r="K15">
        <f t="shared" si="7"/>
        <v>657200</v>
      </c>
      <c r="L15" s="3">
        <f t="shared" si="8"/>
        <v>10</v>
      </c>
    </row>
    <row r="16" spans="1:12" x14ac:dyDescent="0.25">
      <c r="A16" s="1">
        <f t="shared" si="0"/>
        <v>11</v>
      </c>
      <c r="B16" t="s">
        <v>10</v>
      </c>
      <c r="C16" t="s">
        <v>25</v>
      </c>
      <c r="D16">
        <v>685000</v>
      </c>
      <c r="E16">
        <f t="shared" si="1"/>
        <v>82200</v>
      </c>
      <c r="F16">
        <f t="shared" si="2"/>
        <v>47950.000000000007</v>
      </c>
      <c r="G16">
        <f t="shared" si="3"/>
        <v>95000</v>
      </c>
      <c r="H16">
        <f t="shared" si="4"/>
        <v>815150</v>
      </c>
      <c r="I16">
        <f t="shared" si="5"/>
        <v>34250</v>
      </c>
      <c r="J16">
        <f t="shared" si="6"/>
        <v>118500</v>
      </c>
      <c r="K16">
        <f t="shared" si="7"/>
        <v>662400</v>
      </c>
      <c r="L16" s="3">
        <f t="shared" si="8"/>
        <v>11</v>
      </c>
    </row>
    <row r="17" spans="1:12" x14ac:dyDescent="0.25">
      <c r="A17" s="1">
        <f t="shared" si="0"/>
        <v>12</v>
      </c>
      <c r="B17" t="s">
        <v>15</v>
      </c>
      <c r="C17" t="s">
        <v>26</v>
      </c>
      <c r="D17">
        <v>750000</v>
      </c>
      <c r="E17">
        <f t="shared" si="1"/>
        <v>90000</v>
      </c>
      <c r="F17">
        <f t="shared" si="2"/>
        <v>52500.000000000007</v>
      </c>
      <c r="G17">
        <f t="shared" si="3"/>
        <v>80000</v>
      </c>
      <c r="H17">
        <f t="shared" si="4"/>
        <v>892500</v>
      </c>
      <c r="I17">
        <f t="shared" si="5"/>
        <v>37500</v>
      </c>
      <c r="J17">
        <f t="shared" si="6"/>
        <v>125000</v>
      </c>
      <c r="K17">
        <f t="shared" si="7"/>
        <v>730000</v>
      </c>
      <c r="L17" s="3">
        <f t="shared" si="8"/>
        <v>12</v>
      </c>
    </row>
    <row r="18" spans="1:12" x14ac:dyDescent="0.25">
      <c r="A18" s="1">
        <f t="shared" si="0"/>
        <v>13</v>
      </c>
      <c r="B18" t="s">
        <v>11</v>
      </c>
      <c r="C18" t="s">
        <v>26</v>
      </c>
      <c r="D18">
        <v>830000</v>
      </c>
      <c r="E18">
        <f t="shared" si="1"/>
        <v>99600</v>
      </c>
      <c r="F18">
        <f t="shared" si="2"/>
        <v>58100.000000000007</v>
      </c>
      <c r="G18">
        <f t="shared" si="3"/>
        <v>80000</v>
      </c>
      <c r="H18">
        <f t="shared" si="4"/>
        <v>987700</v>
      </c>
      <c r="I18">
        <f t="shared" si="5"/>
        <v>41500</v>
      </c>
      <c r="J18">
        <f t="shared" si="6"/>
        <v>194500</v>
      </c>
      <c r="K18">
        <f t="shared" si="7"/>
        <v>751700</v>
      </c>
      <c r="L18" s="3">
        <f t="shared" si="8"/>
        <v>13</v>
      </c>
    </row>
    <row r="19" spans="1:12" x14ac:dyDescent="0.25">
      <c r="A19" s="1">
        <f t="shared" si="0"/>
        <v>14</v>
      </c>
      <c r="B19" t="s">
        <v>23</v>
      </c>
      <c r="C19" t="s">
        <v>30</v>
      </c>
      <c r="D19">
        <v>800000</v>
      </c>
      <c r="E19">
        <f t="shared" si="1"/>
        <v>96000</v>
      </c>
      <c r="F19">
        <f t="shared" si="2"/>
        <v>56000.000000000007</v>
      </c>
      <c r="G19">
        <f t="shared" si="3"/>
        <v>15000</v>
      </c>
      <c r="H19">
        <f t="shared" si="4"/>
        <v>952000</v>
      </c>
      <c r="I19">
        <f t="shared" si="5"/>
        <v>40000</v>
      </c>
      <c r="J19">
        <f t="shared" si="6"/>
        <v>130000</v>
      </c>
      <c r="K19">
        <f t="shared" si="7"/>
        <v>782000</v>
      </c>
      <c r="L19" s="3">
        <f t="shared" si="8"/>
        <v>14</v>
      </c>
    </row>
    <row r="20" spans="1:12" x14ac:dyDescent="0.25">
      <c r="A20" s="7">
        <f t="shared" si="0"/>
        <v>15</v>
      </c>
      <c r="B20" s="8" t="s">
        <v>19</v>
      </c>
      <c r="C20" s="8" t="s">
        <v>29</v>
      </c>
      <c r="D20" s="8">
        <v>910000</v>
      </c>
      <c r="E20" s="8">
        <f t="shared" si="1"/>
        <v>109200</v>
      </c>
      <c r="F20" s="8">
        <f t="shared" si="2"/>
        <v>63700.000000000007</v>
      </c>
      <c r="G20" s="8">
        <f t="shared" si="3"/>
        <v>30000</v>
      </c>
      <c r="H20" s="8">
        <f t="shared" si="4"/>
        <v>1082900</v>
      </c>
      <c r="I20" s="8">
        <f t="shared" si="5"/>
        <v>45500</v>
      </c>
      <c r="J20" s="8">
        <f t="shared" si="6"/>
        <v>206500</v>
      </c>
      <c r="K20" s="8">
        <f t="shared" si="7"/>
        <v>830900</v>
      </c>
      <c r="L20" s="9">
        <f t="shared" si="8"/>
        <v>15</v>
      </c>
    </row>
  </sheetData>
  <sortState xmlns:xlrd2="http://schemas.microsoft.com/office/spreadsheetml/2017/richdata2" ref="A6:L20">
    <sortCondition ref="K6:K20"/>
  </sortState>
  <pageMargins left="0.98425196850393704" right="0.98425196850393704" top="0.98425196850393704" bottom="0.98425196850393704" header="0.51181102362204722" footer="0.51181102362204722"/>
  <pageSetup paperSize="3" orientation="landscape" r:id="rId1"/>
  <headerFooter>
    <oddHeader xml:space="preserve">&amp;CKHAUKHA RONALD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711C-1570-457F-AEA3-AB7BC3B6CEFA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BLESSED ROLAND</dc:creator>
  <cp:lastModifiedBy>BLESSED ROLAND</cp:lastModifiedBy>
  <dcterms:created xsi:type="dcterms:W3CDTF">2024-09-25T05:11:40Z</dcterms:created>
  <dcterms:modified xsi:type="dcterms:W3CDTF">2024-09-27T10:19:19Z</dcterms:modified>
</cp:coreProperties>
</file>