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ROLAND\Documents\ACCOUNTING\"/>
    </mc:Choice>
  </mc:AlternateContent>
  <xr:revisionPtr revIDLastSave="0" documentId="13_ncr:1_{FCE5A10C-52BC-49AF-8359-AE5E64772570}" xr6:coauthVersionLast="47" xr6:coauthVersionMax="47" xr10:uidLastSave="{00000000-0000-0000-0000-000000000000}"/>
  <bookViews>
    <workbookView xWindow="-120" yWindow="-120" windowWidth="20730" windowHeight="11160" xr2:uid="{4265B55E-A447-4128-B16D-B6F0CECA07E3}"/>
  </bookViews>
  <sheets>
    <sheet name=" methods" sheetId="1" r:id="rId1"/>
    <sheet name="SYD TABLE" sheetId="2" r:id="rId2"/>
    <sheet name="depreciation shedu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5" i="3"/>
  <c r="D34" i="3"/>
  <c r="D33" i="3"/>
  <c r="D32" i="3"/>
  <c r="C36" i="3"/>
  <c r="C35" i="3"/>
  <c r="C34" i="3"/>
  <c r="C33" i="3"/>
  <c r="C32" i="3"/>
  <c r="B36" i="3"/>
  <c r="B35" i="3"/>
  <c r="B34" i="3"/>
  <c r="B33" i="3"/>
  <c r="B32" i="3"/>
  <c r="B37" i="3"/>
  <c r="D27" i="3"/>
  <c r="D26" i="3"/>
  <c r="D25" i="3"/>
  <c r="D24" i="3"/>
  <c r="D23" i="3"/>
  <c r="C27" i="3"/>
  <c r="C26" i="3"/>
  <c r="C25" i="3"/>
  <c r="C24" i="3"/>
  <c r="C23" i="3"/>
  <c r="B23" i="3"/>
  <c r="B27" i="3"/>
  <c r="B26" i="3"/>
  <c r="B25" i="3"/>
  <c r="B24" i="3"/>
  <c r="B28" i="3"/>
  <c r="D18" i="3"/>
  <c r="D17" i="3"/>
  <c r="D16" i="3"/>
  <c r="D15" i="3"/>
  <c r="D14" i="3"/>
  <c r="C18" i="3"/>
  <c r="C17" i="3"/>
  <c r="C16" i="3"/>
  <c r="C15" i="3"/>
  <c r="B18" i="3"/>
  <c r="B17" i="3"/>
  <c r="B16" i="3"/>
  <c r="B15" i="3"/>
  <c r="C14" i="3"/>
  <c r="B14" i="3"/>
  <c r="B19" i="3"/>
  <c r="D17" i="2"/>
  <c r="D16" i="2"/>
  <c r="D15" i="2"/>
  <c r="D14" i="2"/>
  <c r="D13" i="2"/>
  <c r="C17" i="2"/>
  <c r="C16" i="2"/>
  <c r="C15" i="2"/>
  <c r="C14" i="2"/>
  <c r="C13" i="2"/>
  <c r="B17" i="2"/>
  <c r="B16" i="2"/>
  <c r="B15" i="2"/>
  <c r="B14" i="2"/>
  <c r="B13" i="2"/>
  <c r="B30" i="1"/>
  <c r="B36" i="1"/>
  <c r="D36" i="1"/>
  <c r="D30" i="1" s="1"/>
  <c r="C36" i="1"/>
  <c r="C30" i="1" s="1"/>
  <c r="D26" i="1"/>
  <c r="D25" i="1"/>
  <c r="D24" i="1"/>
  <c r="D23" i="1"/>
  <c r="D22" i="1"/>
  <c r="C26" i="1"/>
  <c r="C25" i="1"/>
  <c r="C24" i="1"/>
  <c r="C23" i="1"/>
  <c r="C22" i="1"/>
  <c r="B26" i="1"/>
  <c r="B25" i="1"/>
  <c r="B24" i="1"/>
  <c r="B23" i="1"/>
  <c r="B22" i="1"/>
  <c r="D18" i="1"/>
  <c r="D17" i="1"/>
  <c r="D16" i="1"/>
  <c r="D15" i="1"/>
  <c r="D14" i="1"/>
  <c r="C18" i="1"/>
  <c r="C17" i="1"/>
  <c r="C16" i="1"/>
  <c r="C15" i="1"/>
  <c r="C14" i="1"/>
  <c r="B18" i="1"/>
  <c r="B17" i="1"/>
  <c r="B16" i="1"/>
  <c r="B15" i="1"/>
  <c r="B14" i="1"/>
  <c r="B31" i="1" l="1"/>
  <c r="D31" i="1"/>
  <c r="C31" i="1"/>
  <c r="C32" i="1" s="1"/>
  <c r="C33" i="1" s="1"/>
  <c r="B32" i="1" l="1"/>
  <c r="B33" i="1" s="1"/>
  <c r="C34" i="1"/>
  <c r="C35" i="1" s="1"/>
  <c r="D32" i="1"/>
  <c r="B34" i="1" l="1"/>
  <c r="B35" i="1" s="1"/>
  <c r="D33" i="1"/>
  <c r="D34" i="1"/>
  <c r="D35" i="1" l="1"/>
</calcChain>
</file>

<file path=xl/sharedStrings.xml><?xml version="1.0" encoding="utf-8"?>
<sst xmlns="http://schemas.openxmlformats.org/spreadsheetml/2006/main" count="81" uniqueCount="33">
  <si>
    <t>ASSETS</t>
  </si>
  <si>
    <t>A</t>
  </si>
  <si>
    <t>B</t>
  </si>
  <si>
    <t>C</t>
  </si>
  <si>
    <t>Assets cost</t>
  </si>
  <si>
    <t>Residual value</t>
  </si>
  <si>
    <t>Useful life of the asset</t>
  </si>
  <si>
    <t>life time production (units)</t>
  </si>
  <si>
    <t>units produced in year 1</t>
  </si>
  <si>
    <t>units produced in year 2</t>
  </si>
  <si>
    <t>units produced In year 3</t>
  </si>
  <si>
    <t>units produced in year 4</t>
  </si>
  <si>
    <t>units produced in year 5</t>
  </si>
  <si>
    <t>STRAIGHT LINE DEPRECIATION</t>
  </si>
  <si>
    <t xml:space="preserve"> (Cost - Salvage Value) / Useful Life</t>
  </si>
  <si>
    <t>UNITS OF PRODUCTION</t>
  </si>
  <si>
    <t>YEAR</t>
  </si>
  <si>
    <t>ASSET A</t>
  </si>
  <si>
    <t>ASSET B</t>
  </si>
  <si>
    <t>ASSET C</t>
  </si>
  <si>
    <t>Depreciation = (Asset Cost - Residual Value) / Life-Time Production * Units Produced</t>
  </si>
  <si>
    <t xml:space="preserve">DOUBLE DECLINING </t>
  </si>
  <si>
    <t>BOOK VALUE</t>
  </si>
  <si>
    <t>ACCUMULATED DEPRECITATION</t>
  </si>
  <si>
    <t>DEPRECIATION RATE(%)</t>
  </si>
  <si>
    <t>DEPRECIATION EXPENSE</t>
  </si>
  <si>
    <t>ACCUMULATED DEPRECIATION</t>
  </si>
  <si>
    <t>DEPRECIATION(%)</t>
  </si>
  <si>
    <t>ASSET A DEPRECIATION SHEDULE</t>
  </si>
  <si>
    <t>ASSET B DEPRECIATION SCHEDULE</t>
  </si>
  <si>
    <t>ASSET C DEPRECIATION SCHEDULE</t>
  </si>
  <si>
    <t xml:space="preserve">ACCUMULATED DEPRECIATION </t>
  </si>
  <si>
    <t>SYD FUNCTION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</si>
</sst>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GX]\ #,##0"/>
    <numFmt numFmtId="165" formatCode="[$UGX]\ #,##0.00"/>
    <numFmt numFmtId="166" formatCode="[$UGX]\ #,##0.00;[Red]\-[$UGX]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3D1C-7249-4CA8-B4BC-AF83416F547A}">
  <dimension ref="A1:J36"/>
  <sheetViews>
    <sheetView tabSelected="1" topLeftCell="A16" zoomScale="85" zoomScaleNormal="85" workbookViewId="0">
      <selection activeCell="E38" sqref="E38"/>
    </sheetView>
  </sheetViews>
  <sheetFormatPr defaultRowHeight="15" x14ac:dyDescent="0.25"/>
  <cols>
    <col min="1" max="1" width="29.28515625" bestFit="1" customWidth="1"/>
    <col min="2" max="2" width="22.5703125" customWidth="1"/>
    <col min="3" max="3" width="18.140625" customWidth="1"/>
    <col min="4" max="4" width="18.42578125" customWidth="1"/>
    <col min="5" max="5" width="17.5703125" customWidth="1"/>
    <col min="6" max="6" width="13.85546875" customWidth="1"/>
    <col min="7" max="7" width="14.140625" bestFit="1" customWidth="1"/>
    <col min="8" max="8" width="14.5703125" customWidth="1"/>
    <col min="9" max="9" width="13.7109375" customWidth="1"/>
    <col min="10" max="10" width="13.7109375" style="1" customWidth="1"/>
    <col min="11" max="11" width="13.710937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8" x14ac:dyDescent="0.25">
      <c r="A2" s="6" t="s">
        <v>4</v>
      </c>
      <c r="B2" s="7">
        <v>13000000000</v>
      </c>
      <c r="C2" s="7">
        <v>750000000</v>
      </c>
      <c r="D2" s="7">
        <v>2500000000</v>
      </c>
      <c r="E2" s="2"/>
    </row>
    <row r="3" spans="1:8" x14ac:dyDescent="0.25">
      <c r="A3" s="6" t="s">
        <v>5</v>
      </c>
      <c r="B3" s="7">
        <v>840000000</v>
      </c>
      <c r="C3" s="7">
        <v>350000000</v>
      </c>
      <c r="D3" s="7">
        <v>1250000000</v>
      </c>
      <c r="E3" s="2"/>
    </row>
    <row r="4" spans="1:8" x14ac:dyDescent="0.25">
      <c r="A4" s="6" t="s">
        <v>6</v>
      </c>
      <c r="B4" s="6">
        <v>12</v>
      </c>
      <c r="C4" s="6">
        <v>7</v>
      </c>
      <c r="D4" s="6">
        <v>9</v>
      </c>
      <c r="H4" s="1"/>
    </row>
    <row r="5" spans="1:8" x14ac:dyDescent="0.25">
      <c r="A5" s="6" t="s">
        <v>7</v>
      </c>
      <c r="B5" s="7">
        <v>840000000</v>
      </c>
      <c r="C5" s="7">
        <v>420000000</v>
      </c>
      <c r="D5" s="7">
        <v>620000000</v>
      </c>
      <c r="E5" s="2"/>
    </row>
    <row r="6" spans="1:8" x14ac:dyDescent="0.25">
      <c r="A6" s="6" t="s">
        <v>8</v>
      </c>
      <c r="B6" s="7">
        <v>69000000</v>
      </c>
      <c r="C6" s="7">
        <v>35000000</v>
      </c>
      <c r="D6" s="7">
        <v>52000000</v>
      </c>
      <c r="E6" s="2"/>
    </row>
    <row r="7" spans="1:8" x14ac:dyDescent="0.25">
      <c r="A7" s="6" t="s">
        <v>9</v>
      </c>
      <c r="B7" s="7">
        <v>74000000</v>
      </c>
      <c r="C7" s="7">
        <v>39000000</v>
      </c>
      <c r="D7" s="7">
        <v>56000000</v>
      </c>
      <c r="E7" s="2"/>
    </row>
    <row r="8" spans="1:8" x14ac:dyDescent="0.25">
      <c r="A8" s="6" t="s">
        <v>10</v>
      </c>
      <c r="B8" s="7">
        <v>78000000</v>
      </c>
      <c r="C8" s="7">
        <v>43000000</v>
      </c>
      <c r="D8" s="7">
        <v>60000000</v>
      </c>
      <c r="E8" s="2"/>
    </row>
    <row r="9" spans="1:8" x14ac:dyDescent="0.25">
      <c r="A9" s="6" t="s">
        <v>11</v>
      </c>
      <c r="B9" s="7">
        <v>82000000</v>
      </c>
      <c r="C9" s="7">
        <v>47000000</v>
      </c>
      <c r="D9" s="7">
        <v>64000000</v>
      </c>
      <c r="E9" s="2"/>
    </row>
    <row r="10" spans="1:8" x14ac:dyDescent="0.25">
      <c r="A10" s="6" t="s">
        <v>12</v>
      </c>
      <c r="B10" s="7">
        <v>86000000</v>
      </c>
      <c r="C10" s="7">
        <v>51000000</v>
      </c>
      <c r="D10" s="7">
        <v>68000000</v>
      </c>
      <c r="E10" s="2"/>
    </row>
    <row r="11" spans="1:8" x14ac:dyDescent="0.25">
      <c r="B11" s="2"/>
      <c r="C11" s="2"/>
      <c r="D11" s="2"/>
      <c r="E11" s="2"/>
    </row>
    <row r="12" spans="1:8" x14ac:dyDescent="0.25">
      <c r="A12" t="s">
        <v>13</v>
      </c>
      <c r="C12" t="s">
        <v>14</v>
      </c>
    </row>
    <row r="13" spans="1:8" x14ac:dyDescent="0.25">
      <c r="A13" s="6" t="s">
        <v>16</v>
      </c>
      <c r="B13" s="6" t="s">
        <v>17</v>
      </c>
      <c r="C13" s="6" t="s">
        <v>18</v>
      </c>
      <c r="D13" s="6" t="s">
        <v>19</v>
      </c>
    </row>
    <row r="14" spans="1:8" x14ac:dyDescent="0.25">
      <c r="A14" s="6">
        <v>1</v>
      </c>
      <c r="B14" s="7">
        <f>(B2-B3)/B4</f>
        <v>1013333333.3333334</v>
      </c>
      <c r="C14" s="7">
        <f>(C2-C3)/C4</f>
        <v>57142857.142857142</v>
      </c>
      <c r="D14" s="7">
        <f>(D2-D3)/D4</f>
        <v>138888888.8888889</v>
      </c>
    </row>
    <row r="15" spans="1:8" x14ac:dyDescent="0.25">
      <c r="A15" s="6">
        <v>2</v>
      </c>
      <c r="B15" s="7">
        <f>(B2-B3)/B4</f>
        <v>1013333333.3333334</v>
      </c>
      <c r="C15" s="7">
        <f>(C2-C3)/C4</f>
        <v>57142857.142857142</v>
      </c>
      <c r="D15" s="7">
        <f>(D2-D3)/D4</f>
        <v>138888888.8888889</v>
      </c>
    </row>
    <row r="16" spans="1:8" x14ac:dyDescent="0.25">
      <c r="A16" s="6">
        <v>3</v>
      </c>
      <c r="B16" s="7">
        <f>(B2-B3)/B4</f>
        <v>1013333333.3333334</v>
      </c>
      <c r="C16" s="7">
        <f>(C2-C3)/C4</f>
        <v>57142857.142857142</v>
      </c>
      <c r="D16" s="7">
        <f>(D2-D3)/D4</f>
        <v>138888888.8888889</v>
      </c>
    </row>
    <row r="17" spans="1:4" x14ac:dyDescent="0.25">
      <c r="A17" s="6">
        <v>4</v>
      </c>
      <c r="B17" s="7">
        <f>(B2-B3)/B4</f>
        <v>1013333333.3333334</v>
      </c>
      <c r="C17" s="7">
        <f>(C2-C3)/C4</f>
        <v>57142857.142857142</v>
      </c>
      <c r="D17" s="7">
        <f>(D2-D3)/D4</f>
        <v>138888888.8888889</v>
      </c>
    </row>
    <row r="18" spans="1:4" x14ac:dyDescent="0.25">
      <c r="A18" s="6">
        <v>5</v>
      </c>
      <c r="B18" s="7">
        <f>(B2-B3)/B4</f>
        <v>1013333333.3333334</v>
      </c>
      <c r="C18" s="7">
        <f>(C2-C3)/C4</f>
        <v>57142857.142857142</v>
      </c>
      <c r="D18" s="7">
        <f>(D2-D3)/D4</f>
        <v>138888888.8888889</v>
      </c>
    </row>
    <row r="19" spans="1:4" x14ac:dyDescent="0.25">
      <c r="A19" s="6"/>
      <c r="B19" s="6"/>
      <c r="C19" s="6"/>
      <c r="D19" s="6"/>
    </row>
    <row r="20" spans="1:4" x14ac:dyDescent="0.25">
      <c r="A20" t="s">
        <v>15</v>
      </c>
      <c r="C20" s="4" t="s">
        <v>20</v>
      </c>
    </row>
    <row r="21" spans="1:4" x14ac:dyDescent="0.25">
      <c r="A21" s="6" t="s">
        <v>16</v>
      </c>
      <c r="B21" s="6" t="s">
        <v>17</v>
      </c>
      <c r="C21" s="6" t="s">
        <v>18</v>
      </c>
      <c r="D21" s="6" t="s">
        <v>19</v>
      </c>
    </row>
    <row r="22" spans="1:4" x14ac:dyDescent="0.25">
      <c r="A22" s="6">
        <v>1</v>
      </c>
      <c r="B22" s="7">
        <f>(B2-B3)/B5*B6</f>
        <v>998857142.85714281</v>
      </c>
      <c r="C22" s="8">
        <f>(C2-C3)/C5*C6</f>
        <v>33333333.333333332</v>
      </c>
      <c r="D22" s="8">
        <f>(D2-D3)/D5*D6</f>
        <v>104838709.67741935</v>
      </c>
    </row>
    <row r="23" spans="1:4" x14ac:dyDescent="0.25">
      <c r="A23" s="6">
        <v>2</v>
      </c>
      <c r="B23" s="7">
        <f>(B2-B3)/B5*B7</f>
        <v>1071238095.2380953</v>
      </c>
      <c r="C23" s="8">
        <f>(C2-C3)/C5*C7</f>
        <v>37142857.142857142</v>
      </c>
      <c r="D23" s="8">
        <f>(D2-D3)/D5*D7</f>
        <v>112903225.80645162</v>
      </c>
    </row>
    <row r="24" spans="1:4" x14ac:dyDescent="0.25">
      <c r="A24" s="6">
        <v>3</v>
      </c>
      <c r="B24" s="7">
        <f>(B2-B3)/B5*B8</f>
        <v>1129142857.1428571</v>
      </c>
      <c r="C24" s="8">
        <f>(C2-C3)/C5*C8</f>
        <v>40952380.952380948</v>
      </c>
      <c r="D24" s="8">
        <f>(D2-D3)/D5*D8</f>
        <v>120967741.93548387</v>
      </c>
    </row>
    <row r="25" spans="1:4" x14ac:dyDescent="0.25">
      <c r="A25" s="6">
        <v>4</v>
      </c>
      <c r="B25" s="7">
        <f>(B2-B3)/B5*B9</f>
        <v>1187047619.0476191</v>
      </c>
      <c r="C25" s="8">
        <f>(C2-C3)/C5*C9</f>
        <v>44761904.761904761</v>
      </c>
      <c r="D25" s="8">
        <f>(D2-D3)/D5*D9</f>
        <v>129032258.06451613</v>
      </c>
    </row>
    <row r="26" spans="1:4" x14ac:dyDescent="0.25">
      <c r="A26" s="6">
        <v>5</v>
      </c>
      <c r="B26" s="7">
        <f>(B2-B3)/B5*B10</f>
        <v>1244952380.9523809</v>
      </c>
      <c r="C26" s="8">
        <f>(C2-C3)/C5*C10</f>
        <v>48571428.571428567</v>
      </c>
      <c r="D26" s="8">
        <f>(D2-D3)/D5*D10</f>
        <v>137096774.19354838</v>
      </c>
    </row>
    <row r="28" spans="1:4" x14ac:dyDescent="0.25">
      <c r="A28" t="s">
        <v>21</v>
      </c>
      <c r="C28" s="3"/>
    </row>
    <row r="29" spans="1:4" x14ac:dyDescent="0.25">
      <c r="A29" s="6" t="s">
        <v>16</v>
      </c>
      <c r="B29" s="6" t="s">
        <v>17</v>
      </c>
      <c r="C29" s="6" t="s">
        <v>18</v>
      </c>
      <c r="D29" s="6" t="s">
        <v>19</v>
      </c>
    </row>
    <row r="30" spans="1:4" x14ac:dyDescent="0.25">
      <c r="A30" s="6">
        <v>1</v>
      </c>
      <c r="B30" s="7">
        <f>(B2-B3)*16.67%</f>
        <v>2027072000.0000002</v>
      </c>
      <c r="C30" s="8">
        <f>(C2-C3)*C36%</f>
        <v>114285714.28571428</v>
      </c>
      <c r="D30" s="8">
        <f>(D2-D3)*D36%</f>
        <v>277777777.77777779</v>
      </c>
    </row>
    <row r="31" spans="1:4" x14ac:dyDescent="0.25">
      <c r="A31" s="6">
        <v>2</v>
      </c>
      <c r="B31" s="8">
        <f>(B2-B3-B30)*16.67%</f>
        <v>1689159097.6000001</v>
      </c>
      <c r="C31" s="8">
        <f>(C2-C3-C30)*C36%</f>
        <v>81632653.06122449</v>
      </c>
      <c r="D31" s="8">
        <f>(D2-D3-D30)*D36%</f>
        <v>216049382.71604937</v>
      </c>
    </row>
    <row r="32" spans="1:4" x14ac:dyDescent="0.25">
      <c r="A32" s="6">
        <v>3</v>
      </c>
      <c r="B32" s="8">
        <f>(B2-B3-B30-B31)*B36%</f>
        <v>1407294817.0666664</v>
      </c>
      <c r="C32" s="8">
        <f>(C2-C3-C30-C31)*C36%</f>
        <v>58309037.900874637</v>
      </c>
      <c r="D32" s="8">
        <f>(D2-D3-D30-D31)*D36%</f>
        <v>168038408.77914953</v>
      </c>
    </row>
    <row r="33" spans="1:4" x14ac:dyDescent="0.25">
      <c r="A33" s="6">
        <v>4</v>
      </c>
      <c r="B33" s="8">
        <f>(B2-B3-B30-B31-B32)*B36%</f>
        <v>1172745680.8888886</v>
      </c>
      <c r="C33" s="8">
        <f>(C2-C3-C30-C31-C32)*C36%</f>
        <v>41649312.786339022</v>
      </c>
      <c r="D33" s="8">
        <f>(D2-D3-D30-D31-D32)*D36%</f>
        <v>130696540.16156074</v>
      </c>
    </row>
    <row r="34" spans="1:4" x14ac:dyDescent="0.25">
      <c r="A34" s="6">
        <v>5</v>
      </c>
      <c r="B34" s="8">
        <f>(B2-B3-B30-B31-B32-B33)*B36%</f>
        <v>977288067.40740728</v>
      </c>
      <c r="C34" s="8">
        <f>(C2-C3-C30-C31-C32-C33)*C36%</f>
        <v>29749509.133099306</v>
      </c>
      <c r="D34" s="8">
        <f>(D2-D3-D30-D31-D32-D33)*D36%</f>
        <v>101652864.5701028</v>
      </c>
    </row>
    <row r="35" spans="1:4" x14ac:dyDescent="0.25">
      <c r="A35" s="6" t="s">
        <v>23</v>
      </c>
      <c r="B35" s="7">
        <f>SUM(B30:B34)</f>
        <v>7273559662.9629631</v>
      </c>
      <c r="C35" s="8">
        <f>SUM(C30:C34)</f>
        <v>325626227.16725177</v>
      </c>
      <c r="D35" s="8">
        <f>SUM(D30:D34)</f>
        <v>894214974.00464022</v>
      </c>
    </row>
    <row r="36" spans="1:4" x14ac:dyDescent="0.25">
      <c r="A36" s="6" t="s">
        <v>24</v>
      </c>
      <c r="B36" s="9">
        <f>(2/12)*100</f>
        <v>16.666666666666664</v>
      </c>
      <c r="C36" s="9">
        <f>(2/7)*100</f>
        <v>28.571428571428569</v>
      </c>
      <c r="D36" s="9">
        <f>(2/9)*100</f>
        <v>22.222222222222221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82B4-02BF-442D-97B3-6FA6FDCB1D36}">
  <dimension ref="A1:D17"/>
  <sheetViews>
    <sheetView zoomScaleNormal="100" workbookViewId="0">
      <selection activeCell="F23" sqref="F23"/>
    </sheetView>
  </sheetViews>
  <sheetFormatPr defaultRowHeight="15" x14ac:dyDescent="0.25"/>
  <cols>
    <col min="1" max="1" width="25.5703125" bestFit="1" customWidth="1"/>
    <col min="2" max="2" width="19.7109375" bestFit="1" customWidth="1"/>
    <col min="3" max="3" width="18.85546875" bestFit="1" customWidth="1"/>
    <col min="4" max="4" width="20.5703125" customWidth="1"/>
    <col min="5" max="5" width="23.28515625" bestFit="1" customWidth="1"/>
    <col min="6" max="6" width="25.28515625" bestFit="1" customWidth="1"/>
    <col min="7" max="7" width="16.5703125" customWidth="1"/>
    <col min="8" max="8" width="14.425781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6" t="s">
        <v>4</v>
      </c>
      <c r="B2" s="7">
        <v>13000000000</v>
      </c>
      <c r="C2" s="7">
        <v>750000000</v>
      </c>
      <c r="D2" s="7">
        <v>2500000000</v>
      </c>
    </row>
    <row r="3" spans="1:4" x14ac:dyDescent="0.25">
      <c r="A3" s="6" t="s">
        <v>5</v>
      </c>
      <c r="B3" s="7">
        <v>840000000</v>
      </c>
      <c r="C3" s="7">
        <v>350000000</v>
      </c>
      <c r="D3" s="7">
        <v>1250000000</v>
      </c>
    </row>
    <row r="4" spans="1:4" x14ac:dyDescent="0.25">
      <c r="A4" s="6" t="s">
        <v>6</v>
      </c>
      <c r="B4" s="6">
        <v>12</v>
      </c>
      <c r="C4" s="6">
        <v>7</v>
      </c>
      <c r="D4" s="6">
        <v>9</v>
      </c>
    </row>
    <row r="5" spans="1:4" x14ac:dyDescent="0.25">
      <c r="A5" s="6" t="s">
        <v>7</v>
      </c>
      <c r="B5" s="7">
        <v>840000000</v>
      </c>
      <c r="C5" s="7">
        <v>420000000</v>
      </c>
      <c r="D5" s="7">
        <v>620000000</v>
      </c>
    </row>
    <row r="6" spans="1:4" x14ac:dyDescent="0.25">
      <c r="A6" s="6" t="s">
        <v>8</v>
      </c>
      <c r="B6" s="7">
        <v>69000000</v>
      </c>
      <c r="C6" s="7">
        <v>35000000</v>
      </c>
      <c r="D6" s="7">
        <v>52000000</v>
      </c>
    </row>
    <row r="7" spans="1:4" x14ac:dyDescent="0.25">
      <c r="A7" s="6" t="s">
        <v>9</v>
      </c>
      <c r="B7" s="7">
        <v>74000000</v>
      </c>
      <c r="C7" s="7">
        <v>39000000</v>
      </c>
      <c r="D7" s="7">
        <v>56000000</v>
      </c>
    </row>
    <row r="8" spans="1:4" x14ac:dyDescent="0.25">
      <c r="A8" s="6" t="s">
        <v>10</v>
      </c>
      <c r="B8" s="7">
        <v>78000000</v>
      </c>
      <c r="C8" s="7">
        <v>43000000</v>
      </c>
      <c r="D8" s="7">
        <v>60000000</v>
      </c>
    </row>
    <row r="9" spans="1:4" x14ac:dyDescent="0.25">
      <c r="A9" s="6" t="s">
        <v>11</v>
      </c>
      <c r="B9" s="7">
        <v>82000000</v>
      </c>
      <c r="C9" s="7">
        <v>47000000</v>
      </c>
      <c r="D9" s="7">
        <v>64000000</v>
      </c>
    </row>
    <row r="10" spans="1:4" x14ac:dyDescent="0.25">
      <c r="A10" s="6" t="s">
        <v>12</v>
      </c>
      <c r="B10" s="7">
        <v>86000000</v>
      </c>
      <c r="C10" s="7">
        <v>51000000</v>
      </c>
      <c r="D10" s="7">
        <v>68000000</v>
      </c>
    </row>
    <row r="11" spans="1:4" x14ac:dyDescent="0.25">
      <c r="A11" s="10" t="s">
        <v>32</v>
      </c>
    </row>
    <row r="12" spans="1:4" x14ac:dyDescent="0.25">
      <c r="A12" s="6" t="s">
        <v>16</v>
      </c>
      <c r="B12" s="6" t="s">
        <v>17</v>
      </c>
      <c r="C12" s="6" t="s">
        <v>18</v>
      </c>
      <c r="D12" s="6" t="s">
        <v>19</v>
      </c>
    </row>
    <row r="13" spans="1:4" x14ac:dyDescent="0.25">
      <c r="A13" s="6">
        <v>1</v>
      </c>
      <c r="B13" s="11">
        <f>SYD(B2,B3,B4,A13)</f>
        <v>1870769230.7692308</v>
      </c>
      <c r="C13" s="11">
        <f>SYD(C2,C3,C4,A13)</f>
        <v>100000000</v>
      </c>
      <c r="D13" s="11">
        <f>SYD(D2,D3,D4,A13)</f>
        <v>250000000</v>
      </c>
    </row>
    <row r="14" spans="1:4" x14ac:dyDescent="0.25">
      <c r="A14" s="6">
        <v>2</v>
      </c>
      <c r="B14" s="11">
        <f>SYD(B2,B3,B4,A14)</f>
        <v>1714871794.8717949</v>
      </c>
      <c r="C14" s="11">
        <f>SYD(C2,C3,C4,A14)</f>
        <v>85714285.714285716</v>
      </c>
      <c r="D14" s="11">
        <f>SYD(D2,D3,D4,A14)</f>
        <v>222222222.22222221</v>
      </c>
    </row>
    <row r="15" spans="1:4" x14ac:dyDescent="0.25">
      <c r="A15" s="6">
        <v>3</v>
      </c>
      <c r="B15" s="11">
        <f>SYD(B2,B3,B4,A15)</f>
        <v>1558974358.974359</v>
      </c>
      <c r="C15" s="11">
        <f>SYD(C2,C3,C4,A15)</f>
        <v>71428571.428571433</v>
      </c>
      <c r="D15" s="11">
        <f>SYD(D2,D3,D4,A15)</f>
        <v>194444444.44444445</v>
      </c>
    </row>
    <row r="16" spans="1:4" x14ac:dyDescent="0.25">
      <c r="A16" s="6">
        <v>4</v>
      </c>
      <c r="B16" s="11">
        <f>SYD(B2,B3,B4,A16)</f>
        <v>1403076923.0769231</v>
      </c>
      <c r="C16" s="11">
        <f>SYD(C2,C3,C4,A16)</f>
        <v>57142857.142857142</v>
      </c>
      <c r="D16" s="11">
        <f>SYD(D2,D3,D4,A16)</f>
        <v>166666666.66666666</v>
      </c>
    </row>
    <row r="17" spans="1:4" x14ac:dyDescent="0.25">
      <c r="A17" s="6">
        <v>5</v>
      </c>
      <c r="B17" s="11">
        <f>SYD(B2,B3,B4,A17)</f>
        <v>1247179487.1794872</v>
      </c>
      <c r="C17" s="11">
        <f>SYD(C2,C3,C4,A17)</f>
        <v>42857142.857142858</v>
      </c>
      <c r="D17" s="11">
        <f>SYD(D2,D3,D4,A17)</f>
        <v>138888888.8888889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A834-BC15-4B96-BB15-B8B0A86E0A49}">
  <dimension ref="A1:D37"/>
  <sheetViews>
    <sheetView workbookViewId="0">
      <selection activeCell="G38" sqref="G38"/>
    </sheetView>
  </sheetViews>
  <sheetFormatPr defaultRowHeight="15" x14ac:dyDescent="0.25"/>
  <cols>
    <col min="1" max="1" width="25.5703125" bestFit="1" customWidth="1"/>
    <col min="2" max="2" width="22.42578125" customWidth="1"/>
    <col min="3" max="3" width="28.28515625" bestFit="1" customWidth="1"/>
    <col min="4" max="4" width="20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6" t="s">
        <v>4</v>
      </c>
      <c r="B2" s="7">
        <v>13000000000</v>
      </c>
      <c r="C2" s="7">
        <v>750000000</v>
      </c>
      <c r="D2" s="7">
        <v>2500000000</v>
      </c>
    </row>
    <row r="3" spans="1:4" x14ac:dyDescent="0.25">
      <c r="A3" s="6" t="s">
        <v>5</v>
      </c>
      <c r="B3" s="7">
        <v>840000000</v>
      </c>
      <c r="C3" s="7">
        <v>350000000</v>
      </c>
      <c r="D3" s="7">
        <v>1250000000</v>
      </c>
    </row>
    <row r="4" spans="1:4" x14ac:dyDescent="0.25">
      <c r="A4" s="6" t="s">
        <v>6</v>
      </c>
      <c r="B4" s="6">
        <v>12</v>
      </c>
      <c r="C4" s="6">
        <v>7</v>
      </c>
      <c r="D4" s="6">
        <v>9</v>
      </c>
    </row>
    <row r="5" spans="1:4" x14ac:dyDescent="0.25">
      <c r="A5" s="6" t="s">
        <v>7</v>
      </c>
      <c r="B5" s="7">
        <v>840000000</v>
      </c>
      <c r="C5" s="7">
        <v>420000000</v>
      </c>
      <c r="D5" s="7">
        <v>620000000</v>
      </c>
    </row>
    <row r="6" spans="1:4" x14ac:dyDescent="0.25">
      <c r="A6" s="6" t="s">
        <v>8</v>
      </c>
      <c r="B6" s="7">
        <v>69000000</v>
      </c>
      <c r="C6" s="7">
        <v>35000000</v>
      </c>
      <c r="D6" s="7">
        <v>52000000</v>
      </c>
    </row>
    <row r="7" spans="1:4" x14ac:dyDescent="0.25">
      <c r="A7" s="6" t="s">
        <v>9</v>
      </c>
      <c r="B7" s="7">
        <v>74000000</v>
      </c>
      <c r="C7" s="7">
        <v>39000000</v>
      </c>
      <c r="D7" s="7">
        <v>56000000</v>
      </c>
    </row>
    <row r="8" spans="1:4" x14ac:dyDescent="0.25">
      <c r="A8" s="6" t="s">
        <v>10</v>
      </c>
      <c r="B8" s="7">
        <v>78000000</v>
      </c>
      <c r="C8" s="7">
        <v>43000000</v>
      </c>
      <c r="D8" s="7">
        <v>60000000</v>
      </c>
    </row>
    <row r="9" spans="1:4" x14ac:dyDescent="0.25">
      <c r="A9" s="6" t="s">
        <v>11</v>
      </c>
      <c r="B9" s="7">
        <v>82000000</v>
      </c>
      <c r="C9" s="7">
        <v>47000000</v>
      </c>
      <c r="D9" s="7">
        <v>64000000</v>
      </c>
    </row>
    <row r="10" spans="1:4" x14ac:dyDescent="0.25">
      <c r="A10" s="6" t="s">
        <v>12</v>
      </c>
      <c r="B10" s="7">
        <v>86000000</v>
      </c>
      <c r="C10" s="7">
        <v>51000000</v>
      </c>
      <c r="D10" s="7">
        <v>68000000</v>
      </c>
    </row>
    <row r="11" spans="1:4" x14ac:dyDescent="0.25">
      <c r="B11" s="2"/>
      <c r="C11" s="2"/>
      <c r="D11" s="2"/>
    </row>
    <row r="12" spans="1:4" x14ac:dyDescent="0.25">
      <c r="A12" t="s">
        <v>28</v>
      </c>
    </row>
    <row r="13" spans="1:4" x14ac:dyDescent="0.25">
      <c r="A13" s="6" t="s">
        <v>16</v>
      </c>
      <c r="B13" s="6" t="s">
        <v>25</v>
      </c>
      <c r="C13" s="6" t="s">
        <v>26</v>
      </c>
      <c r="D13" s="6" t="s">
        <v>22</v>
      </c>
    </row>
    <row r="14" spans="1:4" x14ac:dyDescent="0.25">
      <c r="A14" s="6">
        <v>1</v>
      </c>
      <c r="B14" s="7">
        <f>(B2-B3)*B19%</f>
        <v>2026666666.6666663</v>
      </c>
      <c r="C14" s="7">
        <f>B14</f>
        <v>2026666666.6666663</v>
      </c>
      <c r="D14" s="7">
        <f>B2-C14</f>
        <v>10973333333.333334</v>
      </c>
    </row>
    <row r="15" spans="1:4" x14ac:dyDescent="0.25">
      <c r="A15" s="6">
        <v>2</v>
      </c>
      <c r="B15" s="7">
        <f>(B2-B3-B14)*B19%</f>
        <v>1688888888.8888886</v>
      </c>
      <c r="C15" s="8">
        <f>C14+B15</f>
        <v>3715555555.5555549</v>
      </c>
      <c r="D15" s="8">
        <f>B2-C15</f>
        <v>9284444444.4444447</v>
      </c>
    </row>
    <row r="16" spans="1:4" x14ac:dyDescent="0.25">
      <c r="A16" s="6">
        <v>3</v>
      </c>
      <c r="B16" s="7">
        <f>(B2-B3-B14-B15)*B19%</f>
        <v>1407407407.4074073</v>
      </c>
      <c r="C16" s="8">
        <f>C15+B16</f>
        <v>5122962962.9629622</v>
      </c>
      <c r="D16" s="8">
        <f>B2-C16</f>
        <v>7877037037.0370378</v>
      </c>
    </row>
    <row r="17" spans="1:4" x14ac:dyDescent="0.25">
      <c r="A17" s="6">
        <v>4</v>
      </c>
      <c r="B17" s="7">
        <f>(B2-B3-B14-B15-B16)*B19%</f>
        <v>1172839506.1728396</v>
      </c>
      <c r="C17" s="8">
        <f>C16+B17</f>
        <v>6295802469.1358013</v>
      </c>
      <c r="D17" s="8">
        <f>B2-C17</f>
        <v>6704197530.8641987</v>
      </c>
    </row>
    <row r="18" spans="1:4" x14ac:dyDescent="0.25">
      <c r="A18" s="6">
        <v>5</v>
      </c>
      <c r="B18" s="7">
        <f>(B2-B3-B14-B15-B16-B17)*B19%</f>
        <v>977366255.14403296</v>
      </c>
      <c r="C18" s="8">
        <f>C17+B18</f>
        <v>7273168724.2798347</v>
      </c>
      <c r="D18" s="8">
        <f>B2-C18</f>
        <v>5726831275.7201653</v>
      </c>
    </row>
    <row r="19" spans="1:4" x14ac:dyDescent="0.25">
      <c r="A19" s="6" t="s">
        <v>24</v>
      </c>
      <c r="B19" s="9">
        <f>(2/B4)*100</f>
        <v>16.666666666666664</v>
      </c>
      <c r="C19" s="6"/>
      <c r="D19" s="6"/>
    </row>
    <row r="21" spans="1:4" x14ac:dyDescent="0.25">
      <c r="A21" t="s">
        <v>29</v>
      </c>
    </row>
    <row r="22" spans="1:4" x14ac:dyDescent="0.25">
      <c r="A22" s="6" t="s">
        <v>16</v>
      </c>
      <c r="B22" s="6" t="s">
        <v>25</v>
      </c>
      <c r="C22" s="6" t="s">
        <v>26</v>
      </c>
      <c r="D22" s="6" t="s">
        <v>22</v>
      </c>
    </row>
    <row r="23" spans="1:4" x14ac:dyDescent="0.25">
      <c r="A23" s="6">
        <v>1</v>
      </c>
      <c r="B23" s="7">
        <f>(C2-C3)*B28%</f>
        <v>114285714.28571428</v>
      </c>
      <c r="C23" s="7">
        <f>B23</f>
        <v>114285714.28571428</v>
      </c>
      <c r="D23" s="7">
        <f>C2-C23</f>
        <v>635714285.71428573</v>
      </c>
    </row>
    <row r="24" spans="1:4" x14ac:dyDescent="0.25">
      <c r="A24" s="6">
        <v>2</v>
      </c>
      <c r="B24" s="7">
        <f>(C2-C3-B23)*B28%</f>
        <v>81632653.06122449</v>
      </c>
      <c r="C24" s="7">
        <f>C23+B24</f>
        <v>195918367.34693879</v>
      </c>
      <c r="D24" s="7">
        <f>C2-C24</f>
        <v>554081632.65306115</v>
      </c>
    </row>
    <row r="25" spans="1:4" x14ac:dyDescent="0.25">
      <c r="A25" s="6">
        <v>3</v>
      </c>
      <c r="B25" s="7">
        <f>(C2-C3-B23-B24)*B28%</f>
        <v>58309037.900874637</v>
      </c>
      <c r="C25" s="7">
        <f>C24+B25</f>
        <v>254227405.24781343</v>
      </c>
      <c r="D25" s="7">
        <f>C2-C25</f>
        <v>495772594.75218654</v>
      </c>
    </row>
    <row r="26" spans="1:4" x14ac:dyDescent="0.25">
      <c r="A26" s="6">
        <v>4</v>
      </c>
      <c r="B26" s="7">
        <f>(C2-C3-B23-B24-B25)*B28%</f>
        <v>41649312.786339022</v>
      </c>
      <c r="C26" s="7">
        <f>C25+B26</f>
        <v>295876718.03415245</v>
      </c>
      <c r="D26" s="7">
        <f>C2-C26</f>
        <v>454123281.96584755</v>
      </c>
    </row>
    <row r="27" spans="1:4" x14ac:dyDescent="0.25">
      <c r="A27" s="6">
        <v>5</v>
      </c>
      <c r="B27" s="7">
        <f>(C2-C3-B23-B24-B25-B26)*B28%</f>
        <v>29749509.133099306</v>
      </c>
      <c r="C27" s="7">
        <f>C26+B27</f>
        <v>325626227.16725177</v>
      </c>
      <c r="D27" s="7">
        <f>C2-C27</f>
        <v>424373772.83274823</v>
      </c>
    </row>
    <row r="28" spans="1:4" x14ac:dyDescent="0.25">
      <c r="A28" t="s">
        <v>27</v>
      </c>
      <c r="B28" s="5">
        <f>(2/C4)*100</f>
        <v>28.571428571428569</v>
      </c>
    </row>
    <row r="30" spans="1:4" x14ac:dyDescent="0.25">
      <c r="A30" t="s">
        <v>30</v>
      </c>
    </row>
    <row r="31" spans="1:4" x14ac:dyDescent="0.25">
      <c r="A31" s="6" t="s">
        <v>16</v>
      </c>
      <c r="B31" s="6" t="s">
        <v>25</v>
      </c>
      <c r="C31" s="6" t="s">
        <v>31</v>
      </c>
      <c r="D31" s="6" t="s">
        <v>22</v>
      </c>
    </row>
    <row r="32" spans="1:4" x14ac:dyDescent="0.25">
      <c r="A32" s="6">
        <v>1</v>
      </c>
      <c r="B32" s="8">
        <f>(D2-D3)*B37%</f>
        <v>277777777.77777779</v>
      </c>
      <c r="C32" s="8">
        <f>B32</f>
        <v>277777777.77777779</v>
      </c>
      <c r="D32" s="8">
        <f>D2-C32</f>
        <v>2222222222.2222223</v>
      </c>
    </row>
    <row r="33" spans="1:4" x14ac:dyDescent="0.25">
      <c r="A33" s="6">
        <v>2</v>
      </c>
      <c r="B33" s="8">
        <f>(D2-D3-B32)*B37%</f>
        <v>216049382.71604937</v>
      </c>
      <c r="C33" s="8">
        <f>C32+B33</f>
        <v>493827160.49382716</v>
      </c>
      <c r="D33" s="8">
        <f>D2-C33</f>
        <v>2006172839.5061729</v>
      </c>
    </row>
    <row r="34" spans="1:4" x14ac:dyDescent="0.25">
      <c r="A34" s="6">
        <v>3</v>
      </c>
      <c r="B34" s="8">
        <f>(D2-D3-B32-B33)*B37%</f>
        <v>168038408.77914953</v>
      </c>
      <c r="C34" s="8">
        <f>C33+B34</f>
        <v>661865569.27297664</v>
      </c>
      <c r="D34" s="8">
        <f>D2-C34</f>
        <v>1838134430.7270234</v>
      </c>
    </row>
    <row r="35" spans="1:4" x14ac:dyDescent="0.25">
      <c r="A35" s="6">
        <v>4</v>
      </c>
      <c r="B35" s="8">
        <f>(D2-D3-B32-B33-B34)*B37%</f>
        <v>130696540.16156074</v>
      </c>
      <c r="C35" s="8">
        <f>C34+B35</f>
        <v>792562109.43453741</v>
      </c>
      <c r="D35" s="8">
        <f>D2-C35</f>
        <v>1707437890.5654626</v>
      </c>
    </row>
    <row r="36" spans="1:4" x14ac:dyDescent="0.25">
      <c r="A36" s="6">
        <v>5</v>
      </c>
      <c r="B36" s="8">
        <f>(D2-D3-B32-B33-B34-B35)*B37%</f>
        <v>101652864.5701028</v>
      </c>
      <c r="C36" s="8">
        <f>C35+B36</f>
        <v>894214974.00464022</v>
      </c>
      <c r="D36" s="8">
        <f>D2-C36</f>
        <v>1605785025.9953599</v>
      </c>
    </row>
    <row r="37" spans="1:4" x14ac:dyDescent="0.25">
      <c r="A37" s="6" t="s">
        <v>27</v>
      </c>
      <c r="B37" s="9">
        <f>(2/D4)*100</f>
        <v>22.222222222222221</v>
      </c>
      <c r="C37" s="6"/>
      <c r="D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methods</vt:lpstr>
      <vt:lpstr>SYD TABLE</vt:lpstr>
      <vt:lpstr>depreciation shedule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ROLAND</dc:creator>
  <cp:lastModifiedBy>BLESSED ROLAND</cp:lastModifiedBy>
  <dcterms:created xsi:type="dcterms:W3CDTF">2024-09-27T13:55:01Z</dcterms:created>
  <dcterms:modified xsi:type="dcterms:W3CDTF">2024-09-28T16:06:02Z</dcterms:modified>
</cp:coreProperties>
</file>