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43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3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Ecam Factory\CAO\Projet Bobineuse (André ERNESTO)\"/>
    </mc:Choice>
  </mc:AlternateContent>
  <bookViews>
    <workbookView xWindow="0" yWindow="0" windowWidth="28800" windowHeight="12435"/>
  </bookViews>
  <sheets>
    <sheet name="Nomenclature" sheetId="1" r:id="rId1"/>
    <sheet name="TCD" sheetId="2" r:id="rId2"/>
  </sheets>
  <definedNames>
    <definedName name="_xlnm._FilterDatabase" localSheetId="0" hidden="1">Nomenclature!$B$3:$L$3</definedName>
    <definedName name="Z_02FF0F32_8709_4C91_9623_0833BE9B0A2A_.wvu.FilterData" localSheetId="0" hidden="1">Nomenclature!$B$3:$L$3</definedName>
    <definedName name="Z_02FF0F32_8709_4C91_9623_0833BE9B0A2A_.wvu.PrintArea" localSheetId="0" hidden="1">Nomenclature!$B$2:$L$4</definedName>
    <definedName name="Z_1D17D0B7_7503_4DA1_AF45_EA1ADE628A7B_.wvu.FilterData" localSheetId="0" hidden="1">Nomenclature!$B$3:$L$3</definedName>
    <definedName name="Z_29CDE564_008A_4A38_98BF_8156D62BE6DF_.wvu.FilterData" localSheetId="0" hidden="1">Nomenclature!$B$3:$L$43</definedName>
    <definedName name="Z_29CDE564_008A_4A38_98BF_8156D62BE6DF_.wvu.PrintArea" localSheetId="0" hidden="1">Nomenclature!$B$2:$L$4</definedName>
    <definedName name="Z_29FBCF9D_6B9B_4B91_BD1D_3B39A49D0888_.wvu.FilterData" localSheetId="0" hidden="1">Nomenclature!$B$3:$L$43</definedName>
    <definedName name="Z_29FBCF9D_6B9B_4B91_BD1D_3B39A49D0888_.wvu.PrintArea" localSheetId="0" hidden="1">Nomenclature!$B$2:$L$4</definedName>
    <definedName name="Z_31D936C3_A815_4709_8FDE_279C83909631_.wvu.FilterData" localSheetId="0" hidden="1">Nomenclature!$B$3:$L$43</definedName>
    <definedName name="Z_35BB7DD6_B6E1_44E3_AE88_2C1ECC6470AE_.wvu.FilterData" localSheetId="0" hidden="1">Nomenclature!$B$3:$J$4</definedName>
    <definedName name="Z_44CCB18D_A7D9_4239_9EE1_4435959AD5B4_.wvu.FilterData" localSheetId="0" hidden="1">Nomenclature!$B$3:$J$4</definedName>
    <definedName name="Z_44CCB18D_A7D9_4239_9EE1_4435959AD5B4_.wvu.PrintArea" localSheetId="0" hidden="1">Nomenclature!$B$2:$L$4</definedName>
    <definedName name="Z_4D7B3A9F_D618_4ABD_9F08_406C7649298D_.wvu.FilterData" localSheetId="0" hidden="1">Nomenclature!$B$3:$L$3</definedName>
    <definedName name="Z_4D7B3A9F_D618_4ABD_9F08_406C7649298D_.wvu.PrintArea" localSheetId="0" hidden="1">Nomenclature!$B$2:$L$4</definedName>
    <definedName name="Z_4D83EB86_9F66_4548_BF31_4E8FB78B20B4_.wvu.FilterData" localSheetId="0" hidden="1">Nomenclature!$B$3:$J$4</definedName>
    <definedName name="Z_4EA59883_2320_4D34_8CC1_F6507AD4A2E7_.wvu.FilterData" localSheetId="0" hidden="1">Nomenclature!$B$3:$L$3</definedName>
    <definedName name="Z_4EA59883_2320_4D34_8CC1_F6507AD4A2E7_.wvu.PrintArea" localSheetId="0" hidden="1">Nomenclature!$B$2:$L$4</definedName>
    <definedName name="Z_54602CA5_7E00_4CE7_8508_98DE07CF313E_.wvu.FilterData" localSheetId="0" hidden="1">Nomenclature!$B$3:$L$43</definedName>
    <definedName name="Z_54602CA5_7E00_4CE7_8508_98DE07CF313E_.wvu.PrintArea" localSheetId="0" hidden="1">Nomenclature!$B$2:$L$4</definedName>
    <definedName name="Z_59948371_3644_4867_99DE_DF0C06DD4B70_.wvu.FilterData" localSheetId="0" hidden="1">Nomenclature!$B$3:$L$3</definedName>
    <definedName name="Z_59948371_3644_4867_99DE_DF0C06DD4B70_.wvu.PrintArea" localSheetId="0" hidden="1">Nomenclature!$B$2:$L$4</definedName>
    <definedName name="Z_5F99953F_3AEC_4F3D_A159_D7FBB44A9D40_.wvu.FilterData" localSheetId="0" hidden="1">Nomenclature!$B$3:$L$3</definedName>
    <definedName name="Z_5F99953F_3AEC_4F3D_A159_D7FBB44A9D40_.wvu.PrintArea" localSheetId="0" hidden="1">Nomenclature!$B$2:$L$4</definedName>
    <definedName name="Z_63B73CA3_41DC_4985_9C43_13AB49596F72_.wvu.FilterData" localSheetId="0" hidden="1">Nomenclature!$B$3:$L$43</definedName>
    <definedName name="Z_6926B3DF_8562_4DF8_9D3B_CC06B6C6FC84_.wvu.FilterData" localSheetId="0" hidden="1">Nomenclature!$B$3:$L$43</definedName>
    <definedName name="Z_6926B3DF_8562_4DF8_9D3B_CC06B6C6FC84_.wvu.PrintArea" localSheetId="0" hidden="1">Nomenclature!$B$2:$L$4</definedName>
    <definedName name="Z_693A1E50_B011_4279_87DA_3BC74641AFB1_.wvu.FilterData" localSheetId="0" hidden="1">Nomenclature!$B$3:$L$3</definedName>
    <definedName name="Z_693A1E50_B011_4279_87DA_3BC74641AFB1_.wvu.PrintArea" localSheetId="0" hidden="1">Nomenclature!$B$2:$L$4</definedName>
    <definedName name="Z_74095561_0967_4DF8_BC01_374DB0C19F6C_.wvu.FilterData" localSheetId="0" hidden="1">Nomenclature!$B$3:$L$43</definedName>
    <definedName name="Z_74095561_0967_4DF8_BC01_374DB0C19F6C_.wvu.PrintArea" localSheetId="0" hidden="1">Nomenclature!$B$2:$L$4</definedName>
    <definedName name="Z_7AB8C5C9_3B78_425C_A879_517F834C473E_.wvu.FilterData" localSheetId="0" hidden="1">Nomenclature!$B$3:$L$43</definedName>
    <definedName name="Z_7AB8C5C9_3B78_425C_A879_517F834C473E_.wvu.PrintArea" localSheetId="0" hidden="1">Nomenclature!$B$2:$L$4</definedName>
    <definedName name="Z_8153B30F_E742_4972_ABC0_6E639D41611A_.wvu.FilterData" localSheetId="0" hidden="1">Nomenclature!$B$3:$J$4</definedName>
    <definedName name="Z_8153B30F_E742_4972_ABC0_6E639D41611A_.wvu.PrintArea" localSheetId="0" hidden="1">Nomenclature!$B$2:$L$4</definedName>
    <definedName name="Z_819CE344_10DA_4B6D_A3E4_26E8E08A4639_.wvu.FilterData" localSheetId="0" hidden="1">Nomenclature!$B$3:$L$3</definedName>
    <definedName name="Z_819CE344_10DA_4B6D_A3E4_26E8E08A4639_.wvu.PrintArea" localSheetId="0" hidden="1">Nomenclature!$B$2:$L$4</definedName>
    <definedName name="Z_8824D3EF_DC4F_4502_880A_155764F8DE12_.wvu.FilterData" localSheetId="0" hidden="1">Nomenclature!$B$3:$J$4</definedName>
    <definedName name="Z_8D40B006_3EE9_4687_8226_896A168756A0_.wvu.FilterData" localSheetId="0" hidden="1">Nomenclature!$B$3:$L$43</definedName>
    <definedName name="Z_8D40B006_3EE9_4687_8226_896A168756A0_.wvu.PrintArea" localSheetId="0" hidden="1">Nomenclature!$B$2:$L$4</definedName>
    <definedName name="Z_9D1BE471_EED4_4091_97DD_7B156944901C_.wvu.FilterData" localSheetId="0" hidden="1">Nomenclature!$B$3:$J$3</definedName>
    <definedName name="Z_A4FECB1B_8019_44A2_88B7_0F5C39553544_.wvu.FilterData" localSheetId="0" hidden="1">Nomenclature!$B$3:$L$3</definedName>
    <definedName name="Z_A4FECB1B_8019_44A2_88B7_0F5C39553544_.wvu.PrintArea" localSheetId="0" hidden="1">Nomenclature!$B$2:$L$4</definedName>
    <definedName name="Z_B229911D_21AA_40B2_8535_4AD819A30EBD_.wvu.FilterData" localSheetId="0" hidden="1">Nomenclature!$B$3:$J$4</definedName>
    <definedName name="Z_B4CC6E50_C3EC_4455_92D5_B4756693D51C_.wvu.FilterData" localSheetId="0" hidden="1">Nomenclature!$B$3:$L$43</definedName>
    <definedName name="Z_B4CC6E50_C3EC_4455_92D5_B4756693D51C_.wvu.PrintArea" localSheetId="0" hidden="1">Nomenclature!$B$2:$L$4</definedName>
    <definedName name="Z_B701168C_2439_4B7B_B3F0_56EFA91AFA40_.wvu.FilterData" localSheetId="0" hidden="1">Nomenclature!$B$3:$L$3</definedName>
    <definedName name="Z_BFE3F327_EE6B_463C_AC7F_09EEB7BCCF3F_.wvu.FilterData" localSheetId="0" hidden="1">Nomenclature!$B$3:$L$43</definedName>
    <definedName name="Z_BFE3F327_EE6B_463C_AC7F_09EEB7BCCF3F_.wvu.PrintArea" localSheetId="0" hidden="1">Nomenclature!$B$2:$L$4</definedName>
    <definedName name="Z_C40719C5_6A83_4F60_89F7_9EE77B162AB5_.wvu.FilterData" localSheetId="0" hidden="1">Nomenclature!$B$3:$J$4</definedName>
    <definedName name="Z_CB0D2BE4_2603_4131_A59E_ABB3EC15A572_.wvu.FilterData" localSheetId="0" hidden="1">Nomenclature!$B$3:$J$4</definedName>
    <definedName name="Z_CBBC7E10_7364_44DA_994C_64AC91B006C4_.wvu.FilterData" localSheetId="0" hidden="1">Nomenclature!$B$3:$J$4</definedName>
    <definedName name="Z_CBBC7E10_7364_44DA_994C_64AC91B006C4_.wvu.PrintArea" localSheetId="0" hidden="1">Nomenclature!$B$2:$L$4</definedName>
    <definedName name="Z_CD6FF03B_FA7D_45F7_B745_9C64493C3582_.wvu.FilterData" localSheetId="0" hidden="1">Nomenclature!$B$3:$J$4</definedName>
    <definedName name="Z_CD6FF03B_FA7D_45F7_B745_9C64493C3582_.wvu.PrintArea" localSheetId="0" hidden="1">Nomenclature!$B$2:$L$4</definedName>
    <definedName name="Z_D329826A_374F_43F0_B52E_3CEFFC2E2FF2_.wvu.FilterData" localSheetId="0" hidden="1">Nomenclature!$B$3:$J$4</definedName>
    <definedName name="Z_D329826A_374F_43F0_B52E_3CEFFC2E2FF2_.wvu.PrintArea" localSheetId="0" hidden="1">Nomenclature!$B$2:$L$4</definedName>
    <definedName name="Z_E22E1F85_F023_49B1_A49F_1BF30A75777F_.wvu.FilterData" localSheetId="0" hidden="1">Nomenclature!$B$3:$J$4</definedName>
    <definedName name="Z_E9952977_4533_4069_BBF9_918839D8C7A6_.wvu.FilterData" localSheetId="0" hidden="1">Nomenclature!$B$3:$J$4</definedName>
    <definedName name="Z_E9952977_4533_4069_BBF9_918839D8C7A6_.wvu.PrintArea" localSheetId="0" hidden="1">Nomenclature!$B$2:$L$4</definedName>
    <definedName name="Z_F0740D53_1FBA_4961_9812_BE5FDF9CBEA8_.wvu.FilterData" localSheetId="0" hidden="1">Nomenclature!$B$3:$J$4</definedName>
    <definedName name="_xlnm.Print_Area" localSheetId="0">Nomenclature!$B$2:$L$4</definedName>
  </definedNames>
  <calcPr calcId="162913"/>
  <customWorkbookViews>
    <customWorkbookView name="hippolyte.de-salins - Affichage personnalisé" guid="{74095561-0967-4DF8-BC01-374DB0C19F6C}" mergeInterval="0" personalView="1" maximized="1" xWindow="-8" yWindow="-8" windowWidth="1616" windowHeight="1176" activeSheetId="1"/>
    <customWorkbookView name="sophie.vernede - Affichage personnalisé" guid="{7AB8C5C9-3B78-425C-A879-517F834C473E}" mergeInterval="0" personalView="1" windowWidth="960" windowHeight="1040" activeSheetId="1"/>
    <customWorkbookView name="deborah.uhlig - Affichage personnalisé" guid="{29FBCF9D-6B9B-4B91-BD1D-3B39A49D0888}" mergeInterval="0" personalView="1" xWindow="960" windowWidth="960" windowHeight="1040" activeSheetId="1"/>
    <customWorkbookView name="alexandre.hallonet - Affichage personnalisé" guid="{8D40B006-3EE9-4687-8226-896A168756A0}" mergeInterval="0" personalView="1" maximized="1" xWindow="-8" yWindow="-8" windowWidth="1936" windowHeight="1056" activeSheetId="1"/>
    <customWorkbookView name="achille.chevreau - Affichage personnalisé" guid="{BFE3F327-EE6B-463C-AC7F-09EEB7BCCF3F}" mergeInterval="0" personalView="1" maximized="1" xWindow="-8" yWindow="-8" windowWidth="1936" windowHeight="1056" activeSheetId="1"/>
    <customWorkbookView name="emma.lallement - Affichage personnalisé" guid="{29CDE564-008A-4A38-98BF-8156D62BE6DF}" mergeInterval="0" personalView="1" xWindow="960" yWindow="1" windowWidth="960" windowHeight="1039" activeSheetId="1"/>
    <customWorkbookView name="Auguste.leycure - Affichage personnalisé" guid="{B4CC6E50-C3EC-4455-92D5-B4756693D51C}" mergeInterval="0" personalView="1" maximized="1" xWindow="-8" yWindow="-8" windowWidth="1936" windowHeight="1056" activeSheetId="1"/>
    <customWorkbookView name="paul.vuillerme - Affichage personnalisé" guid="{6926B3DF-8562-4DF8-9D3B-CC06B6C6FC84}" mergeInterval="0" personalView="1" maximized="1" xWindow="-8" yWindow="-8" windowWidth="1936" windowHeight="1056" activeSheetId="1"/>
    <customWorkbookView name="gautier.delbreilh - Affichage personnalisé" guid="{A4FECB1B-8019-44A2-88B7-0F5C39553544}" mergeInterval="0" personalView="1" maximized="1" xWindow="-8" yWindow="-8" windowWidth="1936" windowHeight="1056" activeSheetId="1"/>
    <customWorkbookView name="guilhem.moutin - Affichage personnalisé" guid="{693A1E50-B011-4279-87DA-3BC74641AFB1}" mergeInterval="0" personalView="1" maximized="1" xWindow="-8" yWindow="-8" windowWidth="1936" windowHeight="1056" activeSheetId="1"/>
    <customWorkbookView name="benjamin.merlin - Affichage personnalisé" guid="{02FF0F32-8709-4C91-9623-0833BE9B0A2A}" mergeInterval="0" personalView="1" xWindow="78" yWindow="78" windowWidth="1440" windowHeight="759" activeSheetId="1"/>
    <customWorkbookView name="romain.dogliani - Affichage personnalisé" guid="{4D7B3A9F-D618-4ABD-9F08-406C7649298D}" mergeInterval="0" personalView="1" maximized="1" xWindow="-8" yWindow="-8" windowWidth="1936" windowHeight="1056" activeSheetId="1"/>
    <customWorkbookView name="antoine.duclos - Affichage personnalisé" guid="{44CCB18D-A7D9-4239-9EE1-4435959AD5B4}" mergeInterval="0" personalView="1" maximized="1" xWindow="-8" yWindow="-8" windowWidth="1936" windowHeight="1056" activeSheetId="1"/>
    <customWorkbookView name="benoit.gelebart - Affichage personnalisé" guid="{D329826A-374F-43F0-B52E-3CEFFC2E2FF2}" mergeInterval="0" personalView="1" maximized="1" xWindow="-8" yWindow="-8" windowWidth="1936" windowHeight="1056" activeSheetId="1"/>
    <customWorkbookView name="aurelie.amsallem - Affichage personnalisé" guid="{E9952977-4533-4069-BBF9-918839D8C7A6}" mergeInterval="0" personalView="1" maximized="1" xWindow="-8" yWindow="-8" windowWidth="1936" windowHeight="1056" activeSheetId="1"/>
    <customWorkbookView name="ornella.bouthenet - Affichage personnalisé" guid="{5E0C3F43-182D-477E-AAD6-8D24912D035B}" mergeInterval="0" personalView="1" maximized="1" xWindow="-8" yWindow="-8" windowWidth="1936" windowHeight="1056" activeSheetId="1"/>
    <customWorkbookView name="valentin.decitre - Affichage personnalisé" guid="{54FD63B7-D2D8-448E-BD8D-E0C5DDD2632D}" mergeInterval="0" personalView="1" maximized="1" xWindow="-8" yWindow="-8" windowWidth="1936" windowHeight="1056" activeSheetId="3"/>
    <customWorkbookView name="ERNESTO André - Affichage personnalisé" guid="{8153B30F-E742-4972-ABC0-6E639D41611A}" mergeInterval="0" personalView="1" maximized="1" xWindow="-11" yWindow="-11" windowWidth="2326" windowHeight="1258" activeSheetId="1"/>
    <customWorkbookView name="adele.guirado - Affichage personnalisé" guid="{CD6FF03B-FA7D-45F7-B745-9C64493C3582}" mergeInterval="0" personalView="1" maximized="1" xWindow="-8" yWindow="-8" windowWidth="1936" windowHeight="1056" activeSheetId="1"/>
    <customWorkbookView name="romain.godinot - Affichage personnalisé" guid="{CBBC7E10-7364-44DA-994C-64AC91B006C4}" mergeInterval="0" personalView="1" xWindow="156" yWindow="156" windowWidth="1025" windowHeight="525" activeSheetId="1"/>
    <customWorkbookView name="clement.durand - Affichage personnalisé" guid="{4EA59883-2320-4D34-8CC1-F6507AD4A2E7}" mergeInterval="0" personalView="1" maximized="1" xWindow="-8" yWindow="-8" windowWidth="1936" windowHeight="1056" activeSheetId="1"/>
    <customWorkbookView name="a.reynaud - Affichage personnalisé" guid="{819CE344-10DA-4B6D-A3E4-26E8E08A4639}" mergeInterval="0" personalView="1" maximized="1" xWindow="-8" yWindow="-8" windowWidth="1936" windowHeight="1056" activeSheetId="1"/>
    <customWorkbookView name="julien.jaukovic - Affichage personnalisé" guid="{59948371-3644-4867-99DE-DF0C06DD4B70}" mergeInterval="0" personalView="1" maximized="1" xWindow="-8" yWindow="-8" windowWidth="1936" windowHeight="1056" activeSheetId="1"/>
    <customWorkbookView name="clement.deshormiere - Affichage personnalisé" guid="{54602CA5-7E00-4CE7-8508-98DE07CF313E}" mergeInterval="0" personalView="1" maximized="1" xWindow="-8" yWindow="-8" windowWidth="1936" windowHeight="1056" activeSheetId="1"/>
    <customWorkbookView name="guillaume.brule - Affichage personnalisé" guid="{5F99953F-3AEC-4F3D-A159-D7FBB44A9D40}" mergeInterval="0" personalView="1" maximized="1" xWindow="-8" yWindow="-8" windowWidth="1616" windowHeight="876" activeSheetId="1"/>
  </customWorkbookViews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2" i="1" l="1"/>
  <c r="J36" i="1" l="1"/>
  <c r="J13" i="1" l="1"/>
  <c r="K13" i="1"/>
  <c r="K14" i="1"/>
  <c r="J25" i="1" l="1"/>
  <c r="I25" i="1"/>
  <c r="K10" i="1" l="1"/>
  <c r="J8" i="1"/>
  <c r="K8" i="1" s="1"/>
  <c r="J9" i="1"/>
  <c r="K9" i="1" s="1"/>
  <c r="J11" i="1"/>
  <c r="K11" i="1" s="1"/>
  <c r="J12" i="1"/>
  <c r="K12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K23" i="1"/>
  <c r="J24" i="1"/>
  <c r="K24" i="1" s="1"/>
  <c r="K25" i="1"/>
  <c r="K27" i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K36" i="1"/>
  <c r="J37" i="1"/>
  <c r="K37" i="1" s="1"/>
  <c r="J38" i="1"/>
  <c r="K38" i="1" s="1"/>
  <c r="J39" i="1"/>
  <c r="K39" i="1" s="1"/>
  <c r="J40" i="1"/>
  <c r="K40" i="1" s="1"/>
  <c r="K41" i="1"/>
  <c r="J5" i="1"/>
  <c r="K5" i="1" s="1"/>
  <c r="J4" i="1"/>
  <c r="K4" i="1" s="1"/>
  <c r="J2" i="1" l="1"/>
  <c r="H2" i="1"/>
  <c r="G2" i="1"/>
  <c r="K2" i="1" l="1"/>
  <c r="I2" i="1" l="1"/>
</calcChain>
</file>

<file path=xl/sharedStrings.xml><?xml version="1.0" encoding="utf-8"?>
<sst xmlns="http://schemas.openxmlformats.org/spreadsheetml/2006/main" count="279" uniqueCount="196">
  <si>
    <t>Pièce</t>
  </si>
  <si>
    <t>Référence</t>
  </si>
  <si>
    <t>Lien</t>
  </si>
  <si>
    <t>Site</t>
  </si>
  <si>
    <t>Amazon</t>
  </si>
  <si>
    <t>RS Pro</t>
  </si>
  <si>
    <t>Fonction</t>
  </si>
  <si>
    <t>Quantité</t>
  </si>
  <si>
    <t>Total</t>
  </si>
  <si>
    <t>Prix HT</t>
  </si>
  <si>
    <t>Prix TTC</t>
  </si>
  <si>
    <t>Étiquettes de lignes</t>
  </si>
  <si>
    <t>Total général</t>
  </si>
  <si>
    <t>Entreprise</t>
  </si>
  <si>
    <t>A1</t>
  </si>
  <si>
    <t>Leroy Merlin</t>
  </si>
  <si>
    <t>plaqueplexiglass</t>
  </si>
  <si>
    <t>Castorama</t>
  </si>
  <si>
    <t>123 roulement</t>
  </si>
  <si>
    <t>metalaladecoupe</t>
  </si>
  <si>
    <t>A2</t>
  </si>
  <si>
    <t>Axall</t>
  </si>
  <si>
    <t>Bricovis</t>
  </si>
  <si>
    <t>Prix final</t>
  </si>
  <si>
    <t>A1+A2</t>
  </si>
  <si>
    <t>Somme de Prix final</t>
  </si>
  <si>
    <t>Commentaires</t>
  </si>
  <si>
    <t>(vide)</t>
  </si>
  <si>
    <t>Roulettes</t>
  </si>
  <si>
    <t>400-003</t>
  </si>
  <si>
    <t>https://fr.rs-online.com/web/p/roulettes-industrielles/0400003/?sra=pstk</t>
  </si>
  <si>
    <t>radiospare</t>
  </si>
  <si>
    <t>B1</t>
  </si>
  <si>
    <t>Guidage du fil</t>
  </si>
  <si>
    <t>Poulie</t>
  </si>
  <si>
    <t>352-0664</t>
  </si>
  <si>
    <t>https://fr.rs-online.com/web/p/poulies-pour-courroies-trapezoidales/3520664/?relevancy-data=636F3D3126696E3D4931384E53656172636847656E65726963266C753D6672266D6D3D6D61746368616C6C7061727469616C26706D3D5E2E2A2426706F3D31333326736E3D592673723D2673743D43415443485F414C4C5F44454641554C542673633D592677633D4E4F4E45267573743D626E6C206166347033322F326E2F64267374613D626E6C206166347033322F326E2F6426&amp;searchHistory=%7B%22enabled%22%3Atrue%7D</t>
  </si>
  <si>
    <t>B2</t>
  </si>
  <si>
    <t>acheminement du fil</t>
  </si>
  <si>
    <t>poulie à gorge creuse</t>
  </si>
  <si>
    <t>https://fr.rs-online.com/web/p/poulies-pour-courroies-trapezoidales/3520664/?relevancy-data=636F3D3126696E3D4931384E525353746F636B4E756D626572266C753D656E266D6D3D6D61746368616C6C26706D3D5E2828282872737C5253295B205D3F293F285C647B337D5B5C2D5C735D3F5C647B332C347D5B705061415D3F29297C283235285C647B387D7C5C647B317D5C2D5C647B377D2929292426706F3D3126736E3D592673723D2673743D52535F53544F434B5F4E554D4245522677633D4E4F4E45267573743D3335322D30363634267374613D3335323036363426&amp;searchHistory=%7B%22enabled%22%3Atrue%7D</t>
  </si>
  <si>
    <t> AF4P32/2N/D</t>
  </si>
  <si>
    <t>https://www.amazon.fr/Roulement-Guidage-Mouvement-Lin%C3%A9aire-Syst%C3%A8me/dp/B07KS329GF/ref=asc_df_B07KS329GF/?tag=googshopfr-21&amp;linkCode=df0&amp;hvadid=330871957614&amp;hvpos=1o4&amp;hvnetw=g&amp;hvrand=12250136749780079184&amp;hvpone=&amp;hvptwo=&amp;hvqmt=&amp;hvdev=c&amp;hvdvcmdl=&amp;hvlocint=&amp;hvlocphy=9056017&amp;hvtargid=pla-660550587243&amp;psc=1&amp;tag=&amp;ref=&amp;adgrpid=65412466494&amp;hvpone=&amp;hvptwo=&amp;hvadid=330871957614&amp;hvpos=1o4&amp;hvnetw=g&amp;hvrand=12250136749780079184&amp;hvqmt=&amp;hvdev=c&amp;hvdvcmdl=&amp;hvlocint=&amp;hvlocphy=9056017&amp;hvtargid=pla-660550587243</t>
  </si>
  <si>
    <t>I2</t>
  </si>
  <si>
    <t>poulie</t>
  </si>
  <si>
    <t>Estink9zmu5xbsg4</t>
  </si>
  <si>
    <t>D2</t>
  </si>
  <si>
    <t>Poignées</t>
  </si>
  <si>
    <t>Découpe fil</t>
  </si>
  <si>
    <t>237-439</t>
  </si>
  <si>
    <t>https://fr.rs-online.com/web/p/poignees-de-tiroirs-et-d-armoires/0237439/</t>
  </si>
  <si>
    <t>RS</t>
  </si>
  <si>
    <t>Poignées pour la découpe + la portabilité</t>
  </si>
  <si>
    <t>K2</t>
  </si>
  <si>
    <t>Motorisation</t>
  </si>
  <si>
    <t>Roue du système roue et vis sans fin</t>
  </si>
  <si>
    <t>521-6957</t>
  </si>
  <si>
    <t>https://fr.rs-online.com/web/p/roues-et-vis-sans-fin/5216957/?relevancy-data=636F3D3126696E3D4931384E525353746F636B4E756D626572266C753D656E266D6D3D6D61746368616C6C26706D3D5E2828282872737C5253295B205D3F293F285C647B337D5B5C2D5C735D3F5C647B332C347D5B705061415D3F29297C283235285C647B387D7C5C647B317D5C2D5C647B377D2929292426706F3D3126736E3D592673723D2673743D52535F53544F434B5F4E554D4245522677633D4E4F4E45267573743D3532312D36393537267374613D3532313639353726&amp;searchHistory=%7B%22enabled%22%3Atrue%7D</t>
  </si>
  <si>
    <t>Vis du système roue et vis sans fin</t>
  </si>
  <si>
    <t>521-6890</t>
  </si>
  <si>
    <t>https://fr.rs-online.com/web/p/vis-sans-fin/5216890/?relevancy-data=636F3D3126696E3D4931384E525353746F636B4E756D626572266C753D656E266D6D3D6D61746368616C6C26706D3D5E2828282872737C5253295B205D3F293F285C647B337D5B5C2D5C735D3F5C647B332C347D5B705061415D3F29297C283235285C647B387D7C5C647B317D5C2D5C647B377D2929292426706F3D3126736E3D592673723D2673743D52535F53544F434B5F4E554D4245522677633D4E4F4E45267573743D3532312D36383930267374613D3532313638393026&amp;searchHistory=%7B%22enabled%22%3Atrue%7D</t>
  </si>
  <si>
    <t>Maintien de la bobine</t>
  </si>
  <si>
    <t>Clavette</t>
  </si>
  <si>
    <t>302-4015</t>
  </si>
  <si>
    <t>https://fr.rs-online.com/web/p/clavettes/3024015/</t>
  </si>
  <si>
    <t>C1</t>
  </si>
  <si>
    <t>Reducteur Guidage</t>
  </si>
  <si>
    <t>893-7424</t>
  </si>
  <si>
    <t>https://fr.rs-online.com/web/p/roulements-a-billes/8937424/?relevancy-data=636F3D3126696E3D4931384E525353746F636B4E756D626572266C753D656E266D6D3D6D61746368616C6C26706D3D5E2828282872737C5253295B205D3F293F285C647B337D5B5C2D5C735D3F5C647B332C347D5B705061415D3F29297C283235285C647B387D7C5C647B317D5C2D5C647B377D2929292426706F3D3126736E3D592673723D2673743D52535F53544F434B5F4E554D4245522677633D4E4F4E45267573743D3839332D37343234267374613D3839333734323426&amp;searchHistory=%7B%22enabled%22%3Atrue%7D</t>
  </si>
  <si>
    <t>Semblables a ceux de l'extrudeuse</t>
  </si>
  <si>
    <t>Roulements a bille</t>
  </si>
  <si>
    <t>H1</t>
  </si>
  <si>
    <t xml:space="preserve">Guidage de l'arbre bobine </t>
  </si>
  <si>
    <t>Roulement à bille</t>
  </si>
  <si>
    <t>618-9957</t>
  </si>
  <si>
    <t>https://fr.rs-online.com/web/p/roulements-a-billes/6189957/</t>
  </si>
  <si>
    <t>bridage fil avant decoupe</t>
  </si>
  <si>
    <t>sauterelle</t>
  </si>
  <si>
    <t>254-620</t>
  </si>
  <si>
    <t>https://fr.rs-online.com/web/p/outils-de-serrage/0254620/</t>
  </si>
  <si>
    <t>G1</t>
  </si>
  <si>
    <t>guidage arbre trancannage</t>
  </si>
  <si>
    <t>Palier auto-aligneur à semelle avec serrage par vis</t>
  </si>
  <si>
    <t>747-440</t>
  </si>
  <si>
    <t>https://fr.rs-online.com/web/p/roulements-paliers-et-accessoires/0747440/</t>
  </si>
  <si>
    <t>https://www.amazon.fr/dp/B07CKW1HHD/ref=pe_3044141_189395771_TE_dp_1</t>
  </si>
  <si>
    <t>André ERNESTO</t>
  </si>
  <si>
    <t>Equerre extrudeuse</t>
  </si>
  <si>
    <t>Celles de l'extrudeuse</t>
  </si>
  <si>
    <t>J1</t>
  </si>
  <si>
    <t>Mise en rotation galet</t>
  </si>
  <si>
    <t>Ecrou H M10</t>
  </si>
  <si>
    <t>122-4405</t>
  </si>
  <si>
    <t>https://fr.rs-online.com/web/p/ecrous-hexagonaux/1224405/</t>
  </si>
  <si>
    <t>Roulement rigide à bille</t>
  </si>
  <si>
    <t>2x 100 mm nécessaires</t>
  </si>
  <si>
    <t>619-0187</t>
  </si>
  <si>
    <t>https://fr.rs-online.com/web/p/roulements-a-billes/6190187/</t>
  </si>
  <si>
    <t>4 pièces nécessaires</t>
  </si>
  <si>
    <t>Arret axial arbres poulies</t>
  </si>
  <si>
    <t>Goupille Beta</t>
  </si>
  <si>
    <t>https://www.amazon.fr/Goupille-beta-2mm-48mm-AISI/dp/B001MSEGNQ/ref=sr_1_1_sspa?__mk_fr_FR=%C3%85M%C3%85%C5%BD%C3%95%C3%91&amp;keywords=goupille+beta+2mm&amp;qid=1576578127&amp;sr=8-1-spons&amp;psc=1&amp;spLa=ZW5jcnlwdGVkUXVhbGlmaWVyPUE5MEg1RFNMTkhNVTgmZW5jcnlwdGVkSWQ9QTA5NzMzNzcxTkpKWTNCWTlUUENIJmVuY3J5cHRlZEFkSWQ9QTA1MTgxNzhYU0tMMVA3WFkzQjYmd2lkZ2V0TmFtZT1zcF9hdGYmYWN0aW9uPWNsaWNrUmVkaXJlY3QmZG9Ob3RMb2dDbGljaz10cnVl</t>
  </si>
  <si>
    <t>Groupe I2</t>
  </si>
  <si>
    <t>https://fr.rs-online.com/web/p/entretoises/1363885/</t>
  </si>
  <si>
    <t>groupe I2</t>
  </si>
  <si>
    <t>136-3885</t>
  </si>
  <si>
    <t>G2</t>
  </si>
  <si>
    <t>Fixation ventilateur supplémentaire</t>
  </si>
  <si>
    <t>C2</t>
  </si>
  <si>
    <t>roulement à billes à contact radiaux</t>
  </si>
  <si>
    <t>6800-2RS</t>
  </si>
  <si>
    <t>https://fr.rs-online.com/web/p/roulements-a-billes/6189979/?relevancy-data=636F3D3126696E3D4931384E53656172636847656E65726963266C753D6672266D6D3D6D61746368616C6C7061727469616C26706D3D5E5B5C707B4C7D5C707B4E647D2D2C2F255C2E5D2B2426706F3D31333326736E3D592673723D2673743D4B4559574F52445F53494E474C455F414C5048415F4E554D455249432673633D592677633D4E4F4E45267573743D363830302D325253267374613D363830302D32525326&amp;searchHistory=%7B%22enabled%22%3Atrue%7D</t>
  </si>
  <si>
    <t>797-6266</t>
  </si>
  <si>
    <t>Vis à six pans creux, M3 x 10mm</t>
  </si>
  <si>
    <t>https://fr.rs-online.com/web/p/vis-a-six-pans/7976266/</t>
  </si>
  <si>
    <t>Rondelle plate, M3, Acier, 3.2mm x 7mm</t>
  </si>
  <si>
    <t>560-338</t>
  </si>
  <si>
    <t>https://fr.rs-online.com/web/p/rondelles-plates/0560338/</t>
  </si>
  <si>
    <t>8 sur 50 utilisées</t>
  </si>
  <si>
    <t>4 sur 50 utilisées</t>
  </si>
  <si>
    <t>8 sur 250 utilisées</t>
  </si>
  <si>
    <t>Écrou hexagonal M3</t>
  </si>
  <si>
    <t>560-293</t>
  </si>
  <si>
    <t>https://fr.rs-online.com/web/p/ecrous-hexagonaux/0560293/</t>
  </si>
  <si>
    <t>16 sur 250 utilisés</t>
  </si>
  <si>
    <t>Transport</t>
  </si>
  <si>
    <t>Roulette pivotante</t>
  </si>
  <si>
    <t>828-6293</t>
  </si>
  <si>
    <t>https://fr.rs-online.com/web/p/roulettes-industrielles/8286293/</t>
  </si>
  <si>
    <t>Moteur</t>
  </si>
  <si>
    <t>162.4101.2B.00</t>
  </si>
  <si>
    <t>https://fr.rs-online.com/web/p/moteurs-a-courant-continu/8496232/</t>
  </si>
  <si>
    <t>Microrupteur</t>
  </si>
  <si>
    <t>D2SW-01L3H</t>
  </si>
  <si>
    <t>https://fr.rs-online.com/web/p/microrupteurs/6822086/</t>
  </si>
  <si>
    <t>Supporte 50kg</t>
  </si>
  <si>
    <t>H2</t>
  </si>
  <si>
    <t>Guidage du fil en translation</t>
  </si>
  <si>
    <t>Vis sans fin</t>
  </si>
  <si>
    <t xml:space="preserve">Guidage du fil en translation </t>
  </si>
  <si>
    <t xml:space="preserve">Roue et vis sans fin </t>
  </si>
  <si>
    <t>521-6979</t>
  </si>
  <si>
    <t>https://fr.rs-online.com/web/p/roues-et-vis-sans-fin/5216979</t>
  </si>
  <si>
    <t>921-1454</t>
  </si>
  <si>
    <t xml:space="preserve">https://fr.rs-online.com/web/p/motoreducteurs-a-courant-continu/9211454/
https://fr.rs-online.com/web/p/motoreducteurs-a-courant-continu/9211454/
https://fr.rs-online.com/web/p/motoreducteurs-a-courant-continu/9211454/
</t>
  </si>
  <si>
    <t xml:space="preserve">Motorisation bielle-manivelle </t>
  </si>
  <si>
    <t>Alimentation de bureau 60W sortie 24V c.c.</t>
  </si>
  <si>
    <t>Moteur CC 33tr/min 24V c.c.</t>
  </si>
  <si>
    <t>188-781</t>
  </si>
  <si>
    <t>https://fr.rs-online.com/web/p/alimentations-de-bureau/0188781/</t>
  </si>
  <si>
    <t xml:space="preserve">Câble d'alimentation pour alimentation de bureau </t>
  </si>
  <si>
    <t>626-6694</t>
  </si>
  <si>
    <t>https://fr.rs-online.com/web/p/products/6266694/</t>
  </si>
  <si>
    <t>Référence fabricant : HG37-120-AB-00</t>
  </si>
  <si>
    <t>Roulement</t>
  </si>
  <si>
    <t>618-9862</t>
  </si>
  <si>
    <t>https://fr.rs-online.com/web/p/roulements-a-billes/6189862/</t>
  </si>
  <si>
    <t>302-3949</t>
  </si>
  <si>
    <t>https://fr.rs-online.com/web/p/clavettes/3023949/</t>
  </si>
  <si>
    <t>tracepart :https://www.traceparts.com/fr/product/nsk-palier-auto-aligneur-a-semelle-avec-serrage-par-vis-np15?CatalogPath=TRACEPARTS%3ATP01002002003&amp;Product=10-15032002-069602&amp;PartNumber=NP15</t>
  </si>
  <si>
    <t>417-9649</t>
  </si>
  <si>
    <t>https://fr.rs-online.com/web/p/motoreducteurs-a-courant-continu/4179649/?relevancy-data=636F3D3126696E3D4931384E525353746F636B4E756D626572266C753D656E266D6D3D6D61746368616C6C26706D3D5E2828282872737C5253295B205D3F293F285C647B337D5B5C2D5C735D3F5C647B332C347D5B705061415D3F29297C283235285C647B387D7C5C647B317D5C2D5C647B377D2929292426706F3D3126736E3D592673723D2673743D52535F53544F434B5F4E554D4245522677633D4E4F4E45267573743D3431372D39363439267374613D3431373936343926&amp;searchHistory=%7B%22enabled%22%3Atrue%7D</t>
  </si>
  <si>
    <t>COLORATION D</t>
  </si>
  <si>
    <t>Entrainement du fil</t>
  </si>
  <si>
    <t>Assemblage de glissière linéaire</t>
  </si>
  <si>
    <t>https://fr.rs-online.com/web/p/glissieres-lineaires-assemblees/0749323/</t>
  </si>
  <si>
    <t>749-323 (commande RS); BSR1530SL (référence fabricant)</t>
  </si>
  <si>
    <t>Galet</t>
  </si>
  <si>
    <t>125-1219</t>
  </si>
  <si>
    <t>https://fr.rs-online.com/web/p/galets/1251219/</t>
  </si>
  <si>
    <t>Ressort de compression</t>
  </si>
  <si>
    <t>821-380</t>
  </si>
  <si>
    <t>https://fr.rs-online.com/web/p/ressorts-de-compression/0821380/</t>
  </si>
  <si>
    <t>821-245</t>
  </si>
  <si>
    <t>https://fr.rs-online.com/web/p/ressorts-de-compression/0821245/</t>
  </si>
  <si>
    <t>coloration D ; 2 pièces nécessaires (2 sur 10 utlisées)</t>
  </si>
  <si>
    <t>https://www.metalaladecoupe.com/francais/panier.asp?tbout=acier</t>
  </si>
  <si>
    <t>Metalaladecoupe</t>
  </si>
  <si>
    <t>Tube acier D30 L100</t>
  </si>
  <si>
    <t>Tige filetée M10 L200</t>
  </si>
  <si>
    <t>https://www.leroymerlin.fr/v3/p/produits/lot-de-2-tiges-filetees-acier-zingue-l-200-x-diam-10-mm-standers-e123816</t>
  </si>
  <si>
    <t>2x 200 mm nécessaires</t>
  </si>
  <si>
    <t>bridage du fil avant decoupe</t>
  </si>
  <si>
    <t>p clip</t>
  </si>
  <si>
    <t>187-7592</t>
  </si>
  <si>
    <t>https://fr.rs-online.com/web/p/p-clips/1877592/</t>
  </si>
  <si>
    <t>COLORATION A</t>
  </si>
  <si>
    <t>https://www.bricodepot.fr/catalogue/profile-en-u-aluminium-brut-l-250m15x20x15-mm-interieur-17mm/prod1723/</t>
  </si>
  <si>
    <t>brico depot</t>
  </si>
  <si>
    <t>profilé en U coloration B</t>
  </si>
  <si>
    <t>anneau ressort soudage fil</t>
  </si>
  <si>
    <t>anneau de levage</t>
  </si>
  <si>
    <t>amazon</t>
  </si>
  <si>
    <t>B07PQPKWKP</t>
  </si>
  <si>
    <t>https://www.amazon.fr/M10X18-Inoxydable-Filetage-Anneau-Machines/dp/B07PQPKWKP/ref=sr_1_3?__mk_fr_FR=%C3%85M%C3%85%C5%BD%C3%95%C3%91&amp;keywords=anneau%2Bfilet%C3%A9&amp;qid=1583940657&amp;sr=8-3&amp;th=1</t>
  </si>
  <si>
    <t>sur amazon car non existant sur 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</si>
</sst>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#,##0.00\ &quot;€&quot;;[Red]\-#,##0.00\ &quot;€&quot;"/>
    <numFmt numFmtId="164" formatCode="#,##0.00\ &quot;€&quot;"/>
    <numFmt numFmtId="165" formatCode="_ * #,##0.00_)\ &quot;€&quot;_ ;_ * \(#,##0.00\)\ &quot;€&quot;_ ;_ * &quot;-&quot;??_)\ &quot;€&quot;_ ;_ @_ "/>
  </numFmts>
  <fonts count="2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33333"/>
      <name val="Calibri"/>
      <scheme val="minor"/>
    </font>
    <font>
      <sz val="12"/>
      <color rgb="FF161317"/>
      <name val="Calibri"/>
      <family val="2"/>
      <scheme val="minor"/>
    </font>
    <font>
      <sz val="12"/>
      <color rgb="FF333333"/>
      <name val="Calibri"/>
      <family val="2"/>
      <scheme val="minor"/>
    </font>
    <font>
      <sz val="11"/>
      <color theme="1"/>
      <name val="Calibri"/>
      <scheme val="minor"/>
    </font>
    <font>
      <sz val="12"/>
      <name val="Calibri"/>
      <scheme val="minor"/>
    </font>
    <font>
      <b/>
      <sz val="13.2"/>
      <color rgb="FF333333"/>
      <name val="Arial"/>
      <family val="2"/>
    </font>
    <font>
      <sz val="9"/>
      <color rgb="FF333333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/>
      <diagonal/>
    </border>
    <border>
      <left style="thin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rgb="FFC2CCCE"/>
      </left>
      <right/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dotted">
        <color rgb="FFCCCCCC"/>
      </top>
      <bottom/>
      <diagonal/>
    </border>
  </borders>
  <cellStyleXfs count="15">
    <xf numFmtId="0" fontId="0" fillId="0" borderId="0"/>
    <xf numFmtId="0" fontId="8" fillId="0" borderId="0" applyNumberFormat="0" applyFill="0" applyBorder="0" applyAlignment="0" applyProtection="0"/>
    <xf numFmtId="0" fontId="13" fillId="10" borderId="0" applyNumberFormat="0" applyBorder="0" applyAlignment="0" applyProtection="0"/>
    <xf numFmtId="0" fontId="13" fillId="9" borderId="0" applyNumberFormat="0" applyBorder="0" applyAlignment="0" applyProtection="0"/>
    <xf numFmtId="0" fontId="13" fillId="7" borderId="0" applyNumberFormat="0" applyBorder="0" applyAlignment="0" applyProtection="0"/>
    <xf numFmtId="0" fontId="13" fillId="6" borderId="0" applyNumberFormat="0" applyBorder="0" applyAlignment="0" applyProtection="0"/>
    <xf numFmtId="0" fontId="14" fillId="4" borderId="0" applyNumberFormat="0" applyBorder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5" borderId="0" applyNumberFormat="0" applyBorder="0" applyAlignment="0" applyProtection="0"/>
    <xf numFmtId="0" fontId="13" fillId="8" borderId="0" applyNumberFormat="0" applyBorder="0" applyAlignment="0" applyProtection="0"/>
    <xf numFmtId="0" fontId="7" fillId="0" borderId="0"/>
    <xf numFmtId="0" fontId="6" fillId="0" borderId="0"/>
    <xf numFmtId="165" fontId="6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9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left" indent="1"/>
    </xf>
    <xf numFmtId="0" fontId="10" fillId="11" borderId="3" xfId="0" applyFont="1" applyFill="1" applyBorder="1" applyAlignment="1">
      <alignment horizontal="center" vertical="center"/>
    </xf>
    <xf numFmtId="0" fontId="10" fillId="11" borderId="3" xfId="0" applyFont="1" applyFill="1" applyBorder="1" applyAlignment="1">
      <alignment horizontal="center" vertical="center" wrapText="1"/>
    </xf>
    <xf numFmtId="0" fontId="10" fillId="11" borderId="4" xfId="0" applyFont="1" applyFill="1" applyBorder="1" applyAlignment="1">
      <alignment horizontal="center" vertical="center"/>
    </xf>
    <xf numFmtId="0" fontId="11" fillId="12" borderId="5" xfId="0" applyFont="1" applyFill="1" applyBorder="1" applyAlignment="1">
      <alignment horizontal="center" vertical="center"/>
    </xf>
    <xf numFmtId="0" fontId="11" fillId="12" borderId="2" xfId="0" applyFont="1" applyFill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20" fillId="0" borderId="6" xfId="0" applyFont="1" applyBorder="1" applyAlignment="1">
      <alignment horizontal="left" vertical="center" inden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2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2" fillId="0" borderId="7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3" fillId="0" borderId="0" xfId="0" applyFont="1" applyAlignment="1"/>
    <xf numFmtId="8" fontId="5" fillId="0" borderId="0" xfId="0" applyNumberFormat="1" applyFont="1" applyAlignment="1">
      <alignment horizontal="center" vertical="center"/>
    </xf>
    <xf numFmtId="1" fontId="23" fillId="0" borderId="0" xfId="0" applyNumberFormat="1" applyFont="1" applyAlignment="1"/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 wrapText="1"/>
    </xf>
    <xf numFmtId="0" fontId="25" fillId="0" borderId="7" xfId="0" applyFont="1" applyBorder="1" applyAlignment="1">
      <alignment horizontal="left" vertical="center" indent="1"/>
    </xf>
    <xf numFmtId="0" fontId="1" fillId="0" borderId="0" xfId="0" applyFont="1" applyAlignment="1">
      <alignment horizontal="center"/>
    </xf>
    <xf numFmtId="0" fontId="26" fillId="13" borderId="8" xfId="0" applyFont="1" applyFill="1" applyBorder="1" applyAlignment="1">
      <alignment vertical="top" wrapText="1" indent="1"/>
    </xf>
    <xf numFmtId="0" fontId="0" fillId="0" borderId="0" xfId="0" applyFont="1" applyAlignment="1"/>
  </cellXfs>
  <cellStyles count="15">
    <cellStyle name="20 % - Accent1 2" xfId="5"/>
    <cellStyle name="20 % - Accent5 2" xfId="4"/>
    <cellStyle name="20 % - Accent6 2" xfId="3"/>
    <cellStyle name="40 % - Accent6 2" xfId="2"/>
    <cellStyle name="60 % - Accent5 2" xfId="10"/>
    <cellStyle name="Hyperlink" xfId="1"/>
    <cellStyle name="Insatisfaisant 2" xfId="6"/>
    <cellStyle name="Lien hypertexte 2" xfId="14"/>
    <cellStyle name="Monétaire 2" xfId="13"/>
    <cellStyle name="Neutre 2" xfId="9"/>
    <cellStyle name="Normal" xfId="0" builtinId="0"/>
    <cellStyle name="Normal 2" xfId="11"/>
    <cellStyle name="Normal 3" xfId="12"/>
    <cellStyle name="Satisfaisant 2" xfId="8"/>
    <cellStyle name="Texte explicatif 2" xfId="7"/>
  </cellStyles>
  <dxfs count="1">
    <dxf>
      <font>
        <sz val="11"/>
        <color theme="1"/>
        <name val="Calibri"/>
        <scheme val="minor"/>
      </font>
      <alignment horizontal="general" vertical="bottom" readingOrder="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usernames" Target="revisions/userNam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[2019-10-21 Nomenclatures des entreprises (André ERNESTO).xlsx]TCD!Tableau croisé dynamique1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TCD!$B$3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TCD!$A$4:$A$23</c:f>
              <c:multiLvlStrCache>
                <c:ptCount val="16"/>
                <c:lvl>
                  <c:pt idx="0">
                    <c:v>Bricovis</c:v>
                  </c:pt>
                  <c:pt idx="1">
                    <c:v>123 roulement</c:v>
                  </c:pt>
                  <c:pt idx="2">
                    <c:v>Castorama</c:v>
                  </c:pt>
                  <c:pt idx="3">
                    <c:v>plaqueplexiglass</c:v>
                  </c:pt>
                  <c:pt idx="4">
                    <c:v>Leroy Merlin</c:v>
                  </c:pt>
                  <c:pt idx="5">
                    <c:v>metalaladecoupe</c:v>
                  </c:pt>
                  <c:pt idx="6">
                    <c:v>Amazon</c:v>
                  </c:pt>
                  <c:pt idx="7">
                    <c:v>RS Pro</c:v>
                  </c:pt>
                  <c:pt idx="8">
                    <c:v>Axall</c:v>
                  </c:pt>
                  <c:pt idx="9">
                    <c:v>Leroy Merlin</c:v>
                  </c:pt>
                  <c:pt idx="10">
                    <c:v>(vide)</c:v>
                  </c:pt>
                  <c:pt idx="11">
                    <c:v>123 roulement</c:v>
                  </c:pt>
                  <c:pt idx="12">
                    <c:v>Amazon</c:v>
                  </c:pt>
                  <c:pt idx="13">
                    <c:v>plaqueplexiglass</c:v>
                  </c:pt>
                  <c:pt idx="14">
                    <c:v>Castorama</c:v>
                  </c:pt>
                  <c:pt idx="15">
                    <c:v>RS Pro</c:v>
                  </c:pt>
                </c:lvl>
                <c:lvl>
                  <c:pt idx="0">
                    <c:v>A1+A2</c:v>
                  </c:pt>
                  <c:pt idx="1">
                    <c:v>A1</c:v>
                  </c:pt>
                  <c:pt idx="8">
                    <c:v>A2</c:v>
                  </c:pt>
                </c:lvl>
              </c:multiLvlStrCache>
            </c:multiLvlStrRef>
          </c:cat>
          <c:val>
            <c:numRef>
              <c:f>TCD!$B$4:$B$23</c:f>
              <c:numCache>
                <c:formatCode>General</c:formatCode>
                <c:ptCount val="16"/>
                <c:pt idx="0">
                  <c:v>33.020000000000003</c:v>
                </c:pt>
                <c:pt idx="1">
                  <c:v>4.4400000000000004</c:v>
                </c:pt>
                <c:pt idx="2">
                  <c:v>8.9</c:v>
                </c:pt>
                <c:pt idx="3">
                  <c:v>12.62</c:v>
                </c:pt>
                <c:pt idx="4">
                  <c:v>17.5</c:v>
                </c:pt>
                <c:pt idx="5">
                  <c:v>37.89</c:v>
                </c:pt>
                <c:pt idx="6">
                  <c:v>114.52</c:v>
                </c:pt>
                <c:pt idx="7">
                  <c:v>248.01999999999998</c:v>
                </c:pt>
                <c:pt idx="8">
                  <c:v>1.6</c:v>
                </c:pt>
                <c:pt idx="9">
                  <c:v>6.75</c:v>
                </c:pt>
                <c:pt idx="10">
                  <c:v>21.3</c:v>
                </c:pt>
                <c:pt idx="11">
                  <c:v>40</c:v>
                </c:pt>
                <c:pt idx="12">
                  <c:v>70.740000000000009</c:v>
                </c:pt>
                <c:pt idx="13">
                  <c:v>73.8</c:v>
                </c:pt>
                <c:pt idx="14">
                  <c:v>83.2</c:v>
                </c:pt>
                <c:pt idx="15">
                  <c:v>245.14000000000001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0D-45CC-A51B-9B79DC17D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719672"/>
        <c:axId val="459715080"/>
      </c:barChart>
      <c:catAx>
        <c:axId val="459719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9715080"/>
        <c:crosses val="autoZero"/>
        <c:auto val="1"/>
        <c:lblAlgn val="ctr"/>
        <c:lblOffset val="100"/>
        <c:noMultiLvlLbl val="0"/>
      </c:catAx>
      <c:valAx>
        <c:axId val="45971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9719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14</xdr:col>
      <xdr:colOff>695325</xdr:colOff>
      <xdr:row>33</xdr:row>
      <xdr:rowOff>165099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2019-10-21%20Nomenclatures%20des%20entreprises%20(Andr&#233;%20ERNESTO)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RNESTO André" refreshedDate="43444.74989363426" createdVersion="6" refreshedVersion="6" minRefreshableVersion="3" recordCount="99">
  <cacheSource type="worksheet">
    <worksheetSource ref="B3:L4" sheet="Nomenclature" r:id="rId2"/>
  </cacheSource>
  <cacheFields count="12">
    <cacheField name="Entreprise" numFmtId="0">
      <sharedItems count="3">
        <s v="A1"/>
        <s v="A2"/>
        <s v="A1+A2"/>
      </sharedItems>
    </cacheField>
    <cacheField name="index" numFmtId="0">
      <sharedItems containsSemiMixedTypes="0" containsString="0" containsNumber="1" containsInteger="1" minValue="1" maxValue="98"/>
    </cacheField>
    <cacheField name="Fonction" numFmtId="0">
      <sharedItems/>
    </cacheField>
    <cacheField name="Pièce" numFmtId="0">
      <sharedItems/>
    </cacheField>
    <cacheField name="Référence" numFmtId="0">
      <sharedItems containsMixedTypes="1" containsNumber="1" containsInteger="1" minValue="8607139" maxValue="3663602878162"/>
    </cacheField>
    <cacheField name="Lien" numFmtId="0">
      <sharedItems longText="1"/>
    </cacheField>
    <cacheField name="Site" numFmtId="0">
      <sharedItems containsBlank="1" count="16">
        <s v="123 roulement"/>
        <s v="Amazon"/>
        <s v="Axall"/>
        <s v="Bricovis"/>
        <s v="Castorama"/>
        <s v="Leroy Merlin"/>
        <s v="metalaladecoupe"/>
        <s v="plaqueplexiglass"/>
        <s v="RS Pro"/>
        <m/>
        <s v="Leroy-merlin" u="1"/>
        <s v="SKF" u="1"/>
        <s v="Norelem" u="1"/>
        <s v="Hafner" u="1"/>
        <s v="Mecatechnique" u="1"/>
        <s v="Vis-express" u="1"/>
      </sharedItems>
    </cacheField>
    <cacheField name="Quantité" numFmtId="0">
      <sharedItems containsSemiMixedTypes="0" containsString="0" containsNumber="1" containsInteger="1" minValue="1" maxValue="80"/>
    </cacheField>
    <cacheField name="Prix HT" numFmtId="164">
      <sharedItems containsSemiMixedTypes="0" containsString="0" containsNumber="1" minValue="1.6666666666666666E-2" maxValue="44.858333333333334"/>
    </cacheField>
    <cacheField name="Prix TTC" numFmtId="0">
      <sharedItems containsSemiMixedTypes="0" containsString="0" containsNumber="1" minValue="0.02" maxValue="53.83"/>
    </cacheField>
    <cacheField name="Prix final" numFmtId="164">
      <sharedItems containsSemiMixedTypes="0" containsString="0" containsNumber="1" minValue="0.03" maxValue="92"/>
    </cacheField>
    <cacheField name="Commentair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">
  <r>
    <x v="0"/>
    <n v="30"/>
    <s v="Vis sans fin/fourreau"/>
    <s v="Roulement à billes"/>
    <s v="6901-2RS"/>
    <s v="https://www.123roulement.com/roulement-6901-2RS.php?fbclid=IwAR3KC_82vdxmagcGMc7a2mSIFyCpKKIZodTe9IXw_4wDHtN3jwgUjjDY1tw"/>
    <x v="0"/>
    <n v="1"/>
    <n v="1.2416666666666667"/>
    <n v="1.49"/>
    <n v="1.49"/>
    <m/>
  </r>
  <r>
    <x v="0"/>
    <n v="31"/>
    <s v="Vis sans fin/fourreau"/>
    <s v="Joint à lèvres"/>
    <s v="12X22X6-NBR"/>
    <s v="https://www.123roulement.com/joint-ASP-12X22X6-NBR.php?fbclid=IwAR3xkPK7bKx6cyea5O6H35zdFqq6fN0wRRZIu2OE06ERbAA6Fmd7-TLLYUs"/>
    <x v="0"/>
    <n v="1"/>
    <n v="2.4583333333333335"/>
    <n v="2.95"/>
    <n v="2.95"/>
    <m/>
  </r>
  <r>
    <x v="1"/>
    <n v="41"/>
    <s v="entrainement en rotation bobine"/>
    <s v="roulement à billes à double rangée à contact oblique"/>
    <s v="3303 A-2RS1"/>
    <s v="http://www.skf.com/fr/products/bearings-units-housings/ball-bearings/angular-contact-ball-bearings/double-row-angular-contact-ball-bearings/double-row/index.html?designation=3303%20A-2RS1"/>
    <x v="0"/>
    <n v="1"/>
    <n v="33.333333333333336"/>
    <n v="40"/>
    <n v="40"/>
    <s v="Anciennement SKF"/>
  </r>
  <r>
    <x v="0"/>
    <n v="12"/>
    <s v="Sécurité, interrupteurs et boutons"/>
    <s v="Potentiomètre"/>
    <s v="SODIAL 6856"/>
    <s v="https://www.amazon.fr/SODIAL-potentiometre-lineaire-Conique-rotatif/dp/B00H3CW32G/ref=sr_1_6?s=hi&amp;ie=UTF8&amp;qid=1543908563&amp;sr=1-6&amp;keywords=potentiom%C3%A8tre"/>
    <x v="1"/>
    <n v="1"/>
    <n v="0.625"/>
    <n v="0.75"/>
    <n v="0.75"/>
    <m/>
  </r>
  <r>
    <x v="1"/>
    <n v="58"/>
    <s v="puissance et commande"/>
    <s v="5x Condensateur chimique"/>
    <s v="151con329"/>
    <s v="https://www.amazon.fr/Condensateur-chimique-Capacitors-radial-5x11mm/dp/B07DHTW1XY/ref=sr_1_6?s=hi&amp;ie=UTF8&amp;qid=1543913693&amp;sr=1-6&amp;keywords=condensateur%200.1uF&amp;fbclid=IwAR0T-G9R1QlI9YwO7-J63xAIXbcB3H_dwq7Ke-s1TrvfS8azzzaXEPR_2n0"/>
    <x v="1"/>
    <n v="1"/>
    <n v="1.0750000000000002"/>
    <n v="1.29"/>
    <n v="1.29"/>
    <m/>
  </r>
  <r>
    <x v="0"/>
    <n v="16"/>
    <s v="Refroidissement du fil"/>
    <s v="Tube en silicone"/>
    <s v="TOOGOO 078958A6"/>
    <s v="https://www.amazon.fr/tube-silicone-TOOGOO-metres-pression/dp/B01LX8KIJX/ref=sr_1_1?ie=UTF8&amp;qid=1543909281&amp;sr=8-1&amp;keywords=tube+silicone+8+mm"/>
    <x v="1"/>
    <n v="1"/>
    <n v="1.4083333333333334"/>
    <n v="1.69"/>
    <n v="1.69"/>
    <m/>
  </r>
  <r>
    <x v="0"/>
    <n v="9"/>
    <s v="Sécurité, interrupteurs et boutons"/>
    <s v="Bouton-poussoir pour l'arret d'urgence"/>
    <s v="SODIAL 7201"/>
    <s v="https://www.amazon.fr/SODIAL-Bouton-poussoir-durgence-Capuchon-champignon/dp/B00H3CY432/ref=pd_bxgy_60_img_2?_encoding=UTF8&amp;pd_rd_i=B00H3CY432&amp;pd_rd_r=797a3681-bc09-11e8-a6dd-ef0bd8adc9ae&amp;pd_rd_w=9iLqI&amp;pd_rd_wg=HCyyC&amp;pf_rd_i=desktop-dp-sims&amp;pf_rd_m=A1X6FK5RDHNB96&amp;pf_rd_p=d33700b8-e2ee-48b2-b2e1-55f6a21e5fa2&amp;pf_rd_r=QQ5S579MAZ5952PXR4JM&amp;pf_rd_s=desktop-dp-sims&amp;pf_rd_t=40701&amp;psc=1&amp;refRID=QQ5S579MAZ5952PXR4JM"/>
    <x v="1"/>
    <n v="1"/>
    <n v="1.4750000000000001"/>
    <n v="1.77"/>
    <n v="1.77"/>
    <m/>
  </r>
  <r>
    <x v="1"/>
    <n v="57"/>
    <s v="puissance et commande"/>
    <s v="Bouton-poussoir pour l'arret d'urgence"/>
    <s v="1NO 1NC DPST"/>
    <s v="https://www.amazon.fr/SODIAL-Bouton-poussoir-durgence-Capuchon-champignon/dp/B00H3CY432/ref=sr_1_9?s=hi&amp;ie=UTF8&amp;qid=1543913559&amp;sr=1-9&amp;keywords=bouton%20arret%20d'urgence&amp;fbclid=IwAR0NA0S2MCt2uDYGnrPVJxiy1hVWI2PCxgl522sOyxCjx9ulseWBGtrZxNY"/>
    <x v="1"/>
    <n v="1"/>
    <n v="1.4750000000000001"/>
    <n v="1.77"/>
    <n v="1.77"/>
    <m/>
  </r>
  <r>
    <x v="1"/>
    <n v="59"/>
    <s v="puissance et commande"/>
    <s v="Stabilisateur de Tension 5V / 1,5A"/>
    <s v="A137"/>
    <s v="https://www.amazon.fr/Just-Honest-Stabilisateur-Tension-stabiliser-A137/dp/B00RRTE8O6/ref=sr_1_1?s=hi&amp;ie=UTF8&amp;qid=1543913751&amp;sr=1-1&amp;keywords=LM7805&amp;fbclid=IwAR2rO7tJ9Voi2C3gRQhff97xQn15dXA4Hl8Qwr_Czx76WUJP6iNVBrHhbSM"/>
    <x v="1"/>
    <n v="1"/>
    <n v="1.625"/>
    <n v="1.95"/>
    <n v="1.95"/>
    <m/>
  </r>
  <r>
    <x v="1"/>
    <n v="63"/>
    <s v="maintien du fil"/>
    <s v="double interrupteur à bascule bistable"/>
    <s v="a14062500ux0020"/>
    <s v="https://www.amazon.fr/sourcing-map-positions-interrupteur-bistable/dp/B00R1LO9VM/ref=sr_1_4?s=hi&amp;ie=UTF8&amp;qid=1543915336&amp;sr=1-4&amp;keywords=interrupteur%20bistable&amp;fbclid=IwAR2p-qvYf5L9FlTS-rUAW5Dl0kur9Xbre12yDQPHbOwddPQcbj4Rc5DTXmI"/>
    <x v="1"/>
    <n v="1"/>
    <n v="1.9666666666666666"/>
    <n v="2.36"/>
    <n v="2.36"/>
    <m/>
  </r>
  <r>
    <x v="1"/>
    <n v="55"/>
    <s v="puissance et commande"/>
    <s v="MOSFET de puissance Transistor / N Canal T0220 "/>
    <s v="IRF3205PBF"/>
    <s v="https://www.amazon.fr/SODIAL-IRF3205PBF-Changement-puissance-Transistor/dp/B075KCGPYY/ref=sr_1_10?ie=UTF8&amp;qid=1543912993&amp;sr=8-10&amp;keywords=mosfet&amp;fbclid=IwAR12ou1jYyXJcVxQwcFS4RvKJLA_0UfUjgGqC3QQSdJ8NiY7XftRa5t5aAM"/>
    <x v="1"/>
    <n v="1"/>
    <n v="1.9916666666666669"/>
    <n v="2.39"/>
    <n v="2.39"/>
    <m/>
  </r>
  <r>
    <x v="0"/>
    <n v="4"/>
    <s v="Réguler température"/>
    <s v="Relais Statique 25A"/>
    <s v="SODIAL SSR-25DA"/>
    <s v="https://www.amazon.fr/SODIAL-Statique-SSR-25DA-Controle-temperature/dp/B00IIDYIF4"/>
    <x v="1"/>
    <n v="1"/>
    <n v="2.6916666666666669"/>
    <n v="3.23"/>
    <n v="3.23"/>
    <m/>
  </r>
  <r>
    <x v="0"/>
    <n v="3"/>
    <s v="Réguler température"/>
    <s v="Cosse Electrique Male"/>
    <s v="ETA-5007F0050"/>
    <s v="https://www.amazon.fr/Cosse-Electrique-Male-Plate-Rouge/dp/B00AF7MYHA/ref=sr_1_17?ie=UTF8&amp;qid=1543915665&amp;sr=8-17&amp;keywords=lot+de+cosses"/>
    <x v="1"/>
    <n v="1"/>
    <n v="3.2250000000000001"/>
    <n v="3.87"/>
    <n v="3.87"/>
    <m/>
  </r>
  <r>
    <x v="1"/>
    <n v="40"/>
    <s v="entrainement en rotation bobine"/>
    <s v="ruban caoutchouc"/>
    <s v="AGI231101"/>
    <s v="https://www.amazon.fr/AGI-Robur-AGI231101-Silicone-Auto-Amalgamant/dp/B00FIZJ8XC/ref=sr_1_3/260-7761073-9332408?ie=UTF8&amp;qid=1543907760&amp;sr=8-3&amp;keywords=ruban+caoutchouc"/>
    <x v="1"/>
    <n v="1"/>
    <n v="3.7166666666666668"/>
    <n v="4.46"/>
    <n v="4.46"/>
    <m/>
  </r>
  <r>
    <x v="1"/>
    <n v="48"/>
    <s v="répartition du fil"/>
    <s v="Stepper 28BYJ-48"/>
    <s v="28BYJ-48 "/>
    <s v="https://www.amazon.fr/Neuftech-Arduino-28BYJ-48-28BYJ48-contrô/dp/B00NW4X25G/ref=sr_1_4?ie=UTF8&amp;qid=1543842646&amp;sr=8-4&amp;keywords=arduino+moteur+pas+a+pas"/>
    <x v="1"/>
    <n v="1"/>
    <n v="4.9916666666666671"/>
    <n v="5.99"/>
    <n v="5.99"/>
    <m/>
  </r>
  <r>
    <x v="1"/>
    <n v="46"/>
    <s v="répartition du fil"/>
    <s v="Tige acier Ø5"/>
    <s v="sss5mmx333mm"/>
    <s v="https://www.amazon.fr/diamètre-Argent-Rectifiée-métrique-Bs1407/dp/B01MR6Y5BW/ref=sr_1_5?s=industrial&amp;ie=UTF8&amp;qid=1543909546&amp;sr=1-5&amp;keywords=tige+acier+diam%C3%A8tre+5"/>
    <x v="1"/>
    <n v="1"/>
    <n v="5.7"/>
    <n v="6.84"/>
    <n v="6.84"/>
    <m/>
  </r>
  <r>
    <x v="0"/>
    <n v="5"/>
    <s v="Réguler température"/>
    <s v="Multiprise"/>
    <s v="Electraline 32041 Bloc 4 prises avec interrupteur"/>
    <s v="https://www.amazon.fr/Electraline-32041-prises-interrupteur-fiche/dp/B01FLS5B8Q/ref=sr_1_1?s=hi&amp;ie=UTF8&amp;qid=1543853093&amp;sr=1-1&amp;refinements=p_n_feature_keywords_two_browse-bin%3A2600803031"/>
    <x v="1"/>
    <n v="1"/>
    <n v="6.6583333333333341"/>
    <n v="7.99"/>
    <n v="7.99"/>
    <m/>
  </r>
  <r>
    <x v="0"/>
    <n v="13"/>
    <s v="Refroidissement du fil"/>
    <s v="Pompe à eau"/>
    <s v="UEETEK"/>
    <s v="https://www.amazon.fr/UEETEK-220V-240V-Aquarium-Pompe-submersible/dp/B0749HBHBR"/>
    <x v="1"/>
    <n v="1"/>
    <n v="6.6583333333333341"/>
    <n v="7.99"/>
    <n v="7.99"/>
    <m/>
  </r>
  <r>
    <x v="0"/>
    <n v="8"/>
    <s v="Sécurité, interrupteurs et boutons"/>
    <s v="Commutateur de selection"/>
    <s v="SODIAL ZB2-BE101C"/>
    <s v="https://www.amazon.fr/Commutateur-selection-verrouillage-selectionnez-ZB2-BE101C/dp/B01EZGS3EO"/>
    <x v="1"/>
    <n v="3"/>
    <n v="2.2583333333333333"/>
    <n v="2.71"/>
    <n v="8.129999999999999"/>
    <m/>
  </r>
  <r>
    <x v="0"/>
    <n v="14"/>
    <s v="Refroidissement du fil"/>
    <s v="Echangeur thermique"/>
    <s v="Homyl"/>
    <s v="https://www.amazon.fr/Homyl-Dissipateur-Refroidisseur-Remplacement-Processeur/dp/B0791FMXCV/ref=sr_1_1?s=pet-supplies&amp;ie=UTF8&amp;qid=1543908895&amp;sr=8-1&amp;keywords=homyl+8+tubes+dissipateur"/>
    <x v="1"/>
    <n v="1"/>
    <n v="7.4916666666666671"/>
    <n v="8.99"/>
    <n v="8.99"/>
    <m/>
  </r>
  <r>
    <x v="1"/>
    <n v="61"/>
    <s v="puissance et commande"/>
    <s v="Interrupteur De Sécurité"/>
    <s v="Kjd20-2 Nvr"/>
    <s v="https://www.amazon.fr/EsportsMJJ-Universal-Kjd20-2-Interrupteur-Sécurité/dp/B0759BYPV4/ref=pd_sbs_60_25?_encoding=UTF8&amp;pd_rd_i=B0759BYPV4&amp;pd_rd_r=3978b08e-f7a7-11e8-b8e8-9f9d89d0b876&amp;pd_rd_w=8fEri&amp;pd_rd_wg=8yC9z&amp;pf_rd_i=desktop-dp-sims&amp;pf_rd_m=A1X6FK5RDHNB96&amp;pf_rd_p=5d361e0c-9e85-4b01-8261-3ff932bec9c8&amp;pf_rd_r=M26XFQSXXZN1M8KEV2CM&amp;pf_rd_s=desktop-dp-sims&amp;pf_rd_t=40701&amp;psc=1&amp;refRID=M26XFQSXXZN1M8KEV2CM&amp;fbclid=IwAR1KYWYtRY6ChScpaOOamEnRfqB0mIfGygaPxf6dBDYCejjpw3DJSJwD-QY"/>
    <x v="1"/>
    <n v="1"/>
    <n v="8.0916666666666686"/>
    <n v="9.7100000000000009"/>
    <n v="9.7100000000000009"/>
    <m/>
  </r>
  <r>
    <x v="0"/>
    <n v="15"/>
    <s v="Refroidissement du fil"/>
    <s v="Ventilateur"/>
    <s v="yw008"/>
    <s v="https://www.amazon.fr/Connexion-ordinateur-ventilateur-refroidissement-bo%C3%AEtier/dp/B01LX4VTSQ/ref=sr_1_3?ie=UTF8&amp;qid=1543909063&amp;sr=8-3&amp;keywords=ventilateur+ordinateur+80+mm+usb"/>
    <x v="1"/>
    <n v="1"/>
    <n v="8.4"/>
    <n v="10.08"/>
    <n v="10.08"/>
    <m/>
  </r>
  <r>
    <x v="1"/>
    <n v="56"/>
    <s v="puissance et commande"/>
    <s v="Chargeur adaptateur secteur d'alimentation 36W 5.5 x 2.1 "/>
    <s v="B077SSV7F2"/>
    <s v="https://www.amazon.fr/Tesfish-Chargeur-adaptateur-secteur-dalimentation/dp/B077SSV7F2/ref=sr_1_6?s=hi&amp;ie=UTF8&amp;qid=1543913429&amp;sr=1-6&amp;keywords=transformateur%2B220v%2B12v%2B3A&amp;th=1&amp;fbclid=IwAR2OCNHU2mDXuw7eyFSSPykQTgkd1nyWbLK-RvtCmNPXd894VRiIQsWDOWI"/>
    <x v="1"/>
    <n v="1"/>
    <n v="9.9916666666666671"/>
    <n v="11.99"/>
    <n v="11.99"/>
    <m/>
  </r>
  <r>
    <x v="0"/>
    <n v="11"/>
    <s v="Sécurité, interrupteurs et boutons"/>
    <s v="Bouton on/off"/>
    <s v="Sourcingmap US-SA-AJD-91983"/>
    <s v="https://www.amazon.es/sourcingmap%C2%AE-Posici%C3%B3n-Rotary-Switchover-Switch/dp/B00XBGB4AK"/>
    <x v="1"/>
    <n v="1"/>
    <n v="11.716666666666667"/>
    <n v="14.06"/>
    <n v="14.06"/>
    <m/>
  </r>
  <r>
    <x v="0"/>
    <n v="1"/>
    <s v="Réguler température"/>
    <s v="Régulateur de température"/>
    <s v="Mypin TA6-SNR"/>
    <s v="https://www.amazon.fr/Topker-r%C3%A9gulateur-temp%C3%A9rature-Refroidissement-Thermostat/dp/B07CM4SQK6/ref=sr_1_19_sspa?ie=UTF8&amp;qid=1543852616&amp;sr=8-19-spons&amp;keywords=Pid+Temperature+Controller+Ssr&amp;psc=1"/>
    <x v="1"/>
    <n v="1"/>
    <n v="18.324999999999999"/>
    <n v="21.99"/>
    <n v="21.99"/>
    <m/>
  </r>
  <r>
    <x v="1"/>
    <n v="50"/>
    <s v="chauffage fil"/>
    <s v="Régulateur de température"/>
    <s v="Mypin TA6-SNR"/>
    <s v="https://www.amazon.fr/Topker-r%C3%A9gulateur-temp%C3%A9rature-Refroidissement-Thermostat/dp/B07CM4SQK6/ref=sr_1_19_sspa?ie=UTF8&amp;qid=1543852616&amp;sr=8-19-spons&amp;keywords=Pid+Temperature+Controller+Ssr&amp;psc=1"/>
    <x v="1"/>
    <n v="1"/>
    <n v="18.324999999999999"/>
    <n v="21.99"/>
    <n v="21.99"/>
    <m/>
  </r>
  <r>
    <x v="0"/>
    <n v="22"/>
    <s v="Trémis"/>
    <s v="Equerre"/>
    <s v="FG-corner_tool+screw"/>
    <s v="https://www.amazon.fr/FineGood-entretoises-inoxydable-attaches-fixation/dp/B07CKW1HHD/ref=sr_1_7?s=hi&amp;ie=UTF8&amp;qid=1543913041&amp;sr=1-7&amp;keywords=equerre+fixation"/>
    <x v="1"/>
    <n v="2"/>
    <n v="9.9916666666666671"/>
    <n v="11.99"/>
    <n v="23.98"/>
    <s v="Attention repercer les équerres"/>
  </r>
  <r>
    <x v="1"/>
    <n v="44"/>
    <s v="découpe du fil"/>
    <s v="lames trapézoidales x10"/>
    <s v="TOOL-CUT-SP-T045-10"/>
    <s v="https://www.axall.eu/fr/outils-de-coupe/207-lames-de-rechange-trapeze.html?fbclid=IwAR2wG9bJqM-_a4oD9q_hUnHt4MMxm9HRP_wAeMl0MZ-L-pjcOKt-8AXIVhs"/>
    <x v="2"/>
    <n v="1"/>
    <n v="1.3333333333333335"/>
    <n v="1.6"/>
    <n v="1.6"/>
    <m/>
  </r>
  <r>
    <x v="2"/>
    <n v="65"/>
    <s v="visserie"/>
    <s v="Rondelle"/>
    <s v="M8"/>
    <s v="https://www.bricovis.fr/std/accueil.php"/>
    <x v="3"/>
    <n v="1"/>
    <n v="2.5000000000000001E-2"/>
    <n v="0.03"/>
    <n v="0.03"/>
    <m/>
  </r>
  <r>
    <x v="2"/>
    <n v="97"/>
    <s v="visserie"/>
    <s v="Ecrou"/>
    <s v="M3"/>
    <s v="https://www.bricovis.fr/std/accueil.php"/>
    <x v="3"/>
    <n v="4"/>
    <n v="1.6666666666666666E-2"/>
    <n v="0.02"/>
    <n v="0.08"/>
    <m/>
  </r>
  <r>
    <x v="2"/>
    <n v="95"/>
    <s v="visserie"/>
    <s v="Ecrou"/>
    <s v="M5"/>
    <s v="https://www.bricovis.fr/std/accueil.php"/>
    <x v="3"/>
    <n v="4"/>
    <n v="2.5000000000000001E-2"/>
    <n v="0.03"/>
    <n v="0.12"/>
    <m/>
  </r>
  <r>
    <x v="2"/>
    <n v="71"/>
    <s v="visserie"/>
    <s v="Vis CHC"/>
    <s v="M4*18"/>
    <s v="https://www.bricovis.fr/std/accueil.php"/>
    <x v="3"/>
    <n v="2"/>
    <n v="5.8333333333333341E-2"/>
    <n v="7.0000000000000007E-2"/>
    <n v="0.14000000000000001"/>
    <m/>
  </r>
  <r>
    <x v="2"/>
    <n v="84"/>
    <s v="visserie"/>
    <s v="Vis CHC"/>
    <s v="M2*10"/>
    <s v="https://www.bricovis.fr/std/accueil.php"/>
    <x v="3"/>
    <n v="2"/>
    <n v="5.8333333333333341E-2"/>
    <n v="7.0000000000000007E-2"/>
    <n v="0.14000000000000001"/>
    <m/>
  </r>
  <r>
    <x v="2"/>
    <n v="82"/>
    <s v="visserie"/>
    <s v="Vis CHC"/>
    <s v="M2*12"/>
    <s v="https://www.bricovis.fr/std/accueil.php"/>
    <x v="3"/>
    <n v="2"/>
    <n v="6.6666666666666666E-2"/>
    <n v="0.08"/>
    <n v="0.16"/>
    <m/>
  </r>
  <r>
    <x v="2"/>
    <n v="87"/>
    <s v="visserie"/>
    <s v="Vis H"/>
    <s v="M3*25"/>
    <s v="https://www.bricovis.fr/std/accueil.php"/>
    <x v="3"/>
    <n v="4"/>
    <n v="4.1666666666666671E-2"/>
    <n v="0.05"/>
    <n v="0.2"/>
    <m/>
  </r>
  <r>
    <x v="2"/>
    <n v="88"/>
    <s v="visserie"/>
    <s v="Vis H"/>
    <s v="M4*25"/>
    <s v="https://www.bricovis.fr/std/accueil.php"/>
    <x v="3"/>
    <n v="4"/>
    <n v="4.1666666666666671E-2"/>
    <n v="0.05"/>
    <n v="0.2"/>
    <m/>
  </r>
  <r>
    <x v="2"/>
    <n v="92"/>
    <s v="visserie"/>
    <s v="Vis F"/>
    <s v="M5*25"/>
    <s v="https://www.bricovis.fr/std/accueil.php"/>
    <x v="3"/>
    <n v="4"/>
    <n v="4.1666666666666671E-2"/>
    <n v="0.05"/>
    <n v="0.2"/>
    <m/>
  </r>
  <r>
    <x v="2"/>
    <n v="64"/>
    <s v="visserie"/>
    <s v="Collier de serrage"/>
    <s v="360*4,8"/>
    <s v="https://www.bricovis.fr/std/accueil.php"/>
    <x v="3"/>
    <n v="2"/>
    <n v="9.1666666666666674E-2"/>
    <n v="0.11"/>
    <n v="0.22"/>
    <m/>
  </r>
  <r>
    <x v="2"/>
    <n v="68"/>
    <s v="visserie"/>
    <s v="Vis CHC"/>
    <s v="M4*6"/>
    <s v="https://www.bricovis.fr/std/accueil.php"/>
    <x v="3"/>
    <n v="4"/>
    <n v="0.05"/>
    <n v="0.06"/>
    <n v="0.24"/>
    <m/>
  </r>
  <r>
    <x v="2"/>
    <n v="76"/>
    <s v="visserie"/>
    <s v="Vis CHC"/>
    <s v="M8*12"/>
    <s v="https://www.bricovis.fr/std/accueil.php"/>
    <x v="3"/>
    <n v="1"/>
    <n v="0.2"/>
    <n v="0.24"/>
    <n v="0.24"/>
    <m/>
  </r>
  <r>
    <x v="2"/>
    <n v="94"/>
    <s v="visserie"/>
    <s v="Ecrou"/>
    <s v="M4*2.2"/>
    <s v="https://www.bricovis.fr/std/accueil.php"/>
    <x v="3"/>
    <n v="12"/>
    <n v="1.6666666666666666E-2"/>
    <n v="0.02"/>
    <n v="0.24"/>
    <m/>
  </r>
  <r>
    <x v="2"/>
    <n v="83"/>
    <s v="visserie"/>
    <s v="Vis CHC"/>
    <s v="M3*16"/>
    <s v="https://www.bricovis.fr/std/accueil.php"/>
    <x v="3"/>
    <n v="5"/>
    <n v="4.1666666666666671E-2"/>
    <n v="0.05"/>
    <n v="0.25"/>
    <m/>
  </r>
  <r>
    <x v="2"/>
    <n v="77"/>
    <s v="visserie"/>
    <s v="Vis CHC"/>
    <s v="M2*16"/>
    <s v="https://www.bricovis.fr/std/accueil.php"/>
    <x v="3"/>
    <n v="4"/>
    <n v="7.4999999999999997E-2"/>
    <n v="0.09"/>
    <n v="0.36"/>
    <m/>
  </r>
  <r>
    <x v="2"/>
    <n v="93"/>
    <s v="visserie"/>
    <s v="Ecrou"/>
    <s v="M2"/>
    <s v="https://www.bricovis.fr/std/accueil.php"/>
    <x v="3"/>
    <n v="9"/>
    <n v="3.3333333333333333E-2"/>
    <n v="0.04"/>
    <n v="0.36"/>
    <m/>
  </r>
  <r>
    <x v="2"/>
    <n v="69"/>
    <s v="visserie"/>
    <s v="Vis CHC"/>
    <s v="M4*8"/>
    <s v="https://www.bricovis.fr/std/accueil.php"/>
    <x v="3"/>
    <n v="8"/>
    <n v="4.1666666666666671E-2"/>
    <n v="0.05"/>
    <n v="0.4"/>
    <m/>
  </r>
  <r>
    <x v="2"/>
    <n v="70"/>
    <s v="visserie"/>
    <s v="Vis CHC"/>
    <s v="M4*10"/>
    <s v="https://www.bricovis.fr/std/accueil.php"/>
    <x v="3"/>
    <n v="8"/>
    <n v="4.1666666666666671E-2"/>
    <n v="0.05"/>
    <n v="0.4"/>
    <m/>
  </r>
  <r>
    <x v="2"/>
    <n v="73"/>
    <s v="visserie"/>
    <s v="Vis CHC"/>
    <s v="M5*10"/>
    <s v="https://www.bricovis.fr/std/accueil.php"/>
    <x v="3"/>
    <n v="5"/>
    <n v="6.6666666666666666E-2"/>
    <n v="0.08"/>
    <n v="0.4"/>
    <m/>
  </r>
  <r>
    <x v="2"/>
    <n v="80"/>
    <s v="visserie"/>
    <s v="Vis CHC"/>
    <s v="M3*10"/>
    <s v="https://www.bricovis.fr/std/accueil.php"/>
    <x v="3"/>
    <n v="10"/>
    <n v="3.3333333333333333E-2"/>
    <n v="0.04"/>
    <n v="0.4"/>
    <m/>
  </r>
  <r>
    <x v="2"/>
    <n v="81"/>
    <s v="visserie"/>
    <s v="Vis CHC"/>
    <s v="M6*16"/>
    <s v="https://www.bricovis.fr/std/accueil.php"/>
    <x v="3"/>
    <n v="4"/>
    <n v="9.1666666666666674E-2"/>
    <n v="0.11"/>
    <n v="0.44"/>
    <m/>
  </r>
  <r>
    <x v="2"/>
    <n v="66"/>
    <s v="visserie"/>
    <s v="Vis papillon"/>
    <s v="M5*25"/>
    <s v="https://www.bricovis.fr/std/accueil.php"/>
    <x v="3"/>
    <n v="1"/>
    <n v="0.4"/>
    <n v="0.48"/>
    <n v="0.48"/>
    <m/>
  </r>
  <r>
    <x v="2"/>
    <n v="75"/>
    <s v="visserie"/>
    <s v="Vis CHC"/>
    <s v="M6*20"/>
    <s v="https://www.bricovis.fr/std/accueil.php"/>
    <x v="3"/>
    <n v="4"/>
    <n v="0.11666666666666668"/>
    <n v="0.14000000000000001"/>
    <n v="0.56000000000000005"/>
    <m/>
  </r>
  <r>
    <x v="2"/>
    <n v="98"/>
    <s v="visserie"/>
    <s v="Ecrous oreille"/>
    <s v="M4"/>
    <s v="https://www.bricovis.fr/std/accueil.php"/>
    <x v="3"/>
    <n v="3"/>
    <n v="0.17499999999999999"/>
    <n v="0.21"/>
    <n v="0.63"/>
    <m/>
  </r>
  <r>
    <x v="2"/>
    <n v="72"/>
    <s v="visserie"/>
    <s v="Vis CHC"/>
    <s v="M4*40"/>
    <s v="https://www.bricovis.fr/std/accueil.php"/>
    <x v="3"/>
    <n v="6"/>
    <n v="0.10833333333333334"/>
    <n v="0.13"/>
    <n v="0.78"/>
    <m/>
  </r>
  <r>
    <x v="2"/>
    <n v="79"/>
    <s v="visserie"/>
    <s v="Vis CHC"/>
    <s v="M8*30"/>
    <s v="https://www.bricovis.fr/std/accueil.php"/>
    <x v="3"/>
    <n v="3"/>
    <n v="0.25"/>
    <n v="0.3"/>
    <n v="0.89999999999999991"/>
    <m/>
  </r>
  <r>
    <x v="2"/>
    <n v="86"/>
    <s v="visserie"/>
    <s v="Vis H"/>
    <s v="M4*60"/>
    <s v="https://www.bricovis.fr/std/accueil.php"/>
    <x v="3"/>
    <n v="4"/>
    <n v="0.19166666666666668"/>
    <n v="0.23"/>
    <n v="0.92"/>
    <m/>
  </r>
  <r>
    <x v="2"/>
    <n v="78"/>
    <s v="visserie"/>
    <s v="Vis CHC"/>
    <s v="M5*40"/>
    <s v="https://www.bricovis.fr/std/accueil.php"/>
    <x v="3"/>
    <n v="6"/>
    <n v="0.15833333333333335"/>
    <n v="0.19"/>
    <n v="1.1400000000000001"/>
    <m/>
  </r>
  <r>
    <x v="2"/>
    <n v="91"/>
    <s v="visserie"/>
    <s v="Vis F"/>
    <s v="M8*80"/>
    <s v="https://www.bricovis.fr/std/accueil.php"/>
    <x v="3"/>
    <n v="3"/>
    <n v="0.32500000000000001"/>
    <n v="0.39"/>
    <n v="1.17"/>
    <m/>
  </r>
  <r>
    <x v="2"/>
    <n v="67"/>
    <s v="visserie"/>
    <s v="Vis papillon"/>
    <s v="M10"/>
    <s v="https://www.bricovis.fr/std/accueil.php"/>
    <x v="3"/>
    <n v="2"/>
    <n v="0.52500000000000002"/>
    <n v="0.63"/>
    <n v="1.26"/>
    <m/>
  </r>
  <r>
    <x v="2"/>
    <n v="90"/>
    <s v="visserie"/>
    <s v="Vis H"/>
    <s v="M6*25"/>
    <s v="https://www.bricovis.fr/std/accueil.php"/>
    <x v="3"/>
    <n v="24"/>
    <n v="5.8333333333333341E-2"/>
    <n v="7.0000000000000007E-2"/>
    <n v="1.6800000000000002"/>
    <m/>
  </r>
  <r>
    <x v="2"/>
    <n v="89"/>
    <s v="visserie"/>
    <s v="Vis H"/>
    <s v="M10*100"/>
    <s v="https://www.bricovis.fr/std/accueil.php"/>
    <x v="3"/>
    <n v="2"/>
    <n v="0.8"/>
    <n v="0.96"/>
    <n v="1.92"/>
    <m/>
  </r>
  <r>
    <x v="2"/>
    <n v="96"/>
    <s v="visserie"/>
    <s v="Ecrou"/>
    <s v="M6*3.2"/>
    <s v="https://www.bricovis.fr/std/accueil.php"/>
    <x v="3"/>
    <n v="80"/>
    <n v="3.3333333333333333E-2"/>
    <n v="0.04"/>
    <n v="3.2"/>
    <m/>
  </r>
  <r>
    <x v="2"/>
    <n v="85"/>
    <s v="visserie"/>
    <s v="Vis CHC"/>
    <s v="M4*30"/>
    <s v="https://www.bricovis.fr/std/accueil.php"/>
    <x v="3"/>
    <n v="4"/>
    <n v="0.90833333333333344"/>
    <n v="1.0900000000000001"/>
    <n v="4.3600000000000003"/>
    <m/>
  </r>
  <r>
    <x v="2"/>
    <n v="74"/>
    <s v="visserie"/>
    <s v="Vis CHC"/>
    <s v="M6*12"/>
    <s v="https://www.bricovis.fr/std/accueil.php"/>
    <x v="3"/>
    <n v="80"/>
    <n v="9.1666666666666674E-2"/>
    <n v="0.11"/>
    <n v="8.8000000000000007"/>
    <m/>
  </r>
  <r>
    <x v="1"/>
    <n v="45"/>
    <s v="répartition du fil"/>
    <s v="Tige filleté M5"/>
    <n v="3663602092339"/>
    <s v="https://www.castorama.fr/tige-filetee-acier-zingue-diall-o5-x-1000-mm/3663602092339_CAFR.prd"/>
    <x v="4"/>
    <n v="1"/>
    <n v="0.66666666666666674"/>
    <n v="0.8"/>
    <n v="0.8"/>
    <m/>
  </r>
  <r>
    <x v="0"/>
    <n v="29"/>
    <s v="Batis"/>
    <s v="Planche de bois"/>
    <s v="Planche rabotée blooma"/>
    <s v="https://www.castorama.fr/planche-rabote-blooma-270-x-195-mm-l-240-cm/3663602726746_CAFR.prd"/>
    <x v="4"/>
    <n v="1"/>
    <n v="7.416666666666667"/>
    <n v="8.9"/>
    <n v="8.9"/>
    <m/>
  </r>
  <r>
    <x v="1"/>
    <n v="34"/>
    <s v="bâti"/>
    <s v="panneau à placage collé bord carré chêne 18*200*800"/>
    <n v="3663602877615"/>
    <s v="https://www.castorama.fr/panneau-a-placage-colle-bord-carre-clair-18x200x800-mm/3663602877615_CAFR.prd"/>
    <x v="4"/>
    <n v="3"/>
    <n v="10.333333333333334"/>
    <n v="12.4"/>
    <n v="37.200000000000003"/>
    <m/>
  </r>
  <r>
    <x v="1"/>
    <n v="33"/>
    <s v="bâti"/>
    <s v="panneau à placage collé bord carré chêne 18*400*800"/>
    <n v="3663602878162"/>
    <s v="https://www.castorama.fr/panneau-a-placage-colle-bord-carre-chene-18x400x800-mm/3663602878162_CAFR.prd#"/>
    <x v="4"/>
    <n v="2"/>
    <n v="18.833333333333336"/>
    <n v="22.6"/>
    <n v="45.2"/>
    <m/>
  </r>
  <r>
    <x v="1"/>
    <n v="52"/>
    <s v="chauffage fil"/>
    <s v="Chevron sapin (épicéa) traité 50x70 mm 4 m chx2 "/>
    <n v="67013282"/>
    <s v="https://www.leroymerlin.fr/v3/p/produits/chevron-sapin-epicea-traite-50x70-mm-4-m-chx2-e46666?fbclid=IwAR2WYQPVMAAxCGZxiLPC5c-E_ps4zq3WwNvtcoDRjI674X1ylqAouS_zpQc"/>
    <x v="5"/>
    <n v="1"/>
    <n v="5.625"/>
    <n v="6.75"/>
    <n v="6.75"/>
    <m/>
  </r>
  <r>
    <x v="0"/>
    <n v="21"/>
    <s v="Trémis"/>
    <s v="Panneau contreplaqué"/>
    <n v="67292694"/>
    <s v="https://www.leroymerlin.fr/v3/p/produits/panneau-contreplaque-ordinaire-ep-5-mm-x-l-250-x-l-122-cm-e105080"/>
    <x v="5"/>
    <n v="1"/>
    <n v="14.583333333333334"/>
    <n v="17.5"/>
    <n v="17.5"/>
    <m/>
  </r>
  <r>
    <x v="0"/>
    <n v="25"/>
    <s v="Trémis"/>
    <s v="Tole aluminium"/>
    <s v="Epaisseur 10, longueur 3,5, largeur 8"/>
    <s v="https://www.metalaladecoupe.com/francais/toles.asp?tbout=alu&amp;fbclid=IwAR3Kgx9FGAdOpfL1ZFpfdfPavmv3qsjwjk5gMx4y2blkdp2HSFW49-kt-Iw"/>
    <x v="6"/>
    <n v="1"/>
    <n v="5.05"/>
    <n v="6.06"/>
    <n v="6.06"/>
    <s v="Frais de port coûteux"/>
  </r>
  <r>
    <x v="0"/>
    <n v="26"/>
    <s v="Trémis"/>
    <s v="Barre rond plein aluminium"/>
    <s v="Diamètre 30, longueur 4"/>
    <s v="https://www.metalaladecoupe.com/francais/barres_rondes_5_50.asp?tbout=alu&amp;fbclid=IwAR1l-ahnMEYdnhGM5CfyqQXgji108wJ1_iyT_3f7jjSWoowN5lPscWc2jwU"/>
    <x v="6"/>
    <n v="1"/>
    <n v="5.0916666666666668"/>
    <n v="6.11"/>
    <n v="6.11"/>
    <m/>
  </r>
  <r>
    <x v="0"/>
    <n v="32"/>
    <s v="Vis sans fin/fourreau"/>
    <s v="Tube rond aluminium"/>
    <s v="diam ext 25, epaisseur 3, longueur 35"/>
    <s v="https://www.metalaladecoupe.com/francais/tubes_ronds1.asp?tbout=alu&amp;fbclid=IwAR3bYeWesWwpTvrwK1Q6NFh1GvsdbxUBsu2YapVJtbCryAQuitbTtAB9zy8"/>
    <x v="6"/>
    <n v="1"/>
    <n v="6.45"/>
    <n v="7.74"/>
    <n v="7.74"/>
    <m/>
  </r>
  <r>
    <x v="0"/>
    <n v="33"/>
    <s v="Vis sans fin/fourreau"/>
    <s v="Barre rond plein aluminium"/>
    <s v="diam 40, circonference 126, longueur 6"/>
    <s v="https://www.metalaladecoupe.com/francais/barres_rondes_5_50.asp?tbout=alu&amp;fbclid=IwAR3st1_Jx7v9xG7F_aMXeO0pdFQd1tEqmKYcjnqQzJ7aNp0BfTEeo4hf9qI"/>
    <x v="6"/>
    <n v="1"/>
    <n v="6.6333333333333337"/>
    <n v="7.96"/>
    <n v="7.96"/>
    <m/>
  </r>
  <r>
    <x v="0"/>
    <n v="27"/>
    <s v="Trémis"/>
    <s v="Barre carrée pleine aluminium"/>
    <s v="Hauteur 40, longueur 8"/>
    <s v="https://www.metalaladecoupe.com/francais/barres_carrees1.asp?tbout=alu&amp;fbclid=IwAR0ntaiCjtgreDEV5IwIZ2DO65cfklqGFn-i_Ed5Y12vEoy1LBJriwyAc_s"/>
    <x v="6"/>
    <n v="1"/>
    <n v="8.35"/>
    <n v="10.02"/>
    <n v="10.02"/>
    <m/>
  </r>
  <r>
    <x v="1"/>
    <n v="35"/>
    <s v="bâti"/>
    <s v="plaque plexiglas 1000*2000*2,5"/>
    <n v="61755323"/>
    <s v="https://www.leroymerlin.fr/v3/p/produits/plaque-transparent-l-200-x-l-100-cm-2-5-mm-e162580"/>
    <x v="7"/>
    <n v="2"/>
    <n v="30.75"/>
    <n v="36.9"/>
    <n v="73.8"/>
    <s v="Anciennement Leroy Merlin"/>
  </r>
  <r>
    <x v="0"/>
    <n v="24"/>
    <s v="Trémis"/>
    <s v="Plaque plexiglass"/>
    <s v="Plexiglass incolore 000 "/>
    <s v="http://www.plaqueplexiglass.com/perspex-transparent-000/"/>
    <x v="7"/>
    <n v="2"/>
    <n v="2.5416666666666665"/>
    <n v="3.05"/>
    <n v="6.1"/>
    <m/>
  </r>
  <r>
    <x v="0"/>
    <n v="28"/>
    <s v="Trémis"/>
    <s v="Plaque plexiglass"/>
    <s v="Plexiglass incolore 000 "/>
    <s v="http://www.plaqueplexiglass.com/perspex-transparent-000/"/>
    <x v="7"/>
    <n v="2"/>
    <n v="2.7166666666666668"/>
    <n v="3.26"/>
    <n v="6.52"/>
    <m/>
  </r>
  <r>
    <x v="0"/>
    <n v="20"/>
    <s v="Trémis"/>
    <s v="Grenouillère avec étrier de serrage"/>
    <s v="05531-2520822"/>
    <s v="https://www.norelem.fr/fr/fr/Produits/THE-BIG-GREEN-BOOK/norelem-réalise-Système-flexible-de-pièces-standardisées/05000-Sauterelles-à-serrage-rapide-Sauterelles-pneumatiques-Accessoires-pour-sauterelles-Grenouillères-Verrous-quart-de-tour/Grenouillières/05531-Grenouillère-avec-étrier-de-serrage.html"/>
    <x v="8"/>
    <n v="2"/>
    <n v="2.0666666666666669"/>
    <n v="2.48"/>
    <n v="4.96"/>
    <s v="Anciennement Norelem.  Code commande RS 197-4126 "/>
  </r>
  <r>
    <x v="0"/>
    <n v="23"/>
    <s v="Trémis"/>
    <s v="Sauterelle à serrage rapide"/>
    <s v="05531-92520212"/>
    <s v="https://www.norelem.fr/fr/fr/Produits/THE-BIG-GREEN-BOOK/norelem-réalise-Système-flexible-de-pièces-standardisées/05000-Sauterelles-à-serrage-rapide-Sauterelles-pneumatiques-Accessoires-pour-sauterelles-Grenouillères-Verrous-quart-de-tour/Grenouillières/05531-Grenouillère-avec-étrier-de-serrage.html"/>
    <x v="8"/>
    <n v="2"/>
    <n v="38.333333333333336"/>
    <n v="46"/>
    <n v="92"/>
    <s v="Anciennement Norelem.  Code commande RS 197-4126 "/>
  </r>
  <r>
    <x v="0"/>
    <n v="10"/>
    <s v="Sécurité, interrupteurs et boutons"/>
    <s v="Poignées"/>
    <s v="Mecatechnique CQ10164"/>
    <s v="https://www.mecatechnic.com/fr-FR/poignee-plastique-blanche-entraxe-96-mm_CQ10164.htm?utm_source=google_shopping&amp;utm_medium=cpc&amp;utm_campaign=acquisition-produit&amp;utm_content=CQ10164&amp;gclid=EAIaIQobChMItp_0yu6F3wIVqr_tCh1W7AHZEAQYAiABEgKDNPD_BwE"/>
    <x v="8"/>
    <n v="2"/>
    <n v="0.4"/>
    <n v="0.48"/>
    <n v="0.96"/>
    <s v="Basculée sur RS Pro. Code commande RS267-0724"/>
  </r>
  <r>
    <x v="1"/>
    <n v="54"/>
    <s v="detection coupure fil"/>
    <s v="SPDT Hinge Lever Microswitch"/>
    <s v="765-0337 "/>
    <s v="https://uk.rs-online.com/web/p/microswitches/7650337/?fbclid=IwAR0bVOReq39OinghqQkgsbsGJjrGAeA83NJo0eFR560lRP7utBeUflet3cI"/>
    <x v="8"/>
    <n v="1"/>
    <n v="0.63333333333333341"/>
    <n v="0.76"/>
    <n v="0.76"/>
    <m/>
  </r>
  <r>
    <x v="1"/>
    <n v="38"/>
    <s v="bâti"/>
    <s v="Charnière en Acier Electro laitonné, avec broches Fixe Vissé"/>
    <s v="436-5092"/>
    <s v="https://fr.rs-online.com/web/p/charnieres/4365092/?relevancy-data=636F3D3126696E3D4931384E525353746F636B4E756D626572266C753D656E266D6D3D6D61746368616C6C26706D3D5E2828282872737C5253295B205D3F293F285C647B337D5B5C2D5C735D3F5C647B332C347D5B705061415D3F29297C283235285C647B387D7C5C647B317D5C2D5C647B377D2929292426706F3D3126736E3D592673723D2673743D52535F53544F434B5F4E554D4245522677633D4E4F4E45267573743D3433362D35303932267374613D3433363530393226&amp;searchHistory=%7B%22enabled%22%3Atrue%7D"/>
    <x v="8"/>
    <n v="1"/>
    <n v="3.8583333333333334"/>
    <n v="4.63"/>
    <n v="4.63"/>
    <m/>
  </r>
  <r>
    <x v="1"/>
    <n v="47"/>
    <s v="répartition du fil"/>
    <s v="Roulement 6000-2RS"/>
    <s v="918-9991"/>
    <s v="https://fr.rs-online.com/web/p/roulements-a-billes/6189991/"/>
    <x v="8"/>
    <n v="2"/>
    <n v="2.5"/>
    <n v="3"/>
    <n v="6"/>
    <m/>
  </r>
  <r>
    <x v="0"/>
    <n v="7"/>
    <s v="Sécurité, interrupteurs et boutons"/>
    <s v="Charnière"/>
    <s v="Pinet 50-7-3581"/>
    <s v="https://fr.rs-online.com/web/p/charnieres/9174523/?fbclid=IwAR2KdpnRST5-JafsnNKPo4vAY0pOuLUNNwzDgeb7Kj6uP8QFX7wb75UIYTc"/>
    <x v="8"/>
    <n v="2"/>
    <n v="2.5500000000000003"/>
    <n v="3.06"/>
    <n v="6.12"/>
    <m/>
  </r>
  <r>
    <x v="1"/>
    <n v="36"/>
    <s v="bâti"/>
    <s v="Plastique RS PRO"/>
    <s v="456-501"/>
    <s v="http://fr.rs-online.com/web/p/poignees-fixes/0456501/"/>
    <x v="8"/>
    <n v="1"/>
    <n v="5.9583333333333339"/>
    <n v="7.15"/>
    <n v="7.15"/>
    <m/>
  </r>
  <r>
    <x v="0"/>
    <n v="2"/>
    <s v="Réguler température"/>
    <s v="Thermocouple avec prise"/>
    <s v="Type K diamètre 1/0.2mm"/>
    <s v="https://fr.rs-online.com/web/p/products/3630250/"/>
    <x v="8"/>
    <n v="1"/>
    <n v="6.166666666666667"/>
    <n v="7.4"/>
    <n v="7.4"/>
    <m/>
  </r>
  <r>
    <x v="1"/>
    <n v="62"/>
    <s v="Guide fil"/>
    <s v="Coussinet"/>
    <s v=" 521-7708 "/>
    <s v="https://fr.rs-online.com/web/p/coussinets/5217708/"/>
    <x v="8"/>
    <n v="1"/>
    <n v="7.7833333333333332"/>
    <n v="9.34"/>
    <n v="9.34"/>
    <m/>
  </r>
  <r>
    <x v="1"/>
    <n v="37"/>
    <s v="bâti"/>
    <s v="Support en équerre de 50 x 20mm en Acier Zingué"/>
    <s v="387-4028"/>
    <s v="http://fr.rs-online.com/web/p/equerres/3874028/?relevancy-data=636F3D3126696E3D4931384E525353746F636B4E756D626572266C753D656E266D6D3D6D61746368616C6C26706D3D5E2828282872737C5253295B205D3F293F285C647B337D5B5C2D5C735D3F5C647B332C347D5B705061415D3F29297C283235285C647B387D7C5C647B317D5C2D5C647B377D2929292426706F3D3126736E3D592673723D2673743D52535F53544F434B5F4E554D4245522677633D4E4F4E45267573743D3338372D34303238267374613D3338373430323826&amp;searchHistory=%7B%22enabled%22%3Atrue%7D"/>
    <x v="8"/>
    <n v="4"/>
    <n v="3.1"/>
    <n v="3.72"/>
    <n v="14.88"/>
    <m/>
  </r>
  <r>
    <x v="0"/>
    <n v="18"/>
    <s v="Fonction motorisation"/>
    <s v="Vis sans fin"/>
    <s v="Fabricant RS Pro"/>
    <s v="https://fr.rs-online.com/web/p/vis-sans-fin/5216890/"/>
    <x v="8"/>
    <n v="1"/>
    <n v="12.716666666666667"/>
    <n v="15.26"/>
    <n v="15.26"/>
    <m/>
  </r>
  <r>
    <x v="1"/>
    <n v="42"/>
    <s v="entrainement en rotation bobine"/>
    <s v="Motoréducteur CC 12 V, 12 → 24 V"/>
    <s v="420-647"/>
    <s v="https://fr.rs-online.com/web/p/motoreducteurs-v-cc/0420647/?fbclid=IwAR2udYqSa4K1prjOqRibAXmCLcrVTHMeEr59F8fymOHMsNRyPEWC-n66qEQ"/>
    <x v="8"/>
    <n v="1"/>
    <n v="15.758333333333335"/>
    <n v="18.91"/>
    <n v="18.91"/>
    <m/>
  </r>
  <r>
    <x v="1"/>
    <n v="53"/>
    <s v="entraînement fil"/>
    <s v="Poulie BNL Acétal, Acier inoxydable"/>
    <s v="144-9418"/>
    <s v="https://fr.rs-online.com/web/p/poulies-pour-courroies-trapezoidales/1449418/?fbclid=IwAR0OEl3DIawd-lDZaCYXl-nhXS3DlU0Jh0KDETHJGcbMb85rU70MQ2DDL9A"/>
    <x v="8"/>
    <n v="3"/>
    <n v="6.5916666666666668"/>
    <n v="7.91"/>
    <n v="23.73"/>
    <m/>
  </r>
  <r>
    <x v="1"/>
    <n v="60"/>
    <s v="puissance et commande"/>
    <s v="arduino uno"/>
    <s v="715-4081"/>
    <s v="https://fr.rs-online.com/web/p/products/7154081/?fbclid=IwAR3r2hVnSw8BjKOtcv21vbxXAFxWOSVgIZ9ABs5TzmZpqItnMpGomSjiaaY"/>
    <x v="8"/>
    <n v="1"/>
    <n v="21.633333333333336"/>
    <n v="25.96"/>
    <n v="25.96"/>
    <m/>
  </r>
  <r>
    <x v="0"/>
    <n v="19"/>
    <s v="Fonction motorisation"/>
    <s v="Roue et vis sans fin"/>
    <s v="Fabricant RS Pro"/>
    <s v="https://fr.rs-online.com/web/p/roues-et-vis-sans-fin/5216957/"/>
    <x v="8"/>
    <n v="1"/>
    <n v="26.45"/>
    <n v="31.74"/>
    <n v="31.74"/>
    <m/>
  </r>
  <r>
    <x v="0"/>
    <n v="17"/>
    <s v="Fonction motorisation"/>
    <s v="Motoréducteur CC"/>
    <s v="Micromotors HV155-12-90"/>
    <s v="https://fr.rs-online.com/web/p/motoreducteurs-v-cc/4095248/"/>
    <x v="8"/>
    <n v="1"/>
    <n v="29.791666666666668"/>
    <n v="35.75"/>
    <n v="35.75"/>
    <m/>
  </r>
  <r>
    <x v="1"/>
    <n v="43"/>
    <s v="découpe du fil"/>
    <s v="Motoréducteur CC 12 V, 6 → 15 V"/>
    <s v="834-7669"/>
    <s v="https://fr.rs-online.com/web/p/motoreducteurs-v-cc/8347669/?fbclid=IwAR0IE2u6f7mCgy20MrgriCl8QZo19Z_i8MJlqFwb1P-R0zlt8ExWdDvY16A"/>
    <x v="8"/>
    <n v="1"/>
    <n v="32.466666666666669"/>
    <n v="38.96"/>
    <n v="38.96"/>
    <m/>
  </r>
  <r>
    <x v="1"/>
    <n v="51"/>
    <s v="chauffage fil"/>
    <s v="Feuille d, 304mm x 200mm x 0.25mm"/>
    <s v="775-7469"/>
    <s v="https://fr.rs-online.com/web/p/feuilles-disolation-thermique/7757469/?fbclid=IwAR1S_nX85A80sRPz6ALebnvo1xOwy53jX3klvOnmmgdqR92AKdSAIaBhbw4"/>
    <x v="8"/>
    <n v="1"/>
    <n v="37.016666666666673"/>
    <n v="44.42"/>
    <n v="44.42"/>
    <m/>
  </r>
  <r>
    <x v="1"/>
    <n v="49"/>
    <s v="chauffage fil"/>
    <s v="cartouches chauffante 6,5x40mm 50W"/>
    <n v="8607139"/>
    <s v="https://fr.rs-online.com/mobile/p/cartouches-chauffantes/8607139/"/>
    <x v="8"/>
    <n v="4"/>
    <n v="10.5"/>
    <n v="12.6"/>
    <n v="50.4"/>
    <m/>
  </r>
  <r>
    <x v="0"/>
    <n v="6"/>
    <s v="Chauffer le polymère"/>
    <s v="Collier chauffant"/>
    <s v="L2835C15A5"/>
    <s v="https://fr.rs-online.com/web/p/bandes-chauffantes/3742779/"/>
    <x v="8"/>
    <n v="1"/>
    <n v="44.858333333333334"/>
    <n v="53.83"/>
    <n v="53.83"/>
    <m/>
  </r>
  <r>
    <x v="1"/>
    <n v="39"/>
    <s v="entrainement en rotation bobine"/>
    <s v="poids bouton fonte laquée noir classe M3 2kg"/>
    <s v="DIN 1924"/>
    <s v="http://www.pesage.com/fr/poids_etalon/M3.pdf"/>
    <x v="9"/>
    <n v="1"/>
    <n v="17.75"/>
    <n v="21.3"/>
    <n v="21.3"/>
    <s v="Anciennement Hafner et supprimé car trop complexe à trouve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0">
  <location ref="A3:B23" firstHeaderRow="1" firstDataRow="1" firstDataCol="1"/>
  <pivotFields count="12">
    <pivotField axis="axisRow" showAll="0" sortType="a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axis="axisRow" showAll="0" sortType="ascending">
      <items count="17">
        <item x="0"/>
        <item x="1"/>
        <item x="2"/>
        <item x="3"/>
        <item x="4"/>
        <item m="1" x="13"/>
        <item x="5"/>
        <item m="1" x="10"/>
        <item m="1" x="14"/>
        <item x="6"/>
        <item m="1" x="12"/>
        <item x="7"/>
        <item x="8"/>
        <item m="1" x="11"/>
        <item m="1" x="15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4" showAll="0"/>
    <pivotField showAll="0"/>
    <pivotField dataField="1" numFmtId="164" showAll="0"/>
    <pivotField showAll="0" defaultSubtotal="0"/>
  </pivotFields>
  <rowFields count="2">
    <field x="0"/>
    <field x="6"/>
  </rowFields>
  <rowItems count="20">
    <i>
      <x v="1"/>
    </i>
    <i r="1">
      <x v="3"/>
    </i>
    <i>
      <x/>
    </i>
    <i r="1">
      <x/>
    </i>
    <i r="1">
      <x v="4"/>
    </i>
    <i r="1">
      <x v="11"/>
    </i>
    <i r="1">
      <x v="6"/>
    </i>
    <i r="1">
      <x v="9"/>
    </i>
    <i r="1">
      <x v="1"/>
    </i>
    <i r="1">
      <x v="12"/>
    </i>
    <i>
      <x v="2"/>
    </i>
    <i r="1">
      <x v="2"/>
    </i>
    <i r="1">
      <x v="6"/>
    </i>
    <i r="1">
      <x v="15"/>
    </i>
    <i r="1">
      <x/>
    </i>
    <i r="1">
      <x v="1"/>
    </i>
    <i r="1">
      <x v="11"/>
    </i>
    <i r="1">
      <x v="4"/>
    </i>
    <i r="1">
      <x v="12"/>
    </i>
    <i t="grand">
      <x/>
    </i>
  </rowItems>
  <colItems count="1">
    <i/>
  </colItems>
  <dataFields count="1">
    <dataField name="Somme de Prix final" fld="1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18" Type="http://schemas.openxmlformats.org/officeDocument/2006/relationships/revisionLog" Target="revisionLog3.xml"/><Relationship Id="rId26" Type="http://schemas.openxmlformats.org/officeDocument/2006/relationships/revisionLog" Target="revisionLog22.xml"/><Relationship Id="rId39" Type="http://schemas.openxmlformats.org/officeDocument/2006/relationships/revisionLog" Target="revisionLog35.xml"/><Relationship Id="rId21" Type="http://schemas.openxmlformats.org/officeDocument/2006/relationships/revisionLog" Target="revisionLog17.xml"/><Relationship Id="rId34" Type="http://schemas.openxmlformats.org/officeDocument/2006/relationships/revisionLog" Target="revisionLog30.xml"/><Relationship Id="rId42" Type="http://schemas.openxmlformats.org/officeDocument/2006/relationships/revisionLog" Target="revisionLog38.xml"/><Relationship Id="rId47" Type="http://schemas.openxmlformats.org/officeDocument/2006/relationships/revisionLog" Target="revisionLog43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17" Type="http://schemas.openxmlformats.org/officeDocument/2006/relationships/revisionLog" Target="revisionLog2.xml"/><Relationship Id="rId25" Type="http://schemas.openxmlformats.org/officeDocument/2006/relationships/revisionLog" Target="revisionLog21.xml"/><Relationship Id="rId33" Type="http://schemas.openxmlformats.org/officeDocument/2006/relationships/revisionLog" Target="revisionLog29.xml"/><Relationship Id="rId38" Type="http://schemas.openxmlformats.org/officeDocument/2006/relationships/revisionLog" Target="revisionLog34.xml"/><Relationship Id="rId46" Type="http://schemas.openxmlformats.org/officeDocument/2006/relationships/revisionLog" Target="revisionLog42.xml"/><Relationship Id="rId16" Type="http://schemas.openxmlformats.org/officeDocument/2006/relationships/revisionLog" Target="revisionLog1.xml"/><Relationship Id="rId20" Type="http://schemas.openxmlformats.org/officeDocument/2006/relationships/revisionLog" Target="revisionLog16.xml"/><Relationship Id="rId29" Type="http://schemas.openxmlformats.org/officeDocument/2006/relationships/revisionLog" Target="revisionLog25.xml"/><Relationship Id="rId41" Type="http://schemas.openxmlformats.org/officeDocument/2006/relationships/revisionLog" Target="revisionLog37.xml"/><Relationship Id="rId11" Type="http://schemas.openxmlformats.org/officeDocument/2006/relationships/revisionLog" Target="revisionLog11.xml"/><Relationship Id="rId6" Type="http://schemas.openxmlformats.org/officeDocument/2006/relationships/revisionLog" Target="revisionLog6.xml"/><Relationship Id="rId24" Type="http://schemas.openxmlformats.org/officeDocument/2006/relationships/revisionLog" Target="revisionLog20.xml"/><Relationship Id="rId32" Type="http://schemas.openxmlformats.org/officeDocument/2006/relationships/revisionLog" Target="revisionLog28.xml"/><Relationship Id="rId37" Type="http://schemas.openxmlformats.org/officeDocument/2006/relationships/revisionLog" Target="revisionLog33.xml"/><Relationship Id="rId40" Type="http://schemas.openxmlformats.org/officeDocument/2006/relationships/revisionLog" Target="revisionLog36.xml"/><Relationship Id="rId45" Type="http://schemas.openxmlformats.org/officeDocument/2006/relationships/revisionLog" Target="revisionLog41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23" Type="http://schemas.openxmlformats.org/officeDocument/2006/relationships/revisionLog" Target="revisionLog19.xml"/><Relationship Id="rId28" Type="http://schemas.openxmlformats.org/officeDocument/2006/relationships/revisionLog" Target="revisionLog24.xml"/><Relationship Id="rId36" Type="http://schemas.openxmlformats.org/officeDocument/2006/relationships/revisionLog" Target="revisionLog32.xml"/><Relationship Id="rId10" Type="http://schemas.openxmlformats.org/officeDocument/2006/relationships/revisionLog" Target="revisionLog10.xml"/><Relationship Id="rId19" Type="http://schemas.openxmlformats.org/officeDocument/2006/relationships/revisionLog" Target="revisionLog4.xml"/><Relationship Id="rId31" Type="http://schemas.openxmlformats.org/officeDocument/2006/relationships/revisionLog" Target="revisionLog27.xml"/><Relationship Id="rId44" Type="http://schemas.openxmlformats.org/officeDocument/2006/relationships/revisionLog" Target="revisionLog40.xml"/><Relationship Id="rId14" Type="http://schemas.openxmlformats.org/officeDocument/2006/relationships/revisionLog" Target="revisionLog14.xml"/><Relationship Id="rId9" Type="http://schemas.openxmlformats.org/officeDocument/2006/relationships/revisionLog" Target="revisionLog9.xml"/><Relationship Id="rId22" Type="http://schemas.openxmlformats.org/officeDocument/2006/relationships/revisionLog" Target="revisionLog18.xml"/><Relationship Id="rId27" Type="http://schemas.openxmlformats.org/officeDocument/2006/relationships/revisionLog" Target="revisionLog23.xml"/><Relationship Id="rId30" Type="http://schemas.openxmlformats.org/officeDocument/2006/relationships/revisionLog" Target="revisionLog26.xml"/><Relationship Id="rId35" Type="http://schemas.openxmlformats.org/officeDocument/2006/relationships/revisionLog" Target="revisionLog31.xml"/><Relationship Id="rId43" Type="http://schemas.openxmlformats.org/officeDocument/2006/relationships/revisionLog" Target="revisionLog3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40CDC80D-E284-4D09-AFB9-F8CD793047CD}" diskRevisions="1" revisionId="551" version="47">
  <header guid="{009CD398-401F-4C6C-83A5-0BD520A6610A}" dateTime="2019-10-25T15:49:08" maxSheetId="3" userName="adele.guirado" r:id="rId5" minRId="100">
    <sheetIdMap count="2">
      <sheetId val="1"/>
      <sheetId val="2"/>
    </sheetIdMap>
  </header>
  <header guid="{138147A2-F847-4820-83C9-1E76A0FFF0AF}" dateTime="2019-10-25T16:59:56" maxSheetId="3" userName="antoine.duclos" r:id="rId6" minRId="101" maxRId="110">
    <sheetIdMap count="2">
      <sheetId val="1"/>
      <sheetId val="2"/>
    </sheetIdMap>
  </header>
  <header guid="{720F37AE-AC22-4868-A7FB-F1CD96D4A14F}" dateTime="2019-10-25T17:28:22" maxSheetId="3" userName="benoit.gelebart" r:id="rId7">
    <sheetIdMap count="2">
      <sheetId val="1"/>
      <sheetId val="2"/>
    </sheetIdMap>
  </header>
  <header guid="{FD31E8A4-DB51-4E5B-934F-6430E4B4CED6}" dateTime="2019-11-04T16:08:04" maxSheetId="3" userName="romain.godinot" r:id="rId8" minRId="115" maxRId="122">
    <sheetIdMap count="2">
      <sheetId val="1"/>
      <sheetId val="2"/>
    </sheetIdMap>
  </header>
  <header guid="{D14A1F9C-7EA4-4D57-A250-B9A18935E78D}" dateTime="2019-11-05T11:29:09" maxSheetId="3" userName="romain.dogliani" r:id="rId9" minRId="125" maxRId="134">
    <sheetIdMap count="2">
      <sheetId val="1"/>
      <sheetId val="2"/>
    </sheetIdMap>
  </header>
  <header guid="{BF20B4DE-C320-44C1-B99F-4911C33C4BF4}" dateTime="2019-11-06T15:45:04" maxSheetId="3" userName="clement.durand" r:id="rId10">
    <sheetIdMap count="2">
      <sheetId val="1"/>
      <sheetId val="2"/>
    </sheetIdMap>
  </header>
  <header guid="{B24D26DA-6781-4318-8E96-A2FB31A9D58D}" dateTime="2019-11-08T16:16:46" maxSheetId="3" userName="benjamin.merlin" r:id="rId11" minRId="139" maxRId="154">
    <sheetIdMap count="2">
      <sheetId val="1"/>
      <sheetId val="2"/>
    </sheetIdMap>
  </header>
  <header guid="{2E53330D-196B-4EC6-9FF1-9DB019CFCADB}" dateTime="2019-11-13T16:28:44" maxSheetId="3" userName="hippolyte.de-salins" r:id="rId12" minRId="157" maxRId="165">
    <sheetIdMap count="2">
      <sheetId val="1"/>
      <sheetId val="2"/>
    </sheetIdMap>
  </header>
  <header guid="{322CE50C-79B6-4EFC-8BF5-6A2970A3DC6C}" dateTime="2019-11-15T17:28:37" maxSheetId="3" userName="guilhem.moutin" r:id="rId13" minRId="168" maxRId="176">
    <sheetIdMap count="2">
      <sheetId val="1"/>
      <sheetId val="2"/>
    </sheetIdMap>
  </header>
  <header guid="{0AC632A6-51BF-431B-ABD4-3A7F1AA3AFA7}" dateTime="2019-11-18T16:05:11" maxSheetId="3" userName="a.reynaud" r:id="rId14" minRId="179" maxRId="186">
    <sheetIdMap count="2">
      <sheetId val="1"/>
      <sheetId val="2"/>
    </sheetIdMap>
  </header>
  <header guid="{73312661-519E-4850-88AB-FA01D00155C3}" dateTime="2019-11-18T16:34:40" maxSheetId="3" userName="gautier.delbreilh" r:id="rId15" minRId="189" maxRId="196">
    <sheetIdMap count="2">
      <sheetId val="1"/>
      <sheetId val="2"/>
    </sheetIdMap>
  </header>
  <header guid="{E144D298-5C8B-42CB-A5AB-33EDC7011752}" dateTime="2019-11-20T17:24:46" maxSheetId="3" userName="julien.jaukovic" r:id="rId16" minRId="199" maxRId="206">
    <sheetIdMap count="2">
      <sheetId val="1"/>
      <sheetId val="2"/>
    </sheetIdMap>
  </header>
  <header guid="{801AA386-9FF2-4854-9630-A722481750B2}" dateTime="2019-11-20T17:30:05" maxSheetId="3" userName="ERNESTO André" r:id="rId17" minRId="209" maxRId="213">
    <sheetIdMap count="2">
      <sheetId val="1"/>
      <sheetId val="2"/>
    </sheetIdMap>
  </header>
  <header guid="{CC584A89-BE3A-4489-BF1E-92CBC6690FA0}" dateTime="2019-11-29T17:24:27" maxSheetId="3" userName="clement.durand" r:id="rId18" minRId="214" maxRId="248">
    <sheetIdMap count="2">
      <sheetId val="1"/>
      <sheetId val="2"/>
    </sheetIdMap>
  </header>
  <header guid="{362607B8-D954-46A4-8BEC-C91B6491F8E7}" dateTime="2019-12-17T11:33:27" maxSheetId="3" userName="paul.vuillerme" r:id="rId19" minRId="249" maxRId="259">
    <sheetIdMap count="2">
      <sheetId val="1"/>
      <sheetId val="2"/>
    </sheetIdMap>
  </header>
  <header guid="{EADAB4FC-750E-4E5F-B459-E0F34A1A04BB}" dateTime="2020-01-22T13:53:10" maxSheetId="3" userName="alexandre.hallonet" r:id="rId20" minRId="262" maxRId="277">
    <sheetIdMap count="2">
      <sheetId val="1"/>
      <sheetId val="2"/>
    </sheetIdMap>
  </header>
  <header guid="{211536DA-55F2-495B-884C-44964EDA962D}" dateTime="2020-01-22T13:55:36" maxSheetId="3" userName="alexandre.hallonet" r:id="rId21" minRId="280" maxRId="281">
    <sheetIdMap count="2">
      <sheetId val="1"/>
      <sheetId val="2"/>
    </sheetIdMap>
  </header>
  <header guid="{BAB3285A-E07C-4BFE-8E67-382ADE1B50EE}" dateTime="2020-01-22T14:05:38" maxSheetId="3" userName="alexandre.hallonet" r:id="rId22" minRId="282" maxRId="297">
    <sheetIdMap count="2">
      <sheetId val="1"/>
      <sheetId val="2"/>
    </sheetIdMap>
  </header>
  <header guid="{220514E4-0FFF-4AE0-A7E5-499FC0790AD3}" dateTime="2020-01-22T14:20:28" maxSheetId="3" userName="achille.chevreau" r:id="rId23" minRId="300" maxRId="307">
    <sheetIdMap count="2">
      <sheetId val="1"/>
      <sheetId val="2"/>
    </sheetIdMap>
  </header>
  <header guid="{103C67D9-1392-4AE5-8EAE-B59381D85FD7}" dateTime="2020-01-22T14:24:42" maxSheetId="3" userName="alexandre.hallonet" r:id="rId24" minRId="310" maxRId="332">
    <sheetIdMap count="2">
      <sheetId val="1"/>
      <sheetId val="2"/>
    </sheetIdMap>
  </header>
  <header guid="{52639C30-688F-45FC-A0CD-2759BCD754F3}" dateTime="2020-01-22T15:04:41" maxSheetId="3" userName="alexandre.hallonet" r:id="rId25" minRId="333" maxRId="340">
    <sheetIdMap count="2">
      <sheetId val="1"/>
      <sheetId val="2"/>
    </sheetIdMap>
  </header>
  <header guid="{5E81A2DE-0520-4678-81C2-3DCB6154DE2C}" dateTime="2020-01-22T15:25:46" maxSheetId="3" userName="benoit.gelebart" r:id="rId26" minRId="343" maxRId="367">
    <sheetIdMap count="2">
      <sheetId val="1"/>
      <sheetId val="2"/>
    </sheetIdMap>
  </header>
  <header guid="{117CAEBB-04B1-427E-BFB7-B88539655D05}" dateTime="2020-01-22T16:15:20" maxSheetId="3" userName="alexandre.hallonet" r:id="rId27" minRId="368">
    <sheetIdMap count="2">
      <sheetId val="1"/>
      <sheetId val="2"/>
    </sheetIdMap>
  </header>
  <header guid="{92A18AA1-FC63-45E0-9B96-E77DA8492EFF}" dateTime="2020-01-22T16:47:36" maxSheetId="3" userName="emma.lallement" r:id="rId28" minRId="369" maxRId="394">
    <sheetIdMap count="2">
      <sheetId val="1"/>
      <sheetId val="2"/>
    </sheetIdMap>
  </header>
  <header guid="{67D3BE11-AAA4-4FD8-9393-69D5D444C3EE}" dateTime="2020-01-22T17:24:51" maxSheetId="3" userName="Auguste.leycure" r:id="rId29" minRId="397" maxRId="407">
    <sheetIdMap count="2">
      <sheetId val="1"/>
      <sheetId val="2"/>
    </sheetIdMap>
  </header>
  <header guid="{BC25D4C1-3368-48DF-907F-6BB53E396EB2}" dateTime="2020-01-31T13:51:41" maxSheetId="3" userName="emma.lallement" r:id="rId30" minRId="410" maxRId="433">
    <sheetIdMap count="2">
      <sheetId val="1"/>
      <sheetId val="2"/>
    </sheetIdMap>
  </header>
  <header guid="{736F1577-354B-4F17-9CD7-FB8AA2FD4D9B}" dateTime="2020-01-31T14:04:59" maxSheetId="3" userName="emma.lallement" r:id="rId31" minRId="434">
    <sheetIdMap count="2">
      <sheetId val="1"/>
      <sheetId val="2"/>
    </sheetIdMap>
  </header>
  <header guid="{3442A122-62CB-454B-9C9F-5ED6F2ADDDFB}" dateTime="2020-02-04T10:19:29" maxSheetId="3" userName="hippolyte.de-salins" r:id="rId32" minRId="435" maxRId="445">
    <sheetIdMap count="2">
      <sheetId val="1"/>
      <sheetId val="2"/>
    </sheetIdMap>
  </header>
  <header guid="{F4D5BADC-0CA8-455D-910C-1332DF7F73AE}" dateTime="2020-02-04T10:35:56" maxSheetId="3" userName="hippolyte.de-salins" r:id="rId33" minRId="448" maxRId="458">
    <sheetIdMap count="2">
      <sheetId val="1"/>
      <sheetId val="2"/>
    </sheetIdMap>
  </header>
  <header guid="{66065658-8D72-4CE8-8ED1-EACA180BEF0C}" dateTime="2020-02-10T13:56:23" maxSheetId="3" userName="julien.jaukovic" r:id="rId34" minRId="459">
    <sheetIdMap count="2">
      <sheetId val="1"/>
      <sheetId val="2"/>
    </sheetIdMap>
  </header>
  <header guid="{A2C1AD10-8BFF-401C-8F97-F1D6DD2FAD32}" dateTime="2020-02-10T14:13:38" maxSheetId="3" userName="clement.deshormiere" r:id="rId35" minRId="460" maxRId="468">
    <sheetIdMap count="2">
      <sheetId val="1"/>
      <sheetId val="2"/>
    </sheetIdMap>
  </header>
  <header guid="{2462CA6F-24CF-4D0F-BF2B-50C46980C8CF}" dateTime="2020-02-18T08:14:01" maxSheetId="3" userName="deborah.uhlig" r:id="rId36" minRId="471" maxRId="478">
    <sheetIdMap count="2">
      <sheetId val="1"/>
      <sheetId val="2"/>
    </sheetIdMap>
  </header>
  <header guid="{048F51D9-04D5-4D0D-9E37-6964BEACE554}" dateTime="2020-02-18T08:38:42" maxSheetId="3" userName="deborah.uhlig" r:id="rId37" minRId="481" maxRId="488">
    <sheetIdMap count="2">
      <sheetId val="1"/>
      <sheetId val="2"/>
    </sheetIdMap>
  </header>
  <header guid="{3156FC65-9B0C-41FD-9458-DF625D608670}" dateTime="2020-02-18T09:24:58" maxSheetId="3" userName="deborah.uhlig" r:id="rId38" minRId="489" maxRId="494">
    <sheetIdMap count="2">
      <sheetId val="1"/>
      <sheetId val="2"/>
    </sheetIdMap>
  </header>
  <header guid="{7F83D363-B0F9-4833-978C-5A71C0483732}" dateTime="2020-03-02T14:47:17" maxSheetId="3" userName="sophie.vernede" r:id="rId39" minRId="495" maxRId="501">
    <sheetIdMap count="2">
      <sheetId val="1"/>
      <sheetId val="2"/>
    </sheetIdMap>
  </header>
  <header guid="{DC91EEBD-82EA-432A-B23A-8A7E6E02138E}" dateTime="2020-03-02T16:39:12" maxSheetId="3" userName="clement.durand" r:id="rId40" minRId="504" maxRId="519">
    <sheetIdMap count="2">
      <sheetId val="1"/>
      <sheetId val="2"/>
    </sheetIdMap>
  </header>
  <header guid="{D1896E65-6353-43EA-B62E-E02921603DB8}" dateTime="2020-03-02T17:36:12" maxSheetId="3" userName="gautier.delbreilh" r:id="rId41" minRId="520" maxRId="527">
    <sheetIdMap count="2">
      <sheetId val="1"/>
      <sheetId val="2"/>
    </sheetIdMap>
  </header>
  <header guid="{9D8BFD33-D47E-40A8-9AB0-7D008FE8986E}" dateTime="2020-03-03T11:31:30" maxSheetId="3" userName="guillaume.brule" r:id="rId42">
    <sheetIdMap count="2">
      <sheetId val="1"/>
      <sheetId val="2"/>
    </sheetIdMap>
  </header>
  <header guid="{52AEAF55-A5EB-481F-9A98-C7ADB949937D}" dateTime="2020-03-03T12:02:59" maxSheetId="3" userName="guillaume.brule" r:id="rId43" minRId="530">
    <sheetIdMap count="2">
      <sheetId val="1"/>
      <sheetId val="2"/>
    </sheetIdMap>
  </header>
  <header guid="{B3774804-8CAE-48E5-BE6F-ED50E4F793F8}" dateTime="2020-03-04T17:27:48" maxSheetId="3" userName="Auguste.leycure" r:id="rId44" minRId="531" maxRId="537">
    <sheetIdMap count="2">
      <sheetId val="1"/>
      <sheetId val="2"/>
    </sheetIdMap>
  </header>
  <header guid="{C1FBE7A0-4DAA-4054-9143-766F313EB6EC}" dateTime="2020-03-11T16:33:02" maxSheetId="3" userName="achille.chevreau" r:id="rId45" minRId="538" maxRId="546">
    <sheetIdMap count="2">
      <sheetId val="1"/>
      <sheetId val="2"/>
    </sheetIdMap>
  </header>
  <header guid="{DE9100F0-A6E8-45A8-823F-F4E898B9810D}" dateTime="2020-03-11T16:36:52" maxSheetId="3" userName="hippolyte.de-salins" r:id="rId46" minRId="547" maxRId="548">
    <sheetIdMap count="2">
      <sheetId val="1"/>
      <sheetId val="2"/>
    </sheetIdMap>
  </header>
  <header guid="{40CDC80D-E284-4D09-AFB9-F8CD793047CD}" dateTime="2020-03-11T17:31:45" maxSheetId="3" userName="achille.chevreau" r:id="rId47" minRId="551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9" sId="1" odxf="1" dxf="1">
    <nc r="B15" t="inlineStr">
      <is>
        <t>G1</t>
      </is>
    </nc>
    <odxf>
      <font>
        <sz val="12"/>
      </font>
    </odxf>
    <ndxf>
      <font>
        <sz val="12"/>
      </font>
    </ndxf>
  </rcc>
  <rcc rId="200" sId="1" odxf="1" dxf="1">
    <nc r="C15" t="inlineStr">
      <is>
        <t>guidage arbre trancannage</t>
      </is>
    </nc>
    <odxf>
      <font>
        <sz val="12"/>
      </font>
    </odxf>
    <ndxf>
      <font>
        <sz val="12"/>
      </font>
    </ndxf>
  </rcc>
  <rfmt sheetId="1" sqref="D15" start="0" length="0">
    <dxf>
      <font>
        <sz val="11"/>
        <color theme="1"/>
        <name val="Calibri"/>
        <scheme val="minor"/>
      </font>
      <alignment horizontal="general" vertical="bottom" wrapText="0" readingOrder="0"/>
    </dxf>
  </rfmt>
  <rfmt sheetId="1" xfDxf="1" sqref="D15" start="0" length="0">
    <dxf>
      <font>
        <sz val="24"/>
        <color rgb="FF161317"/>
        <name val="Arial"/>
        <scheme val="none"/>
      </font>
      <alignment vertical="center" wrapText="1" readingOrder="0"/>
    </dxf>
  </rfmt>
  <rcc rId="201" sId="1" odxf="1" dxf="1">
    <nc r="D15" t="inlineStr">
      <is>
        <t>Palier auto-aligneur à semelle avec serrage par vis</t>
      </is>
    </nc>
    <ndxf>
      <font>
        <sz val="12"/>
        <color rgb="FF161317"/>
        <name val="Arial"/>
        <scheme val="minor"/>
      </font>
    </ndxf>
  </rcc>
  <rcc rId="202" sId="1" odxf="1" dxf="1">
    <nc r="E15" t="inlineStr">
      <is>
        <t>747-440</t>
      </is>
    </nc>
    <odxf>
      <font>
        <sz val="12"/>
      </font>
    </odxf>
    <ndxf>
      <font>
        <sz val="12"/>
      </font>
    </ndxf>
  </rcc>
  <rfmt sheetId="1" sqref="F15" start="0" length="0">
    <dxf>
      <font>
        <sz val="11"/>
        <color theme="1"/>
        <name val="Calibri"/>
        <scheme val="minor"/>
      </font>
      <alignment horizontal="general" vertical="bottom" readingOrder="0"/>
    </dxf>
  </rfmt>
  <rcc rId="203" sId="1" xfDxf="1" dxf="1">
    <nc r="F15" t="inlineStr">
      <is>
        <t>https://fr.rs-online.com/web/p/roulements-paliers-et-accessoires/0747440/</t>
      </is>
    </nc>
  </rcc>
  <rcc rId="204" sId="1" odxf="1" dxf="1">
    <nc r="G15" t="inlineStr">
      <is>
        <t>radiospare</t>
      </is>
    </nc>
    <odxf>
      <font>
        <sz val="12"/>
      </font>
    </odxf>
    <ndxf>
      <font>
        <sz val="12"/>
      </font>
    </ndxf>
  </rcc>
  <rcc rId="205" sId="1" numFmtId="11">
    <nc r="I15">
      <v>33.4</v>
    </nc>
  </rcc>
  <rcc rId="206" sId="1">
    <nc r="H15">
      <v>2</v>
    </nc>
  </rcc>
  <rdn rId="0" localSheetId="1" customView="1" name="Z_59948371_3644_4867_99DE_DF0C06DD4B70_.wvu.PrintArea" hidden="1" oldHidden="1">
    <formula>Nomenclature!$B$2:$L$4</formula>
  </rdn>
  <rdn rId="0" localSheetId="1" customView="1" name="Z_59948371_3644_4867_99DE_DF0C06DD4B70_.wvu.FilterData" hidden="1" oldHidden="1">
    <formula>Nomenclature!$B$3:$L$3</formula>
  </rdn>
  <rcv guid="{59948371-3644-4867-99DE-DF0C06DD4B70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4EA59883_2320_4D34_8CC1_F6507AD4A2E7_.wvu.PrintArea" hidden="1" oldHidden="1">
    <formula>Nomenclature!$B$2:$L$4</formula>
  </rdn>
  <rdn rId="0" localSheetId="1" customView="1" name="Z_4EA59883_2320_4D34_8CC1_F6507AD4A2E7_.wvu.FilterData" hidden="1" oldHidden="1">
    <formula>Nomenclature!$B$3:$L$3</formula>
  </rdn>
  <rcv guid="{4EA59883-2320-4D34-8CC1-F6507AD4A2E7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" sId="1" odxf="1" dxf="1">
    <nc r="B9" t="inlineStr">
      <is>
        <t>K2</t>
      </is>
    </nc>
    <odxf>
      <font>
        <sz val="12"/>
      </font>
    </odxf>
    <ndxf>
      <font>
        <sz val="12"/>
      </font>
    </ndxf>
  </rcc>
  <rcc rId="140" sId="1" odxf="1" dxf="1">
    <nc r="C9" t="inlineStr">
      <is>
        <t>Motorisation</t>
      </is>
    </nc>
    <odxf>
      <font>
        <sz val="12"/>
      </font>
    </odxf>
    <ndxf>
      <font>
        <sz val="12"/>
      </font>
    </ndxf>
  </rcc>
  <rcc rId="141" sId="1" odxf="1" dxf="1">
    <nc r="D9" t="inlineStr">
      <is>
        <t>Roue du système roue et vis sans fin</t>
      </is>
    </nc>
    <odxf>
      <font>
        <sz val="12"/>
      </font>
    </odxf>
    <ndxf>
      <font>
        <sz val="12"/>
      </font>
    </ndxf>
  </rcc>
  <rcc rId="142" sId="1" xfDxf="1" dxf="1">
    <nc r="E9" t="inlineStr">
      <is>
        <t>521-6957</t>
      </is>
    </nc>
    <ndxf>
      <font>
        <sz val="12"/>
      </font>
      <alignment horizontal="center" vertical="center" readingOrder="0"/>
    </ndxf>
  </rcc>
  <rcc rId="143" sId="1" xfDxf="1" dxf="1">
    <nc r="F9" t="inlineStr">
      <is>
        <t>https://fr.rs-online.com/web/p/roues-et-vis-sans-fin/5216957/?relevancy-data=636F3D3126696E3D4931384E525353746F636B4E756D626572266C753D656E266D6D3D6D61746368616C6C26706D3D5E2828282872737C5253295B205D3F293F285C647B337D5B5C2D5C735D3F5C647B332C347D5B705061415D3F29297C283235285C647B387D7C5C647B317D5C2D5C647B377D2929292426706F3D3126736E3D592673723D2673743D52535F53544F434B5F4E554D4245522677633D4E4F4E45267573743D3532312D36393537267374613D3532313639353726&amp;searchHistory=%7B%22enabled%22%3Atrue%7D</t>
      </is>
    </nc>
    <ndxf>
      <font>
        <sz val="12"/>
        <color auto="1"/>
      </font>
      <alignment horizontal="center" vertical="center" readingOrder="0"/>
    </ndxf>
  </rcc>
  <rcc rId="144" sId="1" odxf="1" dxf="1">
    <nc r="G9" t="inlineStr">
      <is>
        <t>RS</t>
      </is>
    </nc>
    <odxf>
      <font>
        <sz val="12"/>
      </font>
    </odxf>
    <ndxf>
      <font>
        <sz val="12"/>
      </font>
    </ndxf>
  </rcc>
  <rcc rId="145" sId="1">
    <nc r="H9">
      <v>1</v>
    </nc>
  </rcc>
  <rcc rId="146" sId="1">
    <nc r="I9">
      <v>27.51</v>
    </nc>
  </rcc>
  <rcc rId="147" sId="1" odxf="1" dxf="1">
    <nc r="B10" t="inlineStr">
      <is>
        <t>K2</t>
      </is>
    </nc>
    <odxf>
      <font>
        <sz val="12"/>
      </font>
    </odxf>
    <ndxf>
      <font>
        <sz val="12"/>
      </font>
    </ndxf>
  </rcc>
  <rcc rId="148" sId="1" odxf="1" dxf="1">
    <nc r="C10" t="inlineStr">
      <is>
        <t>Motorisation</t>
      </is>
    </nc>
    <odxf>
      <font>
        <sz val="12"/>
      </font>
    </odxf>
    <ndxf>
      <font>
        <sz val="12"/>
      </font>
    </ndxf>
  </rcc>
  <rfmt sheetId="1" sqref="D10" start="0" length="0">
    <dxf>
      <font>
        <sz val="12"/>
      </font>
    </dxf>
  </rfmt>
  <rcc rId="149" sId="1">
    <nc r="D10" t="inlineStr">
      <is>
        <t>Vis du système roue et vis sans fin</t>
      </is>
    </nc>
  </rcc>
  <rcc rId="150" sId="1" xfDxf="1" dxf="1">
    <nc r="E10" t="inlineStr">
      <is>
        <t>521-6890</t>
      </is>
    </nc>
    <ndxf>
      <font>
        <sz val="12"/>
      </font>
      <alignment horizontal="center" vertical="center" readingOrder="0"/>
    </ndxf>
  </rcc>
  <rcc rId="151" sId="1" xfDxf="1" dxf="1">
    <nc r="F10" t="inlineStr">
      <is>
        <t>https://fr.rs-online.com/web/p/vis-sans-fin/5216890/?relevancy-data=636F3D3126696E3D4931384E525353746F636B4E756D626572266C753D656E266D6D3D6D61746368616C6C26706D3D5E2828282872737C5253295B205D3F293F285C647B337D5B5C2D5C735D3F5C647B332C347D5B705061415D3F29297C283235285C647B387D7C5C647B317D5C2D5C647B377D2929292426706F3D3126736E3D592673723D2673743D52535F53544F434B5F4E554D4245522677633D4E4F4E45267573743D3532312D36383930267374613D3532313638393026&amp;searchHistory=%7B%22enabled%22%3Atrue%7D</t>
      </is>
    </nc>
    <ndxf>
      <font>
        <sz val="12"/>
        <color auto="1"/>
      </font>
      <alignment horizontal="center" vertical="center" readingOrder="0"/>
    </ndxf>
  </rcc>
  <rcc rId="152" sId="1" odxf="1" dxf="1">
    <nc r="G10" t="inlineStr">
      <is>
        <t>RS</t>
      </is>
    </nc>
    <odxf>
      <font>
        <sz val="12"/>
      </font>
    </odxf>
    <ndxf>
      <font>
        <sz val="12"/>
      </font>
    </ndxf>
  </rcc>
  <rcc rId="153" sId="1">
    <nc r="H10">
      <v>1</v>
    </nc>
  </rcc>
  <rcc rId="154" sId="1" xfDxf="1" dxf="1">
    <nc r="I10">
      <v>13.23</v>
    </nc>
    <ndxf>
      <font>
        <sz val="12"/>
      </font>
      <alignment horizontal="center" vertical="center" readingOrder="0"/>
    </ndxf>
  </rcc>
  <rdn rId="0" localSheetId="1" customView="1" name="Z_02FF0F32_8709_4C91_9623_0833BE9B0A2A_.wvu.PrintArea" hidden="1" oldHidden="1">
    <formula>Nomenclature!$B$2:$L$4</formula>
  </rdn>
  <rdn rId="0" localSheetId="1" customView="1" name="Z_02FF0F32_8709_4C91_9623_0833BE9B0A2A_.wvu.FilterData" hidden="1" oldHidden="1">
    <formula>Nomenclature!$B$3:$L$3</formula>
  </rdn>
  <rcv guid="{02FF0F32-8709-4C91-9623-0833BE9B0A2A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7" sId="1" odxf="1" dxf="1">
    <nc r="B11" t="inlineStr">
      <is>
        <t>A1</t>
      </is>
    </nc>
    <odxf>
      <font>
        <sz val="12"/>
      </font>
    </odxf>
    <ndxf>
      <font>
        <sz val="12"/>
      </font>
    </ndxf>
  </rcc>
  <rcc rId="158" sId="1" odxf="1" dxf="1">
    <nc r="C11" t="inlineStr">
      <is>
        <t>Maintien de la bobine</t>
      </is>
    </nc>
    <odxf>
      <font>
        <sz val="12"/>
      </font>
    </odxf>
    <ndxf>
      <font>
        <sz val="12"/>
      </font>
    </ndxf>
  </rcc>
  <rcc rId="159" sId="1" odxf="1" dxf="1">
    <nc r="D11" t="inlineStr">
      <is>
        <t>Clavette</t>
      </is>
    </nc>
    <odxf>
      <font>
        <sz val="12"/>
      </font>
    </odxf>
    <ndxf>
      <font>
        <sz val="12"/>
      </font>
    </ndxf>
  </rcc>
  <rcc rId="160" sId="1" odxf="1" dxf="1">
    <nc r="E11" t="inlineStr">
      <is>
        <t>302-4015</t>
      </is>
    </nc>
    <odxf>
      <font>
        <sz val="12"/>
      </font>
    </odxf>
    <ndxf>
      <font>
        <sz val="12"/>
      </font>
    </ndxf>
  </rcc>
  <rcc rId="161" sId="1">
    <nc r="F11" t="inlineStr">
      <is>
        <t>https://fr.rs-online.com/web/p/clavettes/3024015/</t>
      </is>
    </nc>
  </rcc>
  <rcc rId="162" sId="1" odxf="1" dxf="1">
    <nc r="G11" t="inlineStr">
      <is>
        <t>RS</t>
      </is>
    </nc>
    <odxf>
      <font>
        <sz val="12"/>
      </font>
    </odxf>
    <ndxf>
      <font>
        <sz val="12"/>
      </font>
    </ndxf>
  </rcc>
  <rcc rId="163" sId="1">
    <nc r="H11">
      <v>1</v>
    </nc>
  </rcc>
  <rcc rId="164" sId="1" odxf="1" dxf="1" numFmtId="11">
    <nc r="I11">
      <v>3.92</v>
    </nc>
    <odxf>
      <numFmt numFmtId="0" formatCode="General"/>
    </odxf>
    <ndxf>
      <numFmt numFmtId="12" formatCode="#,##0.00\ &quot;€&quot;;[Red]\-#,##0.00\ &quot;€&quot;"/>
    </ndxf>
  </rcc>
  <rcc rId="165" sId="1">
    <oc r="K11">
      <f>H11*J11</f>
    </oc>
    <nc r="K11">
      <f>H11*J11</f>
    </nc>
  </rcc>
  <rdn rId="0" localSheetId="1" customView="1" name="Z_74095561_0967_4DF8_BC01_374DB0C19F6C_.wvu.PrintArea" hidden="1" oldHidden="1">
    <formula>Nomenclature!$B$2:$L$4</formula>
  </rdn>
  <rdn rId="0" localSheetId="1" customView="1" name="Z_74095561_0967_4DF8_BC01_374DB0C19F6C_.wvu.FilterData" hidden="1" oldHidden="1">
    <formula>Nomenclature!$B$3:$L$3</formula>
  </rdn>
  <rcv guid="{74095561-0967-4DF8-BC01-374DB0C19F6C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" sId="1" odxf="1" dxf="1">
    <nc r="B12" t="inlineStr">
      <is>
        <t>C1</t>
      </is>
    </nc>
    <odxf>
      <font>
        <sz val="12"/>
      </font>
    </odxf>
    <ndxf>
      <font>
        <sz val="12"/>
      </font>
    </ndxf>
  </rcc>
  <rfmt sheetId="1" sqref="D12" start="0" length="0">
    <dxf>
      <font>
        <sz val="12"/>
      </font>
    </dxf>
  </rfmt>
  <rcc rId="169" sId="1" odxf="1" dxf="1">
    <nc r="C12" t="inlineStr">
      <is>
        <t>Reducteur Guidage</t>
      </is>
    </nc>
    <odxf>
      <font>
        <sz val="12"/>
      </font>
    </odxf>
    <ndxf>
      <font>
        <sz val="12"/>
      </font>
    </ndxf>
  </rcc>
  <rcc rId="170" sId="1" odxf="1" dxf="1">
    <nc r="E12" t="inlineStr">
      <is>
        <t>893-7424</t>
      </is>
    </nc>
    <odxf>
      <font>
        <sz val="12"/>
      </font>
    </odxf>
    <ndxf>
      <font>
        <sz val="12"/>
      </font>
    </ndxf>
  </rcc>
  <rcc rId="171" sId="1" xfDxf="1" dxf="1">
    <nc r="F12" t="inlineStr">
      <is>
        <t>https://fr.rs-online.com/web/p/roulements-a-billes/8937424/?relevancy-data=636F3D3126696E3D4931384E525353746F636B4E756D626572266C753D656E266D6D3D6D61746368616C6C26706D3D5E2828282872737C5253295B205D3F293F285C647B337D5B5C2D5C735D3F5C647B332C347D5B705061415D3F29297C283235285C647B387D7C5C647B317D5C2D5C647B377D2929292426706F3D3126736E3D592673723D2673743D52535F53544F434B5F4E554D4245522677633D4E4F4E45267573743D3839332D37343234267374613D3839333734323426&amp;searchHistory=%7B%22enabled%22%3Atrue%7D</t>
      </is>
    </nc>
    <ndxf>
      <font>
        <sz val="12"/>
        <color auto="1"/>
      </font>
      <alignment horizontal="center" vertical="center" readingOrder="0"/>
    </ndxf>
  </rcc>
  <rcc rId="172" sId="1" odxf="1" dxf="1">
    <nc r="G12" t="inlineStr">
      <is>
        <t>RS</t>
      </is>
    </nc>
    <odxf>
      <font>
        <sz val="12"/>
      </font>
    </odxf>
    <ndxf>
      <font>
        <sz val="12"/>
      </font>
    </ndxf>
  </rcc>
  <rcc rId="173" sId="1">
    <nc r="H12">
      <v>6</v>
    </nc>
  </rcc>
  <rcc rId="174" sId="1" odxf="1" dxf="1">
    <nc r="L12" t="inlineStr">
      <is>
        <t>Semblables a ceux de l'extrudeuse</t>
      </is>
    </nc>
    <odxf>
      <font>
        <sz val="12"/>
      </font>
    </odxf>
    <ndxf>
      <font>
        <sz val="12"/>
      </font>
    </ndxf>
  </rcc>
  <rcc rId="175" sId="1">
    <nc r="I12">
      <v>2.92</v>
    </nc>
  </rcc>
  <rcc rId="176" sId="1">
    <nc r="D12" t="inlineStr">
      <is>
        <t>Roulements a bille</t>
      </is>
    </nc>
  </rcc>
  <rdn rId="0" localSheetId="1" customView="1" name="Z_693A1E50_B011_4279_87DA_3BC74641AFB1_.wvu.PrintArea" hidden="1" oldHidden="1">
    <formula>Nomenclature!$B$2:$L$4</formula>
  </rdn>
  <rdn rId="0" localSheetId="1" customView="1" name="Z_693A1E50_B011_4279_87DA_3BC74641AFB1_.wvu.FilterData" hidden="1" oldHidden="1">
    <formula>Nomenclature!$B$3:$L$3</formula>
  </rdn>
  <rcv guid="{693A1E50-B011-4279-87DA-3BC74641AFB1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9" sId="1" odxf="1" dxf="1">
    <nc r="B13" t="inlineStr">
      <is>
        <t>H1</t>
      </is>
    </nc>
    <odxf>
      <font>
        <sz val="12"/>
      </font>
    </odxf>
    <ndxf>
      <font>
        <sz val="12"/>
      </font>
    </ndxf>
  </rcc>
  <rcc rId="180" sId="1" odxf="1" dxf="1">
    <nc r="C13" t="inlineStr">
      <is>
        <t xml:space="preserve">Guidage de l'arbre bobine </t>
      </is>
    </nc>
    <odxf>
      <font>
        <sz val="12"/>
      </font>
    </odxf>
    <ndxf>
      <font>
        <sz val="12"/>
      </font>
    </ndxf>
  </rcc>
  <rcc rId="181" sId="1" odxf="1" dxf="1">
    <nc r="D13" t="inlineStr">
      <is>
        <t>Roulement à bille</t>
      </is>
    </nc>
    <odxf>
      <font>
        <sz val="12"/>
      </font>
    </odxf>
    <ndxf>
      <font>
        <sz val="12"/>
      </font>
    </ndxf>
  </rcc>
  <rfmt sheetId="1" sqref="E13" start="0" length="0">
    <dxf>
      <font>
        <sz val="11"/>
        <color theme="1"/>
        <name val="Calibri"/>
        <scheme val="minor"/>
      </font>
      <alignment horizontal="general" vertical="bottom" readingOrder="0"/>
    </dxf>
  </rfmt>
  <rcc rId="182" sId="1" xfDxf="1" dxf="1">
    <nc r="E13" t="inlineStr">
      <is>
        <t>618-9957</t>
      </is>
    </nc>
  </rcc>
  <rfmt sheetId="1" sqref="E13">
    <dxf>
      <alignment horizontal="center" readingOrder="0"/>
    </dxf>
  </rfmt>
  <rcc rId="183" sId="1" xfDxf="1" dxf="1">
    <nc r="F13" t="inlineStr">
      <is>
        <t>https://fr.rs-online.com/web/p/roulements-a-billes/6189957/</t>
      </is>
    </nc>
    <ndxf>
      <font>
        <sz val="12"/>
        <color auto="1"/>
      </font>
      <alignment horizontal="center" vertical="center" readingOrder="0"/>
    </ndxf>
  </rcc>
  <rcc rId="184" sId="1" odxf="1" dxf="1">
    <nc r="G13" t="inlineStr">
      <is>
        <t>RS</t>
      </is>
    </nc>
    <odxf>
      <font>
        <sz val="12"/>
      </font>
    </odxf>
    <ndxf>
      <font>
        <sz val="12"/>
      </font>
    </ndxf>
  </rcc>
  <rcc rId="185" sId="1">
    <nc r="H13">
      <v>2</v>
    </nc>
  </rcc>
  <rcc rId="186" sId="1">
    <nc r="I13">
      <v>2.34</v>
    </nc>
  </rcc>
  <rdn rId="0" localSheetId="1" customView="1" name="Z_819CE344_10DA_4B6D_A3E4_26E8E08A4639_.wvu.PrintArea" hidden="1" oldHidden="1">
    <formula>Nomenclature!$B$2:$L$4</formula>
  </rdn>
  <rdn rId="0" localSheetId="1" customView="1" name="Z_819CE344_10DA_4B6D_A3E4_26E8E08A4639_.wvu.FilterData" hidden="1" oldHidden="1">
    <formula>Nomenclature!$B$3:$L$3</formula>
  </rdn>
  <rcv guid="{819CE344-10DA-4B6D-A3E4-26E8E08A4639}" action="add"/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" sId="1" odxf="1" dxf="1">
    <nc r="B14" t="inlineStr">
      <is>
        <t>H1</t>
      </is>
    </nc>
    <odxf>
      <font>
        <sz val="12"/>
      </font>
    </odxf>
    <ndxf>
      <font>
        <sz val="12"/>
      </font>
    </ndxf>
  </rcc>
  <rcc rId="190" sId="1" odxf="1" dxf="1">
    <nc r="C14" t="inlineStr">
      <is>
        <t>bridage fil avant decoupe</t>
      </is>
    </nc>
    <odxf>
      <font>
        <sz val="12"/>
      </font>
    </odxf>
    <ndxf>
      <font>
        <sz val="12"/>
      </font>
    </ndxf>
  </rcc>
  <rcc rId="191" sId="1" odxf="1" dxf="1">
    <nc r="D14" t="inlineStr">
      <is>
        <t>sauterelle</t>
      </is>
    </nc>
    <odxf>
      <font>
        <sz val="12"/>
      </font>
    </odxf>
    <ndxf>
      <font>
        <sz val="12"/>
      </font>
    </ndxf>
  </rcc>
  <rcc rId="192" sId="1" odxf="1" dxf="1">
    <nc r="E14" t="inlineStr">
      <is>
        <t>254-620</t>
      </is>
    </nc>
    <odxf>
      <font>
        <sz val="12"/>
      </font>
    </odxf>
    <ndxf>
      <font>
        <sz val="12"/>
      </font>
    </ndxf>
  </rcc>
  <rcc rId="193" sId="1">
    <nc r="F14" t="inlineStr">
      <is>
        <t>https://fr.rs-online.com/web/p/outils-de-serrage/0254620/</t>
      </is>
    </nc>
  </rcc>
  <rcc rId="194" sId="1" odxf="1" dxf="1">
    <nc r="G14" t="inlineStr">
      <is>
        <t>RS</t>
      </is>
    </nc>
    <odxf>
      <font>
        <sz val="12"/>
      </font>
    </odxf>
    <ndxf>
      <font>
        <sz val="12"/>
      </font>
    </ndxf>
  </rcc>
  <rcc rId="195" sId="1">
    <nc r="H14">
      <v>1</v>
    </nc>
  </rcc>
  <rcc rId="196" sId="1">
    <nc r="I14">
      <v>9.91</v>
    </nc>
  </rcc>
  <rfmt sheetId="1" sqref="I4:I41">
    <dxf>
      <numFmt numFmtId="166" formatCode="#,##0.00\ _€"/>
    </dxf>
  </rfmt>
  <rfmt sheetId="1" sqref="I4:I41">
    <dxf>
      <numFmt numFmtId="164" formatCode="#,##0.00\ &quot;€&quot;"/>
    </dxf>
  </rfmt>
  <rdn rId="0" localSheetId="1" customView="1" name="Z_A4FECB1B_8019_44A2_88B7_0F5C39553544_.wvu.PrintArea" hidden="1" oldHidden="1">
    <formula>Nomenclature!$B$2:$L$4</formula>
  </rdn>
  <rdn rId="0" localSheetId="1" customView="1" name="Z_A4FECB1B_8019_44A2_88B7_0F5C39553544_.wvu.FilterData" hidden="1" oldHidden="1">
    <formula>Nomenclature!$B$3:$L$3</formula>
  </rdn>
  <rcv guid="{A4FECB1B-8019-44A2-88B7-0F5C39553544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2" sId="1">
    <nc r="B22" t="inlineStr">
      <is>
        <t>G2</t>
      </is>
    </nc>
  </rcc>
  <rcc rId="263" sId="1">
    <nc r="C22" t="inlineStr">
      <is>
        <t>guidage du fil</t>
      </is>
    </nc>
  </rcc>
  <rcc rId="264" sId="1">
    <nc r="D22" t="inlineStr">
      <is>
        <t>équerre de fixation</t>
      </is>
    </nc>
  </rcc>
  <rcc rId="265" sId="1" odxf="1" dxf="1">
    <nc r="E22" t="inlineStr">
      <is>
        <t xml:space="preserve">428-001 </t>
      </is>
    </nc>
    <odxf>
      <font>
        <sz val="12"/>
      </font>
      <alignment vertical="center" readingOrder="0"/>
    </odxf>
    <ndxf>
      <font>
        <sz val="13"/>
        <color rgb="FF333333"/>
        <name val="Arial"/>
        <scheme val="none"/>
      </font>
      <alignment vertical="top" readingOrder="0"/>
    </ndxf>
  </rcc>
  <rcc rId="266" sId="1">
    <nc r="F22" t="inlineStr">
      <is>
        <t>https://fr.rs-online.com/web/p/equerres/0428001/</t>
      </is>
    </nc>
  </rcc>
  <rcc rId="267" sId="1">
    <nc r="G22" t="inlineStr">
      <is>
        <t>RS</t>
      </is>
    </nc>
  </rcc>
  <rcc rId="268" sId="1" odxf="1" dxf="1">
    <nc r="H22">
      <v>10</v>
    </nc>
    <odxf>
      <font>
        <sz val="12"/>
      </font>
    </odxf>
    <ndxf>
      <font>
        <sz val="12"/>
      </font>
    </ndxf>
  </rcc>
  <rcc rId="269" sId="1" odxf="1" dxf="1" numFmtId="11">
    <nc r="I22">
      <v>0.23499999999999999</v>
    </nc>
    <odxf>
      <font>
        <sz val="12"/>
      </font>
    </odxf>
    <ndxf>
      <font>
        <sz val="12"/>
      </font>
    </ndxf>
  </rcc>
  <rcc rId="270" sId="1" odxf="1" dxf="1">
    <nc r="B23" t="inlineStr">
      <is>
        <t>G2</t>
      </is>
    </nc>
    <odxf>
      <font>
        <sz val="12"/>
      </font>
    </odxf>
    <ndxf>
      <font>
        <sz val="12"/>
      </font>
    </ndxf>
  </rcc>
  <rcc rId="271" sId="1" odxf="1" dxf="1">
    <nc r="C23" t="inlineStr">
      <is>
        <t>Refroidissement fil</t>
      </is>
    </nc>
    <odxf>
      <font>
        <sz val="12"/>
      </font>
    </odxf>
    <ndxf>
      <font>
        <sz val="12"/>
      </font>
    </ndxf>
  </rcc>
  <rcc rId="272" sId="1" odxf="1" dxf="1">
    <nc r="D23" t="inlineStr">
      <is>
        <t>ventilateur</t>
      </is>
    </nc>
    <odxf>
      <font>
        <sz val="12"/>
      </font>
    </odxf>
    <ndxf>
      <font>
        <sz val="12"/>
      </font>
    </ndxf>
  </rcc>
  <rcc rId="273" sId="1" odxf="1" dxf="1">
    <nc r="E23" t="inlineStr">
      <is>
        <t>668-8827</t>
      </is>
    </nc>
    <odxf>
      <font>
        <sz val="12"/>
      </font>
    </odxf>
    <ndxf>
      <font>
        <sz val="12"/>
      </font>
    </ndxf>
  </rcc>
  <rcc rId="274" sId="1">
    <nc r="F23" t="inlineStr">
      <is>
        <t>https://fr.rs-online.com/web/p/ventilateurs-axiaux/6688827/</t>
      </is>
    </nc>
  </rcc>
  <rcc rId="275" sId="1" odxf="1" dxf="1">
    <nc r="G23" t="inlineStr">
      <is>
        <t>RS</t>
      </is>
    </nc>
    <odxf>
      <font>
        <sz val="12"/>
      </font>
    </odxf>
    <ndxf>
      <font>
        <sz val="12"/>
      </font>
    </ndxf>
  </rcc>
  <rcc rId="276" sId="1" odxf="1" dxf="1">
    <nc r="H23">
      <v>1</v>
    </nc>
    <odxf>
      <font>
        <sz val="12"/>
      </font>
    </odxf>
    <ndxf>
      <font>
        <sz val="12"/>
      </font>
    </ndxf>
  </rcc>
  <rcc rId="277" sId="1" odxf="1" dxf="1" numFmtId="11">
    <nc r="I23">
      <v>6.66</v>
    </nc>
    <odxf>
      <font>
        <sz val="12"/>
      </font>
    </odxf>
    <ndxf>
      <font>
        <sz val="12"/>
      </font>
    </ndxf>
  </rcc>
  <rdn rId="0" localSheetId="1" customView="1" name="Z_8D40B006_3EE9_4687_8226_896A168756A0_.wvu.PrintArea" hidden="1" oldHidden="1">
    <formula>Nomenclature!$B$2:$L$4</formula>
  </rdn>
  <rdn rId="0" localSheetId="1" customView="1" name="Z_8D40B006_3EE9_4687_8226_896A168756A0_.wvu.FilterData" hidden="1" oldHidden="1">
    <formula>Nomenclature!$B$3:$L$41</formula>
  </rdn>
  <rcv guid="{8D40B006-3EE9-4687-8226-896A168756A0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0" sId="1">
    <nc r="J22">
      <f>120/100*I22</f>
    </nc>
  </rcc>
  <rcc rId="281" sId="1">
    <nc r="K22">
      <f>H22*J22</f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24" start="0" length="0">
    <dxf>
      <font>
        <sz val="12"/>
      </font>
    </dxf>
  </rfmt>
  <rcc rId="282" sId="1">
    <nc r="B24" t="inlineStr">
      <is>
        <t>G2</t>
      </is>
    </nc>
  </rcc>
  <rcc rId="283" sId="1" xfDxf="1" dxf="1">
    <nc r="F24" t="inlineStr">
      <is>
        <t>https://fr.rs-online.com/web/p/vis-a-six-pans/0293319/</t>
      </is>
    </nc>
    <ndxf>
      <font>
        <sz val="12"/>
        <color auto="1"/>
      </font>
      <alignment horizontal="center" vertical="center" readingOrder="0"/>
    </ndxf>
  </rcc>
  <rcc rId="284" sId="1" odxf="1" dxf="1">
    <nc r="G24" t="inlineStr">
      <is>
        <t>RS</t>
      </is>
    </nc>
    <odxf>
      <font>
        <sz val="12"/>
      </font>
    </odxf>
    <ndxf>
      <font>
        <sz val="12"/>
      </font>
    </ndxf>
  </rcc>
  <rcc rId="285" sId="1">
    <nc r="H24">
      <v>1</v>
    </nc>
  </rcc>
  <rcc rId="286" sId="1">
    <oc r="H22">
      <v>10</v>
    </oc>
    <nc r="H22">
      <v>1</v>
    </nc>
  </rcc>
  <rcc rId="287" sId="1" numFmtId="11">
    <oc r="I22">
      <v>0.23499999999999999</v>
    </oc>
    <nc r="I22">
      <v>2.35</v>
    </nc>
  </rcc>
  <rfmt sheetId="1" sqref="E24" start="0" length="0">
    <dxf>
      <font>
        <sz val="11"/>
        <color theme="1"/>
        <name val="Calibri"/>
        <scheme val="minor"/>
      </font>
      <alignment horizontal="general" vertical="bottom" readingOrder="0"/>
    </dxf>
  </rfmt>
  <rcc rId="288" sId="1" xfDxf="1" dxf="1">
    <nc r="E24" t="inlineStr">
      <is>
        <t>293-319</t>
      </is>
    </nc>
  </rcc>
  <rfmt sheetId="1" sqref="E24">
    <dxf>
      <alignment vertical="center" readingOrder="0"/>
    </dxf>
  </rfmt>
  <rfmt sheetId="1" sqref="E24" start="0" length="2147483647">
    <dxf>
      <font>
        <sz val="12"/>
      </font>
    </dxf>
  </rfmt>
  <rfmt sheetId="1" sqref="E24">
    <dxf>
      <alignment horizontal="center" readingOrder="0"/>
    </dxf>
  </rfmt>
  <rcc rId="289" sId="1" xfDxf="1" dxf="1">
    <nc r="D24" t="inlineStr">
      <is>
        <t>Vis à six pans creux, M3 x 20mm</t>
      </is>
    </nc>
    <ndxf>
      <font>
        <sz val="12"/>
      </font>
      <alignment horizontal="center" vertical="center" wrapText="1" readingOrder="0"/>
    </ndxf>
  </rcc>
  <rcc rId="290" sId="1" odxf="1" dxf="1">
    <nc r="C24" t="inlineStr">
      <is>
        <t>Fixation ventilateur supplémentaire</t>
      </is>
    </nc>
    <odxf>
      <font>
        <sz val="12"/>
      </font>
    </odxf>
    <ndxf>
      <font>
        <sz val="12"/>
      </font>
    </ndxf>
  </rcc>
  <rcc rId="291" sId="1" odxf="1" dxf="1">
    <nc r="C25" t="inlineStr">
      <is>
        <t>Fixation ventilateur supplémentaire</t>
      </is>
    </nc>
    <odxf>
      <font>
        <sz val="12"/>
      </font>
    </odxf>
    <ndxf>
      <font>
        <sz val="12"/>
      </font>
    </ndxf>
  </rcc>
  <rcc rId="292" sId="1" odxf="1" dxf="1">
    <nc r="C26" t="inlineStr">
      <is>
        <t>Fixation ventilateur supplémentaire</t>
      </is>
    </nc>
    <odxf>
      <font>
        <sz val="12"/>
      </font>
    </odxf>
    <ndxf>
      <font>
        <sz val="12"/>
      </font>
    </ndxf>
  </rcc>
  <rcc rId="293" sId="1" odxf="1" dxf="1">
    <nc r="B25" t="inlineStr">
      <is>
        <t>G2</t>
      </is>
    </nc>
    <odxf>
      <font>
        <sz val="12"/>
      </font>
    </odxf>
    <ndxf>
      <font>
        <sz val="12"/>
      </font>
    </ndxf>
  </rcc>
  <rcc rId="294" sId="1" odxf="1" dxf="1">
    <nc r="B26" t="inlineStr">
      <is>
        <t>G2</t>
      </is>
    </nc>
    <odxf>
      <font>
        <sz val="12"/>
      </font>
    </odxf>
    <ndxf>
      <font>
        <sz val="12"/>
      </font>
    </ndxf>
  </rcc>
  <rcc rId="295" sId="1" numFmtId="11">
    <nc r="I24">
      <v>18.73</v>
    </nc>
  </rcc>
  <rfmt sheetId="1" sqref="B27" start="0" length="0">
    <dxf>
      <font>
        <sz val="12"/>
      </font>
    </dxf>
  </rfmt>
  <rcc rId="296" sId="1" odxf="1" dxf="1">
    <nc r="C27" t="inlineStr">
      <is>
        <t>Fixation ventilateur supplémentaire</t>
      </is>
    </nc>
    <odxf>
      <font>
        <sz val="12"/>
      </font>
    </odxf>
    <ndxf>
      <font>
        <sz val="12"/>
      </font>
    </ndxf>
  </rcc>
  <rcc rId="297" sId="1">
    <nc r="B27" t="inlineStr">
      <is>
        <t>G2</t>
      </is>
    </nc>
  </rcc>
  <rcv guid="{8D40B006-3EE9-4687-8226-896A168756A0}" action="delete"/>
  <rdn rId="0" localSheetId="1" customView="1" name="Z_8D40B006_3EE9_4687_8226_896A168756A0_.wvu.PrintArea" hidden="1" oldHidden="1">
    <formula>Nomenclature!$B$2:$L$4</formula>
    <oldFormula>Nomenclature!$B$2:$L$4</oldFormula>
  </rdn>
  <rdn rId="0" localSheetId="1" customView="1" name="Z_8D40B006_3EE9_4687_8226_896A168756A0_.wvu.FilterData" hidden="1" oldHidden="1">
    <formula>Nomenclature!$B$3:$L$41</formula>
    <oldFormula>Nomenclature!$B$3:$L$41</oldFormula>
  </rdn>
  <rcv guid="{8D40B006-3EE9-4687-8226-896A168756A0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28" start="0" length="0">
    <dxf>
      <font>
        <sz val="12"/>
      </font>
    </dxf>
  </rfmt>
  <rcc rId="300" sId="1">
    <nc r="B28" t="inlineStr">
      <is>
        <t>C2</t>
      </is>
    </nc>
  </rcc>
  <rcc rId="301" sId="1" odxf="1" dxf="1">
    <nc r="C28" t="inlineStr">
      <is>
        <t xml:space="preserve">Guidage de l'arbre bobine </t>
      </is>
    </nc>
    <odxf>
      <font>
        <sz val="12"/>
      </font>
    </odxf>
    <ndxf>
      <font>
        <sz val="12"/>
      </font>
    </ndxf>
  </rcc>
  <rcc rId="302" sId="1" odxf="1" dxf="1">
    <nc r="D28" t="inlineStr">
      <is>
        <t>roulement à billes à contact radiaux</t>
      </is>
    </nc>
    <odxf>
      <font>
        <sz val="12"/>
      </font>
    </odxf>
    <ndxf>
      <font>
        <sz val="12"/>
      </font>
    </ndxf>
  </rcc>
  <rcc rId="303" sId="1" odxf="1" dxf="1">
    <nc r="E28" t="inlineStr">
      <is>
        <t>6800-2RS</t>
      </is>
    </nc>
    <odxf>
      <font>
        <sz val="12"/>
      </font>
    </odxf>
    <ndxf>
      <font>
        <sz val="12"/>
      </font>
    </ndxf>
  </rcc>
  <rfmt sheetId="1" sqref="F28" start="0" length="0">
    <dxf>
      <font>
        <sz val="11"/>
        <color theme="1"/>
        <name val="Calibri"/>
        <scheme val="minor"/>
      </font>
      <alignment horizontal="general" vertical="bottom" readingOrder="0"/>
    </dxf>
  </rfmt>
  <rcc rId="304" sId="1" xfDxf="1" dxf="1">
    <nc r="F28" t="inlineStr">
      <is>
        <t>https://fr.rs-online.com/web/p/roulements-a-billes/6189979/?relevancy-data=636F3D3126696E3D4931384E53656172636847656E65726963266C753D6672266D6D3D6D61746368616C6C7061727469616C26706D3D5E5B5C707B4C7D5C707B4E647D2D2C2F255C2E5D2B2426706F3D31333326736E3D592673723D2673743D4B4559574F52445F53494E474C455F414C5048415F4E554D455249432673633D592677633D4E4F4E45267573743D363830302D325253267374613D363830302D32525326&amp;searchHistory=%7B%22enabled%22%3Atrue%7D</t>
      </is>
    </nc>
  </rcc>
  <rcc rId="305" sId="1" odxf="1" dxf="1">
    <nc r="G28" t="inlineStr">
      <is>
        <t>RS</t>
      </is>
    </nc>
    <odxf>
      <font>
        <sz val="12"/>
      </font>
    </odxf>
    <ndxf>
      <font>
        <sz val="12"/>
      </font>
    </ndxf>
  </rcc>
  <rcc rId="306" sId="1" numFmtId="11">
    <nc r="I28">
      <v>3.1</v>
    </nc>
  </rcc>
  <rfmt sheetId="1" sqref="H28" start="0" length="0">
    <dxf>
      <font>
        <sz val="12"/>
      </font>
    </dxf>
  </rfmt>
  <rcc rId="307" sId="1">
    <nc r="H28">
      <v>2</v>
    </nc>
  </rcc>
  <rdn rId="0" localSheetId="1" customView="1" name="Z_BFE3F327_EE6B_463C_AC7F_09EEB7BCCF3F_.wvu.PrintArea" hidden="1" oldHidden="1">
    <formula>Nomenclature!$B$2:$L$4</formula>
  </rdn>
  <rdn rId="0" localSheetId="1" customView="1" name="Z_BFE3F327_EE6B_463C_AC7F_09EEB7BCCF3F_.wvu.FilterData" hidden="1" oldHidden="1">
    <formula>Nomenclature!$B$3:$L$41</formula>
  </rdn>
  <rcv guid="{BFE3F327-EE6B-463C-AC7F-09EEB7BCCF3F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9" sId="1">
    <nc r="F16" t="inlineStr">
      <is>
        <t>https://www.amazon.fr/dp/B07CKW1HHD/ref=pe_3044141_189395771_TE_dp_1</t>
      </is>
    </nc>
  </rcc>
  <rcc rId="210" sId="1" odxf="1" dxf="1">
    <nc r="G16" t="inlineStr">
      <is>
        <t>Amazon</t>
      </is>
    </nc>
    <odxf>
      <font>
        <sz val="12"/>
      </font>
    </odxf>
    <ndxf>
      <font>
        <sz val="12"/>
      </font>
    </ndxf>
  </rcc>
  <rcc rId="211" sId="1" odxf="1" dxf="1">
    <nc r="B16" t="inlineStr">
      <is>
        <t>André ERNESTO</t>
      </is>
    </nc>
    <odxf>
      <font>
        <sz val="12"/>
      </font>
    </odxf>
    <ndxf>
      <font>
        <sz val="12"/>
      </font>
    </ndxf>
  </rcc>
  <rcc rId="212" sId="1" odxf="1" dxf="1">
    <nc r="D16" t="inlineStr">
      <is>
        <t>Equerre extrudeuse</t>
      </is>
    </nc>
    <odxf>
      <font>
        <sz val="12"/>
      </font>
    </odxf>
    <ndxf>
      <font>
        <sz val="12"/>
      </font>
    </ndxf>
  </rcc>
  <rcc rId="213" sId="1" odxf="1" dxf="1">
    <nc r="L16" t="inlineStr">
      <is>
        <t>Celles de l'extrudeuse</t>
      </is>
    </nc>
    <odxf>
      <font>
        <sz val="12"/>
      </font>
    </odxf>
    <ndxf>
      <font>
        <sz val="12"/>
      </font>
    </ndxf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0" sId="1" xfDxf="1" dxf="1">
    <nc r="E25" t="inlineStr">
      <is>
        <t>797-6266</t>
      </is>
    </nc>
    <ndxf>
      <font>
        <sz val="12"/>
      </font>
      <alignment horizontal="center" vertical="center" readingOrder="0"/>
    </ndxf>
  </rcc>
  <rcc rId="311" sId="1" xfDxf="1" dxf="1">
    <nc r="D25" t="inlineStr">
      <is>
        <t>Vis à six pans creux, M3 x 10mm</t>
      </is>
    </nc>
    <ndxf>
      <font>
        <sz val="12"/>
      </font>
      <alignment horizontal="center" vertical="center" wrapText="1" readingOrder="0"/>
    </ndxf>
  </rcc>
  <rcc rId="312" sId="1" odxf="1" dxf="1">
    <nc r="G25" t="inlineStr">
      <is>
        <t>RS</t>
      </is>
    </nc>
    <odxf>
      <font>
        <sz val="12"/>
      </font>
    </odxf>
    <ndxf>
      <font>
        <sz val="12"/>
      </font>
    </ndxf>
  </rcc>
  <rcc rId="313" sId="1">
    <nc r="H25">
      <v>1</v>
    </nc>
  </rcc>
  <rcc rId="314" sId="1" xfDxf="1" dxf="1">
    <nc r="F25" t="inlineStr">
      <is>
        <t>https://fr.rs-online.com/web/p/vis-a-six-pans/7976266/</t>
      </is>
    </nc>
    <ndxf>
      <font>
        <sz val="12"/>
        <color auto="1"/>
      </font>
      <alignment horizontal="center" vertical="center" readingOrder="0"/>
    </ndxf>
  </rcc>
  <rcc rId="315" sId="1" numFmtId="11">
    <nc r="I25">
      <v>15.74</v>
    </nc>
  </rcc>
  <rcc rId="316" sId="1" xfDxf="1" dxf="1">
    <nc r="D26" t="inlineStr">
      <is>
        <t>Rondelle plate, M3, Acier, 3.2mm x 7mm</t>
      </is>
    </nc>
    <ndxf>
      <font>
        <sz val="12"/>
      </font>
      <alignment horizontal="center" vertical="center" wrapText="1" readingOrder="0"/>
    </ndxf>
  </rcc>
  <rcc rId="317" sId="1" xfDxf="1" dxf="1">
    <nc r="E26" t="inlineStr">
      <is>
        <t>560-338</t>
      </is>
    </nc>
    <ndxf>
      <font>
        <sz val="12"/>
      </font>
      <alignment horizontal="center" vertical="center" readingOrder="0"/>
    </ndxf>
  </rcc>
  <rcc rId="318" sId="1" xfDxf="1" dxf="1">
    <nc r="F26" t="inlineStr">
      <is>
        <t>https://fr.rs-online.com/web/p/rondelles-plates/0560338/</t>
      </is>
    </nc>
    <ndxf>
      <font>
        <sz val="12"/>
        <color auto="1"/>
      </font>
      <alignment horizontal="center" vertical="center" readingOrder="0"/>
    </ndxf>
  </rcc>
  <rcc rId="319" sId="1" odxf="1" dxf="1">
    <nc r="G26" t="inlineStr">
      <is>
        <t>RS</t>
      </is>
    </nc>
    <odxf>
      <font>
        <sz val="12"/>
      </font>
    </odxf>
    <ndxf>
      <font>
        <sz val="12"/>
      </font>
    </ndxf>
  </rcc>
  <rcc rId="320" sId="1" odxf="1" dxf="1">
    <nc r="G27" t="inlineStr">
      <is>
        <t>RS</t>
      </is>
    </nc>
    <odxf>
      <font>
        <sz val="12"/>
      </font>
    </odxf>
    <ndxf>
      <font>
        <sz val="12"/>
      </font>
    </ndxf>
  </rcc>
  <rcc rId="321" sId="1">
    <nc r="H26">
      <v>1</v>
    </nc>
  </rcc>
  <rcc rId="322" sId="1">
    <nc r="H27">
      <v>1</v>
    </nc>
  </rcc>
  <rcc rId="323" sId="1" numFmtId="11">
    <nc r="I26">
      <v>1.72</v>
    </nc>
  </rcc>
  <rcc rId="324" sId="1" odxf="1" dxf="1">
    <nc r="L22" t="inlineStr">
      <is>
        <t>4 sur 10 utilisées</t>
      </is>
    </nc>
    <odxf>
      <font>
        <sz val="12"/>
      </font>
    </odxf>
    <ndxf>
      <font>
        <sz val="12"/>
      </font>
    </ndxf>
  </rcc>
  <rcc rId="325" sId="1" odxf="1" dxf="1">
    <nc r="L24" t="inlineStr">
      <is>
        <t>8 sur 50 utilisées</t>
      </is>
    </nc>
    <odxf>
      <font>
        <sz val="12"/>
      </font>
    </odxf>
    <ndxf>
      <font>
        <sz val="12"/>
      </font>
    </ndxf>
  </rcc>
  <rfmt sheetId="1" sqref="L25" start="0" length="0">
    <dxf>
      <font>
        <sz val="12"/>
      </font>
    </dxf>
  </rfmt>
  <rcc rId="326" sId="1">
    <nc r="L25" t="inlineStr">
      <is>
        <t>4 sur 50 utilisées</t>
      </is>
    </nc>
  </rcc>
  <rfmt sheetId="1" sqref="L26" start="0" length="0">
    <dxf>
      <font>
        <sz val="12"/>
      </font>
    </dxf>
  </rfmt>
  <rcc rId="327" sId="1">
    <nc r="L26" t="inlineStr">
      <is>
        <t>8 sur 250 utilisées</t>
      </is>
    </nc>
  </rcc>
  <rfmt sheetId="1" xfDxf="1" sqref="D27" start="0" length="0">
    <dxf>
      <font>
        <sz val="12"/>
      </font>
      <alignment horizontal="center" vertical="center" wrapText="1" readingOrder="0"/>
    </dxf>
  </rfmt>
  <rcc rId="328" sId="1" odxf="1" dxf="1">
    <nc r="D27" t="inlineStr">
      <is>
        <t>Écrou hexagonal M3</t>
      </is>
    </nc>
    <ndxf>
      <font>
        <sz val="12"/>
      </font>
    </ndxf>
  </rcc>
  <rcc rId="329" sId="1" xfDxf="1" dxf="1">
    <nc r="E27" t="inlineStr">
      <is>
        <t>560-293</t>
      </is>
    </nc>
    <ndxf>
      <font>
        <sz val="12"/>
      </font>
      <alignment horizontal="center" vertical="center" readingOrder="0"/>
    </ndxf>
  </rcc>
  <rcc rId="330" sId="1" xfDxf="1" dxf="1">
    <nc r="F27" t="inlineStr">
      <is>
        <t>https://fr.rs-online.com/web/p/ecrous-hexagonaux/0560293/</t>
      </is>
    </nc>
    <ndxf>
      <font>
        <sz val="12"/>
        <color auto="1"/>
      </font>
      <alignment horizontal="center" vertical="center" readingOrder="0"/>
    </ndxf>
  </rcc>
  <rcc rId="331" sId="1" numFmtId="11">
    <nc r="I27">
      <v>6.17</v>
    </nc>
  </rcc>
  <rcc rId="332" sId="1" odxf="1" dxf="1">
    <nc r="L27" t="inlineStr">
      <is>
        <t>16 sur 250 utilisés</t>
      </is>
    </nc>
    <odxf>
      <font>
        <sz val="12"/>
      </font>
    </odxf>
    <ndxf>
      <font>
        <sz val="12"/>
      </font>
    </ndxf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3" sId="1" odxf="1" dxf="1">
    <nc r="B29" t="inlineStr">
      <is>
        <t>G2</t>
      </is>
    </nc>
    <odxf>
      <font>
        <sz val="12"/>
      </font>
    </odxf>
    <ndxf>
      <font>
        <sz val="12"/>
      </font>
    </ndxf>
  </rcc>
  <rcc rId="334" sId="1" odxf="1" dxf="1">
    <nc r="C29" t="inlineStr">
      <is>
        <t>Transport</t>
      </is>
    </nc>
    <odxf>
      <font>
        <sz val="12"/>
      </font>
    </odxf>
    <ndxf>
      <font>
        <sz val="12"/>
      </font>
    </ndxf>
  </rcc>
  <rcc rId="335" sId="1" xfDxf="1" dxf="1">
    <nc r="D29" t="inlineStr">
      <is>
        <t>Roulette pivotante</t>
      </is>
    </nc>
    <ndxf>
      <font>
        <sz val="12"/>
      </font>
      <alignment horizontal="center" vertical="center" wrapText="1" readingOrder="0"/>
    </ndxf>
  </rcc>
  <rcc rId="336" sId="1" odxf="1" dxf="1">
    <nc r="G29" t="inlineStr">
      <is>
        <t>RS</t>
      </is>
    </nc>
    <odxf>
      <font>
        <sz val="12"/>
      </font>
    </odxf>
    <ndxf>
      <font>
        <sz val="12"/>
      </font>
    </ndxf>
  </rcc>
  <rcc rId="337" sId="1">
    <nc r="H29">
      <v>4</v>
    </nc>
  </rcc>
  <rcc rId="338" sId="1" numFmtId="11">
    <nc r="I29">
      <v>6.71</v>
    </nc>
  </rcc>
  <rcc rId="339" sId="1" xfDxf="1" dxf="1">
    <nc r="E29" t="inlineStr">
      <is>
        <t>828-6293</t>
      </is>
    </nc>
    <ndxf>
      <font>
        <sz val="12"/>
      </font>
      <alignment horizontal="center" vertical="center" readingOrder="0"/>
    </ndxf>
  </rcc>
  <rcc rId="340" sId="1" xfDxf="1" dxf="1">
    <nc r="F29" t="inlineStr">
      <is>
        <t>https://fr.rs-online.com/web/p/roulettes-industrielles/8286293/</t>
      </is>
    </nc>
    <ndxf>
      <font>
        <sz val="12"/>
        <color auto="1"/>
      </font>
      <alignment horizontal="center" vertical="center" readingOrder="0"/>
    </ndxf>
  </rcc>
  <rcv guid="{8D40B006-3EE9-4687-8226-896A168756A0}" action="delete"/>
  <rdn rId="0" localSheetId="1" customView="1" name="Z_8D40B006_3EE9_4687_8226_896A168756A0_.wvu.PrintArea" hidden="1" oldHidden="1">
    <formula>Nomenclature!$B$2:$L$4</formula>
    <oldFormula>Nomenclature!$B$2:$L$4</oldFormula>
  </rdn>
  <rdn rId="0" localSheetId="1" customView="1" name="Z_8D40B006_3EE9_4687_8226_896A168756A0_.wvu.FilterData" hidden="1" oldHidden="1">
    <formula>Nomenclature!$B$3:$L$41</formula>
    <oldFormula>Nomenclature!$B$3:$L$41</oldFormula>
  </rdn>
  <rcv guid="{8D40B006-3EE9-4687-8226-896A168756A0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343" sheetId="1" source="B6:L29" destination="B7:L30" sourceSheetId="1">
    <rfmt sheetId="1" sqref="B30" start="0" length="0">
      <dxf>
        <font>
          <sz val="12"/>
          <color theme="1"/>
          <name val="Calibri"/>
          <scheme val="minor"/>
        </font>
        <alignment horizontal="center" vertical="center" readingOrder="0"/>
      </dxf>
    </rfmt>
    <rfmt sheetId="1" sqref="C30" start="0" length="0">
      <dxf>
        <font>
          <sz val="12"/>
          <color theme="1"/>
          <name val="Calibri"/>
          <scheme val="minor"/>
        </font>
        <alignment horizontal="center" vertical="center" readingOrder="0"/>
      </dxf>
    </rfmt>
    <rfmt sheetId="1" sqref="D30" start="0" length="0">
      <dxf>
        <font>
          <sz val="12"/>
          <color theme="1"/>
          <name val="Calibri"/>
          <scheme val="minor"/>
        </font>
        <alignment horizontal="center" vertical="center" wrapText="1" readingOrder="0"/>
      </dxf>
    </rfmt>
    <rfmt sheetId="1" sqref="E30" start="0" length="0">
      <dxf>
        <font>
          <sz val="12"/>
          <color theme="1"/>
          <name val="Calibri"/>
          <scheme val="minor"/>
        </font>
        <alignment horizontal="center" vertical="center" readingOrder="0"/>
      </dxf>
    </rfmt>
    <rfmt sheetId="1" sqref="F30" start="0" length="0">
      <dxf>
        <font>
          <sz val="12"/>
          <color auto="1"/>
          <name val="Calibri"/>
          <scheme val="minor"/>
        </font>
        <alignment horizontal="center" vertical="center" readingOrder="0"/>
      </dxf>
    </rfmt>
    <rfmt sheetId="1" sqref="G30" start="0" length="0">
      <dxf>
        <font>
          <sz val="12"/>
          <color theme="1"/>
          <name val="Calibri"/>
          <scheme val="minor"/>
        </font>
        <alignment horizontal="center" vertical="center" readingOrder="0"/>
      </dxf>
    </rfmt>
    <rfmt sheetId="1" sqref="H30" start="0" length="0">
      <dxf>
        <font>
          <sz val="12"/>
          <color theme="1"/>
          <name val="Calibri"/>
          <scheme val="minor"/>
        </font>
        <alignment horizontal="center" vertical="center" readingOrder="0"/>
      </dxf>
    </rfmt>
    <rfmt sheetId="1" sqref="I30" start="0" length="0">
      <dxf>
        <font>
          <sz val="12"/>
          <color theme="1"/>
          <name val="Calibri"/>
          <scheme val="minor"/>
        </font>
        <numFmt numFmtId="164" formatCode="#,##0.00\ &quot;€&quot;"/>
        <alignment horizontal="center" vertical="center" readingOrder="0"/>
      </dxf>
    </rfmt>
    <rcc rId="0" sId="1" dxf="1">
      <nc r="J30">
        <f>120/100*I30</f>
      </nc>
      <ndxf>
        <font>
          <sz val="12"/>
          <color theme="1"/>
          <name val="Calibri"/>
          <scheme val="minor"/>
        </font>
        <numFmt numFmtId="164" formatCode="#,##0.00\ &quot;€&quot;"/>
        <alignment horizontal="center" vertical="center" readingOrder="0"/>
      </ndxf>
    </rcc>
    <rcc rId="0" sId="1" dxf="1">
      <nc r="K30">
        <f>H30*J30</f>
      </nc>
      <ndxf>
        <font>
          <sz val="12"/>
          <color theme="1"/>
          <name val="Calibri"/>
          <scheme val="minor"/>
        </font>
        <numFmt numFmtId="164" formatCode="#,##0.00\ &quot;€&quot;"/>
        <alignment horizontal="center" vertical="center" readingOrder="0"/>
      </ndxf>
    </rcc>
    <rfmt sheetId="1" sqref="L30" start="0" length="0">
      <dxf>
        <font>
          <sz val="12"/>
          <color theme="1"/>
          <name val="Calibri"/>
          <scheme val="minor"/>
        </font>
        <alignment horizontal="center" vertical="center" readingOrder="0"/>
      </dxf>
    </rfmt>
  </rm>
  <rcc rId="344" sId="1" odxf="1" dxf="1">
    <nc r="B6" t="inlineStr">
      <is>
        <t>B1</t>
      </is>
    </nc>
    <odxf>
      <font>
        <sz val="12"/>
      </font>
    </odxf>
    <ndxf>
      <font>
        <sz val="12"/>
      </font>
    </ndxf>
  </rcc>
  <rcc rId="345" sId="1" odxf="1" dxf="1">
    <nc r="C6" t="inlineStr">
      <is>
        <t>Motorisation</t>
      </is>
    </nc>
    <odxf>
      <font>
        <sz val="12"/>
      </font>
    </odxf>
    <ndxf>
      <font>
        <sz val="12"/>
      </font>
    </ndxf>
  </rcc>
  <rcc rId="346" sId="1" odxf="1" dxf="1">
    <nc r="D6" t="inlineStr">
      <is>
        <t>Moteur</t>
      </is>
    </nc>
    <odxf>
      <font>
        <sz val="12"/>
      </font>
    </odxf>
    <ndxf>
      <font>
        <sz val="12"/>
      </font>
    </ndxf>
  </rcc>
  <rcc rId="347" sId="1" xfDxf="1" dxf="1">
    <nc r="E6" t="inlineStr">
      <is>
        <t>162.4101.2B.00</t>
      </is>
    </nc>
    <ndxf>
      <font>
        <sz val="12"/>
      </font>
      <alignment horizontal="center" vertical="center" readingOrder="0"/>
    </ndxf>
  </rcc>
  <rfmt sheetId="1" sqref="F6" start="0" length="0">
    <dxf>
      <font>
        <sz val="11"/>
        <color theme="1"/>
        <name val="Calibri"/>
        <scheme val="minor"/>
      </font>
      <alignment horizontal="general" vertical="bottom" readingOrder="0"/>
    </dxf>
  </rfmt>
  <rcc rId="348" sId="1" xfDxf="1" dxf="1">
    <nc r="F6" t="inlineStr">
      <is>
        <t>https://fr.rs-online.com/web/p/moteurs-a-courant-continu/8496232/</t>
      </is>
    </nc>
  </rcc>
  <rcc rId="349" sId="1" odxf="1" dxf="1">
    <nc r="G6" t="inlineStr">
      <is>
        <t>RS</t>
      </is>
    </nc>
    <odxf>
      <font>
        <sz val="12"/>
      </font>
    </odxf>
    <ndxf>
      <font>
        <sz val="12"/>
      </font>
    </ndxf>
  </rcc>
  <rcc rId="350" sId="1" odxf="1" dxf="1">
    <oc r="G5" t="inlineStr">
      <is>
        <t>radiospare</t>
      </is>
    </oc>
    <nc r="G5" t="inlineStr">
      <is>
        <t>RS</t>
      </is>
    </nc>
    <odxf>
      <font>
        <sz val="12"/>
      </font>
    </odxf>
    <ndxf>
      <font>
        <sz val="12"/>
      </font>
    </ndxf>
  </rcc>
  <rcc rId="351" sId="1" odxf="1" dxf="1">
    <oc r="G4" t="inlineStr">
      <is>
        <t>radiospare</t>
      </is>
    </oc>
    <nc r="G4" t="inlineStr">
      <is>
        <t>RS</t>
      </is>
    </nc>
    <odxf>
      <font>
        <sz val="12"/>
      </font>
    </odxf>
    <ndxf>
      <font>
        <sz val="12"/>
      </font>
    </ndxf>
  </rcc>
  <rcc rId="352" sId="1">
    <nc r="H6">
      <v>1</v>
    </nc>
  </rcc>
  <rcc rId="353" sId="1" odxf="1" dxf="1" numFmtId="11">
    <nc r="I6">
      <v>107.09</v>
    </nc>
    <ndxf>
      <numFmt numFmtId="12" formatCode="#,##0.00\ &quot;€&quot;;[Red]\-#,##0.00\ &quot;€&quot;"/>
    </ndxf>
  </rcc>
  <rcc rId="354" sId="1" odxf="1" dxf="1" numFmtId="11">
    <nc r="J6">
      <v>128.51</v>
    </nc>
    <ndxf>
      <numFmt numFmtId="12" formatCode="#,##0.00\ &quot;€&quot;;[Red]\-#,##0.00\ &quot;€&quot;"/>
    </ndxf>
  </rcc>
  <rcc rId="355" sId="1" odxf="1" dxf="1" numFmtId="11">
    <nc r="K6">
      <v>128.51</v>
    </nc>
    <odxf>
      <numFmt numFmtId="0" formatCode="General"/>
    </odxf>
    <ndxf>
      <numFmt numFmtId="12" formatCode="#,##0.00\ &quot;€&quot;;[Red]\-#,##0.00\ &quot;€&quot;"/>
    </ndxf>
  </rcc>
  <rm rId="356" sheetId="1" source="B7:L39" destination="B8:L40" sourceSheetId="1">
    <rfmt sheetId="1" sqref="B40" start="0" length="0">
      <dxf>
        <font>
          <sz val="12"/>
          <color theme="1"/>
          <name val="Calibri"/>
          <scheme val="minor"/>
        </font>
        <alignment horizontal="center" vertical="center" readingOrder="0"/>
      </dxf>
    </rfmt>
    <rfmt sheetId="1" sqref="C40" start="0" length="0">
      <dxf>
        <font>
          <sz val="12"/>
          <color theme="1"/>
          <name val="Calibri"/>
          <scheme val="minor"/>
        </font>
        <alignment horizontal="center" vertical="center" readingOrder="0"/>
      </dxf>
    </rfmt>
    <rfmt sheetId="1" sqref="D40" start="0" length="0">
      <dxf>
        <font>
          <sz val="12"/>
          <color theme="1"/>
          <name val="Calibri"/>
          <scheme val="minor"/>
        </font>
        <alignment horizontal="center" vertical="center" wrapText="1" readingOrder="0"/>
      </dxf>
    </rfmt>
    <rfmt sheetId="1" sqref="E40" start="0" length="0">
      <dxf>
        <font>
          <sz val="12"/>
          <color theme="1"/>
          <name val="Calibri"/>
          <scheme val="minor"/>
        </font>
        <alignment horizontal="center" vertical="center" readingOrder="0"/>
      </dxf>
    </rfmt>
    <rfmt sheetId="1" sqref="F40" start="0" length="0">
      <dxf>
        <font>
          <sz val="12"/>
          <color auto="1"/>
          <name val="Calibri"/>
          <scheme val="minor"/>
        </font>
        <alignment horizontal="center" vertical="center" readingOrder="0"/>
      </dxf>
    </rfmt>
    <rfmt sheetId="1" sqref="G40" start="0" length="0">
      <dxf>
        <font>
          <sz val="12"/>
          <color theme="1"/>
          <name val="Calibri"/>
          <scheme val="minor"/>
        </font>
        <alignment horizontal="center" vertical="center" readingOrder="0"/>
      </dxf>
    </rfmt>
    <rfmt sheetId="1" sqref="H40" start="0" length="0">
      <dxf>
        <font>
          <sz val="12"/>
          <color theme="1"/>
          <name val="Calibri"/>
          <scheme val="minor"/>
        </font>
        <alignment horizontal="center" vertical="center" readingOrder="0"/>
      </dxf>
    </rfmt>
    <rfmt sheetId="1" sqref="I40" start="0" length="0">
      <dxf>
        <font>
          <sz val="12"/>
          <color theme="1"/>
          <name val="Calibri"/>
          <scheme val="minor"/>
        </font>
        <numFmt numFmtId="164" formatCode="#,##0.00\ &quot;€&quot;"/>
        <alignment horizontal="center" vertical="center" readingOrder="0"/>
      </dxf>
    </rfmt>
    <rcc rId="0" sId="1" dxf="1">
      <nc r="J40">
        <f>120/100*I40</f>
      </nc>
      <ndxf>
        <font>
          <sz val="12"/>
          <color theme="1"/>
          <name val="Calibri"/>
          <scheme val="minor"/>
        </font>
        <numFmt numFmtId="164" formatCode="#,##0.00\ &quot;€&quot;"/>
        <alignment horizontal="center" vertical="center" readingOrder="0"/>
      </ndxf>
    </rcc>
    <rcc rId="0" sId="1" dxf="1">
      <nc r="K40">
        <f>H40*J40</f>
      </nc>
      <ndxf>
        <font>
          <sz val="12"/>
          <color theme="1"/>
          <name val="Calibri"/>
          <scheme val="minor"/>
        </font>
        <numFmt numFmtId="164" formatCode="#,##0.00\ &quot;€&quot;"/>
        <alignment horizontal="center" vertical="center" readingOrder="0"/>
      </ndxf>
    </rcc>
    <rfmt sheetId="1" sqref="L40" start="0" length="0">
      <dxf>
        <font>
          <sz val="12"/>
          <color theme="1"/>
          <name val="Calibri"/>
          <scheme val="minor"/>
        </font>
        <alignment horizontal="center" vertical="center" readingOrder="0"/>
      </dxf>
    </rfmt>
  </rm>
  <rm rId="357" sheetId="1" source="B6:L6" destination="B7:L7" sourceSheetId="1">
    <rfmt sheetId="1" sqref="B7" start="0" length="0">
      <dxf>
        <font>
          <sz val="12"/>
          <color theme="1"/>
          <name val="Calibri"/>
          <scheme val="minor"/>
        </font>
        <alignment horizontal="center" vertical="center" readingOrder="0"/>
      </dxf>
    </rfmt>
    <rfmt sheetId="1" sqref="C7" start="0" length="0">
      <dxf>
        <font>
          <sz val="12"/>
          <color theme="1"/>
          <name val="Calibri"/>
          <scheme val="minor"/>
        </font>
        <alignment horizontal="center" vertical="center" readingOrder="0"/>
      </dxf>
    </rfmt>
    <rfmt sheetId="1" sqref="D7" start="0" length="0">
      <dxf>
        <font>
          <sz val="12"/>
          <color theme="1"/>
          <name val="Calibri"/>
          <scheme val="minor"/>
        </font>
        <alignment horizontal="center" vertical="center" wrapText="1" readingOrder="0"/>
      </dxf>
    </rfmt>
    <rfmt sheetId="1" sqref="E7" start="0" length="0">
      <dxf>
        <font>
          <sz val="12"/>
          <color theme="1"/>
          <name val="Calibri"/>
          <scheme val="minor"/>
        </font>
        <alignment horizontal="center" vertical="center" readingOrder="0"/>
      </dxf>
    </rfmt>
    <rfmt sheetId="1" sqref="F7" start="0" length="0">
      <dxf>
        <font>
          <sz val="12"/>
          <color auto="1"/>
          <name val="Calibri"/>
          <scheme val="minor"/>
        </font>
        <alignment horizontal="center" vertical="center" readingOrder="0"/>
      </dxf>
    </rfmt>
    <rfmt sheetId="1" sqref="G7" start="0" length="0">
      <dxf>
        <font>
          <sz val="12"/>
          <color theme="1"/>
          <name val="Calibri"/>
          <scheme val="minor"/>
        </font>
        <alignment horizontal="center" vertical="center" readingOrder="0"/>
      </dxf>
    </rfmt>
    <rfmt sheetId="1" sqref="H7" start="0" length="0">
      <dxf>
        <font>
          <sz val="12"/>
          <color theme="1"/>
          <name val="Calibri"/>
          <scheme val="minor"/>
        </font>
        <alignment horizontal="center" vertical="center" readingOrder="0"/>
      </dxf>
    </rfmt>
    <rfmt sheetId="1" sqref="I7" start="0" length="0">
      <dxf>
        <font>
          <sz val="12"/>
          <color theme="1"/>
          <name val="Calibri"/>
          <scheme val="minor"/>
        </font>
        <alignment horizontal="center" vertical="center" readingOrder="0"/>
      </dxf>
    </rfmt>
    <rfmt sheetId="1" sqref="J7" start="0" length="0">
      <dxf>
        <font>
          <sz val="12"/>
          <color theme="1"/>
          <name val="Calibri"/>
          <scheme val="minor"/>
        </font>
        <alignment horizontal="center" vertical="center" readingOrder="0"/>
      </dxf>
    </rfmt>
    <rfmt sheetId="1" sqref="K7" start="0" length="0">
      <dxf>
        <font>
          <sz val="12"/>
          <color theme="1"/>
          <name val="Calibri"/>
          <scheme val="minor"/>
        </font>
        <alignment horizontal="center" vertical="center" readingOrder="0"/>
      </dxf>
    </rfmt>
    <rfmt sheetId="1" sqref="L7" start="0" length="0">
      <dxf>
        <font>
          <sz val="12"/>
          <color theme="1"/>
          <name val="Calibri"/>
          <scheme val="minor"/>
        </font>
        <alignment horizontal="center" vertical="center" readingOrder="0"/>
      </dxf>
    </rfmt>
  </rm>
  <rcc rId="358" sId="1" odxf="1" dxf="1">
    <nc r="B6" t="inlineStr">
      <is>
        <t>B1</t>
      </is>
    </nc>
    <odxf>
      <font>
        <sz val="12"/>
      </font>
    </odxf>
    <ndxf>
      <font>
        <sz val="12"/>
      </font>
    </ndxf>
  </rcc>
  <rcc rId="359" sId="1" odxf="1" dxf="1">
    <nc r="C6" t="inlineStr">
      <is>
        <t>Guidage du fil</t>
      </is>
    </nc>
    <odxf>
      <font>
        <sz val="12"/>
      </font>
    </odxf>
    <ndxf>
      <font>
        <sz val="12"/>
      </font>
    </ndxf>
  </rcc>
  <rcc rId="360" sId="1" odxf="1" dxf="1">
    <nc r="D6" t="inlineStr">
      <is>
        <t>Microrupteur</t>
      </is>
    </nc>
    <odxf>
      <font>
        <sz val="12"/>
      </font>
    </odxf>
    <ndxf>
      <font>
        <sz val="12"/>
      </font>
    </ndxf>
  </rcc>
  <rcc rId="361" sId="1" xfDxf="1" dxf="1">
    <nc r="E6" t="inlineStr">
      <is>
        <t>D2SW-01L3H</t>
      </is>
    </nc>
    <ndxf>
      <font>
        <sz val="12"/>
      </font>
      <alignment horizontal="center" vertical="center" readingOrder="0"/>
    </ndxf>
  </rcc>
  <rfmt sheetId="1" sqref="F6" start="0" length="0">
    <dxf>
      <font>
        <sz val="11"/>
        <color theme="1"/>
        <name val="Calibri"/>
        <scheme val="minor"/>
      </font>
      <alignment horizontal="general" vertical="bottom" readingOrder="0"/>
    </dxf>
  </rfmt>
  <rcc rId="362" sId="1" xfDxf="1" dxf="1">
    <nc r="F6" t="inlineStr">
      <is>
        <t>https://fr.rs-online.com/web/p/microrupteurs/6822086/</t>
      </is>
    </nc>
  </rcc>
  <rcc rId="363" sId="1" odxf="1" dxf="1">
    <nc r="G6" t="inlineStr">
      <is>
        <t>RS</t>
      </is>
    </nc>
    <odxf>
      <font>
        <sz val="12"/>
      </font>
    </odxf>
    <ndxf>
      <font>
        <sz val="12"/>
      </font>
    </ndxf>
  </rcc>
  <rcc rId="364" sId="1">
    <nc r="H6">
      <v>2</v>
    </nc>
  </rcc>
  <rcc rId="365" sId="1" odxf="1" dxf="1" numFmtId="11">
    <nc r="I6">
      <v>3.62</v>
    </nc>
    <odxf>
      <numFmt numFmtId="0" formatCode="General"/>
    </odxf>
    <ndxf>
      <numFmt numFmtId="12" formatCode="#,##0.00\ &quot;€&quot;;[Red]\-#,##0.00\ &quot;€&quot;"/>
    </ndxf>
  </rcc>
  <rcc rId="366" sId="1" odxf="1" dxf="1" numFmtId="11">
    <nc r="J6">
      <v>4.34</v>
    </nc>
    <odxf>
      <numFmt numFmtId="0" formatCode="General"/>
    </odxf>
    <ndxf>
      <numFmt numFmtId="12" formatCode="#,##0.00\ &quot;€&quot;;[Red]\-#,##0.00\ &quot;€&quot;"/>
    </ndxf>
  </rcc>
  <rcc rId="367" sId="1" odxf="1" dxf="1" numFmtId="11">
    <nc r="K6">
      <v>8.68</v>
    </nc>
    <odxf>
      <numFmt numFmtId="0" formatCode="General"/>
    </odxf>
    <ndxf>
      <numFmt numFmtId="12" formatCode="#,##0.00\ &quot;€&quot;;[Red]\-#,##0.00\ &quot;€&quot;"/>
    </ndxf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8" sId="1" odxf="1" dxf="1">
    <nc r="L31" t="inlineStr">
      <is>
        <t>Supporte 50kg</t>
      </is>
    </nc>
    <odxf>
      <font>
        <sz val="12"/>
      </font>
    </odxf>
    <ndxf>
      <font>
        <sz val="12"/>
      </font>
    </ndxf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E24" start="0" length="0">
    <dxf>
      <font>
        <sz val="12"/>
      </font>
      <alignment vertical="center" readingOrder="0"/>
    </dxf>
  </rfmt>
  <rfmt sheetId="1" sqref="H24" start="0" length="0">
    <dxf>
      <font>
        <sz val="12"/>
      </font>
    </dxf>
  </rfmt>
  <rfmt sheetId="1" sqref="I24" start="0" length="0">
    <dxf>
      <font>
        <sz val="12"/>
      </font>
    </dxf>
  </rfmt>
  <rfmt sheetId="1" sqref="B25" start="0" length="0">
    <dxf>
      <font>
        <sz val="12"/>
      </font>
    </dxf>
  </rfmt>
  <rfmt sheetId="1" sqref="C25" start="0" length="0">
    <dxf>
      <font>
        <sz val="12"/>
      </font>
    </dxf>
  </rfmt>
  <rfmt sheetId="1" sqref="D25" start="0" length="0">
    <dxf>
      <font>
        <sz val="12"/>
      </font>
    </dxf>
  </rfmt>
  <rfmt sheetId="1" sqref="E25" start="0" length="0">
    <dxf>
      <font>
        <sz val="12"/>
      </font>
    </dxf>
  </rfmt>
  <rfmt sheetId="1" sqref="G25" start="0" length="0">
    <dxf>
      <font>
        <sz val="12"/>
      </font>
    </dxf>
  </rfmt>
  <rfmt sheetId="1" sqref="H25" start="0" length="0">
    <dxf>
      <font>
        <sz val="12"/>
      </font>
    </dxf>
  </rfmt>
  <rfmt sheetId="1" sqref="I25" start="0" length="0">
    <dxf>
      <font>
        <sz val="12"/>
      </font>
    </dxf>
  </rfmt>
  <rfmt sheetId="1" sqref="G26" start="0" length="0">
    <dxf>
      <font>
        <sz val="12"/>
      </font>
    </dxf>
  </rfmt>
  <rfmt sheetId="1" sqref="C26" start="0" length="0">
    <dxf>
      <font>
        <sz val="12"/>
      </font>
    </dxf>
  </rfmt>
  <rcc rId="369" sId="1">
    <nc r="B24" t="inlineStr">
      <is>
        <t>H2</t>
      </is>
    </nc>
  </rcc>
  <rcft rId="262" sheetId="1"/>
  <rcc rId="370" sId="1">
    <nc r="C24" t="inlineStr">
      <is>
        <t>Motorisation</t>
      </is>
    </nc>
  </rcc>
  <rcft rId="263" sheetId="1"/>
  <rcc rId="371" sId="1">
    <nc r="D24" t="inlineStr">
      <is>
        <t xml:space="preserve">Moteur du système bielle-manivelle </t>
      </is>
    </nc>
  </rcc>
  <rcft rId="264" sheetId="1"/>
  <rfmt sheetId="1" sqref="F24" start="0" length="0">
    <dxf>
      <font>
        <sz val="11"/>
        <color theme="1"/>
        <name val="Calibri"/>
        <scheme val="minor"/>
      </font>
      <alignment horizontal="general" vertical="bottom" readingOrder="0"/>
    </dxf>
  </rfmt>
  <rcc rId="372" sId="1" xfDxf="1" dxf="1">
    <nc r="F24" t="inlineStr">
      <is>
        <t>https://fr.rs-online.com/web/p/motoreducteurs-a-courant-alternatif/9180880/</t>
      </is>
    </nc>
    <ndxf>
      <font>
        <sz val="11.5"/>
        <name val="Times New Roman"/>
        <scheme val="none"/>
      </font>
    </ndxf>
  </rcc>
  <rcft rId="266" sheetId="1"/>
  <rcc rId="373" sId="1">
    <nc r="G24" t="inlineStr">
      <is>
        <t>RS</t>
      </is>
    </nc>
  </rcc>
  <rcft rId="267" sheetId="1"/>
  <rcc rId="374" sId="1">
    <nc r="H24">
      <v>1</v>
    </nc>
  </rcc>
  <rcft rId="286" sheetId="1"/>
  <rcft rId="268" sheetId="1"/>
  <rcc rId="375" sId="1" odxf="1" dxf="1">
    <nc r="E24" t="inlineStr">
      <is>
        <t>918-0880</t>
      </is>
    </nc>
    <odxf>
      <font>
        <sz val="12"/>
      </font>
    </odxf>
    <ndxf>
      <font>
        <sz val="12"/>
      </font>
    </ndxf>
  </rcc>
  <rcft rId="265" sheetId="1"/>
  <rcc rId="376" sId="1" numFmtId="11">
    <nc r="I24">
      <v>30.95</v>
    </nc>
  </rcc>
  <rcft rId="287" sheetId="1"/>
  <rcft rId="269" sheetId="1"/>
  <rcc rId="377" sId="1" numFmtId="11">
    <nc r="J24">
      <v>37.17</v>
    </nc>
  </rcc>
  <rcft rId="280" sheetId="1"/>
  <rcc rId="378" sId="1" numFmtId="11">
    <nc r="K24">
      <v>37.14</v>
    </nc>
  </rcc>
  <rcft rId="281" sheetId="1"/>
  <rcc rId="379" sId="1" odxf="1" dxf="1">
    <nc r="B25" t="inlineStr">
      <is>
        <t>H2</t>
      </is>
    </nc>
    <odxf>
      <font>
        <sz val="12"/>
      </font>
    </odxf>
    <ndxf>
      <font>
        <sz val="12"/>
      </font>
    </ndxf>
  </rcc>
  <rcft rId="270" sheetId="1"/>
  <rfmt sheetId="1" sqref="C25" start="0" length="0">
    <dxf>
      <font>
        <sz val="12"/>
      </font>
    </dxf>
  </rfmt>
  <rfmt sheetId="1" sqref="D25" start="0" length="0">
    <dxf>
      <font>
        <sz val="12"/>
      </font>
    </dxf>
  </rfmt>
  <rcc rId="380" sId="1">
    <nc r="C25" t="inlineStr">
      <is>
        <t>Guidage du fil en translation</t>
      </is>
    </nc>
  </rcc>
  <rcft rId="271" sheetId="1"/>
  <rcc rId="381" sId="1">
    <nc r="D25" t="inlineStr">
      <is>
        <t>Vis sans fin</t>
      </is>
    </nc>
  </rcc>
  <rcft rId="272" sheetId="1"/>
  <rcc rId="382" sId="1" odxf="1" dxf="1">
    <nc r="E25" t="inlineStr">
      <is>
        <t>521-6890</t>
      </is>
    </nc>
    <odxf>
      <font>
        <sz val="12"/>
      </font>
    </odxf>
    <ndxf>
      <font>
        <sz val="12"/>
      </font>
    </ndxf>
  </rcc>
  <rcft rId="273" sheetId="1"/>
  <rfmt sheetId="1" sqref="F25" start="0" length="0">
    <dxf>
      <font>
        <sz val="11"/>
        <color theme="1"/>
        <name val="Calibri"/>
        <scheme val="minor"/>
      </font>
      <alignment horizontal="general" vertical="bottom" readingOrder="0"/>
    </dxf>
  </rfmt>
  <rcc rId="383" sId="1" xfDxf="1" dxf="1">
    <nc r="F25" t="inlineStr">
      <is>
        <t>https://fr.rs-online.com/web/p/vis-sans-fin/5216890/</t>
      </is>
    </nc>
    <ndxf>
      <font>
        <sz val="11.5"/>
        <color rgb="FF201F1E"/>
        <name val="Times New Roman"/>
        <scheme val="none"/>
      </font>
    </ndxf>
  </rcc>
  <rcft rId="274" sheetId="1"/>
  <rcc rId="384" sId="1" odxf="1" dxf="1">
    <nc r="G25" t="inlineStr">
      <is>
        <t>RS</t>
      </is>
    </nc>
    <odxf>
      <font>
        <sz val="12"/>
      </font>
    </odxf>
    <ndxf>
      <font>
        <sz val="12"/>
      </font>
    </ndxf>
  </rcc>
  <rcft rId="275" sheetId="1"/>
  <rcc rId="385" sId="1">
    <nc r="H25">
      <v>1</v>
    </nc>
  </rcc>
  <rcft rId="276" sheetId="1"/>
  <rcc rId="386" sId="1" numFmtId="11">
    <nc r="I25">
      <v>13.23</v>
    </nc>
  </rcc>
  <rcft rId="277" sheetId="1"/>
  <rfmt sheetId="1" sqref="B26" start="0" length="0">
    <dxf>
      <font>
        <sz val="12"/>
      </font>
    </dxf>
  </rfmt>
  <rcc rId="387" sId="1">
    <nc r="B26" t="inlineStr">
      <is>
        <t>H2</t>
      </is>
    </nc>
  </rcc>
  <rcft rId="282" sheetId="1"/>
  <rcc rId="388" sId="1" odxf="1" dxf="1">
    <nc r="C26" t="inlineStr">
      <is>
        <t xml:space="preserve">Guidage du fil en translation </t>
      </is>
    </nc>
    <odxf>
      <font>
        <sz val="12"/>
      </font>
    </odxf>
    <ndxf>
      <font>
        <sz val="12"/>
      </font>
    </ndxf>
  </rcc>
  <rcft rId="290" sheetId="1"/>
  <rcc rId="389" sId="1" odxf="1" dxf="1">
    <nc r="D26" t="inlineStr">
      <is>
        <t xml:space="preserve">Roue et vis sans fin </t>
      </is>
    </nc>
    <odxf>
      <font>
        <sz val="12"/>
      </font>
    </odxf>
    <ndxf>
      <font>
        <sz val="12"/>
      </font>
    </ndxf>
  </rcc>
  <rcft rId="289" sheetId="1"/>
  <rcc rId="390" sId="1" odxf="1" dxf="1">
    <nc r="E26" t="inlineStr">
      <is>
        <t>521-6979</t>
      </is>
    </nc>
    <odxf>
      <font>
        <sz val="12"/>
      </font>
    </odxf>
    <ndxf>
      <font>
        <sz val="12"/>
      </font>
    </ndxf>
  </rcc>
  <rcft rId="288" sheetId="1"/>
  <rcc rId="391" sId="1" xfDxf="1" dxf="1">
    <nc r="F26" t="inlineStr">
      <is>
        <t>https://fr.rs-online.com/web/p/roues-et-vis-sans-fin/5216979</t>
      </is>
    </nc>
    <ndxf>
      <font>
        <sz val="12"/>
        <color auto="1"/>
      </font>
      <alignment horizontal="center" vertical="center" readingOrder="0"/>
    </ndxf>
  </rcc>
  <rcft rId="283" sheetId="1"/>
  <rcc rId="392" sId="1" odxf="1" dxf="1">
    <nc r="G26" t="inlineStr">
      <is>
        <t>RS</t>
      </is>
    </nc>
    <odxf>
      <font>
        <sz val="12"/>
      </font>
    </odxf>
    <ndxf>
      <font>
        <sz val="12"/>
      </font>
    </ndxf>
  </rcc>
  <rcft rId="284" sheetId="1"/>
  <rcc rId="393" sId="1">
    <nc r="H26">
      <v>1</v>
    </nc>
  </rcc>
  <rcft rId="285" sheetId="1"/>
  <rcc rId="394" sId="1" numFmtId="11">
    <nc r="I26">
      <v>53.23</v>
    </nc>
  </rcc>
  <rcft rId="295" sheetId="1"/>
  <rdn rId="0" localSheetId="1" customView="1" name="Z_29CDE564_008A_4A38_98BF_8156D62BE6DF_.wvu.PrintArea" hidden="1" oldHidden="1">
    <formula>Nomenclature!$B$2:$L$4</formula>
  </rdn>
  <rdn rId="0" localSheetId="1" customView="1" name="Z_29CDE564_008A_4A38_98BF_8156D62BE6DF_.wvu.FilterData" hidden="1" oldHidden="1">
    <formula>Nomenclature!$B$3:$L$41</formula>
  </rdn>
  <rcv guid="{29CDE564-008A-4A38-98BF-8156D62BE6DF}" action="add"/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E24" start="0" length="0">
    <dxf>
      <font>
        <sz val="12"/>
      </font>
      <alignment vertical="center" readingOrder="0"/>
    </dxf>
  </rfmt>
  <rfmt sheetId="1" sqref="H24" start="0" length="0">
    <dxf>
      <font>
        <sz val="12"/>
      </font>
    </dxf>
  </rfmt>
  <rfmt sheetId="1" sqref="E25" start="0" length="0">
    <dxf>
      <font>
        <sz val="12"/>
      </font>
    </dxf>
  </rfmt>
  <rfmt sheetId="1" sqref="I25" start="0" length="0">
    <dxf>
      <font>
        <sz val="12"/>
      </font>
    </dxf>
  </rfmt>
  <rfmt sheetId="1" sqref="L24" start="0" length="0">
    <dxf>
      <font>
        <sz val="12"/>
      </font>
    </dxf>
  </rfmt>
  <rfmt sheetId="1" sqref="E24" start="0" length="0">
    <dxf>
      <font>
        <sz val="12"/>
      </font>
    </dxf>
  </rfmt>
  <rfmt sheetId="1" sqref="E25" start="0" length="0">
    <dxf>
      <font>
        <sz val="12"/>
      </font>
    </dxf>
  </rfmt>
  <rcc rId="397" sId="1" odxf="1" dxf="1">
    <nc r="L9" t="inlineStr">
      <is>
        <t>Groupe I2</t>
      </is>
    </nc>
    <odxf>
      <font>
        <sz val="12"/>
      </font>
    </odxf>
    <ndxf>
      <font>
        <sz val="12"/>
      </font>
    </ndxf>
  </rcc>
  <rcc rId="398" sId="1" odxf="1" dxf="1">
    <nc r="L24" t="inlineStr">
      <is>
        <t>Profilé en U groupe I2</t>
      </is>
    </nc>
    <odxf>
      <font>
        <sz val="12"/>
      </font>
    </odxf>
    <ndxf>
      <font>
        <sz val="12"/>
      </font>
    </ndxf>
  </rcc>
  <rcft rId="324" sheetId="1"/>
  <rcc rId="399" sId="1" xfDxf="1" dxf="1">
    <nc r="F24" t="inlineStr">
      <is>
        <t>https://www.castorama.fr/u-aluminium-anodise-20-x-25-x-20-x-1-5-mm-2-m/3232637756853_CAFR.prd</t>
      </is>
    </nc>
    <ndxf>
      <font>
        <sz val="12"/>
        <color auto="1"/>
      </font>
      <alignment horizontal="center" vertical="center" readingOrder="0"/>
    </ndxf>
  </rcc>
  <rcft rId="372" sheetId="1"/>
  <rcft rId="266" sheetId="1"/>
  <rfmt sheetId="1" sqref="E24" start="0" length="0">
    <dxf>
      <font>
        <sz val="11"/>
        <color theme="1"/>
        <name val="Calibri"/>
        <scheme val="minor"/>
      </font>
      <alignment horizontal="general" vertical="bottom" readingOrder="0"/>
    </dxf>
  </rfmt>
  <rcc rId="400" sId="1" xfDxf="1" dxf="1">
    <nc r="E24">
      <v>3232637756853</v>
    </nc>
  </rcc>
  <rcft rId="375" sheetId="1"/>
  <rcft rId="265" sheetId="1"/>
  <rfmt sheetId="1" sqref="E24">
    <dxf>
      <numFmt numFmtId="169" formatCode="0.000000E+00"/>
    </dxf>
  </rfmt>
  <rfmt sheetId="1" sqref="E24">
    <dxf>
      <numFmt numFmtId="170" formatCode="0.0000000E+00"/>
    </dxf>
  </rfmt>
  <rfmt sheetId="1" sqref="E24">
    <dxf>
      <numFmt numFmtId="171" formatCode="0.00000000E+00"/>
    </dxf>
  </rfmt>
  <rfmt sheetId="1" sqref="E24">
    <dxf>
      <numFmt numFmtId="172" formatCode="0.000000000E+00"/>
    </dxf>
  </rfmt>
  <rfmt sheetId="1" sqref="E24">
    <dxf>
      <numFmt numFmtId="173" formatCode="0.0000000000E+00"/>
    </dxf>
  </rfmt>
  <rfmt sheetId="1" sqref="E24">
    <dxf>
      <numFmt numFmtId="174" formatCode="0.00000000000E+00"/>
    </dxf>
  </rfmt>
  <rfmt sheetId="1" sqref="E24">
    <dxf>
      <numFmt numFmtId="175" formatCode="0.000000000000E+00"/>
    </dxf>
  </rfmt>
  <rfmt sheetId="1" sqref="E24">
    <dxf>
      <numFmt numFmtId="176" formatCode="0.0000000000000E+00"/>
    </dxf>
  </rfmt>
  <rfmt sheetId="1" sqref="E24">
    <dxf>
      <numFmt numFmtId="177" formatCode="0.00000000000000E+00"/>
    </dxf>
  </rfmt>
  <rfmt sheetId="1" sqref="E24">
    <dxf>
      <numFmt numFmtId="178" formatCode="0.000000000000000E+00"/>
    </dxf>
  </rfmt>
  <rfmt sheetId="1" sqref="E24">
    <dxf>
      <numFmt numFmtId="179" formatCode="0.0000000000000000E+00"/>
    </dxf>
  </rfmt>
  <rfmt sheetId="1" sqref="E24">
    <dxf>
      <numFmt numFmtId="180" formatCode="0.00000000000000000E+00"/>
    </dxf>
  </rfmt>
  <rfmt sheetId="1" sqref="E24">
    <dxf>
      <numFmt numFmtId="181" formatCode="0.000000000000000000E+00"/>
    </dxf>
  </rfmt>
  <rfmt sheetId="1" sqref="E24">
    <dxf>
      <numFmt numFmtId="182" formatCode="0.0000000000000000000E+00"/>
    </dxf>
  </rfmt>
  <rfmt sheetId="1" sqref="E24">
    <dxf>
      <numFmt numFmtId="181" formatCode="0.000000000000000000E+00"/>
    </dxf>
  </rfmt>
  <rfmt sheetId="1" sqref="E24">
    <dxf>
      <numFmt numFmtId="180" formatCode="0.00000000000000000E+00"/>
    </dxf>
  </rfmt>
  <rfmt sheetId="1" sqref="E24">
    <dxf>
      <numFmt numFmtId="179" formatCode="0.0000000000000000E+00"/>
    </dxf>
  </rfmt>
  <rfmt sheetId="1" sqref="E24">
    <dxf>
      <numFmt numFmtId="178" formatCode="0.000000000000000E+00"/>
    </dxf>
  </rfmt>
  <rfmt sheetId="1" sqref="E24">
    <dxf>
      <numFmt numFmtId="177" formatCode="0.00000000000000E+00"/>
    </dxf>
  </rfmt>
  <rfmt sheetId="1" sqref="E24">
    <dxf>
      <numFmt numFmtId="176" formatCode="0.0000000000000E+00"/>
    </dxf>
  </rfmt>
  <rfmt sheetId="1" sqref="E24">
    <dxf>
      <numFmt numFmtId="175" formatCode="0.000000000000E+00"/>
    </dxf>
  </rfmt>
  <rfmt sheetId="1" sqref="E24">
    <dxf>
      <numFmt numFmtId="174" formatCode="0.00000000000E+00"/>
    </dxf>
  </rfmt>
  <rfmt sheetId="1" sqref="E24">
    <dxf>
      <numFmt numFmtId="0" formatCode="General"/>
    </dxf>
  </rfmt>
  <rfmt sheetId="1" sqref="E24">
    <dxf>
      <numFmt numFmtId="2" formatCode="0.00"/>
    </dxf>
  </rfmt>
  <rfmt sheetId="1" sqref="E24">
    <dxf>
      <numFmt numFmtId="184" formatCode="0.0"/>
    </dxf>
  </rfmt>
  <rfmt sheetId="1" sqref="E24">
    <dxf>
      <numFmt numFmtId="1" formatCode="0"/>
    </dxf>
  </rfmt>
  <rfmt sheetId="1" sqref="E24">
    <dxf>
      <alignment vertical="center" readingOrder="0"/>
    </dxf>
  </rfmt>
  <rfmt sheetId="1" sqref="E24">
    <dxf>
      <alignment horizontal="center" readingOrder="0"/>
    </dxf>
  </rfmt>
  <rcc rId="401" sId="1">
    <nc r="G24" t="inlineStr">
      <is>
        <t>castorama</t>
      </is>
    </nc>
  </rcc>
  <rcft rId="373" sheetId="1"/>
  <rcft rId="267" sheetId="1"/>
  <rcc rId="402" sId="1" numFmtId="11">
    <nc r="K24">
      <v>21.3</v>
    </nc>
  </rcc>
  <rcft rId="378" sheetId="1"/>
  <rcft rId="281" sheetId="1"/>
  <rcc rId="403" sId="1" xfDxf="1" dxf="1">
    <nc r="F25" t="inlineStr">
      <is>
        <t>https://fr.rs-online.com/web/p/entretoises/1363885/</t>
      </is>
    </nc>
    <ndxf>
      <font>
        <sz val="12"/>
        <color auto="1"/>
      </font>
      <alignment horizontal="center" vertical="center" readingOrder="0"/>
    </ndxf>
  </rcc>
  <rcft rId="383" sheetId="1"/>
  <rcft rId="274" sheetId="1"/>
  <rcc rId="404" sId="1" odxf="1" dxf="1">
    <nc r="L25" t="inlineStr">
      <is>
        <t>groupe I2</t>
      </is>
    </nc>
    <odxf>
      <font>
        <sz val="12"/>
      </font>
    </odxf>
    <ndxf>
      <font>
        <sz val="12"/>
      </font>
    </ndxf>
  </rcc>
  <rfmt sheetId="1" sqref="E25" start="0" length="0">
    <dxf>
      <font>
        <sz val="11"/>
        <color theme="1"/>
        <name val="Calibri"/>
        <scheme val="minor"/>
      </font>
      <alignment horizontal="general" vertical="bottom" readingOrder="0"/>
    </dxf>
  </rfmt>
  <rcc rId="405" sId="1" xfDxf="1" dxf="1">
    <nc r="E25" t="inlineStr">
      <is>
        <t>136-3885</t>
      </is>
    </nc>
  </rcc>
  <rcft rId="382" sheetId="1"/>
  <rcft rId="273" sheetId="1"/>
  <rcc rId="406" sId="1" numFmtId="11">
    <nc r="I25">
      <v>25.09</v>
    </nc>
  </rcc>
  <rcft rId="386" sheetId="1"/>
  <rcft rId="277" sheetId="1"/>
  <rcc rId="407" sId="1" numFmtId="11">
    <oc r="J25">
      <f>120/100*I25</f>
    </oc>
    <nc r="J25">
      <v>30.11</v>
    </nc>
  </rcc>
  <rdn rId="0" localSheetId="1" customView="1" name="Z_B4CC6E50_C3EC_4455_92D5_B4756693D51C_.wvu.PrintArea" hidden="1" oldHidden="1">
    <formula>Nomenclature!$B$2:$L$4</formula>
  </rdn>
  <rdn rId="0" localSheetId="1" customView="1" name="Z_B4CC6E50_C3EC_4455_92D5_B4756693D51C_.wvu.FilterData" hidden="1" oldHidden="1">
    <formula>Nomenclature!$B$3:$L$41</formula>
  </rdn>
  <rcv guid="{B4CC6E50-C3EC-4455-92D5-B4756693D51C}" action="add"/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0" sId="1">
    <oc r="E24">
      <v>3232637756853</v>
    </oc>
    <nc r="E24" t="inlineStr">
      <is>
        <t>921-1454</t>
      </is>
    </nc>
  </rcc>
  <rcc rId="411" sId="1">
    <oc r="G24" t="inlineStr">
      <is>
        <t>castorama</t>
      </is>
    </oc>
    <nc r="G24" t="inlineStr">
      <is>
        <t>RS</t>
      </is>
    </nc>
  </rcc>
  <rcc rId="412" sId="1" odxf="1" dxf="1">
    <oc r="F24" t="inlineStr">
      <is>
        <t>https://www.castorama.fr/u-aluminium-anodise-20-x-25-x-20-x-1-5-mm-2-m/3232637756853_CAFR.prd</t>
      </is>
    </oc>
    <nc r="F24" t="inlineStr">
      <is>
        <t xml:space="preserve">https://fr.rs-online.com/web/p/motoreducteurs-a-courant-continu/9211454/
https://fr.rs-online.com/web/p/motoreducteurs-a-courant-continu/9211454/
https://fr.rs-online.com/web/p/motoreducteurs-a-courant-continu/9211454/
</t>
      </is>
    </nc>
    <odxf>
      <alignment wrapText="0" readingOrder="0"/>
    </odxf>
    <ndxf>
      <alignment wrapText="1" readingOrder="0"/>
    </ndxf>
  </rcc>
  <rcc rId="413" sId="1" numFmtId="11">
    <oc r="I24">
      <v>30.95</v>
    </oc>
    <nc r="I24">
      <v>25.92</v>
    </nc>
  </rcc>
  <rcc rId="414" sId="1" numFmtId="11">
    <oc r="J24">
      <v>37.17</v>
    </oc>
    <nc r="J24">
      <v>31.1</v>
    </nc>
  </rcc>
  <rcc rId="415" sId="1" numFmtId="11">
    <oc r="K24">
      <v>21.3</v>
    </oc>
    <nc r="K24">
      <v>31.1</v>
    </nc>
  </rcc>
  <rfmt sheetId="1" sqref="B32" start="0" length="0">
    <dxf>
      <font>
        <sz val="12"/>
      </font>
    </dxf>
  </rfmt>
  <rcc rId="416" sId="1">
    <nc r="B32" t="inlineStr">
      <is>
        <t>H2</t>
      </is>
    </nc>
  </rcc>
  <rcc rId="417" sId="1" odxf="1" dxf="1">
    <nc r="C32" t="inlineStr">
      <is>
        <t xml:space="preserve">Motorisation bielle-manivelle </t>
      </is>
    </nc>
    <odxf>
      <font>
        <sz val="12"/>
      </font>
    </odxf>
    <ndxf>
      <font>
        <sz val="12"/>
      </font>
    </ndxf>
  </rcc>
  <rcc rId="418" sId="1" odxf="1" dxf="1">
    <nc r="D32" t="inlineStr">
      <is>
        <t>Alimentation de bureau 60W sortie 24V c.c.</t>
      </is>
    </nc>
    <odxf>
      <font>
        <sz val="12"/>
      </font>
    </odxf>
    <ndxf>
      <font>
        <sz val="12"/>
      </font>
    </ndxf>
  </rcc>
  <rcc rId="419" sId="1">
    <oc r="C24" t="inlineStr">
      <is>
        <t>Motorisation</t>
      </is>
    </oc>
    <nc r="C24" t="inlineStr">
      <is>
        <t xml:space="preserve">Motorisation bielle-manivelle </t>
      </is>
    </nc>
  </rcc>
  <rcc rId="420" sId="1">
    <oc r="D24" t="inlineStr">
      <is>
        <t xml:space="preserve">Moteur du système bielle-manivelle </t>
      </is>
    </oc>
    <nc r="D24" t="inlineStr">
      <is>
        <t>Moteur CC 33tr/min 24V c.c.</t>
      </is>
    </nc>
  </rcc>
  <rcc rId="421" sId="1" odxf="1" dxf="1">
    <nc r="E32" t="inlineStr">
      <is>
        <t>188-781</t>
      </is>
    </nc>
    <odxf>
      <font>
        <sz val="12"/>
      </font>
    </odxf>
    <ndxf>
      <font>
        <sz val="12"/>
      </font>
    </ndxf>
  </rcc>
  <rcc rId="422" sId="1" xfDxf="1" dxf="1">
    <nc r="F32" t="inlineStr">
      <is>
        <t>https://fr.rs-online.com/web/p/alimentations-de-bureau/0188781/</t>
      </is>
    </nc>
    <ndxf>
      <font>
        <sz val="12"/>
        <color auto="1"/>
      </font>
      <alignment horizontal="center" vertical="center" readingOrder="0"/>
    </ndxf>
  </rcc>
  <rcc rId="423" sId="1" odxf="1" dxf="1">
    <nc r="G32" t="inlineStr">
      <is>
        <t>RS</t>
      </is>
    </nc>
    <odxf>
      <font>
        <sz val="12"/>
      </font>
    </odxf>
    <ndxf>
      <font>
        <sz val="12"/>
      </font>
    </ndxf>
  </rcc>
  <rcc rId="424" sId="1">
    <nc r="H32">
      <v>1</v>
    </nc>
  </rcc>
  <rcc rId="425" sId="1" numFmtId="11">
    <nc r="I32">
      <v>37.880000000000003</v>
    </nc>
  </rcc>
  <rcc rId="426" sId="1" odxf="1" dxf="1">
    <nc r="B33" t="inlineStr">
      <is>
        <t>H2</t>
      </is>
    </nc>
    <odxf>
      <font>
        <sz val="12"/>
      </font>
    </odxf>
    <ndxf>
      <font>
        <sz val="12"/>
      </font>
    </ndxf>
  </rcc>
  <rcc rId="427" sId="1" odxf="1" dxf="1">
    <nc r="C33" t="inlineStr">
      <is>
        <t xml:space="preserve">Motorisation bielle-manivelle </t>
      </is>
    </nc>
    <odxf>
      <font>
        <sz val="12"/>
      </font>
    </odxf>
    <ndxf>
      <font>
        <sz val="12"/>
      </font>
    </ndxf>
  </rcc>
  <rcc rId="428" sId="1" odxf="1" dxf="1">
    <nc r="D33" t="inlineStr">
      <is>
        <t xml:space="preserve">Câble d'alimentation pour alimentation de bureau </t>
      </is>
    </nc>
    <odxf>
      <font>
        <sz val="12"/>
      </font>
    </odxf>
    <ndxf>
      <font>
        <sz val="12"/>
      </font>
    </ndxf>
  </rcc>
  <rcc rId="429" sId="1" odxf="1" dxf="1">
    <nc r="E33" t="inlineStr">
      <is>
        <t>626-6694</t>
      </is>
    </nc>
    <odxf>
      <font>
        <sz val="12"/>
      </font>
    </odxf>
    <ndxf>
      <font>
        <sz val="12"/>
      </font>
    </ndxf>
  </rcc>
  <rcc rId="430" sId="1" xfDxf="1" dxf="1">
    <nc r="F33" t="inlineStr">
      <is>
        <t>https://fr.rs-online.com/web/p/products/6266694/</t>
      </is>
    </nc>
    <ndxf>
      <font>
        <sz val="12"/>
        <color auto="1"/>
      </font>
      <alignment horizontal="center" vertical="center" readingOrder="0"/>
    </ndxf>
  </rcc>
  <rcc rId="431" sId="1" odxf="1" dxf="1">
    <nc r="G33" t="inlineStr">
      <is>
        <t>RS</t>
      </is>
    </nc>
    <odxf>
      <font>
        <sz val="12"/>
      </font>
    </odxf>
    <ndxf>
      <font>
        <sz val="12"/>
      </font>
    </ndxf>
  </rcc>
  <rcc rId="432" sId="1">
    <nc r="H33">
      <v>1</v>
    </nc>
  </rcc>
  <rcc rId="433" sId="1" numFmtId="11">
    <nc r="I33">
      <v>5.16</v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4" sId="1">
    <oc r="L24" t="inlineStr">
      <is>
        <t>Profilé en U groupe I2</t>
      </is>
    </oc>
    <nc r="L24" t="inlineStr">
      <is>
        <t>Référence fabricant : HG37-120-AB-00</t>
      </is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34" start="0" length="0">
    <dxf>
      <font>
        <sz val="12"/>
      </font>
    </dxf>
  </rfmt>
  <rrc rId="435" sId="1" ref="A13:XFD13" action="insertRow"/>
  <rcc rId="436" sId="1" odxf="1" dxf="1">
    <nc r="B13" t="inlineStr">
      <is>
        <t>A1</t>
      </is>
    </nc>
    <odxf>
      <font>
        <sz val="12"/>
      </font>
    </odxf>
    <ndxf>
      <font>
        <sz val="12"/>
      </font>
    </ndxf>
  </rcc>
  <rcc rId="437" sId="1" odxf="1" dxf="1">
    <nc r="C13" t="inlineStr">
      <is>
        <t>Maintien de la bobine</t>
      </is>
    </nc>
    <odxf>
      <font>
        <sz val="12"/>
      </font>
    </odxf>
    <ndxf>
      <font>
        <sz val="12"/>
      </font>
    </ndxf>
  </rcc>
  <rcc rId="438" sId="1" odxf="1" dxf="1">
    <nc r="D13" t="inlineStr">
      <is>
        <t>Roulement</t>
      </is>
    </nc>
    <odxf>
      <font>
        <sz val="12"/>
      </font>
    </odxf>
    <ndxf>
      <font>
        <sz val="12"/>
      </font>
    </ndxf>
  </rcc>
  <rcc rId="439" sId="1" odxf="1" dxf="1">
    <nc r="E13" t="inlineStr">
      <is>
        <t>618-9862</t>
      </is>
    </nc>
    <odxf>
      <font>
        <sz val="12"/>
      </font>
    </odxf>
    <ndxf>
      <font>
        <sz val="12"/>
      </font>
    </ndxf>
  </rcc>
  <rcc rId="440" sId="1">
    <nc r="F13" t="inlineStr">
      <is>
        <t>https://fr.rs-online.com/web/p/roulements-a-billes/6189862/</t>
      </is>
    </nc>
  </rcc>
  <rfmt sheetId="1" sqref="H13" start="0" length="0">
    <dxf>
      <font>
        <sz val="12"/>
      </font>
    </dxf>
  </rfmt>
  <rcc rId="441" sId="1" odxf="1" dxf="1">
    <nc r="G13" t="inlineStr">
      <is>
        <t>RS</t>
      </is>
    </nc>
    <odxf>
      <font>
        <sz val="12"/>
      </font>
    </odxf>
    <ndxf>
      <font>
        <sz val="12"/>
      </font>
    </ndxf>
  </rcc>
  <rcc rId="442" sId="1">
    <nc r="H13">
      <v>2</v>
    </nc>
  </rcc>
  <rcc rId="443" sId="1" numFmtId="11">
    <nc r="I13">
      <v>4.68</v>
    </nc>
  </rcc>
  <rcc rId="444" sId="1">
    <nc r="K13">
      <f>5.62</f>
    </nc>
  </rcc>
  <rcc rId="445" sId="1" numFmtId="11">
    <nc r="J13">
      <v>5.62</v>
    </nc>
  </rcc>
  <rcv guid="{74095561-0967-4DF8-BC01-374DB0C19F6C}" action="delete"/>
  <rdn rId="0" localSheetId="1" customView="1" name="Z_74095561_0967_4DF8_BC01_374DB0C19F6C_.wvu.PrintArea" hidden="1" oldHidden="1">
    <formula>Nomenclature!$B$2:$L$4</formula>
    <oldFormula>Nomenclature!$B$2:$L$4</oldFormula>
  </rdn>
  <rdn rId="0" localSheetId="1" customView="1" name="Z_74095561_0967_4DF8_BC01_374DB0C19F6C_.wvu.FilterData" hidden="1" oldHidden="1">
    <formula>Nomenclature!$B$3:$L$42</formula>
    <oldFormula>Nomenclature!$B$3:$L$3</oldFormula>
  </rdn>
  <rcv guid="{74095561-0967-4DF8-BC01-374DB0C19F6C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8" sId="1" ref="A13:XFD13" action="insertRow"/>
  <rcc rId="449" sId="1" odxf="1" dxf="1">
    <nc r="B13" t="inlineStr">
      <is>
        <t>A1</t>
      </is>
    </nc>
    <odxf>
      <font>
        <sz val="12"/>
      </font>
    </odxf>
    <ndxf>
      <font>
        <sz val="12"/>
      </font>
    </ndxf>
  </rcc>
  <rcc rId="450" sId="1" odxf="1" dxf="1">
    <nc r="C13" t="inlineStr">
      <is>
        <t>Maintien de la bobine</t>
      </is>
    </nc>
    <odxf>
      <font>
        <sz val="12"/>
      </font>
    </odxf>
    <ndxf>
      <font>
        <sz val="12"/>
      </font>
    </ndxf>
  </rcc>
  <rcc rId="451" sId="1" odxf="1" dxf="1">
    <nc r="D13" t="inlineStr">
      <is>
        <t>Clavette</t>
      </is>
    </nc>
    <odxf>
      <font>
        <sz val="12"/>
      </font>
    </odxf>
    <ndxf>
      <font>
        <sz val="12"/>
      </font>
    </ndxf>
  </rcc>
  <rcc rId="452" sId="1" odxf="1" dxf="1">
    <nc r="E13" t="inlineStr">
      <is>
        <t>302-3949</t>
      </is>
    </nc>
    <odxf>
      <font>
        <sz val="12"/>
      </font>
    </odxf>
    <ndxf>
      <font>
        <sz val="12"/>
      </font>
    </ndxf>
  </rcc>
  <rcc rId="453" sId="1">
    <nc r="F13" t="inlineStr">
      <is>
        <t>https://fr.rs-online.com/web/p/clavettes/3023949/</t>
      </is>
    </nc>
  </rcc>
  <rcc rId="454" sId="1">
    <nc r="H13">
      <v>1</v>
    </nc>
  </rcc>
  <rcc rId="455" sId="1" odxf="1" dxf="1">
    <nc r="G13" t="inlineStr">
      <is>
        <t>RS</t>
      </is>
    </nc>
    <odxf>
      <font>
        <sz val="12"/>
      </font>
    </odxf>
    <ndxf>
      <font>
        <sz val="12"/>
      </font>
    </ndxf>
  </rcc>
  <rcc rId="456" sId="1" numFmtId="11">
    <nc r="I13">
      <v>4.62</v>
    </nc>
  </rcc>
  <rcc rId="457" sId="1">
    <nc r="K13">
      <f>H13*J13</f>
    </nc>
  </rcc>
  <rcc rId="458" sId="1">
    <nc r="J13">
      <f>5.58</f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4" sId="1" odxf="1" dxf="1">
    <nc r="B17" t="inlineStr">
      <is>
        <t>J1</t>
      </is>
    </nc>
    <odxf>
      <font>
        <sz val="12"/>
      </font>
    </odxf>
    <ndxf>
      <font>
        <sz val="12"/>
      </font>
    </ndxf>
  </rcc>
  <rcc rId="215" sId="1" xfDxf="1" dxf="1">
    <nc r="C17" t="inlineStr">
      <is>
        <t>Mise en rotation galet</t>
      </is>
    </nc>
    <ndxf>
      <font>
        <sz val="12"/>
      </font>
      <alignment horizontal="center" vertical="center" readingOrder="0"/>
    </ndxf>
  </rcc>
  <rcc rId="216" sId="1" odxf="1" dxf="1">
    <nc r="D17" t="inlineStr">
      <is>
        <t>Ecrou H M10</t>
      </is>
    </nc>
    <odxf>
      <font>
        <sz val="12"/>
      </font>
    </odxf>
    <ndxf>
      <font>
        <sz val="12"/>
      </font>
    </ndxf>
  </rcc>
  <rfmt sheetId="1" sqref="E17" start="0" length="0">
    <dxf>
      <font>
        <sz val="11"/>
        <color theme="1"/>
        <name val="Calibri"/>
        <scheme val="minor"/>
      </font>
      <alignment horizontal="general" vertical="bottom" readingOrder="0"/>
    </dxf>
  </rfmt>
  <rcc rId="217" sId="1" xfDxf="1" dxf="1">
    <nc r="E17" t="inlineStr">
      <is>
        <t>122-4405</t>
      </is>
    </nc>
    <ndxf>
      <font>
        <b/>
        <sz val="13.2"/>
        <color rgb="FF333333"/>
        <name val="Arial"/>
        <scheme val="none"/>
      </font>
      <alignment horizontal="left" vertical="center" indent="1" readingOrder="0"/>
      <border outline="0">
        <left style="medium">
          <color rgb="FFFFFFFF"/>
        </left>
      </border>
    </ndxf>
  </rcc>
  <rfmt sheetId="1" sqref="E17" start="0" length="2147483647">
    <dxf>
      <font>
        <name val="Calibri"/>
        <scheme val="minor"/>
      </font>
    </dxf>
  </rfmt>
  <rfmt sheetId="1" sqref="E17" start="0" length="2147483647">
    <dxf>
      <font>
        <sz val="12"/>
      </font>
    </dxf>
  </rfmt>
  <rfmt sheetId="1" sqref="E17" start="0" length="2147483647">
    <dxf>
      <font>
        <b val="0"/>
      </font>
    </dxf>
  </rfmt>
  <rfmt sheetId="1" sqref="E17">
    <dxf>
      <alignment horizontal="center" indent="0" readingOrder="0"/>
    </dxf>
  </rfmt>
  <rfmt sheetId="1" sqref="F17" start="0" length="0">
    <dxf>
      <font>
        <sz val="11"/>
        <color theme="1"/>
        <name val="Calibri"/>
        <scheme val="minor"/>
      </font>
      <alignment horizontal="general" vertical="bottom" readingOrder="0"/>
    </dxf>
  </rfmt>
  <rcc rId="218" sId="1" xfDxf="1" dxf="1">
    <nc r="F17" t="inlineStr">
      <is>
        <t>https://fr.rs-online.com/web/p/ecrous-hexagonaux/1224405/</t>
      </is>
    </nc>
  </rcc>
  <rcc rId="219" sId="1" odxf="1" dxf="1">
    <nc r="G17" t="inlineStr">
      <is>
        <t>RS</t>
      </is>
    </nc>
    <odxf>
      <font>
        <sz val="12"/>
      </font>
    </odxf>
    <ndxf>
      <font>
        <sz val="12"/>
      </font>
    </ndxf>
  </rcc>
  <rcc rId="220" sId="1">
    <nc r="H17">
      <v>1</v>
    </nc>
  </rcc>
  <rcc rId="221" sId="1" numFmtId="11">
    <nc r="I17">
      <v>8.48</v>
    </nc>
  </rcc>
  <rfmt sheetId="1" sqref="B18" start="0" length="0">
    <dxf>
      <font>
        <sz val="12"/>
      </font>
    </dxf>
  </rfmt>
  <rcc rId="222" sId="1">
    <nc r="B18" t="inlineStr">
      <is>
        <t>J1</t>
      </is>
    </nc>
  </rcc>
  <rcc rId="223" sId="1">
    <nc r="C18" t="inlineStr">
      <is>
        <t>Mise en rotation galet</t>
      </is>
    </nc>
  </rcc>
  <rcc rId="224" sId="1" odxf="1" dxf="1">
    <nc r="B19" t="inlineStr">
      <is>
        <t>J1</t>
      </is>
    </nc>
    <odxf>
      <font>
        <sz val="12"/>
      </font>
    </odxf>
    <ndxf>
      <font>
        <sz val="12"/>
      </font>
    </ndxf>
  </rcc>
  <rcc rId="225" sId="1">
    <nc r="C19" t="inlineStr">
      <is>
        <t>Mise en rotation galet</t>
      </is>
    </nc>
  </rcc>
  <rcc rId="226" sId="1" odxf="1" dxf="1">
    <nc r="B20" t="inlineStr">
      <is>
        <t>J1</t>
      </is>
    </nc>
    <odxf>
      <font>
        <sz val="12"/>
      </font>
    </odxf>
    <ndxf>
      <font>
        <sz val="12"/>
      </font>
    </ndxf>
  </rcc>
  <rcc rId="227" sId="1">
    <nc r="C20" t="inlineStr">
      <is>
        <t>Mise en rotation galet</t>
      </is>
    </nc>
  </rcc>
  <rfmt sheetId="1" sqref="B21" start="0" length="0">
    <dxf>
      <font>
        <sz val="12"/>
      </font>
    </dxf>
  </rfmt>
  <rcc rId="228" sId="1" odxf="1" dxf="1">
    <nc r="D18" t="inlineStr">
      <is>
        <t>Tige filetée M10</t>
      </is>
    </nc>
    <odxf>
      <font>
        <sz val="12"/>
      </font>
    </odxf>
    <ndxf>
      <font>
        <sz val="12"/>
      </font>
    </ndxf>
  </rcc>
  <rfmt sheetId="1" sqref="L17" start="0" length="0">
    <dxf>
      <font>
        <sz val="12"/>
      </font>
    </dxf>
  </rfmt>
  <rcc rId="229" sId="1" odxf="1" dxf="1">
    <nc r="D19" t="inlineStr">
      <is>
        <t>Tube D30</t>
      </is>
    </nc>
    <odxf>
      <font>
        <sz val="12"/>
      </font>
    </odxf>
    <ndxf>
      <font>
        <sz val="12"/>
      </font>
    </ndxf>
  </rcc>
  <rcc rId="230" sId="1" odxf="1" dxf="1">
    <nc r="D20" t="inlineStr">
      <is>
        <t>Roulement rigide à bille</t>
      </is>
    </nc>
    <odxf>
      <font>
        <sz val="12"/>
      </font>
    </odxf>
    <ndxf>
      <font>
        <sz val="12"/>
      </font>
    </ndxf>
  </rcc>
  <rcc rId="231" sId="1" odxf="1" dxf="1">
    <nc r="E18" t="inlineStr">
      <is>
        <t>530-343</t>
      </is>
    </nc>
    <odxf>
      <font>
        <sz val="12"/>
      </font>
    </odxf>
    <ndxf>
      <font>
        <sz val="12"/>
      </font>
    </ndxf>
  </rcc>
  <rfmt sheetId="1" sqref="F18" start="0" length="0">
    <dxf>
      <font>
        <sz val="11"/>
        <color theme="1"/>
        <name val="Calibri"/>
        <scheme val="minor"/>
      </font>
      <alignment horizontal="general" vertical="bottom" readingOrder="0"/>
    </dxf>
  </rfmt>
  <rcc rId="232" sId="1" xfDxf="1" dxf="1">
    <nc r="F18" t="inlineStr">
      <is>
        <t>https://fr.rs-online.com/web/p/tige-filetees/0530343/</t>
      </is>
    </nc>
  </rcc>
  <rcc rId="233" sId="1" odxf="1" dxf="1">
    <nc r="G18" t="inlineStr">
      <is>
        <t>RS</t>
      </is>
    </nc>
    <odxf>
      <font>
        <sz val="12"/>
      </font>
    </odxf>
    <ndxf>
      <font>
        <sz val="12"/>
      </font>
    </ndxf>
  </rcc>
  <rcc rId="234" sId="1">
    <nc r="H18">
      <v>1</v>
    </nc>
  </rcc>
  <rcc rId="235" sId="1" numFmtId="11">
    <nc r="I18">
      <v>22.14</v>
    </nc>
  </rcc>
  <rcc rId="236" sId="1" odxf="1" dxf="1">
    <nc r="L18" t="inlineStr">
      <is>
        <t>2x 250 mm nécessaires</t>
      </is>
    </nc>
    <odxf>
      <font>
        <sz val="12"/>
      </font>
    </odxf>
    <ndxf>
      <font>
        <sz val="12"/>
      </font>
    </ndxf>
  </rcc>
  <rcc rId="237" sId="1" odxf="1" dxf="1">
    <nc r="E19" t="inlineStr">
      <is>
        <t>373-7266</t>
      </is>
    </nc>
    <odxf>
      <font>
        <sz val="12"/>
      </font>
    </odxf>
    <ndxf>
      <font>
        <sz val="12"/>
      </font>
    </ndxf>
  </rcc>
  <rfmt sheetId="1" sqref="F19" start="0" length="0">
    <dxf>
      <font>
        <sz val="11"/>
        <color theme="1"/>
        <name val="Calibri"/>
        <scheme val="minor"/>
      </font>
      <alignment horizontal="general" vertical="bottom" readingOrder="0"/>
    </dxf>
  </rfmt>
  <rcc rId="238" sId="1" xfDxf="1" dxf="1">
    <nc r="F19" t="inlineStr">
      <is>
        <t>https://fr.rs-online.com/web/p/tubes-et-profiles/3737266/</t>
      </is>
    </nc>
  </rcc>
  <rcc rId="239" sId="1" odxf="1" dxf="1">
    <nc r="G19" t="inlineStr">
      <is>
        <t>RS</t>
      </is>
    </nc>
    <odxf>
      <font>
        <sz val="12"/>
      </font>
    </odxf>
    <ndxf>
      <font>
        <sz val="12"/>
      </font>
    </ndxf>
  </rcc>
  <rcc rId="240" sId="1">
    <nc r="H19">
      <v>1</v>
    </nc>
  </rcc>
  <rcc rId="241" sId="1" numFmtId="11">
    <nc r="I19">
      <v>38.72</v>
    </nc>
  </rcc>
  <rcc rId="242" sId="1" odxf="1" dxf="1">
    <nc r="L19" t="inlineStr">
      <is>
        <t>2x 100 mm nécessaires</t>
      </is>
    </nc>
    <odxf>
      <font>
        <sz val="12"/>
      </font>
    </odxf>
    <ndxf>
      <font>
        <sz val="12"/>
      </font>
    </ndxf>
  </rcc>
  <rcc rId="243" sId="1" odxf="1" dxf="1">
    <nc r="E20" t="inlineStr">
      <is>
        <t>619-0187</t>
      </is>
    </nc>
    <odxf>
      <font>
        <sz val="12"/>
      </font>
    </odxf>
    <ndxf>
      <font>
        <sz val="12"/>
      </font>
    </ndxf>
  </rcc>
  <rfmt sheetId="1" sqref="F20" start="0" length="0">
    <dxf>
      <font>
        <sz val="11"/>
        <color theme="1"/>
        <name val="Calibri"/>
        <scheme val="minor"/>
      </font>
      <alignment horizontal="general" vertical="bottom" readingOrder="0"/>
    </dxf>
  </rfmt>
  <rcc rId="244" sId="1" xfDxf="1" dxf="1">
    <nc r="F20" t="inlineStr">
      <is>
        <t>https://fr.rs-online.com/web/p/roulements-a-billes/6190187/</t>
      </is>
    </nc>
  </rcc>
  <rcc rId="245" sId="1" odxf="1" dxf="1">
    <nc r="G20" t="inlineStr">
      <is>
        <t>RS</t>
      </is>
    </nc>
    <odxf>
      <font>
        <sz val="12"/>
      </font>
    </odxf>
    <ndxf>
      <font>
        <sz val="12"/>
      </font>
    </ndxf>
  </rcc>
  <rcc rId="246" sId="1">
    <nc r="H20">
      <v>4</v>
    </nc>
  </rcc>
  <rcc rId="247" sId="1" numFmtId="11">
    <nc r="I20">
      <v>2.8</v>
    </nc>
  </rcc>
  <rcc rId="248" sId="1">
    <nc r="L17" t="inlineStr">
      <is>
        <t>4 pièces nécessaires</t>
      </is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9" sId="1" odxf="1" dxf="1">
    <nc r="L19" t="inlineStr">
      <is>
        <t>tracepart :https://www.traceparts.com/fr/product/nsk-palier-auto-aligneur-a-semelle-avec-serrage-par-vis-np15?CatalogPath=TRACEPARTS%3ATP01002002003&amp;Product=10-15032002-069602&amp;PartNumber=NP15</t>
      </is>
    </nc>
    <odxf>
      <font>
        <sz val="12"/>
      </font>
    </odxf>
    <ndxf>
      <font>
        <sz val="12"/>
      </font>
    </ndxf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0" sId="1">
    <nc r="B36" t="inlineStr">
      <is>
        <t>B2</t>
      </is>
    </nc>
  </rcc>
  <rcc rId="461" sId="1" odxf="1" dxf="1">
    <nc r="C36" t="inlineStr">
      <is>
        <t xml:space="preserve">Motorisation bielle-manivelle </t>
      </is>
    </nc>
    <odxf>
      <font>
        <sz val="12"/>
      </font>
    </odxf>
    <ndxf>
      <font>
        <sz val="12"/>
      </font>
    </ndxf>
  </rcc>
  <rcc rId="462" sId="1" odxf="1" dxf="1">
    <nc r="D36" t="inlineStr">
      <is>
        <t>Moteur</t>
      </is>
    </nc>
    <odxf>
      <font>
        <sz val="12"/>
      </font>
    </odxf>
    <ndxf>
      <font>
        <sz val="12"/>
      </font>
    </ndxf>
  </rcc>
  <rcc rId="463" sId="1" odxf="1" dxf="1">
    <nc r="E36" t="inlineStr">
      <is>
        <t>417-9649</t>
      </is>
    </nc>
    <odxf>
      <font>
        <sz val="12"/>
      </font>
    </odxf>
    <ndxf>
      <font>
        <sz val="12"/>
      </font>
    </ndxf>
  </rcc>
  <rcc rId="464" sId="1">
    <nc r="F36" t="inlineStr">
      <is>
        <t>https://fr.rs-online.com/web/p/motoreducteurs-a-courant-continu/4179649/?relevancy-data=636F3D3126696E3D4931384E525353746F636B4E756D626572266C753D656E266D6D3D6D61746368616C6C26706D3D5E2828282872737C5253295B205D3F293F285C647B337D5B5C2D5C735D3F5C647B332C347D5B705061415D3F29297C283235285C647B387D7C5C647B317D5C2D5C647B377D2929292426706F3D3126736E3D592673723D2673743D52535F53544F434B5F4E554D4245522677633D4E4F4E45267573743D3431372D39363439267374613D3431373936343926&amp;searchHistory=%7B%22enabled%22%3Atrue%7D</t>
      </is>
    </nc>
  </rcc>
  <rcc rId="465" sId="1" odxf="1" dxf="1">
    <nc r="G36" t="inlineStr">
      <is>
        <t>RS</t>
      </is>
    </nc>
    <odxf>
      <font>
        <sz val="12"/>
      </font>
    </odxf>
    <ndxf>
      <font>
        <sz val="12"/>
      </font>
    </ndxf>
  </rcc>
  <rcc rId="466" sId="1">
    <nc r="H36">
      <v>1</v>
    </nc>
  </rcc>
  <rcc rId="467" sId="1" numFmtId="11">
    <nc r="I36">
      <v>33.97</v>
    </nc>
  </rcc>
  <rcc rId="468" sId="1">
    <oc r="J36">
      <f>120/100*I36</f>
    </oc>
    <nc r="J36">
      <f>120/100*I36</f>
    </nc>
  </rcc>
  <rdn rId="0" localSheetId="1" customView="1" name="Z_54602CA5_7E00_4CE7_8508_98DE07CF313E_.wvu.PrintArea" hidden="1" oldHidden="1">
    <formula>Nomenclature!$B$2:$L$4</formula>
  </rdn>
  <rdn rId="0" localSheetId="1" customView="1" name="Z_54602CA5_7E00_4CE7_8508_98DE07CF313E_.wvu.FilterData" hidden="1" oldHidden="1">
    <formula>Nomenclature!$B$3:$L$43</formula>
  </rdn>
  <rcv guid="{54602CA5-7E00-4CE7-8508-98DE07CF313E}" action="add"/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1" sId="1" odxf="1" dxf="1">
    <nc r="B37" t="inlineStr">
      <is>
        <t>COLORATION D</t>
      </is>
    </nc>
    <odxf>
      <font>
        <sz val="12"/>
      </font>
    </odxf>
    <ndxf>
      <font>
        <sz val="12"/>
      </font>
    </ndxf>
  </rcc>
  <rcc rId="472" sId="1" odxf="1" dxf="1">
    <nc r="C37" t="inlineStr">
      <is>
        <t>Entrainement du fil</t>
      </is>
    </nc>
    <odxf>
      <font>
        <sz val="12"/>
      </font>
    </odxf>
    <ndxf>
      <font>
        <sz val="12"/>
      </font>
    </ndxf>
  </rcc>
  <rcc rId="473" sId="1" odxf="1" dxf="1">
    <nc r="D37" t="inlineStr">
      <is>
        <t>Assemblage de glissière linéaire</t>
      </is>
    </nc>
    <odxf>
      <font>
        <sz val="12"/>
      </font>
    </odxf>
    <ndxf>
      <font>
        <sz val="12"/>
      </font>
    </ndxf>
  </rcc>
  <rfmt sheetId="1" sqref="F37" start="0" length="0">
    <dxf>
      <font>
        <sz val="11"/>
        <color theme="1"/>
        <name val="Calibri"/>
        <scheme val="minor"/>
      </font>
      <alignment horizontal="general" vertical="bottom" readingOrder="0"/>
    </dxf>
  </rfmt>
  <rcc rId="474" sId="1" xfDxf="1" dxf="1">
    <nc r="F37" t="inlineStr">
      <is>
        <t>https://fr.rs-online.com/web/p/glissieres-lineaires-assemblees/0749323/</t>
      </is>
    </nc>
  </rcc>
  <rcc rId="475" sId="1" odxf="1" dxf="1">
    <nc r="G37" t="inlineStr">
      <is>
        <t>RS</t>
      </is>
    </nc>
    <odxf>
      <font>
        <sz val="12"/>
      </font>
    </odxf>
    <ndxf>
      <font>
        <sz val="12"/>
      </font>
    </ndxf>
  </rcc>
  <rcc rId="476" sId="1">
    <nc r="H37">
      <v>1</v>
    </nc>
  </rcc>
  <rcc rId="477" sId="1" numFmtId="11">
    <nc r="I37">
      <v>47.82</v>
    </nc>
  </rcc>
  <rcc rId="478" sId="1" odxf="1" dxf="1">
    <nc r="E37" t="inlineStr">
      <is>
        <t>749-323 (commande RS); BSR1530SL (référence fabricant)</t>
      </is>
    </nc>
    <odxf>
      <font>
        <sz val="12"/>
      </font>
    </odxf>
    <ndxf>
      <font>
        <sz val="12"/>
      </font>
    </ndxf>
  </rcc>
  <rdn rId="0" localSheetId="1" customView="1" name="Z_29FBCF9D_6B9B_4B91_BD1D_3B39A49D0888_.wvu.PrintArea" hidden="1" oldHidden="1">
    <formula>Nomenclature!$B$2:$L$4</formula>
  </rdn>
  <rdn rId="0" localSheetId="1" customView="1" name="Z_29FBCF9D_6B9B_4B91_BD1D_3B39A49D0888_.wvu.FilterData" hidden="1" oldHidden="1">
    <formula>Nomenclature!$B$3:$L$43</formula>
  </rdn>
  <rcv guid="{29FBCF9D-6B9B-4B91-BD1D-3B39A49D0888}" action="add"/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1" sId="1" odxf="1" dxf="1">
    <nc r="B38" t="inlineStr">
      <is>
        <t>COLORATION D</t>
      </is>
    </nc>
    <odxf>
      <font>
        <sz val="12"/>
      </font>
    </odxf>
    <ndxf>
      <font>
        <sz val="12"/>
      </font>
    </ndxf>
  </rcc>
  <rcc rId="482" sId="1" odxf="1" dxf="1">
    <nc r="C38" t="inlineStr">
      <is>
        <t>Entrainement du fil</t>
      </is>
    </nc>
    <odxf>
      <font>
        <sz val="12"/>
      </font>
    </odxf>
    <ndxf>
      <font>
        <sz val="12"/>
      </font>
    </ndxf>
  </rcc>
  <rcc rId="483" sId="1" odxf="1" dxf="1">
    <nc r="D38" t="inlineStr">
      <is>
        <t>Galet</t>
      </is>
    </nc>
    <odxf>
      <font>
        <sz val="12"/>
      </font>
    </odxf>
    <ndxf>
      <font>
        <sz val="12"/>
      </font>
    </ndxf>
  </rcc>
  <rcc rId="484" sId="1" odxf="1" dxf="1">
    <nc r="E38" t="inlineStr">
      <is>
        <t>125-1219</t>
      </is>
    </nc>
    <odxf>
      <font>
        <sz val="12"/>
      </font>
    </odxf>
    <ndxf>
      <font>
        <sz val="12"/>
      </font>
    </ndxf>
  </rcc>
  <rfmt sheetId="1" sqref="F38" start="0" length="0">
    <dxf>
      <font>
        <sz val="11"/>
        <color theme="1"/>
        <name val="Calibri"/>
        <scheme val="minor"/>
      </font>
      <alignment horizontal="general" vertical="bottom" readingOrder="0"/>
    </dxf>
  </rfmt>
  <rcc rId="485" sId="1" xfDxf="1" dxf="1">
    <nc r="F38" t="inlineStr">
      <is>
        <t>https://fr.rs-online.com/web/p/galets/1251219/</t>
      </is>
    </nc>
  </rcc>
  <rcc rId="486" sId="1" odxf="1" dxf="1">
    <nc r="G38" t="inlineStr">
      <is>
        <t>RS</t>
      </is>
    </nc>
    <odxf>
      <font>
        <sz val="12"/>
      </font>
    </odxf>
    <ndxf>
      <font>
        <sz val="12"/>
      </font>
    </ndxf>
  </rcc>
  <rcc rId="487" sId="1">
    <nc r="H38">
      <v>1</v>
    </nc>
  </rcc>
  <rcc rId="488" sId="1" numFmtId="11">
    <nc r="I38">
      <v>36.06</v>
    </nc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9" sId="1" odxf="1" dxf="1">
    <nc r="D39" t="inlineStr">
      <is>
        <t>Ressort de compression</t>
      </is>
    </nc>
    <odxf>
      <font>
        <sz val="12"/>
      </font>
    </odxf>
    <ndxf>
      <font>
        <sz val="12"/>
      </font>
    </ndxf>
  </rcc>
  <rcc rId="490" sId="1" odxf="1" dxf="1">
    <nc r="E39" t="inlineStr">
      <is>
        <t>821-380</t>
      </is>
    </nc>
    <odxf>
      <font>
        <sz val="12"/>
      </font>
    </odxf>
    <ndxf>
      <font>
        <sz val="12"/>
      </font>
    </ndxf>
  </rcc>
  <rfmt sheetId="1" sqref="F39" start="0" length="0">
    <dxf>
      <font>
        <sz val="11"/>
        <color theme="1"/>
        <name val="Calibri"/>
        <scheme val="minor"/>
      </font>
      <alignment horizontal="general" vertical="bottom" readingOrder="0"/>
    </dxf>
  </rfmt>
  <rcc rId="491" sId="1" xfDxf="1" dxf="1">
    <nc r="F39" t="inlineStr">
      <is>
        <t>https://fr.rs-online.com/web/p/ressorts-de-compression/0821380/</t>
      </is>
    </nc>
  </rcc>
  <rcc rId="492" sId="1" odxf="1" dxf="1">
    <nc r="G39" t="inlineStr">
      <is>
        <t>RS</t>
      </is>
    </nc>
    <odxf>
      <font>
        <sz val="12"/>
      </font>
    </odxf>
    <ndxf>
      <font>
        <sz val="12"/>
      </font>
    </ndxf>
  </rcc>
  <rcc rId="493" sId="1">
    <nc r="H39">
      <v>1</v>
    </nc>
  </rcc>
  <rcc rId="494" sId="1" numFmtId="11">
    <nc r="I39">
      <v>5.5</v>
    </nc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5" sId="1" odxf="1" dxf="1">
    <nc r="D40" t="inlineStr">
      <is>
        <t>Ressort de compression</t>
      </is>
    </nc>
    <odxf>
      <font>
        <sz val="12"/>
      </font>
    </odxf>
    <ndxf>
      <font>
        <sz val="12"/>
      </font>
    </ndxf>
  </rcc>
  <rcc rId="496" sId="1" odxf="1" dxf="1">
    <nc r="E40" t="inlineStr">
      <is>
        <t>821-245</t>
      </is>
    </nc>
    <odxf>
      <font>
        <sz val="12"/>
      </font>
    </odxf>
    <ndxf>
      <font>
        <sz val="12"/>
      </font>
    </ndxf>
  </rcc>
  <rcc rId="497" sId="1">
    <nc r="F40" t="inlineStr">
      <is>
        <t>https://fr.rs-online.com/web/p/ressorts-de-compression/0821245/</t>
      </is>
    </nc>
  </rcc>
  <rcc rId="498" sId="1" odxf="1" dxf="1">
    <nc r="G40" t="inlineStr">
      <is>
        <t>RS</t>
      </is>
    </nc>
    <odxf>
      <font>
        <sz val="12"/>
      </font>
    </odxf>
    <ndxf>
      <font>
        <sz val="12"/>
      </font>
    </ndxf>
  </rcc>
  <rcc rId="499" sId="1">
    <nc r="H40">
      <v>1</v>
    </nc>
  </rcc>
  <rcc rId="500" sId="1" numFmtId="11">
    <nc r="I40">
      <v>3.52</v>
    </nc>
  </rcc>
  <rcc rId="501" sId="1" odxf="1" dxf="1">
    <nc r="L40" t="inlineStr">
      <is>
        <t>coloration D ; 2 pièces nécessaires (2 sur 10 utlisées)</t>
      </is>
    </nc>
    <odxf>
      <font>
        <sz val="12"/>
      </font>
    </odxf>
    <ndxf>
      <font>
        <sz val="12"/>
      </font>
    </ndxf>
  </rcc>
  <rdn rId="0" localSheetId="1" customView="1" name="Z_7AB8C5C9_3B78_425C_A879_517F834C473E_.wvu.PrintArea" hidden="1" oldHidden="1">
    <formula>Nomenclature!$B$2:$L$4</formula>
  </rdn>
  <rdn rId="0" localSheetId="1" customView="1" name="Z_7AB8C5C9_3B78_425C_A879_517F834C473E_.wvu.FilterData" hidden="1" oldHidden="1">
    <formula>Nomenclature!$B$3:$L$43</formula>
  </rdn>
  <rcv guid="{7AB8C5C9-3B78-425C-A879-517F834C473E}" action="add"/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4" sId="1">
    <oc r="E23" t="inlineStr">
      <is>
        <t>373-7266</t>
      </is>
    </oc>
    <nc r="E23"/>
  </rcc>
  <rcc rId="505" sId="1" xfDxf="1" dxf="1">
    <oc r="F23" t="inlineStr">
      <is>
        <t>https://fr.rs-online.com/web/p/tubes-et-profiles/3737266/</t>
      </is>
    </oc>
    <nc r="F23" t="inlineStr">
      <is>
        <t>https://www.metalaladecoupe.com/francais/panier.asp?tbout=acier</t>
      </is>
    </nc>
  </rcc>
  <rcc rId="506" sId="1">
    <oc r="G23" t="inlineStr">
      <is>
        <t>RS</t>
      </is>
    </oc>
    <nc r="G23" t="inlineStr">
      <is>
        <t>Metalaladecoupe</t>
      </is>
    </nc>
  </rcc>
  <rcc rId="507" sId="1">
    <oc r="H23">
      <v>1</v>
    </oc>
    <nc r="H23">
      <v>2</v>
    </nc>
  </rcc>
  <rcc rId="508" sId="1" numFmtId="11">
    <oc r="J23">
      <f>120/100*I23</f>
    </oc>
    <nc r="J23">
      <v>5.37</v>
    </nc>
  </rcc>
  <rcc rId="509" sId="1" numFmtId="11">
    <oc r="I23">
      <v>38.72</v>
    </oc>
    <nc r="I23">
      <v>4.4800000000000004</v>
    </nc>
  </rcc>
  <rcc rId="510" sId="1">
    <oc r="D23" t="inlineStr">
      <is>
        <t>Tube D30</t>
      </is>
    </oc>
    <nc r="D23" t="inlineStr">
      <is>
        <t>Tube acier D30 L100</t>
      </is>
    </nc>
  </rcc>
  <rfmt sheetId="1" sqref="L24" start="0" length="0">
    <dxf>
      <font>
        <sz val="12"/>
      </font>
    </dxf>
  </rfmt>
  <rcc rId="511" sId="1">
    <nc r="L24" t="inlineStr">
      <is>
        <t>4 pièces nécessaires</t>
      </is>
    </nc>
  </rcc>
  <rcc rId="512" sId="1">
    <oc r="D22" t="inlineStr">
      <is>
        <t>Tige filetée M10</t>
      </is>
    </oc>
    <nc r="D22" t="inlineStr">
      <is>
        <t>Tige filetée M10 L200</t>
      </is>
    </nc>
  </rcc>
  <rcc rId="513" sId="1">
    <oc r="E22" t="inlineStr">
      <is>
        <t>530-343</t>
      </is>
    </oc>
    <nc r="E22"/>
  </rcc>
  <rcc rId="514" sId="1" xfDxf="1" dxf="1">
    <oc r="F22" t="inlineStr">
      <is>
        <t>https://fr.rs-online.com/web/p/tige-filetees/0530343/</t>
      </is>
    </oc>
    <nc r="F22" t="inlineStr">
      <is>
        <t>https://www.leroymerlin.fr/v3/p/produits/lot-de-2-tiges-filetees-acier-zingue-l-200-x-diam-10-mm-standers-e123816</t>
      </is>
    </nc>
  </rcc>
  <rcc rId="515" sId="1">
    <oc r="G22" t="inlineStr">
      <is>
        <t>RS</t>
      </is>
    </oc>
    <nc r="G22" t="inlineStr">
      <is>
        <t>Leroy Merlin</t>
      </is>
    </nc>
  </rcc>
  <rcc rId="516" sId="1">
    <oc r="L22" t="inlineStr">
      <is>
        <t>2x 250 mm nécessaires</t>
      </is>
    </oc>
    <nc r="L22" t="inlineStr">
      <is>
        <t>2x 200 mm nécessaires</t>
      </is>
    </nc>
  </rcc>
  <rcc rId="517" sId="1" numFmtId="11">
    <oc r="J22">
      <f>120/100*I22</f>
    </oc>
    <nc r="J22">
      <v>4</v>
    </nc>
  </rcc>
  <rcc rId="518" sId="1" numFmtId="11">
    <oc r="I22">
      <v>22.14</v>
    </oc>
    <nc r="I22">
      <v>3.33</v>
    </nc>
  </rcc>
  <rcc rId="519" sId="1">
    <oc r="K22">
      <f>H22*J22</f>
    </oc>
    <nc r="K22">
      <f>H22*J22</f>
    </nc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0" sId="1" odxf="1" dxf="1">
    <nc r="B41" t="inlineStr">
      <is>
        <t>H1</t>
      </is>
    </nc>
    <odxf>
      <font>
        <sz val="12"/>
      </font>
    </odxf>
    <ndxf>
      <font>
        <sz val="12"/>
      </font>
    </ndxf>
  </rcc>
  <rcc rId="521" sId="1" odxf="1" dxf="1">
    <nc r="C41" t="inlineStr">
      <is>
        <t>bridage du fil avant decoupe</t>
      </is>
    </nc>
    <odxf>
      <font>
        <sz val="12"/>
      </font>
    </odxf>
    <ndxf>
      <font>
        <sz val="12"/>
      </font>
    </ndxf>
  </rcc>
  <rcc rId="522" sId="1" odxf="1" dxf="1">
    <nc r="D41" t="inlineStr">
      <is>
        <t>p clip</t>
      </is>
    </nc>
    <odxf>
      <font>
        <sz val="12"/>
      </font>
    </odxf>
    <ndxf>
      <font>
        <sz val="12"/>
      </font>
    </ndxf>
  </rcc>
  <rfmt sheetId="1" sqref="E44" start="0" length="0">
    <dxf>
      <font>
        <sz val="11"/>
        <color theme="1"/>
        <name val="Calibri"/>
        <scheme val="minor"/>
      </font>
      <alignment horizontal="general" vertical="bottom" readingOrder="0"/>
    </dxf>
  </rfmt>
  <rfmt sheetId="1" xfDxf="1" sqref="E44" start="0" length="0">
    <dxf>
      <font>
        <b/>
        <sz val="13.2"/>
        <color rgb="FF333333"/>
        <name val="Arial"/>
        <scheme val="none"/>
      </font>
      <alignment horizontal="left" vertical="center" indent="1" readingOrder="0"/>
      <border outline="0">
        <left style="medium">
          <color rgb="FFFFFFFF"/>
        </left>
      </border>
    </dxf>
  </rfmt>
  <rcc rId="523" sId="1" odxf="1" dxf="1">
    <nc r="E41" t="inlineStr">
      <is>
        <t>187-7592</t>
      </is>
    </nc>
    <odxf>
      <font>
        <sz val="12"/>
      </font>
    </odxf>
    <ndxf>
      <font>
        <sz val="12"/>
      </font>
    </ndxf>
  </rcc>
  <rfmt sheetId="1" sqref="F41" start="0" length="0">
    <dxf>
      <font>
        <sz val="11"/>
        <color theme="1"/>
        <name val="Calibri"/>
        <scheme val="minor"/>
      </font>
      <alignment horizontal="general" vertical="bottom" readingOrder="0"/>
    </dxf>
  </rfmt>
  <rcc rId="524" sId="1" xfDxf="1" dxf="1">
    <nc r="F41" t="inlineStr">
      <is>
        <t>https://fr.rs-online.com/web/p/p-clips/1877592/</t>
      </is>
    </nc>
  </rcc>
  <rcc rId="525" sId="1" odxf="1" dxf="1">
    <nc r="G41" t="inlineStr">
      <is>
        <t>RS</t>
      </is>
    </nc>
    <odxf>
      <font>
        <sz val="12"/>
      </font>
    </odxf>
    <ndxf>
      <font>
        <sz val="12"/>
      </font>
    </ndxf>
  </rcc>
  <rcc rId="526" sId="1">
    <nc r="H41">
      <v>1</v>
    </nc>
  </rcc>
  <rfmt sheetId="1" sqref="J41" start="0" length="0">
    <dxf>
      <font>
        <sz val="12"/>
      </font>
    </dxf>
  </rfmt>
  <rcc rId="527" sId="1" numFmtId="11">
    <oc r="J41">
      <f>120/100*I41</f>
    </oc>
    <nc r="J41">
      <v>10.61</v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5F99953F_3AEC_4F3D_A159_D7FBB44A9D40_.wvu.PrintArea" hidden="1" oldHidden="1">
    <formula>Nomenclature!$B$2:$L$4</formula>
  </rdn>
  <rdn rId="0" localSheetId="1" customView="1" name="Z_5F99953F_3AEC_4F3D_A159_D7FBB44A9D40_.wvu.FilterData" hidden="1" oldHidden="1">
    <formula>Nomenclature!$B$3:$L$3</formula>
  </rdn>
  <rcv guid="{5F99953F-3AEC-4F3D-A159-D7FBB44A9D40}" action="add"/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0" sId="1" odxf="1" dxf="1">
    <nc r="B42" t="inlineStr">
      <is>
        <t>COLORATION A</t>
      </is>
    </nc>
    <odxf>
      <font>
        <sz val="12"/>
      </font>
    </odxf>
    <ndxf>
      <font>
        <sz val="12"/>
      </font>
    </ndxf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9" sId="1">
    <nc r="B21" t="inlineStr">
      <is>
        <t>A2</t>
      </is>
    </nc>
  </rcc>
  <rcc rId="250" sId="1" odxf="1" dxf="1">
    <nc r="C21" t="inlineStr">
      <is>
        <t>Arret axial arbres poulies</t>
      </is>
    </nc>
    <odxf>
      <font>
        <sz val="12"/>
      </font>
    </odxf>
    <ndxf>
      <font>
        <sz val="12"/>
      </font>
    </ndxf>
  </rcc>
  <rcc rId="251" sId="1" odxf="1" dxf="1">
    <nc r="D21" t="inlineStr">
      <is>
        <t>Goupille Beta</t>
      </is>
    </nc>
    <odxf>
      <font>
        <sz val="12"/>
      </font>
    </odxf>
    <ndxf>
      <font>
        <sz val="12"/>
      </font>
    </ndxf>
  </rcc>
  <rfmt sheetId="1" xfDxf="1" sqref="E21" start="0" length="0">
    <dxf>
      <font>
        <sz val="12"/>
      </font>
      <alignment horizontal="center" vertical="center" readingOrder="0"/>
    </dxf>
  </rfmt>
  <rcc rId="252" sId="1" xfDxf="1" dxf="1">
    <nc r="F21" t="inlineStr">
      <is>
        <t>https://www.amazon.fr/Goupille-beta-2mm-48mm-AISI/dp/B001MSEGNQ/ref=sr_1_1_sspa?__mk_fr_FR=%C3%85M%C3%85%C5%BD%C3%95%C3%91&amp;keywords=goupille+beta+2mm&amp;qid=1576578127&amp;sr=8-1-spons&amp;psc=1&amp;spLa=ZW5jcnlwdGVkUXVhbGlmaWVyPUE5MEg1RFNMTkhNVTgmZW5jcnlwdGVkSWQ9QTA5NzMzNzcxTkpKWTNCWTlUUENIJmVuY3J5cHRlZEFkSWQ9QTA1MTgxNzhYU0tMMVA3WFkzQjYmd2lkZ2V0TmFtZT1zcF9hdGYmYWN0aW9uPWNsaWNrUmVkaXJlY3QmZG9Ob3RMb2dDbGljaz10cnVl</t>
      </is>
    </nc>
    <ndxf>
      <font>
        <sz val="12"/>
        <color auto="1"/>
      </font>
      <alignment horizontal="center" vertical="center" readingOrder="0"/>
    </ndxf>
  </rcc>
  <rcc rId="253" sId="1" odxf="1" dxf="1">
    <nc r="G21" t="inlineStr">
      <is>
        <t>Amazon</t>
      </is>
    </nc>
    <odxf>
      <font>
        <sz val="12"/>
      </font>
    </odxf>
    <ndxf>
      <font>
        <sz val="12"/>
      </font>
    </ndxf>
  </rcc>
  <rcc rId="254" sId="1">
    <nc r="H21">
      <v>3</v>
    </nc>
  </rcc>
  <rfmt sheetId="1" sqref="I21" start="0" length="0">
    <dxf>
      <font>
        <sz val="12"/>
      </font>
    </dxf>
  </rfmt>
  <rcc rId="255" sId="1">
    <nc r="I21">
      <f>0.69*3</f>
    </nc>
  </rcc>
  <rcc rId="256" sId="1" numFmtId="11">
    <oc r="J21">
      <f>120/100*I21</f>
    </oc>
    <nc r="J21">
      <f>3*0.69</f>
    </nc>
  </rcc>
  <rfmt sheetId="1" xfDxf="1" sqref="E22" start="0" length="0">
    <dxf>
      <font>
        <sz val="12"/>
      </font>
      <alignment horizontal="center" vertical="center" readingOrder="0"/>
    </dxf>
  </rfmt>
  <rcc rId="257" sId="1">
    <nc r="E21">
      <v>827342</v>
    </nc>
  </rcc>
  <rfmt sheetId="1" sqref="B22" start="0" length="0">
    <dxf>
      <font>
        <sz val="12"/>
      </font>
    </dxf>
  </rfmt>
  <rfmt sheetId="1" xfDxf="1" sqref="F22" start="0" length="0">
    <dxf>
      <font>
        <sz val="12"/>
        <color auto="1"/>
      </font>
      <alignment horizontal="center" vertical="center" readingOrder="0"/>
    </dxf>
  </rfmt>
  <rfmt sheetId="1" sqref="G22" start="0" length="0">
    <dxf>
      <font>
        <sz val="12"/>
      </font>
    </dxf>
  </rfmt>
  <rfmt sheetId="1" sqref="C22" start="0" length="0">
    <dxf>
      <font>
        <sz val="12"/>
      </font>
    </dxf>
  </rfmt>
  <rfmt sheetId="1" sqref="D22" start="0" length="0">
    <dxf>
      <font>
        <sz val="12"/>
      </font>
    </dxf>
  </rfmt>
  <rcc rId="258" sId="1" numFmtId="11">
    <oc r="J22">
      <f>120/100*I22</f>
    </oc>
    <nc r="J22"/>
  </rcc>
  <rcc rId="259" sId="1">
    <oc r="K22">
      <f>H22*J22</f>
    </oc>
    <nc r="K22"/>
  </rcc>
  <rdn rId="0" localSheetId="1" customView="1" name="Z_6926B3DF_8562_4DF8_9D3B_CC06B6C6FC84_.wvu.PrintArea" hidden="1" oldHidden="1">
    <formula>Nomenclature!$B$2:$L$4</formula>
  </rdn>
  <rdn rId="0" localSheetId="1" customView="1" name="Z_6926B3DF_8562_4DF8_9D3B_CC06B6C6FC84_.wvu.FilterData" hidden="1" oldHidden="1">
    <formula>Nomenclature!$B$3:$L$41</formula>
  </rdn>
  <rcv guid="{6926B3DF-8562-4DF8-9D3B-CC06B6C6FC84}" action="add"/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1" sId="1" xfDxf="1" dxf="1">
    <nc r="F42" t="inlineStr">
      <is>
        <t>https://www.bricodepot.fr/catalogue/profile-en-u-aluminium-brut-l-250m15x20x15-mm-interieur-17mm/prod1723/</t>
      </is>
    </nc>
    <ndxf>
      <font>
        <sz val="12"/>
        <color auto="1"/>
      </font>
      <alignment horizontal="center" vertical="center" readingOrder="0"/>
    </ndxf>
  </rcc>
  <rfmt sheetId="1" sqref="E42" start="0" length="0">
    <dxf>
      <font>
        <sz val="11"/>
        <color theme="1"/>
        <name val="Calibri"/>
        <scheme val="minor"/>
      </font>
      <alignment horizontal="general" vertical="bottom" readingOrder="0"/>
    </dxf>
  </rfmt>
  <rcc rId="532" sId="1" xfDxf="1" dxf="1">
    <nc r="E42">
      <v>171347</v>
    </nc>
    <ndxf>
      <font>
        <sz val="9"/>
        <color rgb="FF7F7F7F"/>
        <name val="Arial"/>
        <scheme val="none"/>
      </font>
    </ndxf>
  </rcc>
  <rfmt sheetId="1" sqref="E42" start="0" length="2147483647">
    <dxf>
      <font>
        <name val="Calibri"/>
        <scheme val="minor"/>
      </font>
    </dxf>
  </rfmt>
  <rfmt sheetId="1" sqref="E42" start="0" length="2147483647">
    <dxf>
      <font>
        <sz val="12"/>
      </font>
    </dxf>
  </rfmt>
  <rfmt sheetId="1" sqref="E42" start="0" length="2147483647">
    <dxf>
      <font>
        <color theme="1"/>
      </font>
    </dxf>
  </rfmt>
  <rfmt sheetId="1" sqref="E42">
    <dxf>
      <alignment horizontal="center" readingOrder="0"/>
    </dxf>
  </rfmt>
  <rcc rId="533" sId="1" odxf="1" dxf="1">
    <nc r="G42" t="inlineStr">
      <is>
        <t>brico depot</t>
      </is>
    </nc>
    <odxf>
      <font>
        <sz val="12"/>
      </font>
    </odxf>
    <ndxf>
      <font>
        <sz val="12"/>
      </font>
    </ndxf>
  </rcc>
  <rcc rId="534" sId="1">
    <nc r="H42">
      <v>1</v>
    </nc>
  </rcc>
  <rcc rId="535" sId="1" numFmtId="11">
    <oc r="J42">
      <f>120/100*I42</f>
    </oc>
    <nc r="J42">
      <v>10.199999999999999</v>
    </nc>
  </rcc>
  <rcc rId="536" sId="1" numFmtId="11">
    <oc r="K42">
      <f>H42*J42</f>
    </oc>
    <nc r="K42">
      <v>10.199999999999999</v>
    </nc>
  </rcc>
  <rcc rId="537" sId="1" odxf="1" dxf="1">
    <nc r="L42" t="inlineStr">
      <is>
        <t>profilé en U coloration B</t>
      </is>
    </nc>
    <odxf>
      <font>
        <sz val="12"/>
      </font>
    </odxf>
    <ndxf>
      <font>
        <sz val="12"/>
      </font>
    </ndxf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8" sId="1" odxf="1" dxf="1">
    <nc r="C43" t="inlineStr">
      <is>
        <t>anneau ressort soudage fil</t>
      </is>
    </nc>
    <odxf>
      <font>
        <sz val="12"/>
      </font>
    </odxf>
    <ndxf>
      <font>
        <sz val="12"/>
      </font>
    </ndxf>
  </rcc>
  <rcc rId="539" sId="1" odxf="1" dxf="1">
    <nc r="D43" t="inlineStr">
      <is>
        <t>anneau de levage</t>
      </is>
    </nc>
    <odxf>
      <font>
        <sz val="12"/>
      </font>
    </odxf>
    <ndxf>
      <font>
        <sz val="12"/>
      </font>
    </ndxf>
  </rcc>
  <rfmt sheetId="1" sqref="E43" start="0" length="0">
    <dxf>
      <font>
        <sz val="11"/>
        <color theme="1"/>
        <name val="Calibri"/>
        <scheme val="minor"/>
      </font>
      <alignment horizontal="general" vertical="bottom" readingOrder="0"/>
    </dxf>
  </rfmt>
  <rfmt sheetId="1" xfDxf="1" sqref="E43" start="0" length="0">
    <dxf>
      <font>
        <sz val="9"/>
        <color rgb="FF333333"/>
        <name val="Arial"/>
        <scheme val="none"/>
      </font>
    </dxf>
  </rfmt>
  <rfmt sheetId="1" sqref="F43" start="0" length="0">
    <dxf>
      <font>
        <sz val="11"/>
        <color theme="1"/>
        <name val="Calibri"/>
        <scheme val="minor"/>
      </font>
      <alignment horizontal="general" vertical="bottom" readingOrder="0"/>
    </dxf>
  </rfmt>
  <rfmt sheetId="1" xfDxf="1" sqref="F43" start="0" length="0"/>
  <rcc rId="540" sId="1" odxf="1" dxf="1">
    <nc r="G43" t="inlineStr">
      <is>
        <t>amazon</t>
      </is>
    </nc>
    <odxf>
      <font>
        <sz val="12"/>
      </font>
    </odxf>
    <ndxf>
      <font>
        <sz val="12"/>
      </font>
    </ndxf>
  </rcc>
  <rcc rId="541" sId="1">
    <nc r="H43">
      <v>1</v>
    </nc>
  </rcc>
  <rfmt sheetId="1" sqref="E43" start="0" length="0">
    <dxf>
      <font>
        <sz val="11"/>
        <color theme="1"/>
        <name val="Calibri"/>
        <scheme val="minor"/>
      </font>
    </dxf>
  </rfmt>
  <rcc rId="542" sId="1" xfDxf="1" dxf="1">
    <nc r="E43" t="inlineStr">
      <is>
        <t>B07PQPKWKP</t>
      </is>
    </nc>
    <ndxf>
      <font>
        <sz val="9"/>
        <color rgb="FF333333"/>
        <name val="Arial"/>
        <scheme val="none"/>
      </font>
      <fill>
        <patternFill patternType="solid">
          <bgColor rgb="FFFFFFFF"/>
        </patternFill>
      </fill>
      <alignment vertical="top" wrapText="1" indent="1" readingOrder="0"/>
      <border outline="0">
        <top style="dotted">
          <color rgb="FFCCCCCC"/>
        </top>
      </border>
    </ndxf>
  </rcc>
  <rcc rId="543" sId="1" xfDxf="1" dxf="1">
    <nc r="F43" t="inlineStr">
      <is>
        <t>https://www.amazon.fr/M10X18-Inoxydable-Filetage-Anneau-Machines/dp/B07PQPKWKP/ref=sr_1_3?__mk_fr_FR=%C3%85M%C3%85%C5%BD%C3%95%C3%91&amp;keywords=anneau%2Bfilet%C3%A9&amp;qid=1583940657&amp;sr=8-3&amp;th=1</t>
      </is>
    </nc>
  </rcc>
  <rcc rId="544" sId="1" numFmtId="11">
    <nc r="I43">
      <v>10.99</v>
    </nc>
  </rcc>
  <rcc rId="545" sId="1" odxf="1" dxf="1">
    <nc r="L43" t="inlineStr">
      <is>
        <t>sur amazon car non existant sur rs</t>
      </is>
    </nc>
    <odxf>
      <font>
        <sz val="12"/>
      </font>
    </odxf>
    <ndxf>
      <font>
        <sz val="12"/>
      </font>
    </ndxf>
  </rcc>
  <rcc rId="546" sId="1" odxf="1" dxf="1">
    <nc r="B43" t="inlineStr">
      <is>
        <t>COLORATION A</t>
      </is>
    </nc>
    <odxf>
      <font>
        <sz val="12"/>
      </font>
    </odxf>
    <ndxf>
      <font>
        <sz val="12"/>
      </font>
    </ndxf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F43" start="0" length="0">
    <dxf>
      <font>
        <sz val="11"/>
        <color theme="1"/>
        <name val="Calibri"/>
        <scheme val="minor"/>
      </font>
      <alignment horizontal="general" vertical="bottom" readingOrder="0"/>
    </dxf>
  </rfmt>
  <rcc rId="547" sId="1" numFmtId="11">
    <oc r="K43">
      <f>H43*J43</f>
    </oc>
    <nc r="K43">
      <v>1.99</v>
    </nc>
  </rcc>
  <rcc rId="548" sId="1" numFmtId="11">
    <oc r="J43">
      <f>120/100*I43</f>
    </oc>
    <nc r="J43">
      <v>1.99</v>
    </nc>
  </rcc>
  <rcv guid="{74095561-0967-4DF8-BC01-374DB0C19F6C}" action="delete"/>
  <rdn rId="0" localSheetId="1" customView="1" name="Z_74095561_0967_4DF8_BC01_374DB0C19F6C_.wvu.PrintArea" hidden="1" oldHidden="1">
    <formula>Nomenclature!$B$2:$L$4</formula>
    <oldFormula>Nomenclature!$B$2:$L$4</oldFormula>
  </rdn>
  <rdn rId="0" localSheetId="1" customView="1" name="Z_74095561_0967_4DF8_BC01_374DB0C19F6C_.wvu.FilterData" hidden="1" oldHidden="1">
    <formula>Nomenclature!$B$3:$L$43</formula>
    <oldFormula>Nomenclature!$B$3:$L$43</oldFormula>
  </rdn>
  <rcv guid="{74095561-0967-4DF8-BC01-374DB0C19F6C}" action="add"/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1" sId="1" numFmtId="11">
    <oc r="I43">
      <v>10.99</v>
    </oc>
    <nc r="I43"/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100" sheetId="1" source="B6" destination="B5" sourceSheetId="1">
    <rfmt sheetId="1" sqref="B5" start="0" length="0">
      <dxf>
        <font>
          <sz val="12"/>
          <color theme="1"/>
          <name val="Calibri"/>
          <scheme val="minor"/>
        </font>
        <alignment horizontal="center" vertical="center" readingOrder="0"/>
      </dxf>
    </rfmt>
  </rm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" sId="1">
    <nc r="B6" t="inlineStr">
      <is>
        <t>B2</t>
      </is>
    </nc>
  </rcc>
  <rcc rId="102" sId="1">
    <nc r="C6" t="inlineStr">
      <is>
        <t>acheminement du fil</t>
      </is>
    </nc>
  </rcc>
  <rfmt sheetId="1" sqref="E6" start="0" length="0">
    <dxf>
      <font>
        <sz val="11"/>
        <color theme="1"/>
        <name val="Calibri"/>
        <scheme val="minor"/>
      </font>
      <alignment horizontal="general" vertical="bottom" readingOrder="0"/>
    </dxf>
  </rfmt>
  <rfmt sheetId="1" sqref="E6" start="0" length="0">
    <dxf>
      <font>
        <sz val="13.2"/>
        <color rgb="FF333333"/>
        <name val="Arial"/>
        <scheme val="none"/>
      </font>
    </dxf>
  </rfmt>
  <rfmt sheetId="1" xfDxf="1" sqref="E6" start="0" length="0">
    <dxf>
      <font>
        <sz val="13.2"/>
        <color rgb="FF333333"/>
        <name val="Arial"/>
        <scheme val="none"/>
      </font>
      <alignment horizontal="left" vertical="center" indent="1" readingOrder="0"/>
      <border outline="0">
        <left style="medium">
          <color rgb="FFC2CCCE"/>
        </left>
      </border>
    </dxf>
  </rfmt>
  <rcc rId="103" sId="1">
    <nc r="D6" t="inlineStr">
      <is>
        <t>poulie à gorge creuse</t>
      </is>
    </nc>
  </rcc>
  <rfmt sheetId="1" sqref="F6" start="0" length="0">
    <dxf>
      <font>
        <sz val="11"/>
        <color theme="1"/>
        <name val="Calibri"/>
        <scheme val="minor"/>
      </font>
      <alignment horizontal="general" vertical="bottom" readingOrder="0"/>
    </dxf>
  </rfmt>
  <rcc rId="104" sId="1" xfDxf="1" dxf="1">
    <nc r="F6" t="inlineStr">
      <is>
        <t>https://fr.rs-online.com/web/p/poulies-pour-courroies-trapezoidales/3520664/?relevancy-data=636F3D3126696E3D4931384E525353746F636B4E756D626572266C753D656E266D6D3D6D61746368616C6C26706D3D5E2828282872737C5253295B205D3F293F285C647B337D5B5C2D5C735D3F5C647B332C347D5B705061415D3F29297C283235285C647B387D7C5C647B317D5C2D5C647B377D2929292426706F3D3126736E3D592673723D2673743D52535F53544F434B5F4E554D4245522677633D4E4F4E45267573743D3335322D30363634267374613D3335323036363426&amp;searchHistory=%7B%22enabled%22%3Atrue%7D</t>
      </is>
    </nc>
  </rcc>
  <rm rId="105" sheetId="1" source="F6" destination="F7" sourceSheetId="1">
    <rfmt sheetId="1" sqref="F7" start="0" length="0">
      <dxf>
        <font>
          <sz val="12"/>
          <color auto="1"/>
          <name val="Calibri"/>
          <scheme val="minor"/>
        </font>
        <alignment horizontal="center" vertical="center" readingOrder="0"/>
      </dxf>
    </rfmt>
  </rm>
  <rcc rId="106" sId="1">
    <nc r="G6" t="inlineStr">
      <is>
        <t>radiospare</t>
      </is>
    </nc>
  </rcc>
  <rm rId="107" sheetId="1" source="F7" destination="F6" sourceSheetId="1">
    <rfmt sheetId="1" sqref="F6" start="0" length="0">
      <dxf>
        <font>
          <sz val="12"/>
          <color auto="1"/>
          <name val="Calibri"/>
          <scheme val="minor"/>
        </font>
        <alignment horizontal="center" vertical="center" readingOrder="0"/>
      </dxf>
    </rfmt>
  </rm>
  <rcc rId="108" sId="1">
    <nc r="H6">
      <v>3</v>
    </nc>
  </rcc>
  <rcc rId="109" sId="1">
    <nc r="I6">
      <v>2.37</v>
    </nc>
  </rcc>
  <rcc rId="110" sId="1">
    <nc r="E6" t="inlineStr">
      <is>
        <t> AF4P32/2N/D</t>
      </is>
    </nc>
  </rcc>
  <rdn rId="0" localSheetId="1" customView="1" name="Z_44CCB18D_A7D9_4239_9EE1_4435959AD5B4_.wvu.PrintArea" hidden="1" oldHidden="1">
    <formula>Nomenclature!$B$2:$L$4</formula>
  </rdn>
  <rdn rId="0" localSheetId="1" customView="1" name="Z_44CCB18D_A7D9_4239_9EE1_4435959AD5B4_.wvu.FilterData" hidden="1" oldHidden="1">
    <formula>Nomenclature!$B$3:$J$4</formula>
  </rdn>
  <rcv guid="{44CCB18D-A7D9-4239-9EE1-4435959AD5B4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E5">
    <dxf>
      <alignment horizontal="center" readingOrder="0"/>
    </dxf>
  </rfmt>
  <rfmt sheetId="1" sqref="E1:E1048576" start="0" length="2147483647">
    <dxf>
      <font/>
    </dxf>
  </rfmt>
  <rfmt sheetId="1" sqref="E1:E1048576" start="0" length="2147483647">
    <dxf>
      <font>
        <sz val="12"/>
      </font>
    </dxf>
  </rfmt>
  <rdn rId="0" localSheetId="1" customView="1" name="Z_D329826A_374F_43F0_B52E_3CEFFC2E2FF2_.wvu.PrintArea" hidden="1" oldHidden="1">
    <formula>Nomenclature!$B$2:$L$4</formula>
  </rdn>
  <rdn rId="0" localSheetId="1" customView="1" name="Z_D329826A_374F_43F0_B52E_3CEFFC2E2FF2_.wvu.FilterData" hidden="1" oldHidden="1">
    <formula>Nomenclature!$B$3:$J$4</formula>
  </rdn>
  <rcv guid="{D329826A-374F-43F0-B52E-3CEFFC2E2FF2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F7" start="0" length="0">
    <dxf>
      <font>
        <sz val="11"/>
        <color theme="1"/>
        <name val="Calibri"/>
        <scheme val="minor"/>
      </font>
      <alignment horizontal="general" vertical="bottom" readingOrder="0"/>
    </dxf>
  </rfmt>
  <rcc rId="115" sId="1" xfDxf="1" dxf="1">
    <nc r="F7" t="inlineStr">
      <is>
        <t>https://www.amazon.fr/Roulement-Guidage-Mouvement-Lin%C3%A9aire-Syst%C3%A8me/dp/B07KS329GF/ref=asc_df_B07KS329GF/?tag=googshopfr-21&amp;linkCode=df0&amp;hvadid=330871957614&amp;hvpos=1o4&amp;hvnetw=g&amp;hvrand=12250136749780079184&amp;hvpone=&amp;hvptwo=&amp;hvqmt=&amp;hvdev=c&amp;hvdvcmdl=&amp;hvlocint=&amp;hvlocphy=9056017&amp;hvtargid=pla-660550587243&amp;psc=1&amp;tag=&amp;ref=&amp;adgrpid=65412466494&amp;hvpone=&amp;hvptwo=&amp;hvadid=330871957614&amp;hvpos=1o4&amp;hvnetw=g&amp;hvrand=12250136749780079184&amp;hvqmt=&amp;hvdev=c&amp;hvdvcmdl=&amp;hvlocint=&amp;hvlocphy=9056017&amp;hvtargid=pla-660550587243</t>
      </is>
    </nc>
  </rcc>
  <rcc rId="116" sId="1">
    <nc r="B7" t="inlineStr">
      <is>
        <t>I2</t>
      </is>
    </nc>
  </rcc>
  <rcc rId="117" sId="1">
    <nc r="C7" t="inlineStr">
      <is>
        <t>acheminement du fil</t>
      </is>
    </nc>
  </rcc>
  <rcc rId="118" sId="1">
    <nc r="D7" t="inlineStr">
      <is>
        <t>poulie</t>
      </is>
    </nc>
  </rcc>
  <rcc rId="119" sId="1" xfDxf="1" dxf="1">
    <nc r="E7" t="inlineStr">
      <is>
        <t>Estink9zmu5xbsg4</t>
      </is>
    </nc>
    <ndxf>
      <font>
        <sz val="12"/>
      </font>
      <alignment horizontal="center" vertical="center" readingOrder="0"/>
    </ndxf>
  </rcc>
  <rcc rId="120" sId="1">
    <nc r="G7" t="inlineStr">
      <is>
        <t>Amazon</t>
      </is>
    </nc>
  </rcc>
  <rcc rId="121" sId="1">
    <nc r="H7">
      <v>1</v>
    </nc>
  </rcc>
  <rcc rId="122" sId="1">
    <nc r="I7">
      <v>6.49</v>
    </nc>
  </rcc>
  <rdn rId="0" localSheetId="1" customView="1" name="Z_CBBC7E10_7364_44DA_994C_64AC91B006C4_.wvu.PrintArea" hidden="1" oldHidden="1">
    <formula>Nomenclature!$B$2:$L$4</formula>
  </rdn>
  <rdn rId="0" localSheetId="1" customView="1" name="Z_CBBC7E10_7364_44DA_994C_64AC91B006C4_.wvu.FilterData" hidden="1" oldHidden="1">
    <formula>Nomenclature!$B$3:$J$4</formula>
  </rdn>
  <rcv guid="{CBBC7E10-7364-44DA-994C-64AC91B006C4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" sId="1" odxf="1" dxf="1">
    <nc r="B8" t="inlineStr">
      <is>
        <t>D2</t>
      </is>
    </nc>
    <odxf>
      <font>
        <sz val="12"/>
      </font>
    </odxf>
    <ndxf>
      <font>
        <sz val="12"/>
      </font>
    </ndxf>
  </rcc>
  <rcc rId="126" sId="1" odxf="1" dxf="1">
    <nc r="D8" t="inlineStr">
      <is>
        <t>Poignées</t>
      </is>
    </nc>
    <odxf>
      <font>
        <sz val="12"/>
      </font>
    </odxf>
    <ndxf>
      <font>
        <sz val="12"/>
      </font>
    </ndxf>
  </rcc>
  <rcc rId="127" sId="1" odxf="1" dxf="1">
    <nc r="C8" t="inlineStr">
      <is>
        <t>Découpe fil</t>
      </is>
    </nc>
    <odxf>
      <font>
        <sz val="12"/>
      </font>
    </odxf>
    <ndxf>
      <font>
        <sz val="12"/>
      </font>
    </ndxf>
  </rcc>
  <rcc rId="128" sId="1" odxf="1" dxf="1">
    <nc r="E8" t="inlineStr">
      <is>
        <t>237-439</t>
      </is>
    </nc>
    <odxf>
      <font>
        <sz val="12"/>
      </font>
    </odxf>
    <ndxf>
      <font>
        <sz val="12"/>
      </font>
    </ndxf>
  </rcc>
  <rcc rId="129" sId="1">
    <nc r="F8" t="inlineStr">
      <is>
        <t>https://fr.rs-online.com/web/p/poignees-de-tiroirs-et-d-armoires/0237439/</t>
      </is>
    </nc>
  </rcc>
  <rcc rId="130" sId="1" odxf="1" dxf="1">
    <nc r="G8" t="inlineStr">
      <is>
        <t>RS</t>
      </is>
    </nc>
    <odxf>
      <font>
        <sz val="12"/>
      </font>
    </odxf>
    <ndxf>
      <font>
        <sz val="12"/>
      </font>
    </ndxf>
  </rcc>
  <rcc rId="131" sId="1">
    <nc r="H8">
      <v>2</v>
    </nc>
  </rcc>
  <rcc rId="132" sId="1" numFmtId="11">
    <oc r="J8">
      <f>120/100*I6</f>
    </oc>
    <nc r="J8">
      <v>14.54</v>
    </nc>
  </rcc>
  <rcc rId="133" sId="1">
    <nc r="I8">
      <v>12.12</v>
    </nc>
  </rcc>
  <rfmt sheetId="1" sqref="L8" start="0" length="0">
    <dxf>
      <font>
        <sz val="12"/>
      </font>
    </dxf>
  </rfmt>
  <rcc rId="134" sId="1">
    <nc r="L8" t="inlineStr">
      <is>
        <t>Poignées pour la découpe + la portabilité</t>
      </is>
    </nc>
  </rcc>
  <rdn rId="0" localSheetId="1" customView="1" name="Z_4D7B3A9F_D618_4ABD_9F08_406C7649298D_.wvu.PrintArea" hidden="1" oldHidden="1">
    <formula>Nomenclature!$B$2:$L$4</formula>
  </rdn>
  <rdn rId="0" localSheetId="1" customView="1" name="Z_4D7B3A9F_D618_4ABD_9F08_406C7649298D_.wvu.FilterData" hidden="1" oldHidden="1">
    <formula>Nomenclature!$B$3:$L$3</formula>
  </rdn>
  <rcv guid="{4D7B3A9F-D618-4ABD-9F08-406C7649298D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8">
  <userInfo guid="{009CD398-401F-4C6C-83A5-0BD520A6610A}" name="lou.boccoz" id="-1116746634" dateTime="2019-10-25T15:53:09"/>
  <userInfo guid="{720F37AE-AC22-4868-A7FB-F1CD96D4A14F}" name="harold.camilli" id="-1797817713" dateTime="2019-11-04T15:10:50"/>
  <userInfo guid="{720F37AE-AC22-4868-A7FB-F1CD96D4A14F}" name="guilhem.chenavier" id="-917935770" dateTime="2019-11-04T15:11:08"/>
  <userInfo guid="{720F37AE-AC22-4868-A7FB-F1CD96D4A14F}" name="louan.velay" id="-2032551599" dateTime="2019-11-04T15:55:49"/>
  <userInfo guid="{D14A1F9C-7EA4-4D57-A250-B9A18935E78D}" name="ERNESTO André" id="-881577825" dateTime="2019-11-05T09:39:08"/>
  <userInfo guid="{D14A1F9C-7EA4-4D57-A250-B9A18935E78D}" name="romain.dogliani" id="-1114944205" dateTime="2019-11-05T11:27:09"/>
  <userInfo guid="{0AC632A6-51BF-431B-ABD4-3A7F1AA3AFA7}" name="a.reynaud" id="-757509953" dateTime="2019-11-18T16:02:34"/>
  <userInfo guid="{67D3BE11-AAA4-4FD8-9393-69D5D444C3EE}" name="alberic.thord" id="-773369314" dateTime="2020-01-24T13:39:58"/>
</user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18" Type="http://schemas.openxmlformats.org/officeDocument/2006/relationships/printerSettings" Target="../printerSettings/printerSettings18.bin"/><Relationship Id="rId26" Type="http://schemas.openxmlformats.org/officeDocument/2006/relationships/printerSettings" Target="../printerSettings/printerSettings26.bin"/><Relationship Id="rId3" Type="http://schemas.openxmlformats.org/officeDocument/2006/relationships/printerSettings" Target="../printerSettings/printerSettings3.bin"/><Relationship Id="rId21" Type="http://schemas.openxmlformats.org/officeDocument/2006/relationships/printerSettings" Target="../printerSettings/printerSettings21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17" Type="http://schemas.openxmlformats.org/officeDocument/2006/relationships/printerSettings" Target="../printerSettings/printerSettings17.bin"/><Relationship Id="rId25" Type="http://schemas.openxmlformats.org/officeDocument/2006/relationships/printerSettings" Target="../printerSettings/printerSettings25.bin"/><Relationship Id="rId2" Type="http://schemas.openxmlformats.org/officeDocument/2006/relationships/printerSettings" Target="../printerSettings/printerSettings2.bin"/><Relationship Id="rId16" Type="http://schemas.openxmlformats.org/officeDocument/2006/relationships/printerSettings" Target="../printerSettings/printerSettings16.bin"/><Relationship Id="rId20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24" Type="http://schemas.openxmlformats.org/officeDocument/2006/relationships/printerSettings" Target="../printerSettings/printerSettings24.bin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15.bin"/><Relationship Id="rId23" Type="http://schemas.openxmlformats.org/officeDocument/2006/relationships/printerSettings" Target="../printerSettings/printerSettings23.bin"/><Relationship Id="rId10" Type="http://schemas.openxmlformats.org/officeDocument/2006/relationships/printerSettings" Target="../printerSettings/printerSettings10.bin"/><Relationship Id="rId19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printerSettings" Target="../printerSettings/printerSettings14.bin"/><Relationship Id="rId22" Type="http://schemas.openxmlformats.org/officeDocument/2006/relationships/printerSettings" Target="../printerSettings/printerSettings2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44"/>
  <sheetViews>
    <sheetView tabSelected="1" topLeftCell="D1" zoomScale="85" zoomScaleNormal="85" zoomScaleSheetLayoutView="85" workbookViewId="0">
      <pane ySplit="3" topLeftCell="A25" activePane="bottomLeft" state="frozen"/>
      <selection pane="bottomLeft" activeCell="I45" sqref="I45"/>
    </sheetView>
  </sheetViews>
  <sheetFormatPr baseColWidth="10" defaultColWidth="11.42578125" defaultRowHeight="15.75" x14ac:dyDescent="0.25"/>
  <cols>
    <col min="1" max="1" width="4" style="9" customWidth="1"/>
    <col min="2" max="2" width="17.140625" style="9" bestFit="1" customWidth="1"/>
    <col min="3" max="3" width="32.42578125" style="9" bestFit="1" customWidth="1"/>
    <col min="4" max="4" width="55.42578125" style="10" bestFit="1" customWidth="1"/>
    <col min="5" max="5" width="18.5703125" style="9" bestFit="1" customWidth="1"/>
    <col min="6" max="6" width="18" style="11" customWidth="1"/>
    <col min="7" max="7" width="16.7109375" style="9" bestFit="1" customWidth="1"/>
    <col min="8" max="8" width="15.85546875" style="9" bestFit="1" customWidth="1"/>
    <col min="9" max="9" width="14.140625" style="9" bestFit="1" customWidth="1"/>
    <col min="10" max="10" width="14.85546875" style="9" bestFit="1" customWidth="1"/>
    <col min="11" max="11" width="15.5703125" style="9" bestFit="1" customWidth="1"/>
    <col min="12" max="12" width="59.140625" style="9" bestFit="1" customWidth="1"/>
    <col min="13" max="13" width="4.7109375" style="9" customWidth="1"/>
    <col min="14" max="16384" width="11.42578125" style="9"/>
  </cols>
  <sheetData>
    <row r="2" spans="2:12" ht="16.5" thickBot="1" x14ac:dyDescent="0.3">
      <c r="B2" s="4" t="s">
        <v>8</v>
      </c>
      <c r="C2" s="5"/>
      <c r="D2" s="5"/>
      <c r="E2" s="4"/>
      <c r="F2" s="8"/>
      <c r="G2" s="5" t="e">
        <f>SUBTOTAL(103,Nomenclature!#REF!)</f>
        <v>#REF!</v>
      </c>
      <c r="H2" s="4" t="e">
        <f>SUBTOTAL(109,Nomenclature!#REF!)</f>
        <v>#REF!</v>
      </c>
      <c r="I2" s="6" t="e">
        <f>SUBTOTAL(109,Nomenclature!#REF!)</f>
        <v>#REF!</v>
      </c>
      <c r="J2" s="6" t="e">
        <f>SUBTOTAL(109,Nomenclature!#REF!)</f>
        <v>#REF!</v>
      </c>
      <c r="K2" s="6">
        <f>SUBTOTAL(109,Nomenclature!$K$4:$K$78)</f>
        <v>853.37800000000027</v>
      </c>
      <c r="L2" s="7"/>
    </row>
    <row r="3" spans="2:12" ht="16.5" thickBot="1" x14ac:dyDescent="0.3">
      <c r="B3" s="13" t="s">
        <v>13</v>
      </c>
      <c r="C3" s="13" t="s">
        <v>6</v>
      </c>
      <c r="D3" s="14" t="s">
        <v>0</v>
      </c>
      <c r="E3" s="13" t="s">
        <v>1</v>
      </c>
      <c r="F3" s="13" t="s">
        <v>2</v>
      </c>
      <c r="G3" s="13" t="s">
        <v>3</v>
      </c>
      <c r="H3" s="13" t="s">
        <v>7</v>
      </c>
      <c r="I3" s="13" t="s">
        <v>9</v>
      </c>
      <c r="J3" s="13" t="s">
        <v>10</v>
      </c>
      <c r="K3" s="13" t="s">
        <v>23</v>
      </c>
      <c r="L3" s="15" t="s">
        <v>26</v>
      </c>
    </row>
    <row r="4" spans="2:12" ht="16.5" thickBot="1" x14ac:dyDescent="0.3">
      <c r="B4" s="16"/>
      <c r="D4" s="10" t="s">
        <v>28</v>
      </c>
      <c r="E4" s="9" t="s">
        <v>29</v>
      </c>
      <c r="F4" s="11" t="s">
        <v>30</v>
      </c>
      <c r="G4" s="28" t="s">
        <v>51</v>
      </c>
      <c r="H4" s="9">
        <v>4</v>
      </c>
      <c r="I4" s="18">
        <v>4.1900000000000004</v>
      </c>
      <c r="J4" s="18">
        <f>120/100*I4</f>
        <v>5.0280000000000005</v>
      </c>
      <c r="K4" s="18">
        <f>H4*J4</f>
        <v>20.112000000000002</v>
      </c>
      <c r="L4" s="17"/>
    </row>
    <row r="5" spans="2:12" x14ac:dyDescent="0.25">
      <c r="B5" s="9" t="s">
        <v>32</v>
      </c>
      <c r="C5" s="9" t="s">
        <v>33</v>
      </c>
      <c r="D5" s="10" t="s">
        <v>34</v>
      </c>
      <c r="E5" s="19" t="s">
        <v>35</v>
      </c>
      <c r="F5" s="11" t="s">
        <v>36</v>
      </c>
      <c r="G5" s="28" t="s">
        <v>51</v>
      </c>
      <c r="H5" s="9">
        <v>1</v>
      </c>
      <c r="I5" s="18">
        <v>2.37</v>
      </c>
      <c r="J5" s="18">
        <f>120/100*I5</f>
        <v>2.8439999999999999</v>
      </c>
      <c r="K5" s="18">
        <f t="shared" ref="K5:K43" si="0">H5*J5</f>
        <v>2.8439999999999999</v>
      </c>
    </row>
    <row r="6" spans="2:12" x14ac:dyDescent="0.25">
      <c r="B6" s="28" t="s">
        <v>32</v>
      </c>
      <c r="C6" s="28" t="s">
        <v>33</v>
      </c>
      <c r="D6" s="29" t="s">
        <v>132</v>
      </c>
      <c r="E6" s="28" t="s">
        <v>133</v>
      </c>
      <c r="F6" t="s">
        <v>134</v>
      </c>
      <c r="G6" s="28" t="s">
        <v>51</v>
      </c>
      <c r="H6" s="9">
        <v>2</v>
      </c>
      <c r="I6" s="33">
        <v>3.62</v>
      </c>
      <c r="J6" s="33">
        <v>4.34</v>
      </c>
      <c r="K6" s="33">
        <v>8.68</v>
      </c>
    </row>
    <row r="7" spans="2:12" x14ac:dyDescent="0.25">
      <c r="B7" s="28" t="s">
        <v>32</v>
      </c>
      <c r="C7" s="28" t="s">
        <v>54</v>
      </c>
      <c r="D7" s="29" t="s">
        <v>129</v>
      </c>
      <c r="E7" s="28" t="s">
        <v>130</v>
      </c>
      <c r="F7" t="s">
        <v>131</v>
      </c>
      <c r="G7" s="28" t="s">
        <v>51</v>
      </c>
      <c r="H7" s="9">
        <v>1</v>
      </c>
      <c r="I7" s="33">
        <v>107.09</v>
      </c>
      <c r="J7" s="33">
        <v>128.51</v>
      </c>
      <c r="K7" s="33">
        <v>128.51</v>
      </c>
    </row>
    <row r="8" spans="2:12" x14ac:dyDescent="0.25">
      <c r="B8" s="9" t="s">
        <v>37</v>
      </c>
      <c r="C8" s="9" t="s">
        <v>38</v>
      </c>
      <c r="D8" s="9" t="s">
        <v>39</v>
      </c>
      <c r="E8" s="20" t="s">
        <v>41</v>
      </c>
      <c r="F8" t="s">
        <v>40</v>
      </c>
      <c r="G8" s="9" t="s">
        <v>31</v>
      </c>
      <c r="H8" s="9">
        <v>3</v>
      </c>
      <c r="I8" s="18">
        <v>2.37</v>
      </c>
      <c r="J8" s="18">
        <f>120/100*I8</f>
        <v>2.8439999999999999</v>
      </c>
      <c r="K8" s="18">
        <f t="shared" ref="K8:K25" si="1">H8*J8</f>
        <v>8.532</v>
      </c>
    </row>
    <row r="9" spans="2:12" x14ac:dyDescent="0.25">
      <c r="B9" s="9" t="s">
        <v>43</v>
      </c>
      <c r="C9" s="9" t="s">
        <v>38</v>
      </c>
      <c r="D9" s="10" t="s">
        <v>44</v>
      </c>
      <c r="E9" s="21" t="s">
        <v>45</v>
      </c>
      <c r="F9" t="s">
        <v>42</v>
      </c>
      <c r="G9" s="9" t="s">
        <v>4</v>
      </c>
      <c r="H9" s="9">
        <v>1</v>
      </c>
      <c r="I9" s="18">
        <v>6.49</v>
      </c>
      <c r="J9" s="18">
        <f>120/100*I9</f>
        <v>7.7880000000000003</v>
      </c>
      <c r="K9" s="18">
        <f t="shared" si="1"/>
        <v>7.7880000000000003</v>
      </c>
      <c r="L9" s="28" t="s">
        <v>102</v>
      </c>
    </row>
    <row r="10" spans="2:12" x14ac:dyDescent="0.25">
      <c r="B10" s="22" t="s">
        <v>46</v>
      </c>
      <c r="C10" s="22" t="s">
        <v>48</v>
      </c>
      <c r="D10" s="23" t="s">
        <v>47</v>
      </c>
      <c r="E10" s="22" t="s">
        <v>49</v>
      </c>
      <c r="F10" s="11" t="s">
        <v>50</v>
      </c>
      <c r="G10" s="22" t="s">
        <v>51</v>
      </c>
      <c r="H10" s="9">
        <v>2</v>
      </c>
      <c r="I10" s="18">
        <v>12.12</v>
      </c>
      <c r="J10" s="18">
        <v>14.54</v>
      </c>
      <c r="K10" s="18">
        <f t="shared" si="1"/>
        <v>29.08</v>
      </c>
      <c r="L10" s="22" t="s">
        <v>52</v>
      </c>
    </row>
    <row r="11" spans="2:12" x14ac:dyDescent="0.25">
      <c r="B11" s="22" t="s">
        <v>53</v>
      </c>
      <c r="C11" s="22" t="s">
        <v>54</v>
      </c>
      <c r="D11" s="23" t="s">
        <v>55</v>
      </c>
      <c r="E11" s="9" t="s">
        <v>56</v>
      </c>
      <c r="F11" s="11" t="s">
        <v>57</v>
      </c>
      <c r="G11" s="22" t="s">
        <v>51</v>
      </c>
      <c r="H11" s="9">
        <v>1</v>
      </c>
      <c r="I11" s="18">
        <v>27.51</v>
      </c>
      <c r="J11" s="18">
        <f t="shared" ref="J11:J24" si="2">120/100*I11</f>
        <v>33.012</v>
      </c>
      <c r="K11" s="18">
        <f t="shared" si="1"/>
        <v>33.012</v>
      </c>
    </row>
    <row r="12" spans="2:12" x14ac:dyDescent="0.25">
      <c r="B12" s="22" t="s">
        <v>53</v>
      </c>
      <c r="C12" s="22" t="s">
        <v>54</v>
      </c>
      <c r="D12" s="23" t="s">
        <v>58</v>
      </c>
      <c r="E12" s="9" t="s">
        <v>59</v>
      </c>
      <c r="F12" s="11" t="s">
        <v>60</v>
      </c>
      <c r="G12" s="22" t="s">
        <v>51</v>
      </c>
      <c r="H12" s="9">
        <v>1</v>
      </c>
      <c r="I12" s="18">
        <v>13.23</v>
      </c>
      <c r="J12" s="18">
        <f t="shared" si="2"/>
        <v>15.875999999999999</v>
      </c>
      <c r="K12" s="18">
        <f t="shared" si="1"/>
        <v>15.875999999999999</v>
      </c>
    </row>
    <row r="13" spans="2:12" x14ac:dyDescent="0.25">
      <c r="B13" s="28" t="s">
        <v>14</v>
      </c>
      <c r="C13" s="28" t="s">
        <v>61</v>
      </c>
      <c r="D13" s="29" t="s">
        <v>62</v>
      </c>
      <c r="E13" s="28" t="s">
        <v>157</v>
      </c>
      <c r="F13" s="11" t="s">
        <v>158</v>
      </c>
      <c r="G13" s="28" t="s">
        <v>51</v>
      </c>
      <c r="H13" s="9">
        <v>1</v>
      </c>
      <c r="I13" s="18">
        <v>4.62</v>
      </c>
      <c r="J13" s="18">
        <f>5.58</f>
        <v>5.58</v>
      </c>
      <c r="K13" s="18">
        <f t="shared" si="1"/>
        <v>5.58</v>
      </c>
    </row>
    <row r="14" spans="2:12" x14ac:dyDescent="0.25">
      <c r="B14" s="28" t="s">
        <v>14</v>
      </c>
      <c r="C14" s="28" t="s">
        <v>61</v>
      </c>
      <c r="D14" s="29" t="s">
        <v>154</v>
      </c>
      <c r="E14" s="28" t="s">
        <v>155</v>
      </c>
      <c r="F14" s="11" t="s">
        <v>156</v>
      </c>
      <c r="G14" s="28" t="s">
        <v>51</v>
      </c>
      <c r="H14" s="28">
        <v>2</v>
      </c>
      <c r="I14" s="18">
        <v>4.68</v>
      </c>
      <c r="J14" s="18">
        <v>5.62</v>
      </c>
      <c r="K14" s="18">
        <f>5.62</f>
        <v>5.62</v>
      </c>
    </row>
    <row r="15" spans="2:12" x14ac:dyDescent="0.25">
      <c r="B15" s="24" t="s">
        <v>14</v>
      </c>
      <c r="C15" s="24" t="s">
        <v>61</v>
      </c>
      <c r="D15" s="25" t="s">
        <v>62</v>
      </c>
      <c r="E15" s="24" t="s">
        <v>63</v>
      </c>
      <c r="F15" s="11" t="s">
        <v>64</v>
      </c>
      <c r="G15" s="24" t="s">
        <v>51</v>
      </c>
      <c r="H15" s="9">
        <v>1</v>
      </c>
      <c r="I15" s="18">
        <v>3.92</v>
      </c>
      <c r="J15" s="18">
        <f t="shared" si="2"/>
        <v>4.7039999999999997</v>
      </c>
      <c r="K15" s="18">
        <f t="shared" si="1"/>
        <v>4.7039999999999997</v>
      </c>
    </row>
    <row r="16" spans="2:12" x14ac:dyDescent="0.25">
      <c r="B16" s="24" t="s">
        <v>65</v>
      </c>
      <c r="C16" s="24" t="s">
        <v>66</v>
      </c>
      <c r="D16" s="25" t="s">
        <v>70</v>
      </c>
      <c r="E16" s="24" t="s">
        <v>67</v>
      </c>
      <c r="F16" s="11" t="s">
        <v>68</v>
      </c>
      <c r="G16" s="24" t="s">
        <v>51</v>
      </c>
      <c r="H16" s="9">
        <v>6</v>
      </c>
      <c r="I16" s="18">
        <v>2.92</v>
      </c>
      <c r="J16" s="18">
        <f t="shared" si="2"/>
        <v>3.504</v>
      </c>
      <c r="K16" s="18">
        <f t="shared" si="1"/>
        <v>21.024000000000001</v>
      </c>
      <c r="L16" s="24" t="s">
        <v>69</v>
      </c>
    </row>
    <row r="17" spans="2:12" x14ac:dyDescent="0.25">
      <c r="B17" s="24" t="s">
        <v>71</v>
      </c>
      <c r="C17" s="24" t="s">
        <v>72</v>
      </c>
      <c r="D17" s="25" t="s">
        <v>73</v>
      </c>
      <c r="E17" s="26" t="s">
        <v>74</v>
      </c>
      <c r="F17" s="11" t="s">
        <v>75</v>
      </c>
      <c r="G17" s="24" t="s">
        <v>51</v>
      </c>
      <c r="H17" s="9">
        <v>2</v>
      </c>
      <c r="I17" s="18">
        <v>2.34</v>
      </c>
      <c r="J17" s="18">
        <f t="shared" si="2"/>
        <v>2.8079999999999998</v>
      </c>
      <c r="K17" s="18">
        <f t="shared" si="1"/>
        <v>5.6159999999999997</v>
      </c>
    </row>
    <row r="18" spans="2:12" x14ac:dyDescent="0.25">
      <c r="B18" s="24" t="s">
        <v>71</v>
      </c>
      <c r="C18" s="24" t="s">
        <v>76</v>
      </c>
      <c r="D18" s="25" t="s">
        <v>77</v>
      </c>
      <c r="E18" s="24" t="s">
        <v>78</v>
      </c>
      <c r="F18" s="11" t="s">
        <v>79</v>
      </c>
      <c r="G18" s="24" t="s">
        <v>51</v>
      </c>
      <c r="H18" s="9">
        <v>1</v>
      </c>
      <c r="I18" s="18">
        <v>9.91</v>
      </c>
      <c r="J18" s="18">
        <f t="shared" si="2"/>
        <v>11.891999999999999</v>
      </c>
      <c r="K18" s="18">
        <f t="shared" si="1"/>
        <v>11.891999999999999</v>
      </c>
    </row>
    <row r="19" spans="2:12" x14ac:dyDescent="0.25">
      <c r="B19" s="24" t="s">
        <v>80</v>
      </c>
      <c r="C19" s="24" t="s">
        <v>81</v>
      </c>
      <c r="D19" s="27" t="s">
        <v>82</v>
      </c>
      <c r="E19" s="24" t="s">
        <v>83</v>
      </c>
      <c r="F19" t="s">
        <v>84</v>
      </c>
      <c r="G19" s="24" t="s">
        <v>31</v>
      </c>
      <c r="H19" s="9">
        <v>2</v>
      </c>
      <c r="I19" s="18">
        <v>33.4</v>
      </c>
      <c r="J19" s="18">
        <f t="shared" si="2"/>
        <v>40.08</v>
      </c>
      <c r="K19" s="18">
        <f t="shared" si="1"/>
        <v>80.16</v>
      </c>
      <c r="L19" s="28" t="s">
        <v>159</v>
      </c>
    </row>
    <row r="20" spans="2:12" x14ac:dyDescent="0.25">
      <c r="B20" s="28" t="s">
        <v>86</v>
      </c>
      <c r="D20" s="29" t="s">
        <v>87</v>
      </c>
      <c r="F20" s="11" t="s">
        <v>85</v>
      </c>
      <c r="G20" s="28" t="s">
        <v>4</v>
      </c>
      <c r="I20" s="18"/>
      <c r="J20" s="18">
        <f t="shared" si="2"/>
        <v>0</v>
      </c>
      <c r="K20" s="18">
        <f t="shared" si="1"/>
        <v>0</v>
      </c>
      <c r="L20" s="28" t="s">
        <v>88</v>
      </c>
    </row>
    <row r="21" spans="2:12" x14ac:dyDescent="0.25">
      <c r="B21" s="28" t="s">
        <v>89</v>
      </c>
      <c r="C21" s="9" t="s">
        <v>90</v>
      </c>
      <c r="D21" s="29" t="s">
        <v>91</v>
      </c>
      <c r="E21" s="30" t="s">
        <v>92</v>
      </c>
      <c r="F21" t="s">
        <v>93</v>
      </c>
      <c r="G21" s="28" t="s">
        <v>51</v>
      </c>
      <c r="H21" s="9">
        <v>1</v>
      </c>
      <c r="I21" s="18">
        <v>8.48</v>
      </c>
      <c r="J21" s="18">
        <f t="shared" si="2"/>
        <v>10.176</v>
      </c>
      <c r="K21" s="18">
        <f t="shared" si="1"/>
        <v>10.176</v>
      </c>
      <c r="L21" s="28" t="s">
        <v>98</v>
      </c>
    </row>
    <row r="22" spans="2:12" x14ac:dyDescent="0.25">
      <c r="B22" s="28" t="s">
        <v>89</v>
      </c>
      <c r="C22" s="9" t="s">
        <v>90</v>
      </c>
      <c r="D22" s="29" t="s">
        <v>179</v>
      </c>
      <c r="E22" s="28"/>
      <c r="F22" t="s">
        <v>180</v>
      </c>
      <c r="G22" s="28" t="s">
        <v>15</v>
      </c>
      <c r="H22" s="9">
        <v>1</v>
      </c>
      <c r="I22" s="18">
        <v>3.33</v>
      </c>
      <c r="J22" s="18">
        <v>4</v>
      </c>
      <c r="K22" s="18">
        <f t="shared" si="1"/>
        <v>4</v>
      </c>
      <c r="L22" s="28" t="s">
        <v>181</v>
      </c>
    </row>
    <row r="23" spans="2:12" x14ac:dyDescent="0.25">
      <c r="B23" s="28" t="s">
        <v>89</v>
      </c>
      <c r="C23" s="9" t="s">
        <v>90</v>
      </c>
      <c r="D23" s="29" t="s">
        <v>178</v>
      </c>
      <c r="E23" s="28"/>
      <c r="F23" t="s">
        <v>176</v>
      </c>
      <c r="G23" s="28" t="s">
        <v>177</v>
      </c>
      <c r="H23" s="9">
        <v>2</v>
      </c>
      <c r="I23" s="18">
        <v>4.4800000000000004</v>
      </c>
      <c r="J23" s="18">
        <v>5.37</v>
      </c>
      <c r="K23" s="18">
        <f t="shared" si="1"/>
        <v>10.74</v>
      </c>
      <c r="L23" s="28" t="s">
        <v>95</v>
      </c>
    </row>
    <row r="24" spans="2:12" x14ac:dyDescent="0.25">
      <c r="B24" s="28" t="s">
        <v>89</v>
      </c>
      <c r="C24" s="9" t="s">
        <v>90</v>
      </c>
      <c r="D24" s="29" t="s">
        <v>94</v>
      </c>
      <c r="E24" s="28" t="s">
        <v>96</v>
      </c>
      <c r="F24" t="s">
        <v>97</v>
      </c>
      <c r="G24" s="28" t="s">
        <v>51</v>
      </c>
      <c r="H24" s="9">
        <v>4</v>
      </c>
      <c r="I24" s="18">
        <v>2.8</v>
      </c>
      <c r="J24" s="18">
        <f t="shared" si="2"/>
        <v>3.36</v>
      </c>
      <c r="K24" s="18">
        <f t="shared" si="1"/>
        <v>13.44</v>
      </c>
      <c r="L24" s="28" t="s">
        <v>98</v>
      </c>
    </row>
    <row r="25" spans="2:12" x14ac:dyDescent="0.25">
      <c r="B25" s="28" t="s">
        <v>20</v>
      </c>
      <c r="C25" s="28" t="s">
        <v>99</v>
      </c>
      <c r="D25" s="29" t="s">
        <v>100</v>
      </c>
      <c r="E25" s="9">
        <v>827342</v>
      </c>
      <c r="F25" s="11" t="s">
        <v>101</v>
      </c>
      <c r="G25" s="28" t="s">
        <v>4</v>
      </c>
      <c r="H25" s="9">
        <v>3</v>
      </c>
      <c r="I25" s="31">
        <f>0.69*3</f>
        <v>2.0699999999999998</v>
      </c>
      <c r="J25" s="18">
        <f>3*0.69</f>
        <v>2.0699999999999998</v>
      </c>
      <c r="K25" s="18">
        <f t="shared" si="1"/>
        <v>6.2099999999999991</v>
      </c>
    </row>
    <row r="26" spans="2:12" ht="13.5" customHeight="1" x14ac:dyDescent="0.25">
      <c r="B26" s="28" t="s">
        <v>136</v>
      </c>
      <c r="C26" s="28" t="s">
        <v>145</v>
      </c>
      <c r="D26" s="29" t="s">
        <v>147</v>
      </c>
      <c r="E26" s="34" t="s">
        <v>143</v>
      </c>
      <c r="F26" s="36" t="s">
        <v>144</v>
      </c>
      <c r="G26" s="28" t="s">
        <v>51</v>
      </c>
      <c r="H26" s="28">
        <v>1</v>
      </c>
      <c r="I26" s="31">
        <v>25.92</v>
      </c>
      <c r="J26" s="18">
        <v>31.1</v>
      </c>
      <c r="K26" s="18">
        <v>31.1</v>
      </c>
      <c r="L26" s="28" t="s">
        <v>153</v>
      </c>
    </row>
    <row r="27" spans="2:12" x14ac:dyDescent="0.25">
      <c r="B27" s="28" t="s">
        <v>136</v>
      </c>
      <c r="C27" s="28" t="s">
        <v>137</v>
      </c>
      <c r="D27" s="29" t="s">
        <v>138</v>
      </c>
      <c r="E27" s="32" t="s">
        <v>105</v>
      </c>
      <c r="F27" s="35" t="s">
        <v>103</v>
      </c>
      <c r="G27" s="28" t="s">
        <v>51</v>
      </c>
      <c r="H27" s="28">
        <v>1</v>
      </c>
      <c r="I27" s="31">
        <v>25.09</v>
      </c>
      <c r="J27" s="18">
        <v>30.11</v>
      </c>
      <c r="K27" s="18">
        <f t="shared" ref="K27:K41" si="3">H27*J27</f>
        <v>30.11</v>
      </c>
      <c r="L27" s="28" t="s">
        <v>104</v>
      </c>
    </row>
    <row r="28" spans="2:12" x14ac:dyDescent="0.25">
      <c r="B28" s="28" t="s">
        <v>136</v>
      </c>
      <c r="C28" s="28" t="s">
        <v>139</v>
      </c>
      <c r="D28" s="29" t="s">
        <v>140</v>
      </c>
      <c r="E28" s="28" t="s">
        <v>141</v>
      </c>
      <c r="F28" s="11" t="s">
        <v>142</v>
      </c>
      <c r="G28" s="28" t="s">
        <v>51</v>
      </c>
      <c r="H28" s="9">
        <v>1</v>
      </c>
      <c r="I28" s="18">
        <v>53.23</v>
      </c>
      <c r="J28" s="18">
        <f t="shared" ref="J28:J40" si="4">120/100*I28</f>
        <v>63.875999999999991</v>
      </c>
      <c r="K28" s="18">
        <f t="shared" si="3"/>
        <v>63.875999999999991</v>
      </c>
      <c r="L28" s="28" t="s">
        <v>118</v>
      </c>
    </row>
    <row r="29" spans="2:12" x14ac:dyDescent="0.25">
      <c r="B29" s="28" t="s">
        <v>106</v>
      </c>
      <c r="C29" s="28" t="s">
        <v>107</v>
      </c>
      <c r="D29" s="29" t="s">
        <v>113</v>
      </c>
      <c r="E29" s="28" t="s">
        <v>112</v>
      </c>
      <c r="F29" s="11" t="s">
        <v>114</v>
      </c>
      <c r="G29" s="28" t="s">
        <v>51</v>
      </c>
      <c r="H29" s="9">
        <v>1</v>
      </c>
      <c r="I29" s="18">
        <v>15.74</v>
      </c>
      <c r="J29" s="18">
        <f t="shared" si="4"/>
        <v>18.887999999999998</v>
      </c>
      <c r="K29" s="18">
        <f t="shared" si="3"/>
        <v>18.887999999999998</v>
      </c>
      <c r="L29" s="28" t="s">
        <v>119</v>
      </c>
    </row>
    <row r="30" spans="2:12" x14ac:dyDescent="0.25">
      <c r="B30" s="28" t="s">
        <v>106</v>
      </c>
      <c r="C30" s="28" t="s">
        <v>107</v>
      </c>
      <c r="D30" s="29" t="s">
        <v>115</v>
      </c>
      <c r="E30" s="28" t="s">
        <v>116</v>
      </c>
      <c r="F30" s="11" t="s">
        <v>117</v>
      </c>
      <c r="G30" s="28" t="s">
        <v>51</v>
      </c>
      <c r="H30" s="9">
        <v>1</v>
      </c>
      <c r="I30" s="18">
        <v>1.72</v>
      </c>
      <c r="J30" s="18">
        <f t="shared" si="4"/>
        <v>2.0640000000000001</v>
      </c>
      <c r="K30" s="18">
        <f t="shared" si="3"/>
        <v>2.0640000000000001</v>
      </c>
      <c r="L30" s="28" t="s">
        <v>120</v>
      </c>
    </row>
    <row r="31" spans="2:12" x14ac:dyDescent="0.25">
      <c r="B31" s="28" t="s">
        <v>106</v>
      </c>
      <c r="C31" s="28" t="s">
        <v>107</v>
      </c>
      <c r="D31" s="29" t="s">
        <v>121</v>
      </c>
      <c r="E31" s="28" t="s">
        <v>122</v>
      </c>
      <c r="F31" s="11" t="s">
        <v>123</v>
      </c>
      <c r="G31" s="28" t="s">
        <v>51</v>
      </c>
      <c r="H31" s="9">
        <v>1</v>
      </c>
      <c r="I31" s="18">
        <v>6.17</v>
      </c>
      <c r="J31" s="18">
        <f t="shared" si="4"/>
        <v>7.4039999999999999</v>
      </c>
      <c r="K31" s="18">
        <f t="shared" si="3"/>
        <v>7.4039999999999999</v>
      </c>
      <c r="L31" s="28" t="s">
        <v>124</v>
      </c>
    </row>
    <row r="32" spans="2:12" x14ac:dyDescent="0.25">
      <c r="B32" s="28" t="s">
        <v>108</v>
      </c>
      <c r="C32" s="28" t="s">
        <v>72</v>
      </c>
      <c r="D32" s="29" t="s">
        <v>109</v>
      </c>
      <c r="E32" s="28" t="s">
        <v>110</v>
      </c>
      <c r="F32" t="s">
        <v>111</v>
      </c>
      <c r="G32" s="28" t="s">
        <v>51</v>
      </c>
      <c r="H32" s="28">
        <v>2</v>
      </c>
      <c r="I32" s="18">
        <v>3.1</v>
      </c>
      <c r="J32" s="18">
        <f t="shared" si="4"/>
        <v>3.7199999999999998</v>
      </c>
      <c r="K32" s="18">
        <f t="shared" si="3"/>
        <v>7.4399999999999995</v>
      </c>
    </row>
    <row r="33" spans="2:12" x14ac:dyDescent="0.25">
      <c r="B33" s="28" t="s">
        <v>106</v>
      </c>
      <c r="C33" s="28" t="s">
        <v>125</v>
      </c>
      <c r="D33" s="29" t="s">
        <v>126</v>
      </c>
      <c r="E33" s="28" t="s">
        <v>127</v>
      </c>
      <c r="F33" s="11" t="s">
        <v>128</v>
      </c>
      <c r="G33" s="28" t="s">
        <v>51</v>
      </c>
      <c r="H33" s="9">
        <v>4</v>
      </c>
      <c r="I33" s="18">
        <v>6.71</v>
      </c>
      <c r="J33" s="18">
        <f t="shared" si="4"/>
        <v>8.0519999999999996</v>
      </c>
      <c r="K33" s="18">
        <f t="shared" si="3"/>
        <v>32.207999999999998</v>
      </c>
      <c r="L33" s="28" t="s">
        <v>135</v>
      </c>
    </row>
    <row r="34" spans="2:12" x14ac:dyDescent="0.25">
      <c r="B34" s="28" t="s">
        <v>136</v>
      </c>
      <c r="C34" s="28" t="s">
        <v>145</v>
      </c>
      <c r="D34" s="29" t="s">
        <v>146</v>
      </c>
      <c r="E34" s="28" t="s">
        <v>148</v>
      </c>
      <c r="F34" s="11" t="s">
        <v>149</v>
      </c>
      <c r="G34" s="28" t="s">
        <v>51</v>
      </c>
      <c r="H34" s="9">
        <v>1</v>
      </c>
      <c r="I34" s="18">
        <v>37.880000000000003</v>
      </c>
      <c r="J34" s="18">
        <f t="shared" si="4"/>
        <v>45.456000000000003</v>
      </c>
      <c r="K34" s="18">
        <f t="shared" si="3"/>
        <v>45.456000000000003</v>
      </c>
    </row>
    <row r="35" spans="2:12" x14ac:dyDescent="0.25">
      <c r="B35" s="28" t="s">
        <v>136</v>
      </c>
      <c r="C35" s="28" t="s">
        <v>145</v>
      </c>
      <c r="D35" s="29" t="s">
        <v>150</v>
      </c>
      <c r="E35" s="28" t="s">
        <v>151</v>
      </c>
      <c r="F35" s="11" t="s">
        <v>152</v>
      </c>
      <c r="G35" s="28" t="s">
        <v>51</v>
      </c>
      <c r="H35" s="9">
        <v>1</v>
      </c>
      <c r="I35" s="18">
        <v>5.16</v>
      </c>
      <c r="J35" s="18">
        <f t="shared" si="4"/>
        <v>6.1920000000000002</v>
      </c>
      <c r="K35" s="18">
        <f t="shared" si="3"/>
        <v>6.1920000000000002</v>
      </c>
    </row>
    <row r="36" spans="2:12" x14ac:dyDescent="0.25">
      <c r="B36" s="28" t="s">
        <v>37</v>
      </c>
      <c r="C36" s="28" t="s">
        <v>145</v>
      </c>
      <c r="D36" s="29" t="s">
        <v>129</v>
      </c>
      <c r="E36" s="28" t="s">
        <v>160</v>
      </c>
      <c r="F36" s="11" t="s">
        <v>161</v>
      </c>
      <c r="G36" s="28" t="s">
        <v>51</v>
      </c>
      <c r="H36" s="9">
        <v>1</v>
      </c>
      <c r="I36" s="18">
        <v>33.97</v>
      </c>
      <c r="J36" s="18">
        <f>120/100*I36</f>
        <v>40.763999999999996</v>
      </c>
      <c r="K36" s="18">
        <f t="shared" si="3"/>
        <v>40.763999999999996</v>
      </c>
    </row>
    <row r="37" spans="2:12" x14ac:dyDescent="0.25">
      <c r="B37" s="28" t="s">
        <v>162</v>
      </c>
      <c r="C37" s="28" t="s">
        <v>163</v>
      </c>
      <c r="D37" s="29" t="s">
        <v>164</v>
      </c>
      <c r="E37" s="28" t="s">
        <v>166</v>
      </c>
      <c r="F37" t="s">
        <v>165</v>
      </c>
      <c r="G37" s="28" t="s">
        <v>51</v>
      </c>
      <c r="H37" s="9">
        <v>1</v>
      </c>
      <c r="I37" s="18">
        <v>47.82</v>
      </c>
      <c r="J37" s="18">
        <f t="shared" si="4"/>
        <v>57.384</v>
      </c>
      <c r="K37" s="18">
        <f t="shared" si="3"/>
        <v>57.384</v>
      </c>
    </row>
    <row r="38" spans="2:12" x14ac:dyDescent="0.25">
      <c r="B38" s="28" t="s">
        <v>162</v>
      </c>
      <c r="C38" s="28" t="s">
        <v>163</v>
      </c>
      <c r="D38" s="29" t="s">
        <v>167</v>
      </c>
      <c r="E38" s="28" t="s">
        <v>168</v>
      </c>
      <c r="F38" t="s">
        <v>169</v>
      </c>
      <c r="G38" s="28" t="s">
        <v>51</v>
      </c>
      <c r="H38" s="9">
        <v>1</v>
      </c>
      <c r="I38" s="18">
        <v>36.06</v>
      </c>
      <c r="J38" s="18">
        <f t="shared" si="4"/>
        <v>43.271999999999998</v>
      </c>
      <c r="K38" s="18">
        <f t="shared" si="3"/>
        <v>43.271999999999998</v>
      </c>
    </row>
    <row r="39" spans="2:12" x14ac:dyDescent="0.25">
      <c r="D39" s="29" t="s">
        <v>170</v>
      </c>
      <c r="E39" s="28" t="s">
        <v>171</v>
      </c>
      <c r="F39" t="s">
        <v>172</v>
      </c>
      <c r="G39" s="28" t="s">
        <v>51</v>
      </c>
      <c r="H39" s="9">
        <v>1</v>
      </c>
      <c r="I39" s="18">
        <v>5.5</v>
      </c>
      <c r="J39" s="18">
        <f t="shared" si="4"/>
        <v>6.6</v>
      </c>
      <c r="K39" s="18">
        <f t="shared" si="3"/>
        <v>6.6</v>
      </c>
    </row>
    <row r="40" spans="2:12" x14ac:dyDescent="0.25">
      <c r="D40" s="29" t="s">
        <v>170</v>
      </c>
      <c r="E40" s="28" t="s">
        <v>173</v>
      </c>
      <c r="F40" s="11" t="s">
        <v>174</v>
      </c>
      <c r="G40" s="28" t="s">
        <v>51</v>
      </c>
      <c r="H40" s="9">
        <v>1</v>
      </c>
      <c r="I40" s="18">
        <v>3.52</v>
      </c>
      <c r="J40" s="18">
        <f t="shared" si="4"/>
        <v>4.2240000000000002</v>
      </c>
      <c r="K40" s="18">
        <f t="shared" si="3"/>
        <v>4.2240000000000002</v>
      </c>
      <c r="L40" s="28" t="s">
        <v>175</v>
      </c>
    </row>
    <row r="41" spans="2:12" x14ac:dyDescent="0.25">
      <c r="B41" s="28" t="s">
        <v>71</v>
      </c>
      <c r="C41" s="28" t="s">
        <v>182</v>
      </c>
      <c r="D41" s="29" t="s">
        <v>183</v>
      </c>
      <c r="E41" s="28" t="s">
        <v>184</v>
      </c>
      <c r="F41" t="s">
        <v>185</v>
      </c>
      <c r="G41" s="28" t="s">
        <v>51</v>
      </c>
      <c r="H41" s="9">
        <v>1</v>
      </c>
      <c r="I41" s="18"/>
      <c r="J41" s="31">
        <v>10.61</v>
      </c>
      <c r="K41" s="18">
        <f t="shared" si="3"/>
        <v>10.61</v>
      </c>
    </row>
    <row r="42" spans="2:12" x14ac:dyDescent="0.25">
      <c r="B42" s="28" t="s">
        <v>186</v>
      </c>
      <c r="E42" s="38">
        <v>171347</v>
      </c>
      <c r="F42" s="11" t="s">
        <v>187</v>
      </c>
      <c r="G42" s="28" t="s">
        <v>188</v>
      </c>
      <c r="H42" s="9">
        <v>1</v>
      </c>
      <c r="I42" s="18"/>
      <c r="J42" s="18">
        <v>10.199999999999999</v>
      </c>
      <c r="K42" s="18">
        <v>10.199999999999999</v>
      </c>
      <c r="L42" s="28" t="s">
        <v>189</v>
      </c>
    </row>
    <row r="43" spans="2:12" x14ac:dyDescent="0.25">
      <c r="B43" s="28" t="s">
        <v>186</v>
      </c>
      <c r="C43" s="28" t="s">
        <v>190</v>
      </c>
      <c r="D43" s="29" t="s">
        <v>191</v>
      </c>
      <c r="E43" s="39" t="s">
        <v>193</v>
      </c>
      <c r="F43" s="40" t="s">
        <v>194</v>
      </c>
      <c r="G43" s="28" t="s">
        <v>192</v>
      </c>
      <c r="H43" s="9">
        <v>1</v>
      </c>
      <c r="I43" s="18"/>
      <c r="J43" s="18">
        <v>1.99</v>
      </c>
      <c r="K43" s="18">
        <v>1.99</v>
      </c>
      <c r="L43" s="28" t="s">
        <v>195</v>
      </c>
    </row>
    <row r="44" spans="2:12" ht="17.25" x14ac:dyDescent="0.25">
      <c r="E44" s="37"/>
    </row>
  </sheetData>
  <customSheetViews>
    <customSheetView guid="{74095561-0967-4DF8-BC01-374DB0C19F6C}" scale="85" showPageBreaks="1" fitToPage="1" printArea="1" showAutoFilter="1" topLeftCell="C1">
      <pane ySplit="3" topLeftCell="A10" activePane="bottomLeft" state="frozen"/>
      <selection pane="bottomLeft" activeCell="J44" sqref="J44"/>
      <pageMargins left="0.19685039370078741" right="0.19685039370078741" top="0.19685039370078741" bottom="0.19685039370078741" header="0.19685039370078741" footer="0.19685039370078741"/>
      <printOptions horizontalCentered="1" verticalCentered="1"/>
      <pageSetup paperSize="9" scale="51" fitToHeight="0" orientation="landscape" r:id="rId1"/>
      <autoFilter ref="B3:L43"/>
    </customSheetView>
    <customSheetView guid="{7AB8C5C9-3B78-425C-A879-517F834C473E}" scale="85" fitToPage="1" topLeftCell="G1">
      <pane ySplit="3" topLeftCell="A13" activePane="bottomLeft" state="frozen"/>
      <selection pane="bottomLeft" activeCell="L43" sqref="L43"/>
      <pageMargins left="0.19685039370078741" right="0.19685039370078741" top="0.19685039370078741" bottom="0.19685039370078741" header="0.19685039370078741" footer="0.19685039370078741"/>
      <printOptions horizontalCentered="1" verticalCentered="1"/>
      <pageSetup paperSize="9" scale="51" fitToHeight="0" orientation="landscape" r:id="rId2"/>
    </customSheetView>
    <customSheetView guid="{29FBCF9D-6B9B-4B91-BD1D-3B39A49D0888}" scale="85" fitToPage="1" topLeftCell="D1">
      <pane ySplit="3" topLeftCell="A7" activePane="bottomLeft" state="frozen"/>
      <selection pane="bottomLeft" activeCell="E38" sqref="E38"/>
      <pageMargins left="0.19685039370078741" right="0.19685039370078741" top="0.19685039370078741" bottom="0.19685039370078741" header="0.19685039370078741" footer="0.19685039370078741"/>
      <printOptions horizontalCentered="1" verticalCentered="1"/>
      <pageSetup paperSize="9" scale="51" fitToHeight="0" orientation="landscape" r:id="rId3"/>
    </customSheetView>
    <customSheetView guid="{8D40B006-3EE9-4687-8226-896A168756A0}" scale="85" showPageBreaks="1" fitToPage="1" printArea="1">
      <pane ySplit="3" topLeftCell="A4" activePane="bottomLeft" state="frozen"/>
      <selection pane="bottomLeft" activeCell="F32" sqref="F32"/>
      <pageMargins left="0.19685039370078741" right="0.19685039370078741" top="0.19685039370078741" bottom="0.19685039370078741" header="0.19685039370078741" footer="0.19685039370078741"/>
      <printOptions horizontalCentered="1" verticalCentered="1"/>
      <pageSetup paperSize="9" scale="46" fitToHeight="0" orientation="landscape" r:id="rId4"/>
    </customSheetView>
    <customSheetView guid="{BFE3F327-EE6B-463C-AC7F-09EEB7BCCF3F}" scale="85" fitToPage="1">
      <pane ySplit="3" topLeftCell="A4" activePane="bottomLeft" state="frozen"/>
      <selection pane="bottomLeft" activeCell="H29" sqref="H29"/>
      <pageMargins left="0.19685039370078741" right="0.19685039370078741" top="0.19685039370078741" bottom="0.19685039370078741" header="0.19685039370078741" footer="0.19685039370078741"/>
      <printOptions horizontalCentered="1" verticalCentered="1"/>
      <pageSetup paperSize="9" scale="46" fitToHeight="0" orientation="landscape" r:id="rId5"/>
    </customSheetView>
    <customSheetView guid="{29CDE564-008A-4A38-98BF-8156D62BE6DF}" scale="85" fitToPage="1">
      <pane ySplit="3" topLeftCell="A4" activePane="bottomLeft" state="frozen"/>
      <selection pane="bottomLeft" activeCell="C36" sqref="C36"/>
      <pageMargins left="0.19685039370078741" right="0.19685039370078741" top="0.19685039370078741" bottom="0.19685039370078741" header="0.19685039370078741" footer="0.19685039370078741"/>
      <printOptions horizontalCentered="1" verticalCentered="1"/>
      <pageSetup paperSize="9" scale="46" fitToHeight="0" orientation="landscape" r:id="rId6"/>
    </customSheetView>
    <customSheetView guid="{B4CC6E50-C3EC-4455-92D5-B4756693D51C}" scale="85" fitToPage="1" topLeftCell="E1">
      <pane ySplit="3" topLeftCell="A4" activePane="bottomLeft" state="frozen"/>
      <selection pane="bottomLeft" activeCell="H26" sqref="H26"/>
      <pageMargins left="0.19685039370078741" right="0.19685039370078741" top="0.19685039370078741" bottom="0.19685039370078741" header="0.19685039370078741" footer="0.19685039370078741"/>
      <printOptions horizontalCentered="1" verticalCentered="1"/>
      <pageSetup paperSize="9" scale="46" fitToHeight="0" orientation="landscape" r:id="rId7"/>
    </customSheetView>
    <customSheetView guid="{6926B3DF-8562-4DF8-9D3B-CC06B6C6FC84}" scale="85" fitToPage="1" showAutoFilter="1">
      <pane ySplit="3" topLeftCell="A4" activePane="bottomLeft" state="frozen"/>
      <selection pane="bottomLeft" activeCell="H34" sqref="H34"/>
      <pageMargins left="0.19685039370078741" right="0.19685039370078741" top="0.19685039370078741" bottom="0.19685039370078741" header="0.19685039370078741" footer="0.19685039370078741"/>
      <printOptions horizontalCentered="1" verticalCentered="1"/>
      <pageSetup paperSize="9" scale="46" fitToHeight="0" orientation="landscape" r:id="rId8"/>
      <autoFilter ref="B3:L41"/>
    </customSheetView>
    <customSheetView guid="{A4FECB1B-8019-44A2-88B7-0F5C39553544}" scale="85" fitToPage="1">
      <pane ySplit="3" topLeftCell="A4" activePane="bottomLeft" state="frozen"/>
      <selection pane="bottomLeft" activeCell="F29" sqref="F29"/>
      <pageMargins left="0.19685039370078741" right="0.19685039370078741" top="0.19685039370078741" bottom="0.19685039370078741" header="0.19685039370078741" footer="0.19685039370078741"/>
      <printOptions horizontalCentered="1" verticalCentered="1"/>
      <pageSetup paperSize="9" scale="46" fitToHeight="0" orientation="landscape" r:id="rId9"/>
    </customSheetView>
    <customSheetView guid="{693A1E50-B011-4279-87DA-3BC74641AFB1}" scale="85" fitToPage="1">
      <pane ySplit="3" topLeftCell="A4" activePane="bottomLeft" state="frozen"/>
      <selection pane="bottomLeft" activeCell="E25" sqref="E25"/>
      <pageMargins left="0.19685039370078741" right="0.19685039370078741" top="0.19685039370078741" bottom="0.19685039370078741" header="0.19685039370078741" footer="0.19685039370078741"/>
      <printOptions horizontalCentered="1" verticalCentered="1"/>
      <pageSetup paperSize="9" scale="46" fitToHeight="0" orientation="landscape" r:id="rId10"/>
    </customSheetView>
    <customSheetView guid="{02FF0F32-8709-4C91-9623-0833BE9B0A2A}" scale="85" fitToPage="1" showAutoFilter="1">
      <pane ySplit="3" topLeftCell="A4" activePane="bottomLeft" state="frozen"/>
      <selection pane="bottomLeft" activeCell="H15" sqref="H15"/>
      <pageMargins left="0.19685039370078741" right="0.19685039370078741" top="0.19685039370078741" bottom="0.19685039370078741" header="0.19685039370078741" footer="0.19685039370078741"/>
      <printOptions horizontalCentered="1" verticalCentered="1"/>
      <pageSetup paperSize="9" scale="46" fitToHeight="0" orientation="landscape" r:id="rId11"/>
      <autoFilter ref="B3:L3"/>
    </customSheetView>
    <customSheetView guid="{4D7B3A9F-D618-4ABD-9F08-406C7649298D}" scale="85" fitToPage="1" showAutoFilter="1">
      <pane ySplit="3" topLeftCell="A4" activePane="bottomLeft" state="frozen"/>
      <selection pane="bottomLeft" activeCell="L16" sqref="L16"/>
      <pageMargins left="0.19685039370078741" right="0.19685039370078741" top="0.19685039370078741" bottom="0.19685039370078741" header="0.19685039370078741" footer="0.19685039370078741"/>
      <printOptions horizontalCentered="1" verticalCentered="1"/>
      <pageSetup paperSize="9" scale="46" fitToHeight="0" orientation="landscape" r:id="rId12"/>
      <autoFilter ref="B3:L3">
        <sortState ref="B4:L41">
          <sortCondition ref="B3"/>
        </sortState>
      </autoFilter>
    </customSheetView>
    <customSheetView guid="{44CCB18D-A7D9-4239-9EE1-4435959AD5B4}" scale="85" fitToPage="1" printArea="1">
      <pane ySplit="3" topLeftCell="A4" activePane="bottomLeft" state="frozen"/>
      <selection pane="bottomLeft" activeCell="E6" sqref="E6"/>
      <pageMargins left="0.19685039370078741" right="0.19685039370078741" top="0.19685039370078741" bottom="0.19685039370078741" header="0.19685039370078741" footer="0.19685039370078741"/>
      <printOptions horizontalCentered="1" verticalCentered="1"/>
      <pageSetup paperSize="9" scale="46" fitToHeight="0" orientation="landscape" r:id="rId13"/>
    </customSheetView>
    <customSheetView guid="{D329826A-374F-43F0-B52E-3CEFFC2E2FF2}" scale="85" fitToPage="1" printArea="1">
      <pane ySplit="3" topLeftCell="A4" activePane="bottomLeft" state="frozen"/>
      <selection pane="bottomLeft" activeCell="F6" sqref="F6"/>
      <pageMargins left="0.19685039370078741" right="0.19685039370078741" top="0.19685039370078741" bottom="0.19685039370078741" header="0.19685039370078741" footer="0.19685039370078741"/>
      <printOptions horizontalCentered="1" verticalCentered="1"/>
      <pageSetup paperSize="9" scale="46" fitToHeight="0" orientation="landscape" r:id="rId14"/>
    </customSheetView>
    <customSheetView guid="{E9952977-4533-4069-BBF9-918839D8C7A6}" scale="85" fitToPage="1" printArea="1">
      <pane ySplit="3" topLeftCell="A4" activePane="bottomLeft" state="frozen"/>
      <selection pane="bottomLeft" activeCell="K6" sqref="K6"/>
      <pageMargins left="0.19685039370078741" right="0.19685039370078741" top="0.19685039370078741" bottom="0.19685039370078741" header="0.19685039370078741" footer="0.19685039370078741"/>
      <printOptions horizontalCentered="1" verticalCentered="1"/>
      <pageSetup paperSize="9" fitToHeight="0" orientation="landscape" r:id="rId15"/>
    </customSheetView>
    <customSheetView guid="{5E0C3F43-182D-477E-AAD6-8D24912D035B}">
      <pane ySplit="3" topLeftCell="A4" activePane="bottomLeft" state="frozen"/>
      <selection pane="bottomLeft" activeCell="E7" sqref="E7"/>
      <pageMargins left="0.7" right="0.7" top="0.75" bottom="0.75" header="0.3" footer="0.3"/>
      <pageSetup paperSize="9" orientation="portrait" r:id="rId16"/>
    </customSheetView>
    <customSheetView guid="{54FD63B7-D2D8-448E-BD8D-E0C5DDD2632D}" scale="90">
      <pane ySplit="3" topLeftCell="A59" activePane="bottomLeft" state="frozen"/>
      <selection pane="bottomLeft" activeCell="E68" sqref="E68"/>
      <pageMargins left="0.7" right="0.7" top="0.75" bottom="0.75" header="0.3" footer="0.3"/>
      <pageSetup paperSize="9" orientation="portrait" r:id="rId17"/>
    </customSheetView>
    <customSheetView guid="{8153B30F-E742-4972-ABC0-6E639D41611A}" scale="85" fitToPage="1">
      <pane ySplit="3" topLeftCell="A4" activePane="bottomLeft" state="frozen"/>
      <selection pane="bottomLeft" activeCell="E16" sqref="E16"/>
      <pageMargins left="0.19685039370078741" right="0.19685039370078741" top="0.19685039370078741" bottom="0.19685039370078741" header="0.19685039370078741" footer="0.19685039370078741"/>
      <printOptions horizontalCentered="1" verticalCentered="1"/>
      <pageSetup paperSize="9" fitToHeight="0" orientation="landscape" r:id="rId18"/>
    </customSheetView>
    <customSheetView guid="{CD6FF03B-FA7D-45F7-B745-9C64493C3582}" scale="85" fitToPage="1" printArea="1" topLeftCell="C1">
      <pane ySplit="3" topLeftCell="A4" activePane="bottomLeft" state="frozen"/>
      <selection pane="bottomLeft" activeCell="G21" sqref="G21"/>
      <pageMargins left="0.19685039370078741" right="0.19685039370078741" top="0.19685039370078741" bottom="0.19685039370078741" header="0.19685039370078741" footer="0.19685039370078741"/>
      <printOptions horizontalCentered="1" verticalCentered="1"/>
      <pageSetup paperSize="9" scale="46" fitToHeight="0" orientation="landscape" r:id="rId19"/>
    </customSheetView>
    <customSheetView guid="{CBBC7E10-7364-44DA-994C-64AC91B006C4}" scale="85" fitToPage="1" topLeftCell="E1">
      <pane ySplit="3" topLeftCell="A4" activePane="bottomLeft" state="frozen"/>
      <selection pane="bottomLeft" activeCell="J7" sqref="J7"/>
      <pageMargins left="0.19685039370078741" right="0.19685039370078741" top="0.19685039370078741" bottom="0.19685039370078741" header="0.19685039370078741" footer="0.19685039370078741"/>
      <printOptions horizontalCentered="1" verticalCentered="1"/>
      <pageSetup paperSize="9" scale="46" fitToHeight="0" orientation="landscape" r:id="rId20"/>
    </customSheetView>
    <customSheetView guid="{4EA59883-2320-4D34-8CC1-F6507AD4A2E7}" scale="85" fitToPage="1" showAutoFilter="1">
      <pane ySplit="3" topLeftCell="A4" activePane="bottomLeft" state="frozen"/>
      <selection pane="bottomLeft" activeCell="G24" sqref="G24"/>
      <pageMargins left="0.19685039370078741" right="0.19685039370078741" top="0.19685039370078741" bottom="0.19685039370078741" header="0.19685039370078741" footer="0.19685039370078741"/>
      <printOptions horizontalCentered="1" verticalCentered="1"/>
      <pageSetup paperSize="9" scale="46" fitToHeight="0" orientation="landscape" r:id="rId21"/>
      <autoFilter ref="B3:L3"/>
    </customSheetView>
    <customSheetView guid="{819CE344-10DA-4B6D-A3E4-26E8E08A4639}" scale="85" fitToPage="1">
      <pane ySplit="3" topLeftCell="A4" activePane="bottomLeft" state="frozen"/>
      <selection pane="bottomLeft" activeCell="K13" sqref="K13"/>
      <pageMargins left="0.19685039370078741" right="0.19685039370078741" top="0.19685039370078741" bottom="0.19685039370078741" header="0.19685039370078741" footer="0.19685039370078741"/>
      <printOptions horizontalCentered="1" verticalCentered="1"/>
      <pageSetup paperSize="9" scale="46" fitToHeight="0" orientation="landscape" r:id="rId22"/>
    </customSheetView>
    <customSheetView guid="{59948371-3644-4867-99DE-DF0C06DD4B70}" scale="85" fitToPage="1">
      <pane ySplit="3" topLeftCell="A4" activePane="bottomLeft" state="frozen"/>
      <selection pane="bottomLeft" activeCell="G23" sqref="G23"/>
      <pageMargins left="0.19685039370078741" right="0.19685039370078741" top="0.19685039370078741" bottom="0.19685039370078741" header="0.19685039370078741" footer="0.19685039370078741"/>
      <printOptions horizontalCentered="1" verticalCentered="1"/>
      <pageSetup paperSize="9" scale="46" fitToHeight="0" orientation="landscape" r:id="rId23"/>
    </customSheetView>
    <customSheetView guid="{54602CA5-7E00-4CE7-8508-98DE07CF313E}" scale="85" fitToPage="1">
      <pane ySplit="3" topLeftCell="A4" activePane="bottomLeft" state="frozen"/>
      <selection pane="bottomLeft" activeCell="J37" sqref="J37"/>
      <pageMargins left="0.19685039370078741" right="0.19685039370078741" top="0.19685039370078741" bottom="0.19685039370078741" header="0.19685039370078741" footer="0.19685039370078741"/>
      <printOptions horizontalCentered="1" verticalCentered="1"/>
      <pageSetup paperSize="9" scale="51" fitToHeight="0" orientation="landscape" r:id="rId24"/>
    </customSheetView>
    <customSheetView guid="{5F99953F-3AEC-4F3D-A159-D7FBB44A9D40}" scale="85" fitToPage="1" showAutoFilter="1" topLeftCell="C1">
      <pane ySplit="3" topLeftCell="A4" activePane="bottomLeft" state="frozen"/>
      <selection pane="bottomLeft" activeCell="L11" sqref="L11"/>
      <pageMargins left="0.19685039370078741" right="0.19685039370078741" top="0.19685039370078741" bottom="0.19685039370078741" header="0.19685039370078741" footer="0.19685039370078741"/>
      <printOptions horizontalCentered="1" verticalCentered="1"/>
      <pageSetup paperSize="9" scale="51" fitToHeight="0" orientation="landscape" r:id="rId25"/>
      <autoFilter ref="B3:L3"/>
    </customSheetView>
  </customSheetViews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51" fitToHeight="0" orientation="landscape" r:id="rId2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3"/>
  <sheetViews>
    <sheetView workbookViewId="0">
      <selection activeCell="R20" sqref="R20"/>
    </sheetView>
  </sheetViews>
  <sheetFormatPr baseColWidth="10" defaultRowHeight="15" x14ac:dyDescent="0.25"/>
  <cols>
    <col min="1" max="1" width="19.5703125" customWidth="1"/>
    <col min="2" max="2" width="17.42578125" customWidth="1"/>
  </cols>
  <sheetData>
    <row r="3" spans="1:2" x14ac:dyDescent="0.25">
      <c r="A3" s="2" t="s">
        <v>11</v>
      </c>
      <c r="B3" t="s">
        <v>25</v>
      </c>
    </row>
    <row r="4" spans="1:2" x14ac:dyDescent="0.25">
      <c r="A4" s="3" t="s">
        <v>24</v>
      </c>
      <c r="B4" s="1">
        <v>33.020000000000003</v>
      </c>
    </row>
    <row r="5" spans="1:2" x14ac:dyDescent="0.25">
      <c r="A5" s="12" t="s">
        <v>22</v>
      </c>
      <c r="B5" s="1">
        <v>33.020000000000003</v>
      </c>
    </row>
    <row r="6" spans="1:2" x14ac:dyDescent="0.25">
      <c r="A6" s="3" t="s">
        <v>14</v>
      </c>
      <c r="B6" s="1">
        <v>443.89</v>
      </c>
    </row>
    <row r="7" spans="1:2" x14ac:dyDescent="0.25">
      <c r="A7" s="12" t="s">
        <v>18</v>
      </c>
      <c r="B7" s="1">
        <v>4.4400000000000004</v>
      </c>
    </row>
    <row r="8" spans="1:2" x14ac:dyDescent="0.25">
      <c r="A8" s="12" t="s">
        <v>17</v>
      </c>
      <c r="B8" s="1">
        <v>8.9</v>
      </c>
    </row>
    <row r="9" spans="1:2" x14ac:dyDescent="0.25">
      <c r="A9" s="12" t="s">
        <v>16</v>
      </c>
      <c r="B9" s="1">
        <v>12.62</v>
      </c>
    </row>
    <row r="10" spans="1:2" x14ac:dyDescent="0.25">
      <c r="A10" s="12" t="s">
        <v>15</v>
      </c>
      <c r="B10" s="1">
        <v>17.5</v>
      </c>
    </row>
    <row r="11" spans="1:2" x14ac:dyDescent="0.25">
      <c r="A11" s="12" t="s">
        <v>19</v>
      </c>
      <c r="B11" s="1">
        <v>37.89</v>
      </c>
    </row>
    <row r="12" spans="1:2" x14ac:dyDescent="0.25">
      <c r="A12" s="12" t="s">
        <v>4</v>
      </c>
      <c r="B12" s="1">
        <v>114.52</v>
      </c>
    </row>
    <row r="13" spans="1:2" x14ac:dyDescent="0.25">
      <c r="A13" s="12" t="s">
        <v>5</v>
      </c>
      <c r="B13" s="1">
        <v>248.01999999999998</v>
      </c>
    </row>
    <row r="14" spans="1:2" x14ac:dyDescent="0.25">
      <c r="A14" s="3" t="s">
        <v>20</v>
      </c>
      <c r="B14" s="1">
        <v>542.53</v>
      </c>
    </row>
    <row r="15" spans="1:2" x14ac:dyDescent="0.25">
      <c r="A15" s="12" t="s">
        <v>21</v>
      </c>
      <c r="B15" s="1">
        <v>1.6</v>
      </c>
    </row>
    <row r="16" spans="1:2" x14ac:dyDescent="0.25">
      <c r="A16" s="12" t="s">
        <v>15</v>
      </c>
      <c r="B16" s="1">
        <v>6.75</v>
      </c>
    </row>
    <row r="17" spans="1:2" x14ac:dyDescent="0.25">
      <c r="A17" s="12" t="s">
        <v>27</v>
      </c>
      <c r="B17" s="1">
        <v>21.3</v>
      </c>
    </row>
    <row r="18" spans="1:2" x14ac:dyDescent="0.25">
      <c r="A18" s="12" t="s">
        <v>18</v>
      </c>
      <c r="B18" s="1">
        <v>40</v>
      </c>
    </row>
    <row r="19" spans="1:2" x14ac:dyDescent="0.25">
      <c r="A19" s="12" t="s">
        <v>4</v>
      </c>
      <c r="B19" s="1">
        <v>70.740000000000009</v>
      </c>
    </row>
    <row r="20" spans="1:2" x14ac:dyDescent="0.25">
      <c r="A20" s="12" t="s">
        <v>16</v>
      </c>
      <c r="B20" s="1">
        <v>73.8</v>
      </c>
    </row>
    <row r="21" spans="1:2" x14ac:dyDescent="0.25">
      <c r="A21" s="12" t="s">
        <v>17</v>
      </c>
      <c r="B21" s="1">
        <v>83.2</v>
      </c>
    </row>
    <row r="22" spans="1:2" x14ac:dyDescent="0.25">
      <c r="A22" s="12" t="s">
        <v>5</v>
      </c>
      <c r="B22" s="1">
        <v>245.14000000000001</v>
      </c>
    </row>
    <row r="23" spans="1:2" x14ac:dyDescent="0.25">
      <c r="A23" s="3" t="s">
        <v>12</v>
      </c>
      <c r="B23" s="1">
        <v>1019.4399999999999</v>
      </c>
    </row>
  </sheetData>
  <customSheetViews>
    <customSheetView guid="{74095561-0967-4DF8-BC01-374DB0C19F6C}">
      <selection activeCell="R20" sqref="R20"/>
      <pageMargins left="0.7" right="0.7" top="0.75" bottom="0.75" header="0.3" footer="0.3"/>
    </customSheetView>
    <customSheetView guid="{7AB8C5C9-3B78-425C-A879-517F834C473E}">
      <selection activeCell="R20" sqref="R20"/>
      <pageMargins left="0.7" right="0.7" top="0.75" bottom="0.75" header="0.3" footer="0.3"/>
    </customSheetView>
    <customSheetView guid="{29FBCF9D-6B9B-4B91-BD1D-3B39A49D0888}">
      <selection activeCell="R20" sqref="R20"/>
      <pageMargins left="0.7" right="0.7" top="0.75" bottom="0.75" header="0.3" footer="0.3"/>
    </customSheetView>
    <customSheetView guid="{8D40B006-3EE9-4687-8226-896A168756A0}">
      <selection activeCell="R20" sqref="R20"/>
      <pageMargins left="0.7" right="0.7" top="0.75" bottom="0.75" header="0.3" footer="0.3"/>
    </customSheetView>
    <customSheetView guid="{BFE3F327-EE6B-463C-AC7F-09EEB7BCCF3F}">
      <selection activeCell="R20" sqref="R20"/>
      <pageMargins left="0.7" right="0.7" top="0.75" bottom="0.75" header="0.3" footer="0.3"/>
    </customSheetView>
    <customSheetView guid="{29CDE564-008A-4A38-98BF-8156D62BE6DF}">
      <selection activeCell="R20" sqref="R20"/>
      <pageMargins left="0.7" right="0.7" top="0.75" bottom="0.75" header="0.3" footer="0.3"/>
    </customSheetView>
    <customSheetView guid="{B4CC6E50-C3EC-4455-92D5-B4756693D51C}">
      <selection activeCell="R20" sqref="R20"/>
      <pageMargins left="0.7" right="0.7" top="0.75" bottom="0.75" header="0.3" footer="0.3"/>
    </customSheetView>
    <customSheetView guid="{6926B3DF-8562-4DF8-9D3B-CC06B6C6FC84}">
      <selection activeCell="R20" sqref="R20"/>
      <pageMargins left="0.7" right="0.7" top="0.75" bottom="0.75" header="0.3" footer="0.3"/>
    </customSheetView>
    <customSheetView guid="{A4FECB1B-8019-44A2-88B7-0F5C39553544}">
      <selection activeCell="R20" sqref="R20"/>
      <pageMargins left="0.7" right="0.7" top="0.75" bottom="0.75" header="0.3" footer="0.3"/>
    </customSheetView>
    <customSheetView guid="{693A1E50-B011-4279-87DA-3BC74641AFB1}">
      <selection activeCell="R20" sqref="R20"/>
      <pageMargins left="0.7" right="0.7" top="0.75" bottom="0.75" header="0.3" footer="0.3"/>
    </customSheetView>
    <customSheetView guid="{02FF0F32-8709-4C91-9623-0833BE9B0A2A}">
      <selection activeCell="R20" sqref="R20"/>
      <pageMargins left="0.7" right="0.7" top="0.75" bottom="0.75" header="0.3" footer="0.3"/>
    </customSheetView>
    <customSheetView guid="{4D7B3A9F-D618-4ABD-9F08-406C7649298D}">
      <selection activeCell="R20" sqref="R20"/>
      <pageMargins left="0.7" right="0.7" top="0.75" bottom="0.75" header="0.3" footer="0.3"/>
    </customSheetView>
    <customSheetView guid="{44CCB18D-A7D9-4239-9EE1-4435959AD5B4}">
      <selection activeCell="R20" sqref="R20"/>
      <pageMargins left="0.7" right="0.7" top="0.75" bottom="0.75" header="0.3" footer="0.3"/>
    </customSheetView>
    <customSheetView guid="{D329826A-374F-43F0-B52E-3CEFFC2E2FF2}">
      <selection activeCell="R20" sqref="R20"/>
      <pageMargins left="0.7" right="0.7" top="0.75" bottom="0.75" header="0.3" footer="0.3"/>
    </customSheetView>
    <customSheetView guid="{E9952977-4533-4069-BBF9-918839D8C7A6}">
      <selection activeCell="R20" sqref="R20"/>
      <pageMargins left="0.7" right="0.7" top="0.75" bottom="0.75" header="0.3" footer="0.3"/>
    </customSheetView>
    <customSheetView guid="{8153B30F-E742-4972-ABC0-6E639D41611A}">
      <selection activeCell="R20" sqref="R20"/>
      <pageMargins left="0.7" right="0.7" top="0.75" bottom="0.75" header="0.3" footer="0.3"/>
    </customSheetView>
    <customSheetView guid="{CD6FF03B-FA7D-45F7-B745-9C64493C3582}">
      <selection activeCell="R20" sqref="R20"/>
      <pageMargins left="0.7" right="0.7" top="0.75" bottom="0.75" header="0.3" footer="0.3"/>
    </customSheetView>
    <customSheetView guid="{CBBC7E10-7364-44DA-994C-64AC91B006C4}">
      <selection activeCell="R20" sqref="R20"/>
      <pageMargins left="0.7" right="0.7" top="0.75" bottom="0.75" header="0.3" footer="0.3"/>
    </customSheetView>
    <customSheetView guid="{4EA59883-2320-4D34-8CC1-F6507AD4A2E7}">
      <selection activeCell="R20" sqref="R20"/>
      <pageMargins left="0.7" right="0.7" top="0.75" bottom="0.75" header="0.3" footer="0.3"/>
    </customSheetView>
    <customSheetView guid="{819CE344-10DA-4B6D-A3E4-26E8E08A4639}">
      <selection activeCell="R20" sqref="R20"/>
      <pageMargins left="0.7" right="0.7" top="0.75" bottom="0.75" header="0.3" footer="0.3"/>
    </customSheetView>
    <customSheetView guid="{59948371-3644-4867-99DE-DF0C06DD4B70}">
      <selection activeCell="R20" sqref="R20"/>
      <pageMargins left="0.7" right="0.7" top="0.75" bottom="0.75" header="0.3" footer="0.3"/>
    </customSheetView>
    <customSheetView guid="{54602CA5-7E00-4CE7-8508-98DE07CF313E}">
      <selection activeCell="R20" sqref="R20"/>
      <pageMargins left="0.7" right="0.7" top="0.75" bottom="0.75" header="0.3" footer="0.3"/>
    </customSheetView>
    <customSheetView guid="{5F99953F-3AEC-4F3D-A159-D7FBB44A9D40}">
      <selection activeCell="R20" sqref="R20"/>
      <pageMargins left="0.7" right="0.7" top="0.75" bottom="0.75" header="0.3" footer="0.3"/>
    </customSheetView>
  </customSheetView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Nomenclature</vt:lpstr>
      <vt:lpstr>TCD</vt:lpstr>
      <vt:lpstr>Nomenclature!Zone_d_impression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ornella.bouthenet</dc:creator>
  <cp:lastModifiedBy>achille.chevreau</cp:lastModifiedBy>
  <cp:lastPrinted>2018-12-07T13:34:37Z</cp:lastPrinted>
  <dcterms:created xsi:type="dcterms:W3CDTF">2018-12-03T15:53:03Z</dcterms:created>
  <dcterms:modified xsi:type="dcterms:W3CDTF">2020-03-11T16:31:45Z</dcterms:modified>
</cp:coreProperties>
</file>