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 activeTab="1"/>
  </bookViews>
  <sheets>
    <sheet name="CarbonMixture" sheetId="1" r:id="rId1"/>
    <sheet name="AminoAcids" sheetId="2" r:id="rId2"/>
    <sheet name="BasalSaltsMxtr" sheetId="3" r:id="rId3"/>
    <sheet name="MicrocosmAddnCalcs" sheetId="4" r:id="rId4"/>
  </sheets>
  <calcPr calcId="145621"/>
</workbook>
</file>

<file path=xl/calcChain.xml><?xml version="1.0" encoding="utf-8"?>
<calcChain xmlns="http://schemas.openxmlformats.org/spreadsheetml/2006/main">
  <c r="B19" i="3" l="1"/>
  <c r="G14" i="3"/>
  <c r="G8" i="3"/>
  <c r="G3" i="3"/>
  <c r="F14" i="3"/>
  <c r="F8" i="3"/>
  <c r="F3" i="3"/>
  <c r="B18" i="3"/>
  <c r="B31" i="2"/>
  <c r="B30" i="2"/>
  <c r="B29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4" i="2"/>
  <c r="I27" i="2"/>
  <c r="F27" i="2"/>
  <c r="I26" i="2"/>
  <c r="F26" i="2"/>
  <c r="I25" i="2"/>
  <c r="F25" i="2"/>
  <c r="I24" i="2"/>
  <c r="F24" i="2"/>
  <c r="I23" i="2"/>
  <c r="F23" i="2"/>
  <c r="I22" i="2"/>
  <c r="F22" i="2"/>
  <c r="I21" i="2"/>
  <c r="F21" i="2"/>
  <c r="I20" i="2"/>
  <c r="F20" i="2"/>
  <c r="I19" i="2"/>
  <c r="F19" i="2"/>
  <c r="I18" i="2"/>
  <c r="F18" i="2"/>
  <c r="I17" i="2"/>
  <c r="F17" i="2"/>
  <c r="I16" i="2"/>
  <c r="F16" i="2"/>
  <c r="I15" i="2"/>
  <c r="F15" i="2"/>
  <c r="I14" i="2"/>
  <c r="F14" i="2"/>
  <c r="I13" i="2"/>
  <c r="F13" i="2"/>
  <c r="I12" i="2"/>
  <c r="F12" i="2"/>
  <c r="I11" i="2"/>
  <c r="F11" i="2"/>
  <c r="I10" i="2"/>
  <c r="F10" i="2"/>
  <c r="I9" i="2"/>
  <c r="F9" i="2"/>
  <c r="I8" i="2"/>
  <c r="F8" i="2"/>
  <c r="I7" i="2"/>
  <c r="F7" i="2"/>
  <c r="I6" i="2"/>
  <c r="F6" i="2"/>
  <c r="I5" i="2"/>
  <c r="F5" i="2"/>
  <c r="I4" i="2"/>
  <c r="F4" i="2"/>
  <c r="D4" i="1"/>
  <c r="H4" i="1"/>
  <c r="I4" i="1"/>
  <c r="D5" i="1"/>
  <c r="H5" i="1"/>
  <c r="I5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B13" i="1"/>
  <c r="B12" i="1"/>
</calcChain>
</file>

<file path=xl/sharedStrings.xml><?xml version="1.0" encoding="utf-8"?>
<sst xmlns="http://schemas.openxmlformats.org/spreadsheetml/2006/main" count="123" uniqueCount="104">
  <si>
    <t>Want the mixture to be in this % breakdown</t>
  </si>
  <si>
    <t>Substrate</t>
  </si>
  <si>
    <t>% by mass</t>
  </si>
  <si>
    <t>MW (g/mol)</t>
  </si>
  <si>
    <t>C - MW</t>
  </si>
  <si>
    <t>%C/molecule</t>
  </si>
  <si>
    <t>Mannose</t>
  </si>
  <si>
    <t>Glucose</t>
  </si>
  <si>
    <t>Galactose</t>
  </si>
  <si>
    <t>Arabinose</t>
  </si>
  <si>
    <t>Lignin</t>
  </si>
  <si>
    <t>Xylose</t>
  </si>
  <si>
    <t>Cellulose</t>
  </si>
  <si>
    <t>Desire 2mg cellulose/g soil =&gt; 20mg/10g soil.  If cellulose is 38% total C mixture and is 20mg/10g soil, then total carbon mixure is  52.6mg/10 g soil</t>
  </si>
  <si>
    <t>Determines how many mg/10g soil needed based on % breakdown</t>
  </si>
  <si>
    <t>Molecular Form</t>
  </si>
  <si>
    <r>
      <t>C</t>
    </r>
    <r>
      <rPr>
        <vertAlign val="subscript"/>
        <sz val="9.65"/>
        <color theme="1"/>
        <rFont val="Calibri"/>
        <family val="2"/>
        <scheme val="minor"/>
      </rPr>
      <t>5</t>
    </r>
    <r>
      <rPr>
        <sz val="9.65"/>
        <color theme="1"/>
        <rFont val="Calibri"/>
        <family val="2"/>
        <scheme val="minor"/>
      </rPr>
      <t>H</t>
    </r>
    <r>
      <rPr>
        <vertAlign val="subscript"/>
        <sz val="9.65"/>
        <color theme="1"/>
        <rFont val="Calibri"/>
        <family val="2"/>
        <scheme val="minor"/>
      </rPr>
      <t>10</t>
    </r>
    <r>
      <rPr>
        <sz val="9.65"/>
        <color theme="1"/>
        <rFont val="Calibri"/>
        <family val="2"/>
        <scheme val="minor"/>
      </rPr>
      <t>O</t>
    </r>
    <r>
      <rPr>
        <vertAlign val="subscript"/>
        <sz val="9.65"/>
        <color theme="1"/>
        <rFont val="Calibri"/>
        <family val="2"/>
        <scheme val="minor"/>
      </rPr>
      <t>5</t>
    </r>
  </si>
  <si>
    <r>
      <t>C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6</t>
    </r>
  </si>
  <si>
    <r>
      <t>C</t>
    </r>
    <r>
      <rPr>
        <vertAlign val="sub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</t>
    </r>
  </si>
  <si>
    <r>
      <t>(C</t>
    </r>
    <r>
      <rPr>
        <vertAlign val="subscript"/>
        <sz val="9.65"/>
        <color theme="1"/>
        <rFont val="Calibri"/>
        <family val="2"/>
        <scheme val="minor"/>
      </rPr>
      <t>6</t>
    </r>
    <r>
      <rPr>
        <sz val="9.65"/>
        <color theme="1"/>
        <rFont val="Calibri"/>
        <family val="2"/>
        <scheme val="minor"/>
      </rPr>
      <t>H</t>
    </r>
    <r>
      <rPr>
        <vertAlign val="subscript"/>
        <sz val="9.65"/>
        <color theme="1"/>
        <rFont val="Calibri"/>
        <family val="2"/>
        <scheme val="minor"/>
      </rPr>
      <t>10</t>
    </r>
    <r>
      <rPr>
        <sz val="9.65"/>
        <color theme="1"/>
        <rFont val="Calibri"/>
        <family val="2"/>
        <scheme val="minor"/>
      </rPr>
      <t>O</t>
    </r>
    <r>
      <rPr>
        <vertAlign val="subscript"/>
        <sz val="9.65"/>
        <color theme="1"/>
        <rFont val="Calibri"/>
        <family val="2"/>
        <scheme val="minor"/>
      </rPr>
      <t>5</t>
    </r>
    <r>
      <rPr>
        <sz val="9.65"/>
        <color theme="1"/>
        <rFont val="Calibri"/>
        <family val="2"/>
        <scheme val="minor"/>
      </rPr>
      <t>)</t>
    </r>
    <r>
      <rPr>
        <i/>
        <vertAlign val="subscript"/>
        <sz val="9.65"/>
        <color theme="1"/>
        <rFont val="Calibri"/>
        <family val="2"/>
        <scheme val="minor"/>
      </rPr>
      <t>n</t>
    </r>
  </si>
  <si>
    <t>Total mg for addition/10g soil</t>
  </si>
  <si>
    <t>Toal mg desired/10 g soil</t>
  </si>
  <si>
    <t>Total mgC for addition/10g soil</t>
  </si>
  <si>
    <t>Determines total mg addition based on C content</t>
  </si>
  <si>
    <t>Total mass:</t>
  </si>
  <si>
    <t>Total C:</t>
  </si>
  <si>
    <t>Adenine</t>
  </si>
  <si>
    <t>Alanine</t>
  </si>
  <si>
    <t>Asparagine</t>
  </si>
  <si>
    <t>Arginine</t>
  </si>
  <si>
    <t>Aspartic Acid</t>
  </si>
  <si>
    <t>Cysteine</t>
  </si>
  <si>
    <t>Glutamine</t>
  </si>
  <si>
    <t>Monosodium Glutamic Acid</t>
  </si>
  <si>
    <t>Glycine</t>
  </si>
  <si>
    <t>Histidine</t>
  </si>
  <si>
    <t>i-Inositol</t>
  </si>
  <si>
    <t>Isoleucine</t>
  </si>
  <si>
    <t>Leucine</t>
  </si>
  <si>
    <t>Lysine HCl</t>
  </si>
  <si>
    <t>Methionine</t>
  </si>
  <si>
    <t>p-Aminobenzoic Acid</t>
  </si>
  <si>
    <t>Phenylalanine</t>
  </si>
  <si>
    <t>Proline</t>
  </si>
  <si>
    <t>Serine</t>
  </si>
  <si>
    <t>Threonine</t>
  </si>
  <si>
    <t>Tryptophan</t>
  </si>
  <si>
    <t>Tyrosine</t>
  </si>
  <si>
    <t>Uracil</t>
  </si>
  <si>
    <t>Valine</t>
  </si>
  <si>
    <r>
      <t>C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NO</t>
    </r>
    <r>
      <rPr>
        <vertAlign val="subscript"/>
        <sz val="11"/>
        <color theme="1"/>
        <rFont val="Calibri"/>
        <family val="2"/>
        <scheme val="minor"/>
      </rPr>
      <t>2</t>
    </r>
  </si>
  <si>
    <r>
      <t>C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</t>
    </r>
  </si>
  <si>
    <r>
      <t>C</t>
    </r>
    <r>
      <rPr>
        <vertAlign val="sub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NO</t>
    </r>
    <r>
      <rPr>
        <vertAlign val="subscript"/>
        <sz val="11"/>
        <color theme="1"/>
        <rFont val="Calibri"/>
        <family val="2"/>
        <scheme val="minor"/>
      </rPr>
      <t>3</t>
    </r>
  </si>
  <si>
    <r>
      <t>C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</t>
    </r>
  </si>
  <si>
    <r>
      <t>C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>NO</t>
    </r>
    <r>
      <rPr>
        <vertAlign val="subscript"/>
        <sz val="11"/>
        <color theme="1"/>
        <rFont val="Calibri"/>
        <family val="2"/>
        <scheme val="minor"/>
      </rPr>
      <t>3</t>
    </r>
  </si>
  <si>
    <r>
      <t>C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NO</t>
    </r>
    <r>
      <rPr>
        <vertAlign val="subscript"/>
        <sz val="11"/>
        <color theme="1"/>
        <rFont val="Calibri"/>
        <family val="2"/>
        <scheme val="minor"/>
      </rPr>
      <t>3</t>
    </r>
  </si>
  <si>
    <r>
      <t>C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>NO</t>
    </r>
    <r>
      <rPr>
        <vertAlign val="subscript"/>
        <sz val="11"/>
        <color theme="1"/>
        <rFont val="Calibri"/>
        <family val="2"/>
        <scheme val="minor"/>
      </rPr>
      <t>2</t>
    </r>
  </si>
  <si>
    <r>
      <t>C</t>
    </r>
    <r>
      <rPr>
        <vertAlign val="subscript"/>
        <sz val="9.65"/>
        <color theme="1"/>
        <rFont val="Calibri"/>
        <family val="2"/>
        <scheme val="minor"/>
      </rPr>
      <t>9</t>
    </r>
    <r>
      <rPr>
        <sz val="9.65"/>
        <color theme="1"/>
        <rFont val="Calibri"/>
        <family val="2"/>
        <scheme val="minor"/>
      </rPr>
      <t>H</t>
    </r>
    <r>
      <rPr>
        <vertAlign val="subscript"/>
        <sz val="9.65"/>
        <color theme="1"/>
        <rFont val="Calibri"/>
        <family val="2"/>
        <scheme val="minor"/>
      </rPr>
      <t>11</t>
    </r>
    <r>
      <rPr>
        <sz val="9.65"/>
        <color theme="1"/>
        <rFont val="Calibri"/>
        <family val="2"/>
        <scheme val="minor"/>
      </rPr>
      <t>NO</t>
    </r>
    <r>
      <rPr>
        <vertAlign val="subscript"/>
        <sz val="9.65"/>
        <color theme="1"/>
        <rFont val="Calibri"/>
        <family val="2"/>
        <scheme val="minor"/>
      </rPr>
      <t>2</t>
    </r>
  </si>
  <si>
    <r>
      <t>C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NO</t>
    </r>
    <r>
      <rPr>
        <vertAlign val="subscript"/>
        <sz val="11"/>
        <color theme="1"/>
        <rFont val="Calibri"/>
        <family val="2"/>
        <scheme val="minor"/>
      </rPr>
      <t>2</t>
    </r>
  </si>
  <si>
    <r>
      <t>C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NO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</t>
    </r>
  </si>
  <si>
    <r>
      <t>C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-HCl</t>
    </r>
  </si>
  <si>
    <r>
      <t>C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NO</t>
    </r>
    <r>
      <rPr>
        <vertAlign val="subscript"/>
        <sz val="11"/>
        <color theme="1"/>
        <rFont val="Calibri"/>
        <family val="2"/>
        <scheme val="minor"/>
      </rPr>
      <t>2</t>
    </r>
  </si>
  <si>
    <r>
      <t>C</t>
    </r>
    <r>
      <rPr>
        <vertAlign val="subscript"/>
        <sz val="9.65"/>
        <color theme="1"/>
        <rFont val="Calibri"/>
        <family val="2"/>
        <scheme val="minor"/>
      </rPr>
      <t>6</t>
    </r>
    <r>
      <rPr>
        <sz val="9.65"/>
        <color theme="1"/>
        <rFont val="Calibri"/>
        <family val="2"/>
        <scheme val="minor"/>
      </rPr>
      <t>H</t>
    </r>
    <r>
      <rPr>
        <vertAlign val="subscript"/>
        <sz val="9.65"/>
        <color theme="1"/>
        <rFont val="Calibri"/>
        <family val="2"/>
        <scheme val="minor"/>
      </rPr>
      <t>9</t>
    </r>
    <r>
      <rPr>
        <sz val="9.65"/>
        <color theme="1"/>
        <rFont val="Calibri"/>
        <family val="2"/>
        <scheme val="minor"/>
      </rPr>
      <t>N</t>
    </r>
    <r>
      <rPr>
        <vertAlign val="subscript"/>
        <sz val="9.65"/>
        <color theme="1"/>
        <rFont val="Calibri"/>
        <family val="2"/>
        <scheme val="minor"/>
      </rPr>
      <t>3</t>
    </r>
    <r>
      <rPr>
        <sz val="9.65"/>
        <color theme="1"/>
        <rFont val="Calibri"/>
        <family val="2"/>
        <scheme val="minor"/>
      </rPr>
      <t>O</t>
    </r>
    <r>
      <rPr>
        <vertAlign val="subscript"/>
        <sz val="9.65"/>
        <color theme="1"/>
        <rFont val="Calibri"/>
        <family val="2"/>
        <scheme val="minor"/>
      </rPr>
      <t>2</t>
    </r>
  </si>
  <si>
    <r>
      <t>C</t>
    </r>
    <r>
      <rPr>
        <vertAlign val="subscript"/>
        <sz val="9.65"/>
        <color theme="1"/>
        <rFont val="Calibri"/>
        <family val="2"/>
        <scheme val="minor"/>
      </rPr>
      <t>6</t>
    </r>
    <r>
      <rPr>
        <sz val="9.65"/>
        <color theme="1"/>
        <rFont val="Calibri"/>
        <family val="2"/>
        <scheme val="minor"/>
      </rPr>
      <t>H</t>
    </r>
    <r>
      <rPr>
        <vertAlign val="subscript"/>
        <sz val="9.65"/>
        <color theme="1"/>
        <rFont val="Calibri"/>
        <family val="2"/>
        <scheme val="minor"/>
      </rPr>
      <t>12</t>
    </r>
    <r>
      <rPr>
        <sz val="9.65"/>
        <color theme="1"/>
        <rFont val="Calibri"/>
        <family val="2"/>
        <scheme val="minor"/>
      </rPr>
      <t>O</t>
    </r>
    <r>
      <rPr>
        <vertAlign val="subscript"/>
        <sz val="9.65"/>
        <color theme="1"/>
        <rFont val="Calibri"/>
        <family val="2"/>
        <scheme val="minor"/>
      </rPr>
      <t>6</t>
    </r>
  </si>
  <si>
    <r>
      <t>C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NO</t>
    </r>
    <r>
      <rPr>
        <vertAlign val="subscript"/>
        <sz val="11"/>
        <color theme="1"/>
        <rFont val="Calibri"/>
        <family val="2"/>
        <scheme val="minor"/>
      </rPr>
      <t>2</t>
    </r>
  </si>
  <si>
    <r>
      <t>C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NO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Na -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</si>
  <si>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</si>
  <si>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r>
      <t>C</t>
    </r>
    <r>
      <rPr>
        <vertAlign val="subscript"/>
        <sz val="9.65"/>
        <color theme="1"/>
        <rFont val="Calibri"/>
        <family val="2"/>
        <scheme val="minor"/>
      </rPr>
      <t>3</t>
    </r>
    <r>
      <rPr>
        <sz val="9.65"/>
        <color theme="1"/>
        <rFont val="Calibri"/>
        <family val="2"/>
        <scheme val="minor"/>
      </rPr>
      <t>H</t>
    </r>
    <r>
      <rPr>
        <vertAlign val="subscript"/>
        <sz val="9.65"/>
        <color theme="1"/>
        <rFont val="Calibri"/>
        <family val="2"/>
        <scheme val="minor"/>
      </rPr>
      <t>7</t>
    </r>
    <r>
      <rPr>
        <sz val="9.65"/>
        <color theme="1"/>
        <rFont val="Calibri"/>
        <family val="2"/>
        <scheme val="minor"/>
      </rPr>
      <t>NO</t>
    </r>
    <r>
      <rPr>
        <vertAlign val="subscript"/>
        <sz val="9.65"/>
        <color theme="1"/>
        <rFont val="Calibri"/>
        <family val="2"/>
        <scheme val="minor"/>
      </rPr>
      <t>2</t>
    </r>
    <r>
      <rPr>
        <sz val="9.65"/>
        <color theme="1"/>
        <rFont val="Calibri"/>
        <family val="2"/>
        <scheme val="minor"/>
      </rPr>
      <t>S - HCl - H</t>
    </r>
    <r>
      <rPr>
        <vertAlign val="subscript"/>
        <sz val="9.65"/>
        <color theme="1"/>
        <rFont val="Calibri"/>
        <family val="2"/>
        <scheme val="minor"/>
      </rPr>
      <t>2</t>
    </r>
    <r>
      <rPr>
        <sz val="9.65"/>
        <color theme="1"/>
        <rFont val="Calibri"/>
        <family val="2"/>
        <scheme val="minor"/>
      </rPr>
      <t>O</t>
    </r>
  </si>
  <si>
    <r>
      <t>C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NO</t>
    </r>
    <r>
      <rPr>
        <vertAlign val="subscript"/>
        <sz val="11"/>
        <color theme="1"/>
        <rFont val="Calibri"/>
        <family val="2"/>
        <scheme val="minor"/>
      </rPr>
      <t>4</t>
    </r>
  </si>
  <si>
    <r>
      <t>C</t>
    </r>
    <r>
      <rPr>
        <vertAlign val="subscript"/>
        <sz val="9.65"/>
        <color theme="1"/>
        <rFont val="Calibri"/>
        <family val="2"/>
        <scheme val="minor"/>
      </rPr>
      <t>6</t>
    </r>
    <r>
      <rPr>
        <sz val="9.65"/>
        <color theme="1"/>
        <rFont val="Calibri"/>
        <family val="2"/>
        <scheme val="minor"/>
      </rPr>
      <t>H</t>
    </r>
    <r>
      <rPr>
        <vertAlign val="subscript"/>
        <sz val="9.65"/>
        <color theme="1"/>
        <rFont val="Calibri"/>
        <family val="2"/>
        <scheme val="minor"/>
      </rPr>
      <t>14</t>
    </r>
    <r>
      <rPr>
        <sz val="9.65"/>
        <color theme="1"/>
        <rFont val="Calibri"/>
        <family val="2"/>
        <scheme val="minor"/>
      </rPr>
      <t>N</t>
    </r>
    <r>
      <rPr>
        <vertAlign val="subscript"/>
        <sz val="9.65"/>
        <color theme="1"/>
        <rFont val="Calibri"/>
        <family val="2"/>
        <scheme val="minor"/>
      </rPr>
      <t>4</t>
    </r>
    <r>
      <rPr>
        <sz val="9.65"/>
        <color theme="1"/>
        <rFont val="Calibri"/>
        <family val="2"/>
        <scheme val="minor"/>
      </rPr>
      <t>O</t>
    </r>
    <r>
      <rPr>
        <vertAlign val="subscript"/>
        <sz val="9.65"/>
        <color theme="1"/>
        <rFont val="Calibri"/>
        <family val="2"/>
        <scheme val="minor"/>
      </rPr>
      <t>2</t>
    </r>
  </si>
  <si>
    <r>
      <t>C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</si>
  <si>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r>
      <t>C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NO</t>
    </r>
    <r>
      <rPr>
        <vertAlign val="subscript"/>
        <sz val="11"/>
        <color theme="1"/>
        <rFont val="Calibri"/>
        <family val="2"/>
        <scheme val="minor"/>
      </rPr>
      <t>2</t>
    </r>
  </si>
  <si>
    <r>
      <t>C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5</t>
    </r>
  </si>
  <si>
    <t>N - MW</t>
  </si>
  <si>
    <t>%N/molecule</t>
  </si>
  <si>
    <t>If total mass addition is  52.6mg/10 g soil and the C mixture is a mass of 45.531mg - then remaining mass to be added is 7.087mg</t>
  </si>
  <si>
    <t>Total Mass added to 1L per Teknova Amino Acid Solution Cat#C0705</t>
  </si>
  <si>
    <t>g/1L addition</t>
  </si>
  <si>
    <t>Total N:</t>
  </si>
  <si>
    <t>Total Mass (g/L):</t>
  </si>
  <si>
    <t>Chose Murashige and Skoog Basal Salts Mixture (Sigma M5524)</t>
  </si>
  <si>
    <t>Boric Acid</t>
  </si>
  <si>
    <t>Calcium Chloride</t>
  </si>
  <si>
    <t>Cobalt Chloride - 6 H2O</t>
  </si>
  <si>
    <t>Cupric Sulfate - 5 H2O</t>
  </si>
  <si>
    <t>Na2 - EDTA</t>
  </si>
  <si>
    <t>Ferrous Sulfate - 7H2O</t>
  </si>
  <si>
    <t>Magnesium Sulfate</t>
  </si>
  <si>
    <t>Manganese Sulfate - H2O</t>
  </si>
  <si>
    <t xml:space="preserve">Molybdic Acid </t>
  </si>
  <si>
    <t>Potassium Iodide</t>
  </si>
  <si>
    <t>Potassium Nitrate</t>
  </si>
  <si>
    <t>Potassium Phosphate</t>
  </si>
  <si>
    <t>Zinc Sulfates - 7 H2O</t>
  </si>
  <si>
    <t>mg/1L addition</t>
  </si>
  <si>
    <t xml:space="preserve">Total Mass (mg/L): </t>
  </si>
  <si>
    <t>Ammonium Nitrate</t>
  </si>
  <si>
    <r>
      <t>(NH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</si>
  <si>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 xml:space="preserve">Total mgN </t>
  </si>
  <si>
    <r>
      <t>KNO</t>
    </r>
    <r>
      <rPr>
        <vertAlign val="subscript"/>
        <sz val="11"/>
        <color theme="1"/>
        <rFont val="Calibri"/>
        <family val="2"/>
        <scheme val="minor"/>
      </rPr>
      <t>3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</si>
  <si>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(C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)</t>
    </r>
  </si>
  <si>
    <t>Total N (mg/L):</t>
  </si>
  <si>
    <t>Want a final C:N=10</t>
  </si>
  <si>
    <t>*per g soil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</si>
</sst>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.65"/>
      <color theme="1"/>
      <name val="Calibri"/>
      <family val="2"/>
      <scheme val="minor"/>
    </font>
    <font>
      <vertAlign val="subscript"/>
      <sz val="9.6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vertAlign val="subscript"/>
      <sz val="9.6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 applyAlignment="1">
      <alignment vertical="center" wrapText="1"/>
    </xf>
    <xf numFmtId="0" fontId="3" fillId="0" borderId="0" xfId="1" applyAlignment="1">
      <alignment vertical="center" wrapText="1"/>
    </xf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:A10"/>
    </sheetView>
  </sheetViews>
  <sheetFormatPr defaultRowHeight="15" x14ac:dyDescent="0.25"/>
  <cols>
    <col min="1" max="11" width="12.140625" customWidth="1"/>
    <col min="12" max="12" width="16.7109375" customWidth="1"/>
    <col min="13" max="21" width="12.140625" customWidth="1"/>
  </cols>
  <sheetData>
    <row r="1" spans="1:11" s="2" customFormat="1" x14ac:dyDescent="0.25">
      <c r="A1" s="2" t="s">
        <v>13</v>
      </c>
    </row>
    <row r="2" spans="1:11" ht="90" x14ac:dyDescent="0.25">
      <c r="B2" s="1" t="s">
        <v>0</v>
      </c>
      <c r="D2" s="1" t="s">
        <v>14</v>
      </c>
      <c r="E2" s="1"/>
      <c r="I2" s="1" t="s">
        <v>23</v>
      </c>
      <c r="J2" s="1"/>
    </row>
    <row r="3" spans="1:11" x14ac:dyDescent="0.25">
      <c r="A3" t="s">
        <v>1</v>
      </c>
      <c r="B3" t="s">
        <v>2</v>
      </c>
      <c r="C3" t="s">
        <v>21</v>
      </c>
      <c r="D3" t="s">
        <v>20</v>
      </c>
      <c r="E3" t="s">
        <v>15</v>
      </c>
      <c r="F3" t="s">
        <v>3</v>
      </c>
      <c r="G3" t="s">
        <v>4</v>
      </c>
      <c r="H3" t="s">
        <v>5</v>
      </c>
      <c r="I3" t="s">
        <v>22</v>
      </c>
      <c r="J3" t="s">
        <v>73</v>
      </c>
      <c r="K3" t="s">
        <v>74</v>
      </c>
    </row>
    <row r="4" spans="1:11" ht="18" x14ac:dyDescent="0.35">
      <c r="A4" t="s">
        <v>6</v>
      </c>
      <c r="B4">
        <v>0.5</v>
      </c>
      <c r="C4">
        <v>52.6</v>
      </c>
      <c r="D4">
        <f t="shared" ref="D4:D10" si="0">C4*(B4/100)</f>
        <v>0.26300000000000001</v>
      </c>
      <c r="E4" t="s">
        <v>17</v>
      </c>
      <c r="F4">
        <v>180.16</v>
      </c>
      <c r="G4">
        <v>72</v>
      </c>
      <c r="H4">
        <f t="shared" ref="H4:H10" si="1">(G4/F4)*100</f>
        <v>39.96447602131439</v>
      </c>
      <c r="I4">
        <f t="shared" ref="I4:I10" si="2">D4*(H4/100)</f>
        <v>0.10510657193605684</v>
      </c>
    </row>
    <row r="5" spans="1:11" ht="18" x14ac:dyDescent="0.35">
      <c r="A5" t="s">
        <v>7</v>
      </c>
      <c r="B5">
        <v>1</v>
      </c>
      <c r="C5">
        <v>52.6</v>
      </c>
      <c r="D5">
        <f t="shared" si="0"/>
        <v>0.52600000000000002</v>
      </c>
      <c r="E5" t="s">
        <v>17</v>
      </c>
      <c r="F5">
        <v>180.16</v>
      </c>
      <c r="G5">
        <v>72</v>
      </c>
      <c r="H5">
        <f t="shared" si="1"/>
        <v>39.96447602131439</v>
      </c>
      <c r="I5">
        <f t="shared" si="2"/>
        <v>0.21021314387211368</v>
      </c>
    </row>
    <row r="6" spans="1:11" ht="18" x14ac:dyDescent="0.35">
      <c r="A6" t="s">
        <v>8</v>
      </c>
      <c r="B6">
        <v>1</v>
      </c>
      <c r="C6">
        <v>52.6</v>
      </c>
      <c r="D6">
        <f t="shared" si="0"/>
        <v>0.52600000000000002</v>
      </c>
      <c r="E6" t="s">
        <v>17</v>
      </c>
      <c r="F6">
        <v>180.16</v>
      </c>
      <c r="G6">
        <v>72</v>
      </c>
      <c r="H6">
        <f t="shared" si="1"/>
        <v>39.96447602131439</v>
      </c>
      <c r="I6">
        <f t="shared" si="2"/>
        <v>0.21021314387211368</v>
      </c>
    </row>
    <row r="7" spans="1:11" x14ac:dyDescent="0.25">
      <c r="A7" t="s">
        <v>9</v>
      </c>
      <c r="B7">
        <v>3</v>
      </c>
      <c r="C7">
        <v>52.6</v>
      </c>
      <c r="D7">
        <f t="shared" si="0"/>
        <v>1.5780000000000001</v>
      </c>
      <c r="E7" s="3" t="s">
        <v>16</v>
      </c>
      <c r="F7">
        <v>150.13</v>
      </c>
      <c r="G7">
        <v>60</v>
      </c>
      <c r="H7">
        <f t="shared" si="1"/>
        <v>39.965363351761809</v>
      </c>
      <c r="I7">
        <f t="shared" si="2"/>
        <v>0.63065343369080129</v>
      </c>
    </row>
    <row r="8" spans="1:11" ht="18" x14ac:dyDescent="0.35">
      <c r="A8" t="s">
        <v>10</v>
      </c>
      <c r="B8">
        <v>23</v>
      </c>
      <c r="C8">
        <v>52.6</v>
      </c>
      <c r="D8">
        <f t="shared" si="0"/>
        <v>12.098000000000001</v>
      </c>
      <c r="E8" t="s">
        <v>18</v>
      </c>
      <c r="F8">
        <v>269.07</v>
      </c>
      <c r="G8">
        <v>168</v>
      </c>
      <c r="H8">
        <f t="shared" si="1"/>
        <v>62.437283978146951</v>
      </c>
      <c r="I8">
        <f t="shared" si="2"/>
        <v>7.5536626156762186</v>
      </c>
    </row>
    <row r="9" spans="1:11" x14ac:dyDescent="0.25">
      <c r="A9" t="s">
        <v>11</v>
      </c>
      <c r="B9">
        <v>20</v>
      </c>
      <c r="C9">
        <v>52.6</v>
      </c>
      <c r="D9">
        <f t="shared" si="0"/>
        <v>10.520000000000001</v>
      </c>
      <c r="E9" s="3" t="s">
        <v>16</v>
      </c>
      <c r="F9">
        <v>150.13</v>
      </c>
      <c r="G9">
        <v>60</v>
      </c>
      <c r="H9">
        <f t="shared" si="1"/>
        <v>39.965363351761809</v>
      </c>
      <c r="I9">
        <f t="shared" si="2"/>
        <v>4.204356224605343</v>
      </c>
    </row>
    <row r="10" spans="1:11" x14ac:dyDescent="0.25">
      <c r="A10" t="s">
        <v>12</v>
      </c>
      <c r="B10">
        <v>38</v>
      </c>
      <c r="C10">
        <v>52.6</v>
      </c>
      <c r="D10">
        <f t="shared" si="0"/>
        <v>19.988</v>
      </c>
      <c r="E10" s="3" t="s">
        <v>19</v>
      </c>
      <c r="F10">
        <v>162</v>
      </c>
      <c r="G10">
        <v>72</v>
      </c>
      <c r="H10">
        <f t="shared" si="1"/>
        <v>44.444444444444443</v>
      </c>
      <c r="I10">
        <f t="shared" si="2"/>
        <v>8.8835555555555548</v>
      </c>
    </row>
    <row r="12" spans="1:11" x14ac:dyDescent="0.25">
      <c r="A12" t="s">
        <v>24</v>
      </c>
      <c r="B12">
        <f>SUM(D4:D10)</f>
        <v>45.499000000000002</v>
      </c>
    </row>
    <row r="13" spans="1:11" x14ac:dyDescent="0.25">
      <c r="A13" t="s">
        <v>25</v>
      </c>
      <c r="B13">
        <f>SUM(I4:I10)</f>
        <v>21.797760689208204</v>
      </c>
      <c r="C13" t="s">
        <v>103</v>
      </c>
    </row>
    <row r="14" spans="1:11" x14ac:dyDescent="0.25">
      <c r="E14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B29" sqref="B29"/>
    </sheetView>
  </sheetViews>
  <sheetFormatPr defaultRowHeight="15" x14ac:dyDescent="0.25"/>
  <cols>
    <col min="1" max="1" width="15.5703125" customWidth="1"/>
    <col min="2" max="2" width="11.140625" customWidth="1"/>
    <col min="7" max="7" width="11.140625" customWidth="1"/>
  </cols>
  <sheetData>
    <row r="1" spans="1:10" s="2" customFormat="1" x14ac:dyDescent="0.25">
      <c r="A1" s="2" t="s">
        <v>75</v>
      </c>
    </row>
    <row r="2" spans="1:10" ht="105" x14ac:dyDescent="0.25">
      <c r="B2" s="1" t="s">
        <v>76</v>
      </c>
      <c r="C2" s="1"/>
      <c r="G2" s="1" t="s">
        <v>23</v>
      </c>
      <c r="H2" s="1"/>
    </row>
    <row r="3" spans="1:10" x14ac:dyDescent="0.25">
      <c r="A3" t="s">
        <v>1</v>
      </c>
      <c r="B3" t="s">
        <v>77</v>
      </c>
      <c r="C3" t="s">
        <v>15</v>
      </c>
      <c r="D3" t="s">
        <v>3</v>
      </c>
      <c r="E3" t="s">
        <v>4</v>
      </c>
      <c r="F3" t="s">
        <v>5</v>
      </c>
      <c r="G3" t="s">
        <v>22</v>
      </c>
      <c r="H3" t="s">
        <v>73</v>
      </c>
      <c r="I3" t="s">
        <v>74</v>
      </c>
    </row>
    <row r="4" spans="1:10" ht="18" x14ac:dyDescent="0.35">
      <c r="A4" t="s">
        <v>26</v>
      </c>
      <c r="B4">
        <v>0.5</v>
      </c>
      <c r="C4" t="s">
        <v>72</v>
      </c>
      <c r="D4">
        <v>135.13</v>
      </c>
      <c r="E4">
        <v>60</v>
      </c>
      <c r="F4">
        <f t="shared" ref="F4:F27" si="0">(E4/D4)*100</f>
        <v>44.401687264116035</v>
      </c>
      <c r="G4">
        <f>B4*(F4/100)</f>
        <v>0.22200843632058018</v>
      </c>
      <c r="H4">
        <v>70</v>
      </c>
      <c r="I4">
        <f t="shared" ref="I4:I27" si="1">(H4/D4)*100</f>
        <v>51.801968474802038</v>
      </c>
      <c r="J4">
        <f>B4*(I4/100)</f>
        <v>0.2590098423740102</v>
      </c>
    </row>
    <row r="5" spans="1:10" ht="18" x14ac:dyDescent="0.35">
      <c r="A5" t="s">
        <v>27</v>
      </c>
      <c r="B5">
        <v>2</v>
      </c>
      <c r="C5" t="s">
        <v>71</v>
      </c>
      <c r="D5">
        <v>89.09</v>
      </c>
      <c r="E5">
        <v>36</v>
      </c>
      <c r="F5">
        <f t="shared" si="0"/>
        <v>40.408575597710175</v>
      </c>
      <c r="G5">
        <f t="shared" ref="G5:G27" si="2">B5*(F5/100)</f>
        <v>0.80817151195420356</v>
      </c>
      <c r="H5">
        <v>14</v>
      </c>
      <c r="I5">
        <f t="shared" si="1"/>
        <v>15.71444606577618</v>
      </c>
      <c r="J5">
        <f t="shared" ref="J5:J27" si="3">B5*(I5/100)</f>
        <v>0.31428892131552361</v>
      </c>
    </row>
    <row r="6" spans="1:10" ht="18" x14ac:dyDescent="0.35">
      <c r="A6" t="s">
        <v>28</v>
      </c>
      <c r="B6">
        <v>2</v>
      </c>
      <c r="C6" t="s">
        <v>70</v>
      </c>
      <c r="D6" s="5">
        <v>150.13999999999999</v>
      </c>
      <c r="E6">
        <v>48</v>
      </c>
      <c r="F6">
        <f t="shared" si="0"/>
        <v>31.970161182895968</v>
      </c>
      <c r="G6">
        <f t="shared" si="2"/>
        <v>0.63940322365791935</v>
      </c>
      <c r="H6">
        <v>28</v>
      </c>
      <c r="I6">
        <f t="shared" si="1"/>
        <v>18.649260690022647</v>
      </c>
      <c r="J6">
        <f t="shared" si="3"/>
        <v>0.37298521380045296</v>
      </c>
    </row>
    <row r="7" spans="1:10" x14ac:dyDescent="0.25">
      <c r="A7" t="s">
        <v>29</v>
      </c>
      <c r="B7">
        <v>2</v>
      </c>
      <c r="C7" s="3" t="s">
        <v>69</v>
      </c>
      <c r="D7">
        <v>174.2</v>
      </c>
      <c r="E7">
        <v>72</v>
      </c>
      <c r="F7">
        <f t="shared" si="0"/>
        <v>41.33180252583238</v>
      </c>
      <c r="G7">
        <f t="shared" si="2"/>
        <v>0.82663605051664757</v>
      </c>
      <c r="H7">
        <v>56</v>
      </c>
      <c r="I7">
        <f t="shared" si="1"/>
        <v>32.146957520091853</v>
      </c>
      <c r="J7">
        <f t="shared" si="3"/>
        <v>0.64293915040183702</v>
      </c>
    </row>
    <row r="8" spans="1:10" ht="18" x14ac:dyDescent="0.35">
      <c r="A8" t="s">
        <v>30</v>
      </c>
      <c r="B8">
        <v>20</v>
      </c>
      <c r="C8" t="s">
        <v>68</v>
      </c>
      <c r="D8">
        <v>133.1</v>
      </c>
      <c r="E8">
        <v>48</v>
      </c>
      <c r="F8">
        <f t="shared" si="0"/>
        <v>36.06311044327574</v>
      </c>
      <c r="G8">
        <f t="shared" si="2"/>
        <v>7.2126220886551486</v>
      </c>
      <c r="H8">
        <v>14</v>
      </c>
      <c r="I8">
        <f t="shared" si="1"/>
        <v>10.518407212622089</v>
      </c>
      <c r="J8">
        <f t="shared" si="3"/>
        <v>2.1036814425244179</v>
      </c>
    </row>
    <row r="9" spans="1:10" ht="28.5" x14ac:dyDescent="0.25">
      <c r="A9" t="s">
        <v>31</v>
      </c>
      <c r="B9">
        <v>2.89</v>
      </c>
      <c r="C9" s="3" t="s">
        <v>67</v>
      </c>
      <c r="D9">
        <v>175.52</v>
      </c>
      <c r="E9">
        <v>36</v>
      </c>
      <c r="F9">
        <f t="shared" si="0"/>
        <v>20.510483135824977</v>
      </c>
      <c r="G9">
        <f t="shared" si="2"/>
        <v>0.59275296262534194</v>
      </c>
      <c r="H9">
        <v>14</v>
      </c>
      <c r="I9">
        <f t="shared" si="1"/>
        <v>7.9762989972652685</v>
      </c>
      <c r="J9">
        <f t="shared" si="3"/>
        <v>0.23051504102096629</v>
      </c>
    </row>
    <row r="10" spans="1:10" ht="18" x14ac:dyDescent="0.35">
      <c r="A10" t="s">
        <v>32</v>
      </c>
      <c r="B10">
        <v>2</v>
      </c>
      <c r="C10" t="s">
        <v>66</v>
      </c>
      <c r="D10">
        <v>146.13999999999999</v>
      </c>
      <c r="E10">
        <v>60</v>
      </c>
      <c r="F10">
        <f t="shared" si="0"/>
        <v>41.056521144108395</v>
      </c>
      <c r="G10">
        <f t="shared" si="2"/>
        <v>0.82113042288216787</v>
      </c>
      <c r="H10">
        <v>28</v>
      </c>
      <c r="I10">
        <f t="shared" si="1"/>
        <v>19.159709867250584</v>
      </c>
      <c r="J10">
        <f t="shared" si="3"/>
        <v>0.3831941973450117</v>
      </c>
    </row>
    <row r="11" spans="1:10" ht="18" x14ac:dyDescent="0.35">
      <c r="A11" t="s">
        <v>33</v>
      </c>
      <c r="B11">
        <v>2</v>
      </c>
      <c r="C11" t="s">
        <v>65</v>
      </c>
      <c r="D11">
        <v>187.13</v>
      </c>
      <c r="E11">
        <v>60</v>
      </c>
      <c r="F11">
        <f t="shared" si="0"/>
        <v>32.063271522471013</v>
      </c>
      <c r="G11">
        <f t="shared" si="2"/>
        <v>0.6412654304494203</v>
      </c>
      <c r="H11">
        <v>14</v>
      </c>
      <c r="I11">
        <f t="shared" si="1"/>
        <v>7.4814300219099019</v>
      </c>
      <c r="J11">
        <f t="shared" si="3"/>
        <v>0.14962860043819803</v>
      </c>
    </row>
    <row r="12" spans="1:10" ht="18" x14ac:dyDescent="0.35">
      <c r="A12" t="s">
        <v>34</v>
      </c>
      <c r="B12">
        <v>2</v>
      </c>
      <c r="C12" t="s">
        <v>64</v>
      </c>
      <c r="D12">
        <v>75.069999999999993</v>
      </c>
      <c r="E12">
        <v>24</v>
      </c>
      <c r="F12">
        <f t="shared" si="0"/>
        <v>31.970161182895968</v>
      </c>
      <c r="G12">
        <f t="shared" si="2"/>
        <v>0.63940322365791935</v>
      </c>
      <c r="H12">
        <v>14</v>
      </c>
      <c r="I12">
        <f t="shared" si="1"/>
        <v>18.649260690022647</v>
      </c>
      <c r="J12">
        <f t="shared" si="3"/>
        <v>0.37298521380045296</v>
      </c>
    </row>
    <row r="13" spans="1:10" x14ac:dyDescent="0.25">
      <c r="A13" t="s">
        <v>35</v>
      </c>
      <c r="B13">
        <v>2.42</v>
      </c>
      <c r="C13" s="3" t="s">
        <v>62</v>
      </c>
      <c r="D13">
        <v>155.15</v>
      </c>
      <c r="E13">
        <v>72</v>
      </c>
      <c r="F13">
        <f t="shared" si="0"/>
        <v>46.406703190460838</v>
      </c>
      <c r="G13">
        <f t="shared" si="2"/>
        <v>1.1230422172091523</v>
      </c>
      <c r="H13">
        <v>42</v>
      </c>
      <c r="I13">
        <f t="shared" si="1"/>
        <v>27.070576861102158</v>
      </c>
      <c r="J13">
        <f t="shared" si="3"/>
        <v>0.65510796003867222</v>
      </c>
    </row>
    <row r="14" spans="1:10" x14ac:dyDescent="0.25">
      <c r="A14" t="s">
        <v>36</v>
      </c>
      <c r="B14">
        <v>2</v>
      </c>
      <c r="C14" s="3" t="s">
        <v>63</v>
      </c>
      <c r="D14">
        <v>180.16</v>
      </c>
      <c r="E14">
        <v>72</v>
      </c>
      <c r="F14">
        <f t="shared" si="0"/>
        <v>39.96447602131439</v>
      </c>
      <c r="G14">
        <f t="shared" si="2"/>
        <v>0.79928952042628776</v>
      </c>
      <c r="I14">
        <f t="shared" si="1"/>
        <v>0</v>
      </c>
      <c r="J14">
        <f t="shared" si="3"/>
        <v>0</v>
      </c>
    </row>
    <row r="15" spans="1:10" ht="18" x14ac:dyDescent="0.35">
      <c r="A15" t="s">
        <v>37</v>
      </c>
      <c r="B15">
        <v>2</v>
      </c>
      <c r="C15" t="s">
        <v>61</v>
      </c>
      <c r="D15">
        <v>131.16999999999999</v>
      </c>
      <c r="E15">
        <v>72</v>
      </c>
      <c r="F15">
        <f t="shared" si="0"/>
        <v>54.890599984752619</v>
      </c>
      <c r="G15">
        <f t="shared" si="2"/>
        <v>1.0978119996950524</v>
      </c>
      <c r="H15">
        <v>14</v>
      </c>
      <c r="I15">
        <f t="shared" si="1"/>
        <v>10.673172219257452</v>
      </c>
      <c r="J15">
        <f t="shared" si="3"/>
        <v>0.21346344438514905</v>
      </c>
    </row>
    <row r="16" spans="1:10" ht="18" x14ac:dyDescent="0.35">
      <c r="A16" t="s">
        <v>38</v>
      </c>
      <c r="B16">
        <v>10</v>
      </c>
      <c r="C16" t="s">
        <v>61</v>
      </c>
      <c r="D16">
        <v>131.16999999999999</v>
      </c>
      <c r="E16">
        <v>72</v>
      </c>
      <c r="F16">
        <f t="shared" si="0"/>
        <v>54.890599984752619</v>
      </c>
      <c r="G16">
        <f t="shared" si="2"/>
        <v>5.4890599984752617</v>
      </c>
      <c r="H16">
        <v>14</v>
      </c>
      <c r="I16">
        <f t="shared" si="1"/>
        <v>10.673172219257452</v>
      </c>
      <c r="J16">
        <f t="shared" si="3"/>
        <v>1.0673172219257452</v>
      </c>
    </row>
    <row r="17" spans="1:10" ht="18" x14ac:dyDescent="0.35">
      <c r="A17" t="s">
        <v>39</v>
      </c>
      <c r="B17">
        <v>2.98</v>
      </c>
      <c r="C17" t="s">
        <v>60</v>
      </c>
      <c r="D17">
        <v>182.65</v>
      </c>
      <c r="E17">
        <v>72</v>
      </c>
      <c r="F17">
        <f t="shared" si="0"/>
        <v>39.419655078018067</v>
      </c>
      <c r="G17">
        <f t="shared" si="2"/>
        <v>1.1747057213249383</v>
      </c>
      <c r="H17">
        <v>28</v>
      </c>
      <c r="I17">
        <f t="shared" si="1"/>
        <v>15.329865863673692</v>
      </c>
      <c r="J17">
        <f t="shared" si="3"/>
        <v>0.45683000273747604</v>
      </c>
    </row>
    <row r="18" spans="1:10" ht="18" x14ac:dyDescent="0.35">
      <c r="A18" t="s">
        <v>40</v>
      </c>
      <c r="B18">
        <v>2</v>
      </c>
      <c r="C18" t="s">
        <v>59</v>
      </c>
      <c r="D18">
        <v>149.21</v>
      </c>
      <c r="E18">
        <v>60</v>
      </c>
      <c r="F18">
        <f t="shared" si="0"/>
        <v>40.211782052141274</v>
      </c>
      <c r="G18">
        <f t="shared" si="2"/>
        <v>0.80423564104282552</v>
      </c>
      <c r="H18">
        <v>14</v>
      </c>
      <c r="I18">
        <f t="shared" si="1"/>
        <v>9.3827491454996306</v>
      </c>
      <c r="J18">
        <f t="shared" si="3"/>
        <v>0.18765498290999261</v>
      </c>
    </row>
    <row r="19" spans="1:10" ht="18" x14ac:dyDescent="0.35">
      <c r="A19" t="s">
        <v>41</v>
      </c>
      <c r="B19">
        <v>0.2</v>
      </c>
      <c r="C19" t="s">
        <v>58</v>
      </c>
      <c r="D19">
        <v>137.13999999999999</v>
      </c>
      <c r="E19">
        <v>84</v>
      </c>
      <c r="F19">
        <f t="shared" si="0"/>
        <v>61.251276068251428</v>
      </c>
      <c r="G19">
        <f t="shared" si="2"/>
        <v>0.12250255213650285</v>
      </c>
      <c r="H19">
        <v>14</v>
      </c>
      <c r="I19">
        <f t="shared" si="1"/>
        <v>10.208546011375239</v>
      </c>
      <c r="J19">
        <f t="shared" si="3"/>
        <v>2.041709202275048E-2</v>
      </c>
    </row>
    <row r="20" spans="1:10" x14ac:dyDescent="0.25">
      <c r="A20" t="s">
        <v>42</v>
      </c>
      <c r="B20">
        <v>2</v>
      </c>
      <c r="C20" s="3" t="s">
        <v>57</v>
      </c>
      <c r="D20">
        <v>165.19</v>
      </c>
      <c r="E20">
        <v>108</v>
      </c>
      <c r="F20">
        <f t="shared" si="0"/>
        <v>65.379260245777587</v>
      </c>
      <c r="G20">
        <f t="shared" si="2"/>
        <v>1.3075852049155516</v>
      </c>
      <c r="H20">
        <v>14</v>
      </c>
      <c r="I20">
        <f t="shared" si="1"/>
        <v>8.4750892911193176</v>
      </c>
      <c r="J20">
        <f t="shared" si="3"/>
        <v>0.16950178582238634</v>
      </c>
    </row>
    <row r="21" spans="1:10" ht="18" x14ac:dyDescent="0.35">
      <c r="A21" t="s">
        <v>43</v>
      </c>
      <c r="B21">
        <v>2</v>
      </c>
      <c r="C21" t="s">
        <v>56</v>
      </c>
      <c r="D21">
        <v>115.13</v>
      </c>
      <c r="E21">
        <v>60</v>
      </c>
      <c r="F21">
        <f t="shared" si="0"/>
        <v>52.115000434291673</v>
      </c>
      <c r="G21">
        <f t="shared" si="2"/>
        <v>1.0423000086858334</v>
      </c>
      <c r="H21">
        <v>14</v>
      </c>
      <c r="I21">
        <f t="shared" si="1"/>
        <v>12.160166768001391</v>
      </c>
      <c r="J21">
        <f t="shared" si="3"/>
        <v>0.24320333536002781</v>
      </c>
    </row>
    <row r="22" spans="1:10" ht="18" x14ac:dyDescent="0.35">
      <c r="A22" t="s">
        <v>44</v>
      </c>
      <c r="B22">
        <v>2</v>
      </c>
      <c r="C22" t="s">
        <v>55</v>
      </c>
      <c r="D22">
        <v>105.09</v>
      </c>
      <c r="E22">
        <v>36</v>
      </c>
      <c r="F22">
        <f t="shared" si="0"/>
        <v>34.256351698544101</v>
      </c>
      <c r="G22">
        <f t="shared" si="2"/>
        <v>0.68512703397088204</v>
      </c>
      <c r="H22">
        <v>14</v>
      </c>
      <c r="I22">
        <f t="shared" si="1"/>
        <v>13.321914549433819</v>
      </c>
      <c r="J22">
        <f t="shared" si="3"/>
        <v>0.26643829098867639</v>
      </c>
    </row>
    <row r="23" spans="1:10" ht="18" x14ac:dyDescent="0.35">
      <c r="A23" t="s">
        <v>45</v>
      </c>
      <c r="B23">
        <v>2</v>
      </c>
      <c r="C23" t="s">
        <v>54</v>
      </c>
      <c r="D23">
        <v>119.12</v>
      </c>
      <c r="E23">
        <v>48</v>
      </c>
      <c r="F23">
        <f t="shared" si="0"/>
        <v>40.295500335795836</v>
      </c>
      <c r="G23">
        <f t="shared" si="2"/>
        <v>0.80591000671591673</v>
      </c>
      <c r="H23">
        <v>14</v>
      </c>
      <c r="I23">
        <f t="shared" si="1"/>
        <v>11.752854264607118</v>
      </c>
      <c r="J23">
        <f t="shared" si="3"/>
        <v>0.23505708529214236</v>
      </c>
    </row>
    <row r="24" spans="1:10" ht="18" x14ac:dyDescent="0.35">
      <c r="A24" t="s">
        <v>46</v>
      </c>
      <c r="B24">
        <v>2</v>
      </c>
      <c r="C24" t="s">
        <v>53</v>
      </c>
      <c r="D24">
        <v>204.23</v>
      </c>
      <c r="E24">
        <v>132</v>
      </c>
      <c r="F24">
        <f t="shared" si="0"/>
        <v>64.633011800421087</v>
      </c>
      <c r="G24">
        <f t="shared" si="2"/>
        <v>1.2926602360084218</v>
      </c>
      <c r="H24">
        <v>28</v>
      </c>
      <c r="I24">
        <f t="shared" si="1"/>
        <v>13.710032806149929</v>
      </c>
      <c r="J24">
        <f t="shared" si="3"/>
        <v>0.2742006561229986</v>
      </c>
    </row>
    <row r="25" spans="1:10" ht="18" x14ac:dyDescent="0.35">
      <c r="A25" t="s">
        <v>47</v>
      </c>
      <c r="B25">
        <v>2</v>
      </c>
      <c r="C25" t="s">
        <v>52</v>
      </c>
      <c r="D25">
        <v>181.19</v>
      </c>
      <c r="E25">
        <v>108</v>
      </c>
      <c r="F25">
        <f t="shared" si="0"/>
        <v>59.605938517578238</v>
      </c>
      <c r="G25">
        <f t="shared" si="2"/>
        <v>1.1921187703515648</v>
      </c>
      <c r="H25">
        <v>14</v>
      </c>
      <c r="I25">
        <f t="shared" si="1"/>
        <v>7.7266957337601418</v>
      </c>
      <c r="J25">
        <f t="shared" si="3"/>
        <v>0.15453391467520283</v>
      </c>
    </row>
    <row r="26" spans="1:10" ht="18" x14ac:dyDescent="0.35">
      <c r="A26" t="s">
        <v>48</v>
      </c>
      <c r="B26">
        <v>2</v>
      </c>
      <c r="C26" t="s">
        <v>51</v>
      </c>
      <c r="D26">
        <v>112.09</v>
      </c>
      <c r="E26">
        <v>48</v>
      </c>
      <c r="F26">
        <f t="shared" si="0"/>
        <v>42.82273173342849</v>
      </c>
      <c r="G26">
        <f t="shared" si="2"/>
        <v>0.85645463466856986</v>
      </c>
      <c r="H26">
        <v>28</v>
      </c>
      <c r="I26">
        <f t="shared" si="1"/>
        <v>24.979926844499957</v>
      </c>
      <c r="J26">
        <f t="shared" si="3"/>
        <v>0.49959853688999911</v>
      </c>
    </row>
    <row r="27" spans="1:10" ht="18" x14ac:dyDescent="0.35">
      <c r="A27" t="s">
        <v>49</v>
      </c>
      <c r="B27">
        <v>2</v>
      </c>
      <c r="C27" t="s">
        <v>50</v>
      </c>
      <c r="D27">
        <v>117.15</v>
      </c>
      <c r="E27">
        <v>60</v>
      </c>
      <c r="F27">
        <f t="shared" si="0"/>
        <v>51.216389244558258</v>
      </c>
      <c r="G27">
        <f t="shared" si="2"/>
        <v>1.0243277848911652</v>
      </c>
      <c r="H27">
        <v>14</v>
      </c>
      <c r="I27">
        <f t="shared" si="1"/>
        <v>11.950490823730259</v>
      </c>
      <c r="J27">
        <f t="shared" si="3"/>
        <v>0.23900981647460517</v>
      </c>
    </row>
    <row r="29" spans="1:10" x14ac:dyDescent="0.25">
      <c r="A29" t="s">
        <v>25</v>
      </c>
      <c r="B29">
        <f>SUM(G4:G27)</f>
        <v>31.220524681237276</v>
      </c>
    </row>
    <row r="30" spans="1:10" x14ac:dyDescent="0.25">
      <c r="A30" t="s">
        <v>78</v>
      </c>
      <c r="B30">
        <f>SUM(J4:J27)</f>
        <v>9.5115617486666935</v>
      </c>
    </row>
    <row r="31" spans="1:10" x14ac:dyDescent="0.25">
      <c r="A31" t="s">
        <v>79</v>
      </c>
      <c r="B31">
        <f>SUM(B4:B27)</f>
        <v>72.990000000000009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/>
  </sheetViews>
  <sheetFormatPr defaultRowHeight="15" x14ac:dyDescent="0.25"/>
  <cols>
    <col min="1" max="1" width="23" customWidth="1"/>
    <col min="3" max="3" width="14.5703125" customWidth="1"/>
    <col min="4" max="4" width="11.7109375" bestFit="1" customWidth="1"/>
    <col min="6" max="6" width="13.28515625" bestFit="1" customWidth="1"/>
  </cols>
  <sheetData>
    <row r="1" spans="1:7" x14ac:dyDescent="0.25">
      <c r="A1" t="s">
        <v>80</v>
      </c>
    </row>
    <row r="2" spans="1:7" x14ac:dyDescent="0.25">
      <c r="A2" t="s">
        <v>1</v>
      </c>
      <c r="B2" t="s">
        <v>94</v>
      </c>
      <c r="C2" t="s">
        <v>15</v>
      </c>
      <c r="D2" t="s">
        <v>3</v>
      </c>
      <c r="E2" t="s">
        <v>73</v>
      </c>
      <c r="F2" t="s">
        <v>74</v>
      </c>
      <c r="G2" t="s">
        <v>98</v>
      </c>
    </row>
    <row r="3" spans="1:7" ht="18" x14ac:dyDescent="0.35">
      <c r="A3" t="s">
        <v>96</v>
      </c>
      <c r="B3">
        <v>1650</v>
      </c>
      <c r="C3" t="s">
        <v>97</v>
      </c>
      <c r="D3">
        <v>80.052000000000007</v>
      </c>
      <c r="E3">
        <v>28</v>
      </c>
      <c r="F3">
        <f>(E3/D3)*100</f>
        <v>34.977264777894369</v>
      </c>
      <c r="G3">
        <f>B3*(F3/100)</f>
        <v>577.12486883525708</v>
      </c>
    </row>
    <row r="4" spans="1:7" x14ac:dyDescent="0.25">
      <c r="A4" t="s">
        <v>81</v>
      </c>
      <c r="B4">
        <v>6.2</v>
      </c>
    </row>
    <row r="5" spans="1:7" x14ac:dyDescent="0.25">
      <c r="A5" t="s">
        <v>82</v>
      </c>
      <c r="B5">
        <v>332.2</v>
      </c>
    </row>
    <row r="6" spans="1:7" x14ac:dyDescent="0.25">
      <c r="A6" t="s">
        <v>83</v>
      </c>
      <c r="B6">
        <v>2.5000000000000001E-2</v>
      </c>
    </row>
    <row r="7" spans="1:7" x14ac:dyDescent="0.25">
      <c r="A7" t="s">
        <v>84</v>
      </c>
      <c r="B7">
        <v>2.5000000000000001E-2</v>
      </c>
    </row>
    <row r="8" spans="1:7" ht="18" x14ac:dyDescent="0.35">
      <c r="A8" t="s">
        <v>85</v>
      </c>
      <c r="B8">
        <v>37.26</v>
      </c>
      <c r="C8" t="s">
        <v>100</v>
      </c>
      <c r="D8">
        <v>337.98</v>
      </c>
      <c r="E8">
        <v>28</v>
      </c>
      <c r="F8">
        <f>(E8/D8)*100</f>
        <v>8.2845138765607427</v>
      </c>
      <c r="G8">
        <f>B8*(F8/100)</f>
        <v>3.0868098704065323</v>
      </c>
    </row>
    <row r="9" spans="1:7" x14ac:dyDescent="0.25">
      <c r="A9" t="s">
        <v>86</v>
      </c>
      <c r="B9">
        <v>27.8</v>
      </c>
    </row>
    <row r="10" spans="1:7" x14ac:dyDescent="0.25">
      <c r="A10" t="s">
        <v>87</v>
      </c>
      <c r="B10">
        <v>180.7</v>
      </c>
    </row>
    <row r="11" spans="1:7" x14ac:dyDescent="0.25">
      <c r="A11" t="s">
        <v>88</v>
      </c>
      <c r="B11">
        <v>16.899999999999999</v>
      </c>
    </row>
    <row r="12" spans="1:7" x14ac:dyDescent="0.25">
      <c r="A12" t="s">
        <v>89</v>
      </c>
      <c r="B12">
        <v>0.25</v>
      </c>
    </row>
    <row r="13" spans="1:7" x14ac:dyDescent="0.25">
      <c r="A13" t="s">
        <v>90</v>
      </c>
      <c r="B13">
        <v>0.83</v>
      </c>
    </row>
    <row r="14" spans="1:7" ht="18" x14ac:dyDescent="0.35">
      <c r="A14" t="s">
        <v>91</v>
      </c>
      <c r="B14">
        <v>1900</v>
      </c>
      <c r="C14" t="s">
        <v>99</v>
      </c>
      <c r="D14">
        <v>101.1032</v>
      </c>
      <c r="E14">
        <v>14</v>
      </c>
      <c r="F14">
        <f>(E14/D14)*100</f>
        <v>13.847237278345295</v>
      </c>
      <c r="G14">
        <f>B14*(F14/100)</f>
        <v>263.09750828856062</v>
      </c>
    </row>
    <row r="15" spans="1:7" x14ac:dyDescent="0.25">
      <c r="A15" t="s">
        <v>92</v>
      </c>
      <c r="B15">
        <v>170</v>
      </c>
    </row>
    <row r="16" spans="1:7" x14ac:dyDescent="0.25">
      <c r="A16" t="s">
        <v>93</v>
      </c>
      <c r="B16">
        <v>8.6</v>
      </c>
    </row>
    <row r="18" spans="1:2" x14ac:dyDescent="0.25">
      <c r="A18" t="s">
        <v>95</v>
      </c>
      <c r="B18">
        <f>SUM(B3:B16)</f>
        <v>4330.7900000000009</v>
      </c>
    </row>
    <row r="19" spans="1:2" x14ac:dyDescent="0.25">
      <c r="A19" t="s">
        <v>101</v>
      </c>
      <c r="B19">
        <f>SUM(G3,G8,G14)</f>
        <v>843.30918699422432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CarbonMixture</vt:lpstr>
      <vt:lpstr>AminoAcids</vt:lpstr>
      <vt:lpstr>BasalSaltsMxtr</vt:lpstr>
      <vt:lpstr>MicrocosmAddnCalcs</vt:lpstr>
    </vt:vector>
  </TitlesOfParts>
  <Company>Cornell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Campbell</dc:creator>
  <cp:lastModifiedBy>Ashley Campbell</cp:lastModifiedBy>
  <dcterms:created xsi:type="dcterms:W3CDTF">2013-03-27T17:36:59Z</dcterms:created>
  <dcterms:modified xsi:type="dcterms:W3CDTF">2013-11-27T18:23:19Z</dcterms:modified>
</cp:coreProperties>
</file>