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afNet\Presupuesto\WINformulacion\Excel\"/>
    </mc:Choice>
  </mc:AlternateContent>
  <bookViews>
    <workbookView xWindow="-120" yWindow="-120" windowWidth="29040" windowHeight="15840"/>
  </bookViews>
  <sheets>
    <sheet name="Formato4P" sheetId="3" r:id="rId1"/>
    <sheet name="Hoja3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ril">'[1]Personal y Gastos Generales'!#REF!</definedName>
    <definedName name="AL019S">[2]TD_IG!$FR$5:$GE$45</definedName>
    <definedName name="ALAVI">#REF!</definedName>
    <definedName name="ANA">'[3]Personal y Gastos Generales'!#REF!</definedName>
    <definedName name="_xlnm.Print_Area" localSheetId="0">Formato4P!$C$2:$Y$119</definedName>
    <definedName name="ARIIIIII">'[4]Personal y Gastos Generales'!#REF!</definedName>
    <definedName name="ARLLLL">'[3]Personal y Gastos Generales'!#REF!</definedName>
    <definedName name="asass">[5]FO16!$B$1:$J$45</definedName>
    <definedName name="b">#REF!</definedName>
    <definedName name="_xlnm.Database">[6]Familias!$A$1:$B$72</definedName>
    <definedName name="BaseImponible">'[7]Cálculo de Sueldos'!$C$3-('[7]Cálculo de Sueldos'!$C$6*'[7]Cálculo de Sueldos'!$C$7)</definedName>
    <definedName name="Básicos_TLV1">'[3]Personal y Gastos Generales'!#REF!</definedName>
    <definedName name="BBBBB">[5]PI16!$B$1:$J$50</definedName>
    <definedName name="bbbbbbbb">[5]FA16!$B$1:$J$50</definedName>
    <definedName name="caratula2">#REF!</definedName>
    <definedName name="caratula5">#REF!</definedName>
    <definedName name="CC">[8]CC!$B$4:$F$33</definedName>
    <definedName name="CCCCC">[5]FA16!$B$1:$J$50</definedName>
    <definedName name="cccccc">[5]FO16!$B$1:$J$45</definedName>
    <definedName name="Certificado5">#REF!</definedName>
    <definedName name="CLEO">[2]TD_IG!#REF!</definedName>
    <definedName name="CLEOPATRA">[2]TD_IG!$HK$5:$HX$45</definedName>
    <definedName name="CM">[2]TD_IG!$DY$5:$EL$45</definedName>
    <definedName name="COLQUIACOB">[2]TD_IG!$JA$6:$JK$46</definedName>
    <definedName name="CONS0">#REF!</definedName>
    <definedName name="CONV15MM">[2]TD_IG!$JM$6:$JX$46</definedName>
    <definedName name="CONVENIO">'[3]Personal y Gastos Generales'!#REF!</definedName>
    <definedName name="Credito">'[7]Cálculo de Sueldos'!$C$6*'[7]Cálculo de Sueldos'!$C$7</definedName>
    <definedName name="dependencia">[9]tablas!$A$2:$A$29</definedName>
    <definedName name="dfgg">[5]PI16!$B$1:$J$50</definedName>
    <definedName name="Doc">#REF!</definedName>
    <definedName name="E">'[3]Personal y Gastos Generales'!#REF!</definedName>
    <definedName name="EC">[2]TD_IG!$CF$5:$CS$45</definedName>
    <definedName name="EEEE">#REF!</definedName>
    <definedName name="eeeee">'[1]Personal y Gastos Generales'!#REF!</definedName>
    <definedName name="ENCARGOS">'[3]Personal y Gastos Generales'!#REF!</definedName>
    <definedName name="ESQUILACHE">[2]TD_IG!$HZ$6:$IK$46</definedName>
    <definedName name="EXC">[2]TD_IG!$GG$5:$GT$45</definedName>
    <definedName name="exito">#REF!</definedName>
    <definedName name="extracto5">#REF!</definedName>
    <definedName name="FA">[2]TD_IG!$BB$5:$BO$45</definedName>
    <definedName name="FA_MP16">#REF!</definedName>
    <definedName name="ffdf">'[3]Personal y Gastos Generales'!#REF!</definedName>
    <definedName name="FM">[2]TD_IG!$DJ$5:$DW$45</definedName>
    <definedName name="FO">#REF!</definedName>
    <definedName name="ggg">#REF!</definedName>
    <definedName name="gggggg">[5]EC16!$B$1:$J$50</definedName>
    <definedName name="ggggggg">[5]FO16!$B$1:$J$45</definedName>
    <definedName name="ghhj">[5]EC16!$B$1:$J$39</definedName>
    <definedName name="GK019S">#REF!</definedName>
    <definedName name="GODIP">#REF!</definedName>
    <definedName name="I">'[3]Personal y Gastos Generales'!#REF!</definedName>
    <definedName name="iiii">[5]CM16!$B$1:$J$50</definedName>
    <definedName name="iiiiii">[5]PI16!$B$1:$J$50</definedName>
    <definedName name="IIIIIIIII">'[3]Personal y Gastos Generales'!#REF!</definedName>
    <definedName name="JJJJJ">'[1]Personal y Gastos Generales'!#REF!</definedName>
    <definedName name="Junio">'[1]Personal y Gastos Generales'!#REF!</definedName>
    <definedName name="kjkjk">[5]PA16!$B$1:$J$50</definedName>
    <definedName name="kkkkkk">[5]PA16!$B$1:$J$50</definedName>
    <definedName name="ljkjyy">[5]FM16!$B$1:$J$50</definedName>
    <definedName name="LLLLLL">[5]PA16!$B$1:$J$50</definedName>
    <definedName name="LOSNEGROS">[2]TD_IG!$GV$6:$HI$46</definedName>
    <definedName name="LP">54000</definedName>
    <definedName name="MM">#REF!</definedName>
    <definedName name="mmmm">#REF!</definedName>
    <definedName name="mmmmmm">[5]PI16!$B$1:$J$50</definedName>
    <definedName name="NNNNNN">[5]EC16!$B$1:$J$50</definedName>
    <definedName name="ñññññ">[5]FM16!$B$1:$J$50</definedName>
    <definedName name="O">#REF!</definedName>
    <definedName name="OBJETO">[10]TABLA!$F$2:$F$9</definedName>
    <definedName name="OOOOOO">[5]FM16!$B$1:$J$50</definedName>
    <definedName name="ooooooo">[5]FM16!$B$1:$J$50</definedName>
    <definedName name="OP">[2]TD_IG!$AM$5:$AZ$45</definedName>
    <definedName name="PA">[2]TD_IG!$CU$5:$DH$45</definedName>
    <definedName name="PATTY">'[3]Personal y Gastos Generales'!#REF!</definedName>
    <definedName name="PD">#REF!</definedName>
    <definedName name="PD019S">[2]TD_IG!$EN$5:$FA$45</definedName>
    <definedName name="PI">[2]TD_IG!$BQ$5:$CD$45</definedName>
    <definedName name="PI_MP16">#REF!</definedName>
    <definedName name="Planilla_FlujoNormal">'[7]Cálculo de Sueldos'!$D$12,'[7]Cálculo de Sueldos'!$C$35</definedName>
    <definedName name="poiu">[5]CM16!$B$1:$J$50</definedName>
    <definedName name="PPPP">#REF!</definedName>
    <definedName name="pppppp">[5]CM16!$B$1:$J$50</definedName>
    <definedName name="ppppppp">[5]EC16!$B$1:$J$39</definedName>
    <definedName name="PPPPPPPP">[5]CM16!$B$1:$J$50</definedName>
    <definedName name="prima5">#REF!</definedName>
    <definedName name="PUSHAQUILCA">[2]TD_IG!$IM$6:$IY$46</definedName>
    <definedName name="qqqq">#REF!</definedName>
    <definedName name="qqqqq">[5]PA16!$B$1:$J$50</definedName>
    <definedName name="RD">#REF!</definedName>
    <definedName name="RD019S">[2]TD_IG!$FC$5:$FP$45</definedName>
    <definedName name="RRRR">#REF!</definedName>
    <definedName name="rrrrr">[5]PI16!$B$1:$J$50</definedName>
    <definedName name="siniestro5.1">#REF!</definedName>
    <definedName name="siniestro5.2">#REF!</definedName>
    <definedName name="siniestro5.3">#REF!</definedName>
    <definedName name="tarea">'[1]Personal y Gastos Generales'!#REF!</definedName>
    <definedName name="TC">3</definedName>
    <definedName name="TIPORDEN">[9]tablas!$C$2:$C$4</definedName>
    <definedName name="_xlnm.Print_Titles" localSheetId="0">Formato4P!$B:$C,Formato4P!$2:$7</definedName>
    <definedName name="tttt">[5]EC16!$B$1:$J$50</definedName>
    <definedName name="valores">#REF!</definedName>
    <definedName name="vvvvvv">[5]CM16!$B$1:$J$50</definedName>
    <definedName name="W">'[11]Cálculo de Sueldos'!$C$6*'[11]Cálculo de Sueldos'!$C$7</definedName>
    <definedName name="WWW">[12]FA17!$B$1:$O$20</definedName>
    <definedName name="yyyuuu">[5]FM16!$B$1:$J$50</definedName>
    <definedName name="yyyy">[5]PA16!$B$1:$J$50</definedName>
    <definedName name="yyyyyyy">[5]FA16!$B$1:$J$50</definedName>
    <definedName name="ZZZZZ">[5]FO16!$B$1:$J$45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15" i="3" l="1"/>
  <c r="Y115" i="3"/>
  <c r="X115" i="3"/>
  <c r="Z114" i="3"/>
  <c r="Y114" i="3"/>
  <c r="X114" i="3"/>
  <c r="Z112" i="3"/>
  <c r="Y112" i="3"/>
  <c r="X112" i="3"/>
  <c r="Z110" i="3"/>
  <c r="Y110" i="3"/>
  <c r="X110" i="3"/>
  <c r="Z109" i="3"/>
  <c r="Y109" i="3"/>
  <c r="X109" i="3"/>
  <c r="Z107" i="3"/>
  <c r="Y107" i="3"/>
  <c r="X107" i="3"/>
  <c r="Z104" i="3"/>
  <c r="Y104" i="3"/>
  <c r="X104" i="3"/>
  <c r="Z103" i="3"/>
  <c r="Y103" i="3"/>
  <c r="X103" i="3"/>
  <c r="Z101" i="3"/>
  <c r="Y101" i="3"/>
  <c r="X101" i="3"/>
  <c r="Z99" i="3"/>
  <c r="Y99" i="3"/>
  <c r="X99" i="3"/>
  <c r="Z98" i="3"/>
  <c r="Y98" i="3"/>
  <c r="X98" i="3"/>
  <c r="Z96" i="3"/>
  <c r="Y96" i="3"/>
  <c r="X96" i="3"/>
  <c r="Z91" i="3"/>
  <c r="Y91" i="3"/>
  <c r="X91" i="3"/>
  <c r="Z90" i="3"/>
  <c r="Y90" i="3"/>
  <c r="X90" i="3"/>
  <c r="Z88" i="3"/>
  <c r="Y88" i="3"/>
  <c r="X88" i="3"/>
  <c r="Z87" i="3"/>
  <c r="Y87" i="3"/>
  <c r="X87" i="3"/>
  <c r="Z86" i="3"/>
  <c r="Y86" i="3"/>
  <c r="X86" i="3"/>
  <c r="Z84" i="3"/>
  <c r="Y84" i="3"/>
  <c r="X84" i="3"/>
  <c r="Z83" i="3"/>
  <c r="Y83" i="3"/>
  <c r="X83" i="3"/>
  <c r="Z82" i="3"/>
  <c r="Y82" i="3"/>
  <c r="X82" i="3"/>
  <c r="Z81" i="3"/>
  <c r="Y81" i="3"/>
  <c r="X81" i="3"/>
  <c r="Z75" i="3"/>
  <c r="Y75" i="3"/>
  <c r="X75" i="3"/>
  <c r="Z74" i="3"/>
  <c r="Y74" i="3"/>
  <c r="X74" i="3"/>
  <c r="Z73" i="3"/>
  <c r="Y73" i="3"/>
  <c r="X73" i="3"/>
  <c r="Z72" i="3"/>
  <c r="Y72" i="3"/>
  <c r="X72" i="3"/>
  <c r="Z71" i="3"/>
  <c r="Y71" i="3"/>
  <c r="X71" i="3"/>
  <c r="Z70" i="3"/>
  <c r="Y70" i="3"/>
  <c r="X70" i="3"/>
  <c r="Z68" i="3"/>
  <c r="Y68" i="3"/>
  <c r="X68" i="3"/>
  <c r="Z67" i="3"/>
  <c r="Y67" i="3"/>
  <c r="X67" i="3"/>
  <c r="Z65" i="3"/>
  <c r="Y65" i="3"/>
  <c r="X65" i="3"/>
  <c r="Z64" i="3"/>
  <c r="Y64" i="3"/>
  <c r="X64" i="3"/>
  <c r="Z63" i="3"/>
  <c r="Y63" i="3"/>
  <c r="X63" i="3"/>
  <c r="Z62" i="3"/>
  <c r="Y62" i="3"/>
  <c r="X62" i="3"/>
  <c r="Z60" i="3"/>
  <c r="Y60" i="3"/>
  <c r="X60" i="3"/>
  <c r="Z59" i="3"/>
  <c r="Y59" i="3"/>
  <c r="X59" i="3"/>
  <c r="Z58" i="3"/>
  <c r="Y58" i="3"/>
  <c r="X58" i="3"/>
  <c r="Z57" i="3"/>
  <c r="Y57" i="3"/>
  <c r="X57" i="3"/>
  <c r="Z55" i="3"/>
  <c r="Y55" i="3"/>
  <c r="X55" i="3"/>
  <c r="Z54" i="3"/>
  <c r="Y54" i="3"/>
  <c r="X54" i="3"/>
  <c r="Z53" i="3"/>
  <c r="Y53" i="3"/>
  <c r="X53" i="3"/>
  <c r="Z52" i="3"/>
  <c r="Y52" i="3"/>
  <c r="X52" i="3"/>
  <c r="Z51" i="3"/>
  <c r="Y51" i="3"/>
  <c r="X51" i="3"/>
  <c r="Z50" i="3"/>
  <c r="Y50" i="3"/>
  <c r="X50" i="3"/>
  <c r="Z48" i="3"/>
  <c r="Y48" i="3"/>
  <c r="X48" i="3"/>
  <c r="Z47" i="3"/>
  <c r="Y47" i="3"/>
  <c r="X47" i="3"/>
  <c r="Z45" i="3"/>
  <c r="Y45" i="3"/>
  <c r="X45" i="3"/>
  <c r="Z44" i="3"/>
  <c r="Y44" i="3"/>
  <c r="X44" i="3"/>
  <c r="Z43" i="3"/>
  <c r="Y43" i="3"/>
  <c r="X43" i="3"/>
  <c r="Z42" i="3"/>
  <c r="Y42" i="3"/>
  <c r="X42" i="3"/>
  <c r="Z41" i="3"/>
  <c r="Y41" i="3"/>
  <c r="X41" i="3"/>
  <c r="Z40" i="3"/>
  <c r="Y40" i="3"/>
  <c r="X40" i="3"/>
  <c r="Z39" i="3"/>
  <c r="Y39" i="3"/>
  <c r="X39" i="3"/>
  <c r="Z38" i="3"/>
  <c r="Y38" i="3"/>
  <c r="X38" i="3"/>
  <c r="Z37" i="3"/>
  <c r="Y37" i="3"/>
  <c r="X37" i="3"/>
  <c r="Z36" i="3"/>
  <c r="Y36" i="3"/>
  <c r="X36" i="3"/>
  <c r="Z34" i="3"/>
  <c r="Y34" i="3"/>
  <c r="X34" i="3"/>
  <c r="Z33" i="3"/>
  <c r="Y33" i="3"/>
  <c r="X33" i="3"/>
  <c r="Z32" i="3"/>
  <c r="Y32" i="3"/>
  <c r="X32" i="3"/>
  <c r="Z31" i="3"/>
  <c r="Y31" i="3"/>
  <c r="X31" i="3"/>
  <c r="Z30" i="3"/>
  <c r="Y30" i="3"/>
  <c r="X30" i="3"/>
  <c r="Z29" i="3"/>
  <c r="Y29" i="3"/>
  <c r="X29" i="3"/>
  <c r="Z28" i="3"/>
  <c r="Y28" i="3"/>
  <c r="X28" i="3"/>
  <c r="Z27" i="3"/>
  <c r="Y27" i="3"/>
  <c r="X27" i="3"/>
  <c r="Z26" i="3"/>
  <c r="Y26" i="3"/>
  <c r="X26" i="3"/>
  <c r="Z25" i="3"/>
  <c r="Y25" i="3"/>
  <c r="X25" i="3"/>
  <c r="Z24" i="3"/>
  <c r="Y24" i="3"/>
  <c r="X24" i="3"/>
  <c r="Z23" i="3"/>
  <c r="Y23" i="3"/>
  <c r="X23" i="3"/>
  <c r="Z21" i="3"/>
  <c r="Y21" i="3"/>
  <c r="X21" i="3"/>
  <c r="Z20" i="3"/>
  <c r="Y20" i="3"/>
  <c r="X20" i="3"/>
  <c r="Z19" i="3"/>
  <c r="Y19" i="3"/>
  <c r="X19" i="3"/>
  <c r="Z16" i="3"/>
  <c r="Y16" i="3"/>
  <c r="X16" i="3"/>
  <c r="Z15" i="3"/>
  <c r="Y15" i="3"/>
  <c r="X15" i="3"/>
  <c r="Z14" i="3"/>
  <c r="Y14" i="3"/>
  <c r="X14" i="3"/>
  <c r="Z13" i="3"/>
  <c r="Y13" i="3"/>
  <c r="X13" i="3"/>
  <c r="Z12" i="3"/>
  <c r="Y12" i="3"/>
  <c r="X12" i="3"/>
  <c r="Z11" i="3"/>
  <c r="Y11" i="3"/>
  <c r="X11" i="3"/>
  <c r="R115" i="3" l="1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F80" i="3" l="1"/>
  <c r="J80" i="3"/>
  <c r="N80" i="3"/>
  <c r="R80" i="3"/>
  <c r="G80" i="3"/>
  <c r="K80" i="3"/>
  <c r="O80" i="3"/>
  <c r="D80" i="3"/>
  <c r="H80" i="3"/>
  <c r="L80" i="3"/>
  <c r="P80" i="3"/>
  <c r="E80" i="3"/>
  <c r="I80" i="3"/>
  <c r="M80" i="3"/>
  <c r="Q80" i="3"/>
  <c r="R113" i="3"/>
  <c r="N113" i="3"/>
  <c r="J113" i="3"/>
  <c r="F113" i="3"/>
  <c r="O108" i="3"/>
  <c r="O106" i="3" s="1"/>
  <c r="K108" i="3"/>
  <c r="K106" i="3" s="1"/>
  <c r="G108" i="3"/>
  <c r="G106" i="3" s="1"/>
  <c r="P102" i="3"/>
  <c r="L102" i="3"/>
  <c r="H102" i="3"/>
  <c r="D102" i="3"/>
  <c r="Q97" i="3"/>
  <c r="M97" i="3"/>
  <c r="I97" i="3"/>
  <c r="E97" i="3"/>
  <c r="R89" i="3"/>
  <c r="N89" i="3"/>
  <c r="J89" i="3"/>
  <c r="F89" i="3"/>
  <c r="O85" i="3"/>
  <c r="K85" i="3"/>
  <c r="G85" i="3"/>
  <c r="Q73" i="3"/>
  <c r="M73" i="3"/>
  <c r="I73" i="3"/>
  <c r="E73" i="3"/>
  <c r="P66" i="3"/>
  <c r="L66" i="3"/>
  <c r="H66" i="3"/>
  <c r="D66" i="3"/>
  <c r="J10" i="3"/>
  <c r="F10" i="3"/>
  <c r="N10" i="3" l="1"/>
  <c r="R10" i="3"/>
  <c r="D18" i="3"/>
  <c r="H18" i="3"/>
  <c r="L18" i="3"/>
  <c r="P18" i="3"/>
  <c r="G23" i="3"/>
  <c r="K23" i="3"/>
  <c r="O23" i="3"/>
  <c r="F35" i="3"/>
  <c r="J35" i="3"/>
  <c r="N35" i="3"/>
  <c r="R35" i="3"/>
  <c r="F49" i="3"/>
  <c r="J49" i="3"/>
  <c r="N49" i="3"/>
  <c r="R49" i="3"/>
  <c r="D56" i="3"/>
  <c r="H56" i="3"/>
  <c r="L56" i="3"/>
  <c r="P56" i="3"/>
  <c r="D61" i="3"/>
  <c r="H61" i="3"/>
  <c r="L61" i="3"/>
  <c r="P61" i="3"/>
  <c r="G10" i="3"/>
  <c r="E18" i="3"/>
  <c r="M18" i="3"/>
  <c r="G35" i="3"/>
  <c r="I56" i="3"/>
  <c r="G22" i="3"/>
  <c r="O10" i="3"/>
  <c r="I18" i="3"/>
  <c r="O35" i="3"/>
  <c r="M56" i="3"/>
  <c r="K10" i="3"/>
  <c r="Q18" i="3"/>
  <c r="K35" i="3"/>
  <c r="E56" i="3"/>
  <c r="Q56" i="3"/>
  <c r="E66" i="3"/>
  <c r="Q66" i="3"/>
  <c r="F73" i="3"/>
  <c r="F69" i="3" s="1"/>
  <c r="J73" i="3"/>
  <c r="J69" i="3" s="1"/>
  <c r="N73" i="3"/>
  <c r="N69" i="3" s="1"/>
  <c r="R73" i="3"/>
  <c r="R69" i="3" s="1"/>
  <c r="H79" i="3"/>
  <c r="D85" i="3"/>
  <c r="H85" i="3"/>
  <c r="K89" i="3"/>
  <c r="M95" i="3"/>
  <c r="F97" i="3"/>
  <c r="F95" i="3" s="1"/>
  <c r="N97" i="3"/>
  <c r="N95" i="3" s="1"/>
  <c r="E102" i="3"/>
  <c r="E100" i="3" s="1"/>
  <c r="M102" i="3"/>
  <c r="M100" i="3" s="1"/>
  <c r="M94" i="3" s="1"/>
  <c r="Q102" i="3"/>
  <c r="Q100" i="3" s="1"/>
  <c r="G113" i="3"/>
  <c r="G111" i="3" s="1"/>
  <c r="G105" i="3" s="1"/>
  <c r="K113" i="3"/>
  <c r="K111" i="3" s="1"/>
  <c r="K105" i="3" s="1"/>
  <c r="L10" i="3"/>
  <c r="F18" i="3"/>
  <c r="J18" i="3"/>
  <c r="N18" i="3"/>
  <c r="R18" i="3"/>
  <c r="E23" i="3"/>
  <c r="I23" i="3"/>
  <c r="M23" i="3"/>
  <c r="Q23" i="3"/>
  <c r="D35" i="3"/>
  <c r="H35" i="3"/>
  <c r="L35" i="3"/>
  <c r="P35" i="3"/>
  <c r="D49" i="3"/>
  <c r="D46" i="3" s="1"/>
  <c r="H49" i="3"/>
  <c r="L49" i="3"/>
  <c r="P49" i="3"/>
  <c r="P46" i="3" s="1"/>
  <c r="F56" i="3"/>
  <c r="J56" i="3"/>
  <c r="N56" i="3"/>
  <c r="R56" i="3"/>
  <c r="F61" i="3"/>
  <c r="J61" i="3"/>
  <c r="N61" i="3"/>
  <c r="R61" i="3"/>
  <c r="F66" i="3"/>
  <c r="J66" i="3"/>
  <c r="N66" i="3"/>
  <c r="G73" i="3"/>
  <c r="G69" i="3" s="1"/>
  <c r="K73" i="3"/>
  <c r="O73" i="3"/>
  <c r="O69" i="3" s="1"/>
  <c r="V80" i="3"/>
  <c r="E85" i="3"/>
  <c r="I85" i="3"/>
  <c r="M85" i="3"/>
  <c r="Q85" i="3"/>
  <c r="D89" i="3"/>
  <c r="H89" i="3"/>
  <c r="L89" i="3"/>
  <c r="P89" i="3"/>
  <c r="G97" i="3"/>
  <c r="G95" i="3" s="1"/>
  <c r="K97" i="3"/>
  <c r="K95" i="3" s="1"/>
  <c r="O97" i="3"/>
  <c r="F102" i="3"/>
  <c r="F100" i="3" s="1"/>
  <c r="J102" i="3"/>
  <c r="N102" i="3"/>
  <c r="R102" i="3"/>
  <c r="E108" i="3"/>
  <c r="E106" i="3" s="1"/>
  <c r="I108" i="3"/>
  <c r="I106" i="3" s="1"/>
  <c r="M108" i="3"/>
  <c r="M106" i="3" s="1"/>
  <c r="Q108" i="3"/>
  <c r="D113" i="3"/>
  <c r="D111" i="3" s="1"/>
  <c r="H113" i="3"/>
  <c r="L113" i="3"/>
  <c r="L111" i="3" s="1"/>
  <c r="P113" i="3"/>
  <c r="I66" i="3"/>
  <c r="M66" i="3"/>
  <c r="K69" i="3"/>
  <c r="L85" i="3"/>
  <c r="P85" i="3"/>
  <c r="G89" i="3"/>
  <c r="O89" i="3"/>
  <c r="E95" i="3"/>
  <c r="I95" i="3"/>
  <c r="Q95" i="3"/>
  <c r="J97" i="3"/>
  <c r="J95" i="3" s="1"/>
  <c r="R97" i="3"/>
  <c r="R95" i="3" s="1"/>
  <c r="I102" i="3"/>
  <c r="I100" i="3" s="1"/>
  <c r="I94" i="3" s="1"/>
  <c r="O113" i="3"/>
  <c r="O111" i="3" s="1"/>
  <c r="O105" i="3" s="1"/>
  <c r="H10" i="3"/>
  <c r="P10" i="3"/>
  <c r="E10" i="3"/>
  <c r="I10" i="3"/>
  <c r="M10" i="3"/>
  <c r="Q10" i="3"/>
  <c r="F23" i="3"/>
  <c r="F22" i="3" s="1"/>
  <c r="J23" i="3"/>
  <c r="J22" i="3" s="1"/>
  <c r="N23" i="3"/>
  <c r="R23" i="3"/>
  <c r="E49" i="3"/>
  <c r="I49" i="3"/>
  <c r="M49" i="3"/>
  <c r="Q49" i="3"/>
  <c r="G56" i="3"/>
  <c r="K56" i="3"/>
  <c r="O56" i="3"/>
  <c r="G61" i="3"/>
  <c r="K61" i="3"/>
  <c r="O61" i="3"/>
  <c r="G66" i="3"/>
  <c r="K66" i="3"/>
  <c r="O66" i="3"/>
  <c r="F85" i="3"/>
  <c r="J85" i="3"/>
  <c r="N85" i="3"/>
  <c r="R85" i="3"/>
  <c r="E89" i="3"/>
  <c r="I89" i="3"/>
  <c r="M89" i="3"/>
  <c r="Q89" i="3"/>
  <c r="D97" i="3"/>
  <c r="D95" i="3" s="1"/>
  <c r="H97" i="3"/>
  <c r="H95" i="3" s="1"/>
  <c r="L97" i="3"/>
  <c r="P97" i="3"/>
  <c r="P95" i="3" s="1"/>
  <c r="J100" i="3"/>
  <c r="N100" i="3"/>
  <c r="R100" i="3"/>
  <c r="G102" i="3"/>
  <c r="G100" i="3" s="1"/>
  <c r="K102" i="3"/>
  <c r="K100" i="3" s="1"/>
  <c r="O102" i="3"/>
  <c r="O100" i="3" s="1"/>
  <c r="F108" i="3"/>
  <c r="F106" i="3" s="1"/>
  <c r="J108" i="3"/>
  <c r="J106" i="3" s="1"/>
  <c r="N108" i="3"/>
  <c r="N106" i="3" s="1"/>
  <c r="R108" i="3"/>
  <c r="R106" i="3" s="1"/>
  <c r="E113" i="3"/>
  <c r="E111" i="3" s="1"/>
  <c r="I113" i="3"/>
  <c r="I111" i="3" s="1"/>
  <c r="M113" i="3"/>
  <c r="M111" i="3" s="1"/>
  <c r="Q113" i="3"/>
  <c r="Q111" i="3" s="1"/>
  <c r="D100" i="3"/>
  <c r="H100" i="3"/>
  <c r="L100" i="3"/>
  <c r="P100" i="3"/>
  <c r="R22" i="3"/>
  <c r="O95" i="3"/>
  <c r="Q106" i="3"/>
  <c r="H111" i="3"/>
  <c r="P111" i="3"/>
  <c r="D23" i="3"/>
  <c r="H23" i="3"/>
  <c r="L23" i="3"/>
  <c r="L22" i="3" s="1"/>
  <c r="L118" i="3" s="1"/>
  <c r="P23" i="3"/>
  <c r="G49" i="3"/>
  <c r="K49" i="3"/>
  <c r="O49" i="3"/>
  <c r="E61" i="3"/>
  <c r="I61" i="3"/>
  <c r="M61" i="3"/>
  <c r="Q61" i="3"/>
  <c r="D108" i="3"/>
  <c r="D106" i="3" s="1"/>
  <c r="H108" i="3"/>
  <c r="H106" i="3" s="1"/>
  <c r="L108" i="3"/>
  <c r="L106" i="3" s="1"/>
  <c r="P108" i="3"/>
  <c r="P106" i="3" s="1"/>
  <c r="F111" i="3"/>
  <c r="J111" i="3"/>
  <c r="N111" i="3"/>
  <c r="R111" i="3"/>
  <c r="G18" i="3"/>
  <c r="K18" i="3"/>
  <c r="O18" i="3"/>
  <c r="E35" i="3"/>
  <c r="I35" i="3"/>
  <c r="M35" i="3"/>
  <c r="Q35" i="3"/>
  <c r="E69" i="3"/>
  <c r="I69" i="3"/>
  <c r="M69" i="3"/>
  <c r="Q69" i="3"/>
  <c r="D73" i="3"/>
  <c r="D69" i="3" s="1"/>
  <c r="H73" i="3"/>
  <c r="H69" i="3" s="1"/>
  <c r="L73" i="3"/>
  <c r="L69" i="3" s="1"/>
  <c r="P73" i="3"/>
  <c r="P69" i="3" s="1"/>
  <c r="N79" i="3"/>
  <c r="L95" i="3"/>
  <c r="W119" i="3"/>
  <c r="V119" i="3"/>
  <c r="U119" i="3"/>
  <c r="T119" i="3"/>
  <c r="S119" i="3"/>
  <c r="W116" i="3"/>
  <c r="V116" i="3"/>
  <c r="U116" i="3"/>
  <c r="T116" i="3"/>
  <c r="S116" i="3"/>
  <c r="W115" i="3"/>
  <c r="V115" i="3"/>
  <c r="U115" i="3"/>
  <c r="T115" i="3"/>
  <c r="S115" i="3"/>
  <c r="W114" i="3"/>
  <c r="V114" i="3"/>
  <c r="U114" i="3"/>
  <c r="T114" i="3"/>
  <c r="S114" i="3"/>
  <c r="Z113" i="3"/>
  <c r="Y113" i="3"/>
  <c r="Y111" i="3" s="1"/>
  <c r="X113" i="3"/>
  <c r="X111" i="3" s="1"/>
  <c r="W112" i="3"/>
  <c r="V112" i="3"/>
  <c r="U112" i="3"/>
  <c r="T112" i="3"/>
  <c r="S112" i="3"/>
  <c r="Z111" i="3"/>
  <c r="W110" i="3"/>
  <c r="V110" i="3"/>
  <c r="U110" i="3"/>
  <c r="T110" i="3"/>
  <c r="S110" i="3"/>
  <c r="W109" i="3"/>
  <c r="V109" i="3"/>
  <c r="U109" i="3"/>
  <c r="T109" i="3"/>
  <c r="S109" i="3"/>
  <c r="Z108" i="3"/>
  <c r="Z106" i="3" s="1"/>
  <c r="Y108" i="3"/>
  <c r="Y106" i="3" s="1"/>
  <c r="X108" i="3"/>
  <c r="X106" i="3" s="1"/>
  <c r="W107" i="3"/>
  <c r="V107" i="3"/>
  <c r="U107" i="3"/>
  <c r="T107" i="3"/>
  <c r="S107" i="3"/>
  <c r="W104" i="3"/>
  <c r="V104" i="3"/>
  <c r="U104" i="3"/>
  <c r="T104" i="3"/>
  <c r="S104" i="3"/>
  <c r="W103" i="3"/>
  <c r="V103" i="3"/>
  <c r="U103" i="3"/>
  <c r="T103" i="3"/>
  <c r="S103" i="3"/>
  <c r="Z102" i="3"/>
  <c r="Z100" i="3" s="1"/>
  <c r="Y102" i="3"/>
  <c r="Y100" i="3" s="1"/>
  <c r="X102" i="3"/>
  <c r="W101" i="3"/>
  <c r="V101" i="3"/>
  <c r="U101" i="3"/>
  <c r="T101" i="3"/>
  <c r="S101" i="3"/>
  <c r="X100" i="3"/>
  <c r="W99" i="3"/>
  <c r="V99" i="3"/>
  <c r="U99" i="3"/>
  <c r="T99" i="3"/>
  <c r="S99" i="3"/>
  <c r="W98" i="3"/>
  <c r="V98" i="3"/>
  <c r="U98" i="3"/>
  <c r="T98" i="3"/>
  <c r="S98" i="3"/>
  <c r="Z97" i="3"/>
  <c r="Z95" i="3" s="1"/>
  <c r="Y97" i="3"/>
  <c r="Y95" i="3" s="1"/>
  <c r="X97" i="3"/>
  <c r="X95" i="3" s="1"/>
  <c r="X94" i="3" s="1"/>
  <c r="W96" i="3"/>
  <c r="V96" i="3"/>
  <c r="U96" i="3"/>
  <c r="T96" i="3"/>
  <c r="S96" i="3"/>
  <c r="W91" i="3"/>
  <c r="V91" i="3"/>
  <c r="U91" i="3"/>
  <c r="T91" i="3"/>
  <c r="S91" i="3"/>
  <c r="W90" i="3"/>
  <c r="V90" i="3"/>
  <c r="U90" i="3"/>
  <c r="T90" i="3"/>
  <c r="S90" i="3"/>
  <c r="Z89" i="3"/>
  <c r="Y89" i="3"/>
  <c r="X89" i="3"/>
  <c r="W88" i="3"/>
  <c r="V88" i="3"/>
  <c r="U88" i="3"/>
  <c r="T88" i="3"/>
  <c r="S88" i="3"/>
  <c r="W87" i="3"/>
  <c r="V87" i="3"/>
  <c r="U87" i="3"/>
  <c r="T87" i="3"/>
  <c r="S87" i="3"/>
  <c r="Y85" i="3"/>
  <c r="X85" i="3"/>
  <c r="W86" i="3"/>
  <c r="V86" i="3"/>
  <c r="U86" i="3"/>
  <c r="T86" i="3"/>
  <c r="S86" i="3"/>
  <c r="Z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Z80" i="3"/>
  <c r="Z79" i="3" s="1"/>
  <c r="Y80" i="3"/>
  <c r="X80" i="3"/>
  <c r="X79" i="3" s="1"/>
  <c r="R79" i="3"/>
  <c r="O79" i="3"/>
  <c r="K79" i="3"/>
  <c r="J79" i="3"/>
  <c r="G79" i="3"/>
  <c r="F79" i="3"/>
  <c r="Y79" i="3"/>
  <c r="P79" i="3"/>
  <c r="M79" i="3"/>
  <c r="L79" i="3"/>
  <c r="I79" i="3"/>
  <c r="D79" i="3"/>
  <c r="W75" i="3"/>
  <c r="V75" i="3"/>
  <c r="U75" i="3"/>
  <c r="T75" i="3"/>
  <c r="S75" i="3"/>
  <c r="W74" i="3"/>
  <c r="V74" i="3"/>
  <c r="U74" i="3"/>
  <c r="T74" i="3"/>
  <c r="S74" i="3"/>
  <c r="Z69" i="3"/>
  <c r="Y69" i="3"/>
  <c r="X69" i="3"/>
  <c r="W72" i="3"/>
  <c r="V72" i="3"/>
  <c r="U72" i="3"/>
  <c r="T72" i="3"/>
  <c r="S72" i="3"/>
  <c r="W71" i="3"/>
  <c r="V71" i="3"/>
  <c r="U71" i="3"/>
  <c r="T71" i="3"/>
  <c r="S71" i="3"/>
  <c r="W70" i="3"/>
  <c r="V70" i="3"/>
  <c r="U70" i="3"/>
  <c r="T70" i="3"/>
  <c r="S70" i="3"/>
  <c r="W68" i="3"/>
  <c r="V68" i="3"/>
  <c r="U68" i="3"/>
  <c r="T68" i="3"/>
  <c r="S68" i="3"/>
  <c r="W67" i="3"/>
  <c r="V67" i="3"/>
  <c r="U67" i="3"/>
  <c r="T67" i="3"/>
  <c r="S67" i="3"/>
  <c r="Z66" i="3"/>
  <c r="Y66" i="3"/>
  <c r="X66" i="3"/>
  <c r="R66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Z61" i="3"/>
  <c r="Y61" i="3"/>
  <c r="X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Z56" i="3"/>
  <c r="Y56" i="3"/>
  <c r="X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50" i="3"/>
  <c r="V50" i="3"/>
  <c r="U50" i="3"/>
  <c r="T50" i="3"/>
  <c r="S50" i="3"/>
  <c r="Z49" i="3"/>
  <c r="Y49" i="3"/>
  <c r="X49" i="3"/>
  <c r="W48" i="3"/>
  <c r="V48" i="3"/>
  <c r="U48" i="3"/>
  <c r="T48" i="3"/>
  <c r="S48" i="3"/>
  <c r="W47" i="3"/>
  <c r="V47" i="3"/>
  <c r="U47" i="3"/>
  <c r="T47" i="3"/>
  <c r="S47" i="3"/>
  <c r="W45" i="3"/>
  <c r="V45" i="3"/>
  <c r="U45" i="3"/>
  <c r="T45" i="3"/>
  <c r="S45" i="3"/>
  <c r="W44" i="3"/>
  <c r="V44" i="3"/>
  <c r="U44" i="3"/>
  <c r="T44" i="3"/>
  <c r="S44" i="3"/>
  <c r="W43" i="3"/>
  <c r="V43" i="3"/>
  <c r="U43" i="3"/>
  <c r="T43" i="3"/>
  <c r="S43" i="3"/>
  <c r="W42" i="3"/>
  <c r="V42" i="3"/>
  <c r="U42" i="3"/>
  <c r="T42" i="3"/>
  <c r="S42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Z35" i="3"/>
  <c r="Y35" i="3"/>
  <c r="X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W26" i="3"/>
  <c r="V26" i="3"/>
  <c r="U26" i="3"/>
  <c r="T26" i="3"/>
  <c r="S26" i="3"/>
  <c r="W25" i="3"/>
  <c r="V25" i="3"/>
  <c r="U25" i="3"/>
  <c r="T25" i="3"/>
  <c r="S25" i="3"/>
  <c r="W24" i="3"/>
  <c r="V24" i="3"/>
  <c r="U24" i="3"/>
  <c r="T24" i="3"/>
  <c r="S24" i="3"/>
  <c r="X22" i="3"/>
  <c r="X118" i="3" s="1"/>
  <c r="W21" i="3"/>
  <c r="V21" i="3"/>
  <c r="U21" i="3"/>
  <c r="T21" i="3"/>
  <c r="S21" i="3"/>
  <c r="W20" i="3"/>
  <c r="V20" i="3"/>
  <c r="U20" i="3"/>
  <c r="T20" i="3"/>
  <c r="S20" i="3"/>
  <c r="W19" i="3"/>
  <c r="V19" i="3"/>
  <c r="U19" i="3"/>
  <c r="T19" i="3"/>
  <c r="S19" i="3"/>
  <c r="Z18" i="3"/>
  <c r="Y18" i="3"/>
  <c r="X18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Z10" i="3"/>
  <c r="Y10" i="3"/>
  <c r="X10" i="3"/>
  <c r="D10" i="3"/>
  <c r="X46" i="3" l="1"/>
  <c r="V102" i="3"/>
  <c r="E94" i="3"/>
  <c r="L94" i="3"/>
  <c r="O22" i="3"/>
  <c r="O118" i="3" s="1"/>
  <c r="V73" i="3"/>
  <c r="M22" i="3"/>
  <c r="Z22" i="3"/>
  <c r="Z118" i="3" s="1"/>
  <c r="Y22" i="3"/>
  <c r="Y118" i="3" s="1"/>
  <c r="Q22" i="3"/>
  <c r="U56" i="3"/>
  <c r="U89" i="3"/>
  <c r="N46" i="3"/>
  <c r="K46" i="3"/>
  <c r="H46" i="3"/>
  <c r="P94" i="3"/>
  <c r="X105" i="3"/>
  <c r="X93" i="3" s="1"/>
  <c r="Z105" i="3"/>
  <c r="L105" i="3"/>
  <c r="M46" i="3"/>
  <c r="X17" i="3"/>
  <c r="X78" i="3" s="1"/>
  <c r="X92" i="3" s="1"/>
  <c r="Z46" i="3"/>
  <c r="V113" i="3"/>
  <c r="G46" i="3"/>
  <c r="D22" i="3"/>
  <c r="D118" i="3" s="1"/>
  <c r="I46" i="3"/>
  <c r="J46" i="3"/>
  <c r="Z94" i="3"/>
  <c r="E46" i="3"/>
  <c r="L46" i="3"/>
  <c r="F46" i="3"/>
  <c r="Y105" i="3"/>
  <c r="O46" i="3"/>
  <c r="Q46" i="3"/>
  <c r="R46" i="3"/>
  <c r="H105" i="3"/>
  <c r="D105" i="3"/>
  <c r="M105" i="3"/>
  <c r="H94" i="3"/>
  <c r="D94" i="3"/>
  <c r="Q94" i="3"/>
  <c r="Q79" i="3"/>
  <c r="V79" i="3" s="1"/>
  <c r="N22" i="3"/>
  <c r="N118" i="3" s="1"/>
  <c r="P22" i="3"/>
  <c r="P118" i="3" s="1"/>
  <c r="H22" i="3"/>
  <c r="H118" i="3" s="1"/>
  <c r="I22" i="3"/>
  <c r="I118" i="3" s="1"/>
  <c r="K22" i="3"/>
  <c r="K118" i="3" s="1"/>
  <c r="E22" i="3"/>
  <c r="J94" i="3"/>
  <c r="I105" i="3"/>
  <c r="I93" i="3" s="1"/>
  <c r="F105" i="3"/>
  <c r="R105" i="3"/>
  <c r="R94" i="3"/>
  <c r="U69" i="3"/>
  <c r="P105" i="3"/>
  <c r="G94" i="3"/>
  <c r="N94" i="3"/>
  <c r="E105" i="3"/>
  <c r="O94" i="3"/>
  <c r="O93" i="3" s="1"/>
  <c r="F94" i="3"/>
  <c r="K94" i="3"/>
  <c r="V108" i="3"/>
  <c r="U106" i="3"/>
  <c r="V97" i="3"/>
  <c r="T89" i="3"/>
  <c r="W89" i="3"/>
  <c r="W85" i="3"/>
  <c r="T85" i="3"/>
  <c r="V85" i="3"/>
  <c r="T79" i="3"/>
  <c r="W80" i="3"/>
  <c r="U80" i="3"/>
  <c r="U79" i="3"/>
  <c r="S66" i="3"/>
  <c r="W66" i="3"/>
  <c r="T66" i="3"/>
  <c r="V66" i="3"/>
  <c r="U66" i="3"/>
  <c r="T61" i="3"/>
  <c r="V61" i="3"/>
  <c r="S61" i="3"/>
  <c r="T56" i="3"/>
  <c r="W56" i="3"/>
  <c r="S49" i="3"/>
  <c r="F118" i="3"/>
  <c r="T49" i="3"/>
  <c r="U49" i="3"/>
  <c r="U35" i="3"/>
  <c r="V35" i="3"/>
  <c r="T35" i="3"/>
  <c r="V23" i="3"/>
  <c r="U23" i="3"/>
  <c r="W23" i="3"/>
  <c r="R118" i="3"/>
  <c r="W18" i="3"/>
  <c r="V18" i="3"/>
  <c r="U18" i="3"/>
  <c r="T10" i="3"/>
  <c r="U95" i="3"/>
  <c r="T113" i="3"/>
  <c r="J105" i="3"/>
  <c r="T108" i="3"/>
  <c r="W61" i="3"/>
  <c r="S85" i="3"/>
  <c r="W97" i="3"/>
  <c r="T97" i="3"/>
  <c r="S97" i="3"/>
  <c r="U113" i="3"/>
  <c r="T18" i="3"/>
  <c r="T23" i="3"/>
  <c r="W35" i="3"/>
  <c r="W49" i="3"/>
  <c r="V56" i="3"/>
  <c r="Y94" i="3"/>
  <c r="T102" i="3"/>
  <c r="U102" i="3"/>
  <c r="W73" i="3"/>
  <c r="T69" i="3"/>
  <c r="T73" i="3"/>
  <c r="S73" i="3"/>
  <c r="W108" i="3"/>
  <c r="S108" i="3"/>
  <c r="V10" i="3"/>
  <c r="U10" i="3"/>
  <c r="S18" i="3"/>
  <c r="G118" i="3"/>
  <c r="S23" i="3"/>
  <c r="J118" i="3"/>
  <c r="W102" i="3"/>
  <c r="W113" i="3"/>
  <c r="S35" i="3"/>
  <c r="V69" i="3"/>
  <c r="T80" i="3"/>
  <c r="U85" i="3"/>
  <c r="V89" i="3"/>
  <c r="U97" i="3"/>
  <c r="V100" i="3"/>
  <c r="U108" i="3"/>
  <c r="Q105" i="3"/>
  <c r="S10" i="3"/>
  <c r="W10" i="3"/>
  <c r="V49" i="3"/>
  <c r="Y46" i="3"/>
  <c r="U61" i="3"/>
  <c r="U73" i="3"/>
  <c r="W79" i="3"/>
  <c r="S79" i="3"/>
  <c r="S80" i="3"/>
  <c r="S56" i="3"/>
  <c r="S100" i="3"/>
  <c r="S102" i="3"/>
  <c r="S111" i="3"/>
  <c r="S113" i="3"/>
  <c r="S89" i="3"/>
  <c r="L93" i="3" l="1"/>
  <c r="Z93" i="3"/>
  <c r="Y93" i="3"/>
  <c r="Y17" i="3"/>
  <c r="Y78" i="3" s="1"/>
  <c r="Y92" i="3" s="1"/>
  <c r="Y117" i="3" s="1"/>
  <c r="Z17" i="3"/>
  <c r="Z78" i="3" s="1"/>
  <c r="Z92" i="3" s="1"/>
  <c r="Z117" i="3" s="1"/>
  <c r="F93" i="3"/>
  <c r="H93" i="3"/>
  <c r="T22" i="3"/>
  <c r="X117" i="3"/>
  <c r="T118" i="3"/>
  <c r="D93" i="3"/>
  <c r="S22" i="3"/>
  <c r="N105" i="3"/>
  <c r="U105" i="3" s="1"/>
  <c r="R93" i="3"/>
  <c r="V111" i="3"/>
  <c r="S118" i="3"/>
  <c r="S106" i="3"/>
  <c r="W106" i="3"/>
  <c r="Q118" i="3"/>
  <c r="V118" i="3" s="1"/>
  <c r="V22" i="3"/>
  <c r="T106" i="3"/>
  <c r="W111" i="3"/>
  <c r="W95" i="3"/>
  <c r="S95" i="3"/>
  <c r="V95" i="3"/>
  <c r="U111" i="3"/>
  <c r="W69" i="3"/>
  <c r="S69" i="3"/>
  <c r="T111" i="3"/>
  <c r="T105" i="3"/>
  <c r="M93" i="3"/>
  <c r="T100" i="3"/>
  <c r="V106" i="3"/>
  <c r="M118" i="3"/>
  <c r="U118" i="3" s="1"/>
  <c r="U22" i="3"/>
  <c r="W22" i="3"/>
  <c r="N93" i="3"/>
  <c r="U100" i="3"/>
  <c r="W100" i="3"/>
  <c r="T95" i="3"/>
  <c r="Q93" i="3" l="1"/>
  <c r="K93" i="3"/>
  <c r="V105" i="3"/>
  <c r="W118" i="3"/>
  <c r="S105" i="3"/>
  <c r="W105" i="3"/>
  <c r="V94" i="3"/>
  <c r="P93" i="3"/>
  <c r="U94" i="3"/>
  <c r="S94" i="3"/>
  <c r="G93" i="3"/>
  <c r="W94" i="3"/>
  <c r="T94" i="3"/>
  <c r="J93" i="3"/>
  <c r="T93" i="3" s="1"/>
  <c r="U93" i="3"/>
  <c r="V93" i="3" l="1"/>
  <c r="S93" i="3"/>
  <c r="W93" i="3"/>
  <c r="D17" i="3"/>
  <c r="D78" i="3" s="1"/>
  <c r="D92" i="3" s="1"/>
  <c r="D117" i="3" s="1"/>
  <c r="V46" i="3"/>
  <c r="T46" i="3"/>
  <c r="U46" i="3"/>
  <c r="P17" i="3"/>
  <c r="P78" i="3" s="1"/>
  <c r="M17" i="3"/>
  <c r="J17" i="3"/>
  <c r="J78" i="3" s="1"/>
  <c r="S46" i="3"/>
  <c r="G17" i="3"/>
  <c r="W46" i="3"/>
  <c r="O17" i="3"/>
  <c r="O78" i="3" s="1"/>
  <c r="O92" i="3" s="1"/>
  <c r="O117" i="3" s="1"/>
  <c r="K17" i="3"/>
  <c r="K78" i="3" s="1"/>
  <c r="K92" i="3" s="1"/>
  <c r="K117" i="3" s="1"/>
  <c r="F17" i="3"/>
  <c r="F78" i="3" s="1"/>
  <c r="F92" i="3" s="1"/>
  <c r="F117" i="3" s="1"/>
  <c r="R17" i="3"/>
  <c r="R78" i="3" s="1"/>
  <c r="R92" i="3" s="1"/>
  <c r="R117" i="3" s="1"/>
  <c r="Q17" i="3"/>
  <c r="H17" i="3"/>
  <c r="H78" i="3" s="1"/>
  <c r="H92" i="3" s="1"/>
  <c r="H117" i="3" s="1"/>
  <c r="I17" i="3"/>
  <c r="I78" i="3" s="1"/>
  <c r="I92" i="3" s="1"/>
  <c r="I117" i="3" s="1"/>
  <c r="N17" i="3"/>
  <c r="N78" i="3" s="1"/>
  <c r="N92" i="3" s="1"/>
  <c r="N117" i="3" s="1"/>
  <c r="L17" i="3"/>
  <c r="L78" i="3" s="1"/>
  <c r="L92" i="3" s="1"/>
  <c r="L117" i="3" s="1"/>
  <c r="V17" i="3" l="1"/>
  <c r="Q78" i="3"/>
  <c r="Q92" i="3" s="1"/>
  <c r="Q117" i="3" s="1"/>
  <c r="U17" i="3"/>
  <c r="S17" i="3"/>
  <c r="G78" i="3"/>
  <c r="S78" i="3" s="1"/>
  <c r="T78" i="3"/>
  <c r="J92" i="3"/>
  <c r="P92" i="3"/>
  <c r="M78" i="3"/>
  <c r="T17" i="3"/>
  <c r="W17" i="3"/>
  <c r="V78" i="3" l="1"/>
  <c r="G92" i="3"/>
  <c r="G117" i="3" s="1"/>
  <c r="S117" i="3" s="1"/>
  <c r="U78" i="3"/>
  <c r="M92" i="3"/>
  <c r="W78" i="3"/>
  <c r="T92" i="3"/>
  <c r="J117" i="3"/>
  <c r="T117" i="3" s="1"/>
  <c r="P117" i="3"/>
  <c r="V117" i="3" s="1"/>
  <c r="V92" i="3"/>
  <c r="S92" i="3"/>
  <c r="W92" i="3" l="1"/>
  <c r="W117" i="3" s="1"/>
  <c r="M117" i="3"/>
  <c r="U117" i="3" s="1"/>
  <c r="U92" i="3"/>
</calcChain>
</file>

<file path=xl/sharedStrings.xml><?xml version="1.0" encoding="utf-8"?>
<sst xmlns="http://schemas.openxmlformats.org/spreadsheetml/2006/main" count="243" uniqueCount="222">
  <si>
    <t>RUBROS</t>
  </si>
  <si>
    <t>PRESUPUESTO DE OPERACIÓN</t>
  </si>
  <si>
    <t>1.3  Ingresos Financieros</t>
  </si>
  <si>
    <t>1.6  Otros</t>
  </si>
  <si>
    <t>4.1  Aportes de Capital</t>
  </si>
  <si>
    <t>4.2  Ventas de activo fijo</t>
  </si>
  <si>
    <t>4.3  Otros</t>
  </si>
  <si>
    <t>4  INGRESOS DE CAPITAL</t>
  </si>
  <si>
    <t>5 TRANSFERENCIAS NETAS</t>
  </si>
  <si>
    <t>5.1     Ingresos por Transferencias</t>
  </si>
  <si>
    <t>6.1.1.  Financiamiento largo plazo</t>
  </si>
  <si>
    <t>6.1.1.1      Desembolsos</t>
  </si>
  <si>
    <t>6.1.2. Financiamiento corto plazo</t>
  </si>
  <si>
    <t>6.1.2.1      Desembolsos</t>
  </si>
  <si>
    <t>6.2.1. Financiamiento Largo PLazo</t>
  </si>
  <si>
    <t>6.2.1.1       Desembolsos</t>
  </si>
  <si>
    <t>6.2.2. Financiamiento  Corto Plazo</t>
  </si>
  <si>
    <t>6.2.2.1      Desembolsos</t>
  </si>
  <si>
    <t xml:space="preserve">                         </t>
  </si>
  <si>
    <t>FONDO NACIONAL DE FINANCIAMIENTO DE LA</t>
  </si>
  <si>
    <t>ACTIVIDAD EMPRESARIAL DEL ESTADO</t>
  </si>
  <si>
    <t>ACTIVOS MINEROS SAC</t>
  </si>
  <si>
    <t>FORMATO N° 4P</t>
  </si>
  <si>
    <t>FONAFE</t>
  </si>
  <si>
    <t>En Nuevos Soles</t>
  </si>
  <si>
    <t>Al 31/12/2017</t>
  </si>
  <si>
    <t>Al 31/12/2018</t>
  </si>
  <si>
    <t>Al 31/12/2021</t>
  </si>
  <si>
    <t>Al 31/12/2022</t>
  </si>
  <si>
    <t>(REAL)</t>
  </si>
  <si>
    <t>(ESTIMADO)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</si>
  <si>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</si>
  <si>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</si>
  <si>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</si>
  <si>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</si>
  <si>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</si>
  <si>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</si>
  <si>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</si>
  <si>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</si>
  <si>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</si>
  <si>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</si>
  <si>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</si>
  <si>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</si>
  <si>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 TRIM.</t>
  </si>
  <si>
    <t>II TRIM.</t>
  </si>
  <si>
    <t>III TRIM.</t>
  </si>
  <si>
    <t>IV TRIM.</t>
  </si>
  <si>
    <t>TOTAL</t>
  </si>
  <si>
    <t>(PROYECTADO)</t>
  </si>
  <si>
    <t>1  INGRESOS</t>
  </si>
  <si>
    <t>1.1. Venta de Bienes</t>
  </si>
  <si>
    <t>1.2  Venta de Servicios</t>
  </si>
  <si>
    <t>1.4  Ingresos por participacion o dividendos</t>
  </si>
  <si>
    <t>1.5  Ingresos complementarios</t>
  </si>
  <si>
    <t>2  EGRESOS</t>
  </si>
  <si>
    <t>2.1  Compra de Bienes</t>
  </si>
  <si>
    <t>2.1.1   Insumos y suministros</t>
  </si>
  <si>
    <t>2.1.2   Combustibles y lubricantes</t>
  </si>
  <si>
    <t>2.1.3   Otros</t>
  </si>
  <si>
    <t>2.2. Gastos de personal (GIP)</t>
  </si>
  <si>
    <t>2.2.1   Sueldos y Salarios  (GIP)</t>
  </si>
  <si>
    <t xml:space="preserve"> 2.2.1.1 Básica (GIP)</t>
  </si>
  <si>
    <t xml:space="preserve"> 2.2.1.2 Bonificaciones (GIP)</t>
  </si>
  <si>
    <t xml:space="preserve"> 2.2.1.3 Gratificaciones (GIP)</t>
  </si>
  <si>
    <t xml:space="preserve"> 2.2.1.4 Asignaciones (GIP)</t>
  </si>
  <si>
    <t xml:space="preserve"> 2.2.1.5 Horas Extras (GIP)</t>
  </si>
  <si>
    <t xml:space="preserve"> 2.2.1.6 Otros (GIP)</t>
  </si>
  <si>
    <t>2.2.2 Compensacion por tiempo de Servicio (GIP)</t>
  </si>
  <si>
    <t>2.2.3 Seguridad y previsión Social (GIP)</t>
  </si>
  <si>
    <t>2.2.4 Dietas del Directorio (GIP)</t>
  </si>
  <si>
    <t>2.2.5 Capacitación  (GIP)</t>
  </si>
  <si>
    <t>2.2.6 Jubilaciones y Pensiones (GIP)</t>
  </si>
  <si>
    <t>2.2.7   Otros gastos de personal (GIP)</t>
  </si>
  <si>
    <t>2.2.7.1 Refrigerio (GIP)</t>
  </si>
  <si>
    <t>2.2.7.2 Uniformes (GIP)</t>
  </si>
  <si>
    <t>2.2.7.3 Asistencia Médica (GIP)</t>
  </si>
  <si>
    <t>2.2.7.4 Seguro complementario de alto riesgo  (GIP)</t>
  </si>
  <si>
    <t>2.2.7.5 Pago de indem. por cese de relac. lab. (GIP)</t>
  </si>
  <si>
    <t>2.2.7.6 Incentivos por retiro voluntario  (GIP)</t>
  </si>
  <si>
    <t>2.2.7.7 Celebraciones (GIP)</t>
  </si>
  <si>
    <t>2.2.7.8     Bonos de Productividad (GIP)</t>
  </si>
  <si>
    <t>2.2.7.9     Participación de trabajadores (GIP)</t>
  </si>
  <si>
    <t>2.2.7.10     Otros (GIP)</t>
  </si>
  <si>
    <t>2.3  Servicios  prestados por terceros</t>
  </si>
  <si>
    <t>2.3.1  Transporte y almacenamiento</t>
  </si>
  <si>
    <t>2.3.2  Tarifas de servicios publicos</t>
  </si>
  <si>
    <t>2.3.3  Honorarios profesionales (GIP)</t>
  </si>
  <si>
    <t xml:space="preserve"> 2.3.3.1 Auditorias (GIP)</t>
  </si>
  <si>
    <t xml:space="preserve"> 2.3.3.2 Consultorias (GIP)</t>
  </si>
  <si>
    <t xml:space="preserve"> 2.3.3.3 Asesorias (GIP)</t>
  </si>
  <si>
    <t xml:space="preserve"> 2.3.3.4  Otros servicios no personales  (GIP) </t>
  </si>
  <si>
    <t xml:space="preserve"> 2.3.4  Mantenimiento y Reparacion</t>
  </si>
  <si>
    <t>2.3.5   Alquileres</t>
  </si>
  <si>
    <t>2.3.6   Serv. de vigilancia, guardiania y limp. (GIP)</t>
  </si>
  <si>
    <t xml:space="preserve"> 2.3.6.1 Vigilancia  (GIP)</t>
  </si>
  <si>
    <t xml:space="preserve"> 2.3.6.2 Guardiania (GIP)</t>
  </si>
  <si>
    <t xml:space="preserve"> 2.3.6.3 Limpieza (GIP)</t>
  </si>
  <si>
    <t>2.3.7   Publicidad y Publicaciones</t>
  </si>
  <si>
    <t>2.3.8   Otros</t>
  </si>
  <si>
    <t>2.3.8.1 Servicio de mensajeria y correspondencia (GIP)</t>
  </si>
  <si>
    <t>2.3.8.2 Prov. de personal  por coop. y services (GIP)</t>
  </si>
  <si>
    <t xml:space="preserve">2.3.8.3 Otros relacionados a GIP (GIP)  </t>
  </si>
  <si>
    <t>2.3.8.4 Otros no relacionados  a GIP</t>
  </si>
  <si>
    <t>2.4  Tributos</t>
  </si>
  <si>
    <t>2.4.1 Impuesto a las Transacciones Financieras - ITF</t>
  </si>
  <si>
    <t>2.4.2 Otros impuestos y contribuciones</t>
  </si>
  <si>
    <t>2.5  Gastos diversos de Gestión</t>
  </si>
  <si>
    <t>2.5.1 Seguros</t>
  </si>
  <si>
    <t>2.5.2 Viaticos (GIP)</t>
  </si>
  <si>
    <t>2.5.3 Gastos de Representacion</t>
  </si>
  <si>
    <t>2.5.4   Otros</t>
  </si>
  <si>
    <t>2.5.4.1 Otros relacionados  a GIP (GIP)</t>
  </si>
  <si>
    <t>2.5.4.2 Otros no relacionados a GIP</t>
  </si>
  <si>
    <t xml:space="preserve">2.6  Gastos Financieros        </t>
  </si>
  <si>
    <t>2.7 Otros</t>
  </si>
  <si>
    <t>RESULTADO DE OPERACION</t>
  </si>
  <si>
    <t>3  GASTOS DE CAPITAL</t>
  </si>
  <si>
    <t>3.1  Presupuesto de Inversiones - FBK</t>
  </si>
  <si>
    <t>3.1.1    Proyecto de Inversión</t>
  </si>
  <si>
    <t>3.1.2    Gastos de capital no ligados a proyectos</t>
  </si>
  <si>
    <t>3.2  Inversion Financiera</t>
  </si>
  <si>
    <t>3.3  Otros</t>
  </si>
  <si>
    <t>5.2     Egresos por Transferencias</t>
  </si>
  <si>
    <t>RESULTADO ECONOMICO</t>
  </si>
  <si>
    <t>6   FINANCIAMIENTO NETO</t>
  </si>
  <si>
    <t>6.1  Financiamiento Externo Neto</t>
  </si>
  <si>
    <t>6.1.1.2      Servicios  de Deuda</t>
  </si>
  <si>
    <t>6.1.1.2.1         Amortizacion</t>
  </si>
  <si>
    <t>6.1.1.2.2         Intereses y comisiones de la deuda</t>
  </si>
  <si>
    <t>6.1.2.2      Servicio de la Deuda</t>
  </si>
  <si>
    <t>6.1.2.2.1         Amortizacion</t>
  </si>
  <si>
    <t>6.1.2.2.2         Intereses y comisiones de la deuda</t>
  </si>
  <si>
    <t>6.2  Financiamiento Interno Neto</t>
  </si>
  <si>
    <t>6.2.1.2       Servicio de la Deuda</t>
  </si>
  <si>
    <t>6.2.1.2.1         Amortizacion</t>
  </si>
  <si>
    <t>6.2.1.2.2         Intereses y comisiones de la deuda</t>
  </si>
  <si>
    <t>6.2.2.2      Servicio de la Deuda</t>
  </si>
  <si>
    <t>6.2.2.2.1         Amortizacion</t>
  </si>
  <si>
    <t>6.2.2.2.2         Intereses y comisiones de la Deuda</t>
  </si>
  <si>
    <t>RESULTADO DE EJERCICIOS ANTERIORES</t>
  </si>
  <si>
    <t>SALDO FINAL</t>
  </si>
  <si>
    <t>GIP-TOTAL</t>
  </si>
  <si>
    <t>Impuesto a la Renta</t>
  </si>
  <si>
    <t>01</t>
  </si>
  <si>
    <t>62</t>
  </si>
  <si>
    <t>12</t>
  </si>
  <si>
    <t>02</t>
  </si>
  <si>
    <t>03</t>
  </si>
  <si>
    <t>33</t>
  </si>
  <si>
    <t>54</t>
  </si>
  <si>
    <t>05</t>
  </si>
  <si>
    <t>06</t>
  </si>
  <si>
    <t>32</t>
  </si>
  <si>
    <t>04</t>
  </si>
  <si>
    <t>37</t>
  </si>
  <si>
    <t>58</t>
  </si>
  <si>
    <t>31</t>
  </si>
  <si>
    <t>34</t>
  </si>
  <si>
    <t>07</t>
  </si>
  <si>
    <t>08</t>
  </si>
  <si>
    <t>09</t>
  </si>
  <si>
    <t>10</t>
  </si>
  <si>
    <t>11</t>
  </si>
  <si>
    <t>13</t>
  </si>
  <si>
    <t>14</t>
  </si>
  <si>
    <t>15</t>
  </si>
  <si>
    <t>16</t>
  </si>
  <si>
    <t>74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</si>
  <si>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</si>
  <si>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</si>
  <si>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</si>
  <si>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</si>
  <si>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</si>
  <si>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</si>
  <si>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</si>
  <si>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</si>
  <si>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</si>
  <si>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</si>
  <si>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29</t>
  </si>
  <si>
    <t>27</t>
  </si>
  <si>
    <t>47</t>
  </si>
  <si>
    <t>28</t>
  </si>
  <si>
    <t>30</t>
  </si>
  <si>
    <t>44</t>
  </si>
  <si>
    <t>55</t>
  </si>
  <si>
    <t>38</t>
  </si>
  <si>
    <t>53</t>
  </si>
  <si>
    <t>35</t>
  </si>
  <si>
    <t>36</t>
  </si>
  <si>
    <t>60</t>
  </si>
  <si>
    <t>39</t>
  </si>
  <si>
    <t>40</t>
  </si>
  <si>
    <t>41</t>
  </si>
  <si>
    <t>51</t>
  </si>
  <si>
    <t>42</t>
  </si>
  <si>
    <t>43</t>
  </si>
  <si>
    <t>45</t>
  </si>
  <si>
    <t>46</t>
  </si>
  <si>
    <t>48</t>
  </si>
  <si>
    <t>49</t>
  </si>
  <si>
    <t>50</t>
  </si>
  <si>
    <t>56</t>
  </si>
  <si>
    <t>57</t>
  </si>
  <si>
    <t>59</t>
  </si>
  <si>
    <t>61</t>
  </si>
  <si>
    <t>63</t>
  </si>
  <si>
    <t>64</t>
  </si>
  <si>
    <t>65</t>
  </si>
  <si>
    <t>66</t>
  </si>
  <si>
    <t>67</t>
  </si>
  <si>
    <t>68</t>
  </si>
  <si>
    <t>00</t>
  </si>
  <si>
    <t>70</t>
  </si>
  <si>
    <t>69</t>
  </si>
  <si>
    <t>71</t>
  </si>
  <si>
    <t>72</t>
  </si>
  <si>
    <t>73</t>
  </si>
  <si>
    <t>75</t>
  </si>
  <si>
    <t>Al 31/12/2019</t>
  </si>
  <si>
    <t>PRESUPUESTO 2020</t>
  </si>
  <si>
    <t>Al 31/12/2023</t>
  </si>
  <si>
    <t>PRESUPUESTO DE INGRESOS Y EGRESOS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</si>
</sst>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#,##0.00\ &quot;€&quot;;\-#,##0.00\ &quot;€&quot;"/>
    <numFmt numFmtId="43" formatCode="_-* #,##0.00_-;\-* #,##0.00_-;_-* &quot;-&quot;??_-;_-@_-"/>
    <numFmt numFmtId="164" formatCode="_ * #,##0.00_ ;_ * \-#,##0.00_ ;_ * &quot;-&quot;??_ ;_ @_ "/>
    <numFmt numFmtId="165" formatCode="_ &quot;S/.&quot;\ * #,##0.00_ ;_ &quot;S/.&quot;\ * \-#,##0.00_ ;_ &quot;S/.&quot;\ * &quot;-&quot;??_ ;_ @_ "/>
    <numFmt numFmtId="166" formatCode="#,##0_ ;\-#,##0\ "/>
    <numFmt numFmtId="167" formatCode="_ * #,##0_ ;_ * \-#,##0_ ;_ * &quot;-&quot;??_ ;_ @_ "/>
    <numFmt numFmtId="168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10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b/>
      <i/>
      <sz val="8"/>
      <color indexed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6" borderId="0" applyNumberFormat="0" applyBorder="0" applyAlignment="0" applyProtection="0"/>
    <xf numFmtId="0" fontId="7" fillId="18" borderId="6" applyNumberFormat="0" applyAlignment="0" applyProtection="0"/>
    <xf numFmtId="0" fontId="8" fillId="19" borderId="7" applyNumberFormat="0" applyAlignment="0" applyProtection="0"/>
    <xf numFmtId="0" fontId="9" fillId="0" borderId="8" applyNumberFormat="0" applyFill="0" applyAlignment="0" applyProtection="0"/>
    <xf numFmtId="0" fontId="2" fillId="0" borderId="0"/>
    <xf numFmtId="0" fontId="2" fillId="0" borderId="0"/>
    <xf numFmtId="0" fontId="10" fillId="0" borderId="0" applyNumberFormat="0" applyFill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11" fillId="9" borderId="6" applyNumberFormat="0" applyAlignment="0" applyProtection="0"/>
    <xf numFmtId="0" fontId="12" fillId="5" borderId="0" applyNumberFormat="0" applyBorder="0" applyAlignment="0" applyProtection="0"/>
    <xf numFmtId="7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24" borderId="0" applyNumberFormat="0" applyBorder="0" applyAlignment="0" applyProtection="0"/>
    <xf numFmtId="0" fontId="1" fillId="0" borderId="0"/>
    <xf numFmtId="0" fontId="4" fillId="25" borderId="9" applyNumberFormat="0" applyFont="0" applyAlignment="0" applyProtection="0"/>
    <xf numFmtId="0" fontId="14" fillId="18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10" fillId="0" borderId="13" applyNumberFormat="0" applyFill="0" applyAlignment="0" applyProtection="0"/>
    <xf numFmtId="0" fontId="20" fillId="0" borderId="14" applyNumberFormat="0" applyFill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7" fillId="18" borderId="15" applyNumberFormat="0" applyAlignment="0" applyProtection="0"/>
    <xf numFmtId="0" fontId="11" fillId="9" borderId="15" applyNumberFormat="0" applyAlignment="0" applyProtection="0"/>
    <xf numFmtId="0" fontId="4" fillId="25" borderId="16" applyNumberFormat="0" applyFont="0" applyAlignment="0" applyProtection="0"/>
    <xf numFmtId="0" fontId="14" fillId="18" borderId="17" applyNumberFormat="0" applyAlignment="0" applyProtection="0"/>
    <xf numFmtId="0" fontId="20" fillId="0" borderId="18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21" fillId="0" borderId="0" xfId="3" applyFont="1" applyAlignment="1">
      <alignment vertical="center"/>
    </xf>
    <xf numFmtId="0" fontId="22" fillId="0" borderId="0" xfId="3" applyFont="1" applyAlignment="1">
      <alignment horizontal="center" vertical="center"/>
    </xf>
    <xf numFmtId="0" fontId="23" fillId="26" borderId="0" xfId="3" applyFont="1" applyFill="1" applyAlignment="1">
      <alignment vertical="center"/>
    </xf>
    <xf numFmtId="0" fontId="21" fillId="0" borderId="0" xfId="3" applyFont="1" applyAlignment="1">
      <alignment horizontal="center" vertical="center"/>
    </xf>
    <xf numFmtId="0" fontId="24" fillId="0" borderId="0" xfId="3" applyFont="1" applyAlignment="1">
      <alignment horizontal="right" vertical="center"/>
    </xf>
    <xf numFmtId="0" fontId="25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0" fontId="27" fillId="0" borderId="0" xfId="3" applyFont="1" applyAlignment="1">
      <alignment vertical="center"/>
    </xf>
    <xf numFmtId="0" fontId="21" fillId="26" borderId="1" xfId="3" applyFont="1" applyFill="1" applyBorder="1" applyAlignment="1">
      <alignment horizontal="center" vertical="center"/>
    </xf>
    <xf numFmtId="0" fontId="21" fillId="26" borderId="22" xfId="3" applyFont="1" applyFill="1" applyBorder="1" applyAlignment="1">
      <alignment horizontal="center" vertical="center"/>
    </xf>
    <xf numFmtId="0" fontId="21" fillId="26" borderId="20" xfId="3" applyFont="1" applyFill="1" applyBorder="1" applyAlignment="1">
      <alignment horizontal="center" vertical="center"/>
    </xf>
    <xf numFmtId="0" fontId="21" fillId="26" borderId="23" xfId="3" applyFont="1" applyFill="1" applyBorder="1" applyAlignment="1">
      <alignment vertical="center"/>
    </xf>
    <xf numFmtId="0" fontId="21" fillId="26" borderId="24" xfId="3" applyFont="1" applyFill="1" applyBorder="1" applyAlignment="1">
      <alignment vertical="center"/>
    </xf>
    <xf numFmtId="0" fontId="21" fillId="0" borderId="4" xfId="3" applyFont="1" applyBorder="1" applyAlignment="1">
      <alignment vertical="center"/>
    </xf>
    <xf numFmtId="0" fontId="21" fillId="26" borderId="25" xfId="3" applyFont="1" applyFill="1" applyBorder="1" applyAlignment="1">
      <alignment vertical="center"/>
    </xf>
    <xf numFmtId="0" fontId="21" fillId="26" borderId="5" xfId="3" applyFont="1" applyFill="1" applyBorder="1" applyAlignment="1">
      <alignment horizontal="center" vertical="center"/>
    </xf>
    <xf numFmtId="0" fontId="21" fillId="26" borderId="26" xfId="3" applyFont="1" applyFill="1" applyBorder="1" applyAlignment="1">
      <alignment horizontal="center" vertical="center"/>
    </xf>
    <xf numFmtId="0" fontId="21" fillId="26" borderId="2" xfId="3" applyFont="1" applyFill="1" applyBorder="1" applyAlignment="1">
      <alignment horizontal="center"/>
    </xf>
    <xf numFmtId="0" fontId="21" fillId="26" borderId="21" xfId="3" applyFont="1" applyFill="1" applyBorder="1" applyAlignment="1">
      <alignment horizontal="center" vertical="center"/>
    </xf>
    <xf numFmtId="0" fontId="21" fillId="26" borderId="19" xfId="3" applyFont="1" applyFill="1" applyBorder="1" applyAlignment="1">
      <alignment horizontal="center" vertical="center"/>
    </xf>
    <xf numFmtId="0" fontId="21" fillId="26" borderId="2" xfId="3" applyFont="1" applyFill="1" applyBorder="1" applyAlignment="1">
      <alignment horizontal="center" vertical="center"/>
    </xf>
    <xf numFmtId="3" fontId="26" fillId="2" borderId="0" xfId="74" applyNumberFormat="1" applyFont="1" applyFill="1" applyProtection="1">
      <protection locked="0"/>
    </xf>
    <xf numFmtId="3" fontId="21" fillId="3" borderId="0" xfId="74" applyNumberFormat="1" applyFont="1" applyFill="1" applyAlignment="1" applyProtection="1">
      <alignment horizontal="center"/>
      <protection locked="0"/>
    </xf>
    <xf numFmtId="3" fontId="26" fillId="26" borderId="19" xfId="74" applyNumberFormat="1" applyFont="1" applyFill="1" applyBorder="1" applyProtection="1">
      <protection locked="0"/>
    </xf>
    <xf numFmtId="166" fontId="28" fillId="26" borderId="19" xfId="75" applyNumberFormat="1" applyFont="1" applyFill="1" applyBorder="1" applyAlignment="1">
      <alignment vertical="top"/>
    </xf>
    <xf numFmtId="167" fontId="21" fillId="0" borderId="0" xfId="12" applyNumberFormat="1" applyFont="1" applyAlignment="1">
      <alignment vertical="center"/>
    </xf>
    <xf numFmtId="166" fontId="21" fillId="0" borderId="0" xfId="3" applyNumberFormat="1" applyFont="1" applyAlignment="1">
      <alignment vertical="center"/>
    </xf>
    <xf numFmtId="3" fontId="21" fillId="0" borderId="20" xfId="74" applyNumberFormat="1" applyFont="1" applyBorder="1" applyProtection="1">
      <protection locked="0"/>
    </xf>
    <xf numFmtId="166" fontId="21" fillId="0" borderId="20" xfId="75" applyNumberFormat="1" applyFont="1" applyBorder="1" applyAlignment="1" applyProtection="1">
      <alignment vertical="top"/>
      <protection locked="0"/>
    </xf>
    <xf numFmtId="3" fontId="21" fillId="0" borderId="3" xfId="74" applyNumberFormat="1" applyFont="1" applyBorder="1" applyProtection="1">
      <protection locked="0"/>
    </xf>
    <xf numFmtId="166" fontId="21" fillId="0" borderId="3" xfId="75" applyNumberFormat="1" applyFont="1" applyBorder="1" applyAlignment="1" applyProtection="1">
      <alignment vertical="top"/>
      <protection locked="0"/>
    </xf>
    <xf numFmtId="166" fontId="21" fillId="0" borderId="2" xfId="75" applyNumberFormat="1" applyFont="1" applyBorder="1" applyAlignment="1" applyProtection="1">
      <alignment vertical="top"/>
      <protection locked="0"/>
    </xf>
    <xf numFmtId="3" fontId="26" fillId="26" borderId="19" xfId="74" applyNumberFormat="1" applyFont="1" applyFill="1" applyBorder="1" applyAlignment="1" applyProtection="1">
      <alignment horizontal="left"/>
      <protection locked="0"/>
    </xf>
    <xf numFmtId="166" fontId="21" fillId="0" borderId="22" xfId="75" applyNumberFormat="1" applyFont="1" applyBorder="1" applyAlignment="1" applyProtection="1">
      <alignment vertical="top"/>
      <protection locked="0"/>
    </xf>
    <xf numFmtId="166" fontId="21" fillId="0" borderId="4" xfId="75" applyNumberFormat="1" applyFont="1" applyBorder="1" applyAlignment="1" applyProtection="1">
      <alignment vertical="top"/>
      <protection locked="0"/>
    </xf>
    <xf numFmtId="166" fontId="21" fillId="0" borderId="5" xfId="75" applyNumberFormat="1" applyFont="1" applyBorder="1" applyAlignment="1" applyProtection="1">
      <alignment vertical="top"/>
      <protection locked="0"/>
    </xf>
    <xf numFmtId="3" fontId="26" fillId="26" borderId="19" xfId="74" quotePrefix="1" applyNumberFormat="1" applyFont="1" applyFill="1" applyBorder="1" applyAlignment="1" applyProtection="1">
      <alignment horizontal="left"/>
      <protection locked="0"/>
    </xf>
    <xf numFmtId="3" fontId="29" fillId="26" borderId="3" xfId="74" applyNumberFormat="1" applyFont="1" applyFill="1" applyBorder="1" applyProtection="1">
      <protection locked="0"/>
    </xf>
    <xf numFmtId="166" fontId="29" fillId="26" borderId="20" xfId="75" applyNumberFormat="1" applyFont="1" applyFill="1" applyBorder="1" applyAlignment="1">
      <alignment vertical="top"/>
    </xf>
    <xf numFmtId="3" fontId="21" fillId="0" borderId="3" xfId="74" applyNumberFormat="1" applyFont="1" applyBorder="1" applyAlignment="1" applyProtection="1">
      <alignment horizontal="left"/>
      <protection locked="0"/>
    </xf>
    <xf numFmtId="166" fontId="30" fillId="26" borderId="3" xfId="75" applyNumberFormat="1" applyFont="1" applyFill="1" applyBorder="1" applyAlignment="1">
      <alignment vertical="top"/>
    </xf>
    <xf numFmtId="3" fontId="21" fillId="2" borderId="3" xfId="74" applyNumberFormat="1" applyFont="1" applyFill="1" applyBorder="1" applyProtection="1">
      <protection locked="0"/>
    </xf>
    <xf numFmtId="166" fontId="26" fillId="26" borderId="19" xfId="75" applyNumberFormat="1" applyFont="1" applyFill="1" applyBorder="1" applyAlignment="1">
      <alignment vertical="top"/>
    </xf>
    <xf numFmtId="166" fontId="30" fillId="26" borderId="19" xfId="75" applyNumberFormat="1" applyFont="1" applyFill="1" applyBorder="1" applyAlignment="1">
      <alignment vertical="top"/>
    </xf>
    <xf numFmtId="3" fontId="21" fillId="0" borderId="19" xfId="74" applyNumberFormat="1" applyFont="1" applyBorder="1" applyProtection="1">
      <protection locked="0"/>
    </xf>
    <xf numFmtId="3" fontId="21" fillId="0" borderId="2" xfId="74" applyNumberFormat="1" applyFont="1" applyBorder="1" applyProtection="1">
      <protection locked="0"/>
    </xf>
    <xf numFmtId="166" fontId="21" fillId="0" borderId="20" xfId="75" applyNumberFormat="1" applyFont="1" applyBorder="1" applyAlignment="1">
      <alignment vertical="top"/>
    </xf>
    <xf numFmtId="166" fontId="21" fillId="0" borderId="3" xfId="75" applyNumberFormat="1" applyFont="1" applyBorder="1" applyAlignment="1">
      <alignment vertical="top"/>
    </xf>
    <xf numFmtId="166" fontId="21" fillId="0" borderId="2" xfId="75" applyNumberFormat="1" applyFont="1" applyBorder="1" applyAlignment="1">
      <alignment vertical="top"/>
    </xf>
    <xf numFmtId="0" fontId="26" fillId="26" borderId="19" xfId="74" applyFont="1" applyFill="1" applyBorder="1"/>
    <xf numFmtId="3" fontId="21" fillId="2" borderId="20" xfId="74" applyNumberFormat="1" applyFont="1" applyFill="1" applyBorder="1" applyProtection="1">
      <protection locked="0"/>
    </xf>
    <xf numFmtId="166" fontId="21" fillId="2" borderId="3" xfId="75" applyNumberFormat="1" applyFont="1" applyFill="1" applyBorder="1" applyAlignment="1">
      <alignment vertical="top"/>
    </xf>
    <xf numFmtId="3" fontId="29" fillId="26" borderId="3" xfId="74" quotePrefix="1" applyNumberFormat="1" applyFont="1" applyFill="1" applyBorder="1" applyAlignment="1" applyProtection="1">
      <alignment horizontal="left"/>
      <protection locked="0"/>
    </xf>
    <xf numFmtId="3" fontId="21" fillId="2" borderId="3" xfId="74" applyNumberFormat="1" applyFont="1" applyFill="1" applyBorder="1" applyAlignment="1" applyProtection="1">
      <alignment horizontal="left"/>
      <protection locked="0"/>
    </xf>
    <xf numFmtId="166" fontId="21" fillId="2" borderId="2" xfId="75" applyNumberFormat="1" applyFont="1" applyFill="1" applyBorder="1" applyAlignment="1">
      <alignment vertical="top"/>
    </xf>
    <xf numFmtId="166" fontId="21" fillId="2" borderId="20" xfId="75" applyNumberFormat="1" applyFont="1" applyFill="1" applyBorder="1" applyAlignment="1">
      <alignment vertical="top"/>
    </xf>
    <xf numFmtId="166" fontId="28" fillId="26" borderId="3" xfId="75" applyNumberFormat="1" applyFont="1" applyFill="1" applyBorder="1" applyAlignment="1">
      <alignment vertical="top"/>
    </xf>
    <xf numFmtId="3" fontId="21" fillId="2" borderId="2" xfId="74" applyNumberFormat="1" applyFont="1" applyFill="1" applyBorder="1" applyAlignment="1" applyProtection="1">
      <alignment horizontal="left"/>
      <protection locked="0"/>
    </xf>
    <xf numFmtId="166" fontId="21" fillId="2" borderId="2" xfId="75" applyNumberFormat="1" applyFont="1" applyFill="1" applyBorder="1" applyAlignment="1" applyProtection="1">
      <alignment vertical="top"/>
      <protection locked="0"/>
    </xf>
    <xf numFmtId="166" fontId="26" fillId="26" borderId="19" xfId="75" applyNumberFormat="1" applyFont="1" applyFill="1" applyBorder="1" applyAlignment="1" applyProtection="1">
      <alignment vertical="top"/>
      <protection locked="0"/>
    </xf>
    <xf numFmtId="168" fontId="21" fillId="0" borderId="0" xfId="3" applyNumberFormat="1" applyFont="1" applyAlignment="1">
      <alignment vertical="center"/>
    </xf>
    <xf numFmtId="168" fontId="21" fillId="0" borderId="0" xfId="12" applyNumberFormat="1" applyFont="1" applyAlignment="1">
      <alignment vertical="center"/>
    </xf>
    <xf numFmtId="0" fontId="21" fillId="0" borderId="0" xfId="3" quotePrefix="1" applyFont="1" applyAlignment="1">
      <alignment vertical="center"/>
    </xf>
    <xf numFmtId="0" fontId="21" fillId="0" borderId="0" xfId="3" applyFont="1" applyFill="1" applyAlignment="1">
      <alignment vertical="center"/>
    </xf>
    <xf numFmtId="0" fontId="21" fillId="0" borderId="0" xfId="3" applyFont="1" applyFill="1" applyBorder="1" applyAlignment="1">
      <alignment vertical="center"/>
    </xf>
    <xf numFmtId="0" fontId="21" fillId="0" borderId="0" xfId="3" quotePrefix="1" applyFont="1" applyFill="1" applyBorder="1" applyAlignment="1">
      <alignment horizontal="left" vertical="center"/>
    </xf>
    <xf numFmtId="0" fontId="21" fillId="0" borderId="0" xfId="3" applyFont="1" applyFill="1" applyBorder="1" applyAlignment="1">
      <alignment horizontal="left" vertical="center"/>
    </xf>
    <xf numFmtId="49" fontId="0" fillId="0" borderId="0" xfId="0" applyNumberFormat="1"/>
    <xf numFmtId="0" fontId="21" fillId="0" borderId="0" xfId="3" quotePrefix="1" applyFont="1" applyFill="1" applyBorder="1" applyAlignment="1">
      <alignment horizontal="left"/>
    </xf>
    <xf numFmtId="0" fontId="21" fillId="26" borderId="21" xfId="3" applyFont="1" applyFill="1" applyBorder="1" applyAlignment="1">
      <alignment horizontal="center" vertical="center"/>
    </xf>
    <xf numFmtId="0" fontId="21" fillId="26" borderId="23" xfId="3" applyFont="1" applyFill="1" applyBorder="1" applyAlignment="1">
      <alignment horizontal="center" vertical="center"/>
    </xf>
  </cellXfs>
  <cellStyles count="77">
    <cellStyle name="20% - Énfasis1 2" xfId="18"/>
    <cellStyle name="20% - Énfasis2 2" xfId="19"/>
    <cellStyle name="20% - Énfasis3 2" xfId="20"/>
    <cellStyle name="20% - Énfasis4 2" xfId="21"/>
    <cellStyle name="20% - Énfasis5 2" xfId="22"/>
    <cellStyle name="20% - Énfasis6 2" xfId="23"/>
    <cellStyle name="40% - Énfasis1 2" xfId="24"/>
    <cellStyle name="40% - Énfasis2 2" xfId="25"/>
    <cellStyle name="40% - Énfasis3 2" xfId="26"/>
    <cellStyle name="40% - Énfasis4 2" xfId="27"/>
    <cellStyle name="40% - Énfasis5 2" xfId="28"/>
    <cellStyle name="40% - Énfasis6 2" xfId="29"/>
    <cellStyle name="60% - Énfasis1 2" xfId="30"/>
    <cellStyle name="60% - Énfasis2 2" xfId="31"/>
    <cellStyle name="60% - Énfasis3 2" xfId="32"/>
    <cellStyle name="60% - Énfasis4 2" xfId="33"/>
    <cellStyle name="60% - Énfasis5 2" xfId="34"/>
    <cellStyle name="60% - Énfasis6 2" xfId="35"/>
    <cellStyle name="Bueno 2" xfId="36"/>
    <cellStyle name="Cálculo 2" xfId="37"/>
    <cellStyle name="Cálculo 2 2" xfId="69"/>
    <cellStyle name="Cancel" xfId="2"/>
    <cellStyle name="Cancel 2" xfId="14"/>
    <cellStyle name="Cancel 2 2" xfId="74"/>
    <cellStyle name="Celda de comprobación 2" xfId="38"/>
    <cellStyle name="Celda vinculada 2" xfId="39"/>
    <cellStyle name="Diseño 2" xfId="40"/>
    <cellStyle name="Diseño_CRONOGRAMA MENSUAL INVERSIONES 2011 (2)" xfId="41"/>
    <cellStyle name="Encabezado 1 2" xfId="60"/>
    <cellStyle name="Encabezado 4 2" xfId="42"/>
    <cellStyle name="Énfasis1 2" xfId="43"/>
    <cellStyle name="Énfasis2 2" xfId="44"/>
    <cellStyle name="Énfasis3 2" xfId="45"/>
    <cellStyle name="Énfasis4 2" xfId="46"/>
    <cellStyle name="Énfasis5 2" xfId="47"/>
    <cellStyle name="Énfasis6 2" xfId="48"/>
    <cellStyle name="Entrada 2" xfId="49"/>
    <cellStyle name="Entrada 2 2" xfId="70"/>
    <cellStyle name="Incorrecto 2" xfId="50"/>
    <cellStyle name="Millares 14" xfId="75"/>
    <cellStyle name="Millares 2" xfId="4"/>
    <cellStyle name="Millares 2 2" xfId="12"/>
    <cellStyle name="Millares 2 2 2" xfId="67"/>
    <cellStyle name="Millares 2 2 3" xfId="66"/>
    <cellStyle name="Millares 2 3" xfId="51"/>
    <cellStyle name="Millares 3" xfId="15"/>
    <cellStyle name="Millares 3 2" xfId="52"/>
    <cellStyle name="Millares 4" xfId="65"/>
    <cellStyle name="Millares 5" xfId="1"/>
    <cellStyle name="Moneda 2" xfId="5"/>
    <cellStyle name="Neutral 2" xfId="53"/>
    <cellStyle name="Normal" xfId="0" builtinId="0"/>
    <cellStyle name="Normal 10" xfId="9"/>
    <cellStyle name="Normal 2" xfId="3"/>
    <cellStyle name="Normal 2 2" xfId="6"/>
    <cellStyle name="Normal 2 3" xfId="68"/>
    <cellStyle name="Normal 2 4" xfId="54"/>
    <cellStyle name="Normal 2 5" xfId="76"/>
    <cellStyle name="Normal 3" xfId="8"/>
    <cellStyle name="Normal 4" xfId="10"/>
    <cellStyle name="Normal 4 2" xfId="7"/>
    <cellStyle name="Normal 5" xfId="11"/>
    <cellStyle name="Normal 6" xfId="16"/>
    <cellStyle name="Normal 7" xfId="17"/>
    <cellStyle name="Notas 2" xfId="55"/>
    <cellStyle name="Notas 2 2" xfId="71"/>
    <cellStyle name="Porcentaje 2" xfId="64"/>
    <cellStyle name="Porcentaje 2 2" xfId="13"/>
    <cellStyle name="Salida 2" xfId="56"/>
    <cellStyle name="Salida 2 2" xfId="72"/>
    <cellStyle name="Texto de advertencia 2" xfId="57"/>
    <cellStyle name="Texto explicativo 2" xfId="58"/>
    <cellStyle name="Título 2 2" xfId="61"/>
    <cellStyle name="Título 3 2" xfId="62"/>
    <cellStyle name="Título 4" xfId="59"/>
    <cellStyle name="Total 2" xfId="63"/>
    <cellStyle name="Total 2 2" xfId="73"/>
  </cellStyles>
  <dxfs count="7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lfontenoy\Configuraci&#243;n%20local\Temp\Directorio%20temporal%201%20para%20Proyeccion.zip\Proyecci&#243;n%20Actualizad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gaful\2006\PROCESOS%2020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intelimirror\Documents%20and%20Settings\lfontenoy\Mis%20documentos\LFM\Finanzas\PPTO%202006\Propuesta%20Final\FINALES\Final%20Modificado\POI%202006%20FINAL%20ESCALA%20APROBADA%20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ESUPUESTO\PRESUPUESTO%202017\Formulacion%20PPTO%202017\HT%20PPTO%202017\FORM%20PPTAL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FC_Finanzas\PRESUPUESTO\PRESUPUESTO%202019\03%20Inf%20Financ%20Pptal%202019\06-%20JUNIO%202019\HT-06\Tablas%20consolidado%202019-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87712323712\Contabilidad\Documents%20and%20Settings\lfontenoy\Configuraci&#243;n%20local\Temp\Directorio%20temporal%201%20para%20Proyeccion.zip\Proyecci&#243;n%20Actualizad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lfontenoy\Configuraci&#243;n%20local\Temp\Directorio%20temporal%201%20para%20Proyeccion.zip\Proyecci&#243;n%20Actualiz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ESUPUESTO\PRESUPUESTO%202016\MODIFICACION%20PPTAL%202016\MOD%20PPTAL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sar\estad&#237;sticas\Mis%20documentos\C&#233;sar%20Armas\Trabajos%20Solicitados%20por%20Otras%20&#193;reas\Ventas\Centrales%20Nuevas%2098,%2099%20y%202000\Base%20Instalada%2097,%2098,%2099%20y%20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87712323712\Contabilidad\Contabilidad\2004\Presupuesto\Proyecci&#243;n%20Ajustada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ESUPUESTO\PRESUPUESTO%202016\Hoja%20de%20Trabajo\CONSOLIDADO%20PPTO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gaful\ordenes\ORDENES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2000"/>
      <sheetName val="Clientes por Vendedor"/>
      <sheetName val="Venta de Equipos Nuevos 97-99"/>
      <sheetName val="MANTENIMIENTO"/>
      <sheetName val="Proyección NORTEL"/>
      <sheetName val="Polycom 97-98"/>
      <sheetName val="Resumen de Ingresos 97-00"/>
      <sheetName val="Condiciones Proveedores"/>
      <sheetName val="Cálculo de Sueldos"/>
      <sheetName val="Personal y Gastos Generales"/>
      <sheetName val="Proyec. Inicial  Vs. Histórico"/>
      <sheetName val="A NIVEL DE VENTAS"/>
      <sheetName val="ESTADO DE RESULTADOS"/>
      <sheetName val="FLUJO DE OPERACIÓN 2001"/>
      <sheetName val="Hoja2"/>
      <sheetName val="MMPR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"/>
      <sheetName val="CV-INT"/>
      <sheetName val="AMC"/>
      <sheetName val="1UIT"/>
      <sheetName val="ADS"/>
      <sheetName val="ADP"/>
      <sheetName val="CP"/>
      <sheetName val="LP"/>
      <sheetName val="CC"/>
      <sheetName val="EXO"/>
      <sheetName val="RESOL"/>
      <sheetName val="FICHA 1UIT"/>
      <sheetName val="FICHA AMC"/>
      <sheetName val="FICHA"/>
      <sheetName val="TRANSPARENCIA"/>
      <sheetName val="caratula"/>
      <sheetName val="caratula (2)"/>
      <sheetName val="TABLA"/>
      <sheetName val="ALTERNATIVA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F2" t="str">
            <v>BIENES</v>
          </cell>
        </row>
        <row r="3">
          <cell r="F3" t="str">
            <v>SUMINISTRO</v>
          </cell>
        </row>
        <row r="4">
          <cell r="F4" t="str">
            <v>OBRAS</v>
          </cell>
        </row>
        <row r="5">
          <cell r="F5" t="str">
            <v>CONSULTORIAS OBRAS</v>
          </cell>
        </row>
        <row r="6">
          <cell r="F6" t="str">
            <v>SERVICIO DE CONSULTORIA</v>
          </cell>
        </row>
        <row r="7">
          <cell r="F7" t="str">
            <v>SERVICIOS EN GENERAL</v>
          </cell>
        </row>
        <row r="8">
          <cell r="F8" t="str">
            <v>ARRENDAMIENTO DE BIENES</v>
          </cell>
        </row>
        <row r="9">
          <cell r="F9" t="str">
            <v>SEGUROS</v>
          </cell>
        </row>
      </sheetData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 - CND"/>
      <sheetName val="PR - Org"/>
      <sheetName val="GA - Org"/>
      <sheetName val="ST - Org"/>
      <sheetName val="C&amp;P - Org"/>
      <sheetName val="OCI - Org "/>
      <sheetName val="OL - Org"/>
      <sheetName val="GAF - Org"/>
      <sheetName val="GTA - Org"/>
      <sheetName val="GCA - Org"/>
      <sheetName val="GDIT - Org"/>
      <sheetName val="GGPD"/>
      <sheetName val="OAI"/>
      <sheetName val="OTCH"/>
      <sheetName val="OTMO"/>
      <sheetName val="OTCU"/>
      <sheetName val="OTAQP"/>
      <sheetName val="OTHUA"/>
      <sheetName val="Puestos por Área"/>
      <sheetName val="Hoja2"/>
      <sheetName val="Hoja1"/>
      <sheetName val="Remuneraciones-Personal"/>
      <sheetName val="Resumen PERSONAL"/>
      <sheetName val="Proyeccion 2006 (POA)"/>
      <sheetName val="Resumen PPTO"/>
      <sheetName val="PPTO EJECUTADO"/>
      <sheetName val="276 - Seguridad"/>
      <sheetName val="Escala Propuesta"/>
      <sheetName val="Escala Aprobada"/>
      <sheetName val="SNP - PLANILLA"/>
      <sheetName val="Cálculo de Sueldos"/>
      <sheetName val="Niveles - Cargo"/>
      <sheetName val="TAB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6">
          <cell r="C6">
            <v>3300</v>
          </cell>
        </row>
        <row r="7">
          <cell r="C7">
            <v>7</v>
          </cell>
        </row>
      </sheetData>
      <sheetData sheetId="3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A 2016 GK"/>
      <sheetName val="Maestro Proyectos"/>
      <sheetName val="BASE PIA SPRING"/>
      <sheetName val="Tabla Matriz"/>
      <sheetName val="Maestro MacroP "/>
      <sheetName val="PIA 2016 SPRING F4XCC"/>
      <sheetName val="Maestro CC"/>
      <sheetName val="CONSOLIDADO- PIA 2016"/>
      <sheetName val="PIA 2016"/>
      <sheetName val="CONSOL-PIM-2016"/>
      <sheetName val="HON PROF POR GERENCIA"/>
      <sheetName val="Encargos Mod 2016"/>
      <sheetName val="FORM4P."/>
      <sheetName val="FORM7P."/>
      <sheetName val="Ad4.F4 PorEncargo"/>
      <sheetName val="FA 2017"/>
      <sheetName val="ACUERDO DIR"/>
      <sheetName val="Contingencias 2017"/>
      <sheetName val="F4 76 plazas "/>
      <sheetName val="F4 07 plazas"/>
      <sheetName val="F4 16 plazas"/>
      <sheetName val="F4 99 plazas"/>
      <sheetName val="2017 GK Macro"/>
      <sheetName val="2017 GK PROY"/>
      <sheetName val="FO17"/>
      <sheetName val="FA17"/>
      <sheetName val="PI17"/>
      <sheetName val="EC17"/>
      <sheetName val="PA17"/>
      <sheetName val="FM17"/>
      <sheetName val="CM17"/>
      <sheetName val="5RD"/>
      <sheetName val="64PD"/>
      <sheetName val="TOTAL"/>
      <sheetName val="GK"/>
      <sheetName val="F7 X FF"/>
      <sheetName val="Insumos"/>
      <sheetName val="Gasolina"/>
      <sheetName val="Tarifas SP"/>
      <sheetName val="Honorarios"/>
      <sheetName val="F4 X FF"/>
      <sheetName val="Ingresos"/>
      <sheetName val="Consultoria"/>
      <sheetName val="Auditoria"/>
      <sheetName val="Asesoria"/>
      <sheetName val="Locacion"/>
      <sheetName val="Mantenimiento"/>
      <sheetName val="Alquileres"/>
      <sheetName val="Vig-Guar-Lim"/>
      <sheetName val="Publicidad"/>
      <sheetName val="2384 NGIP"/>
      <sheetName val="Seguros"/>
      <sheetName val="Agosto 2016"/>
      <sheetName val="2421 TRIB"/>
      <sheetName val="Viaticos"/>
      <sheetName val="VIATICOS2"/>
      <sheetName val="2542 NGIP"/>
      <sheetName val="GK NLP"/>
      <sheetName val="2017 JICA"/>
      <sheetName val="CL MOD 2016"/>
      <sheetName val="Conting-Dic"/>
      <sheetName val="USUFRU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D9">
            <v>25015330.99048252</v>
          </cell>
        </row>
      </sheetData>
      <sheetData sheetId="12">
        <row r="9">
          <cell r="V9">
            <v>35603339</v>
          </cell>
        </row>
      </sheetData>
      <sheetData sheetId="13"/>
      <sheetData sheetId="14">
        <row r="9">
          <cell r="B9">
            <v>26199586</v>
          </cell>
        </row>
      </sheetData>
      <sheetData sheetId="15"/>
      <sheetData sheetId="16">
        <row r="8">
          <cell r="C8">
            <v>39964264</v>
          </cell>
        </row>
      </sheetData>
      <sheetData sheetId="17">
        <row r="24">
          <cell r="M24">
            <v>2339831.6949999998</v>
          </cell>
        </row>
      </sheetData>
      <sheetData sheetId="18">
        <row r="10">
          <cell r="C10">
            <v>578260.83333333326</v>
          </cell>
        </row>
      </sheetData>
      <sheetData sheetId="19">
        <row r="10">
          <cell r="C10">
            <v>47174.583333333336</v>
          </cell>
        </row>
      </sheetData>
      <sheetData sheetId="20">
        <row r="10">
          <cell r="C10">
            <v>107525.83333333333</v>
          </cell>
        </row>
      </sheetData>
      <sheetData sheetId="21"/>
      <sheetData sheetId="22"/>
      <sheetData sheetId="23"/>
      <sheetData sheetId="24">
        <row r="1">
          <cell r="B1" t="str">
            <v>S/N</v>
          </cell>
        </row>
      </sheetData>
      <sheetData sheetId="25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FA</v>
          </cell>
        </row>
        <row r="4">
          <cell r="C4" t="str">
            <v>Valores</v>
          </cell>
          <cell r="E4">
            <v>0</v>
          </cell>
          <cell r="F4">
            <v>0</v>
          </cell>
          <cell r="G4">
            <v>0</v>
          </cell>
        </row>
        <row r="5">
          <cell r="B5" t="str">
            <v>CLASIF</v>
          </cell>
          <cell r="C5" t="str">
            <v>Suma de Enero</v>
          </cell>
          <cell r="D5" t="str">
            <v>Suma de Febrero</v>
          </cell>
          <cell r="E5" t="str">
            <v>Suma de Marzo</v>
          </cell>
          <cell r="F5" t="str">
            <v>Suma de Abril</v>
          </cell>
          <cell r="G5" t="str">
            <v>Suma de Mayo</v>
          </cell>
          <cell r="H5" t="str">
            <v>Suma de Junio</v>
          </cell>
          <cell r="I5" t="str">
            <v>Suma de Julio</v>
          </cell>
          <cell r="J5" t="str">
            <v>Suma de Agosto</v>
          </cell>
          <cell r="K5" t="str">
            <v>Suma de Septiembre</v>
          </cell>
          <cell r="L5" t="str">
            <v>Suma de Octubre</v>
          </cell>
          <cell r="M5" t="str">
            <v>Suma de Noviembre</v>
          </cell>
          <cell r="N5" t="str">
            <v>Suma de Diciembre</v>
          </cell>
          <cell r="O5" t="str">
            <v>Suma de Total</v>
          </cell>
        </row>
        <row r="6">
          <cell r="B6" t="str">
            <v>2.1.1   Insumos y suministros</v>
          </cell>
          <cell r="C6">
            <v>0</v>
          </cell>
          <cell r="D6">
            <v>2000</v>
          </cell>
          <cell r="E6">
            <v>0</v>
          </cell>
          <cell r="F6">
            <v>0</v>
          </cell>
          <cell r="G6">
            <v>0</v>
          </cell>
          <cell r="H6">
            <v>1500</v>
          </cell>
          <cell r="I6">
            <v>3500</v>
          </cell>
          <cell r="J6">
            <v>1500</v>
          </cell>
          <cell r="K6">
            <v>1500</v>
          </cell>
          <cell r="L6">
            <v>1500</v>
          </cell>
          <cell r="M6">
            <v>1500</v>
          </cell>
          <cell r="N6">
            <v>1500</v>
          </cell>
          <cell r="O6">
            <v>14500</v>
          </cell>
        </row>
        <row r="7">
          <cell r="B7" t="str">
            <v>2.1.2   Combustibles y lubricantes</v>
          </cell>
          <cell r="C7">
            <v>3800</v>
          </cell>
          <cell r="D7">
            <v>3800</v>
          </cell>
          <cell r="E7">
            <v>3800</v>
          </cell>
          <cell r="F7">
            <v>3800</v>
          </cell>
          <cell r="G7">
            <v>3800</v>
          </cell>
          <cell r="H7">
            <v>3800</v>
          </cell>
          <cell r="I7">
            <v>3800</v>
          </cell>
          <cell r="J7">
            <v>3800</v>
          </cell>
          <cell r="K7">
            <v>3800</v>
          </cell>
          <cell r="L7">
            <v>3800</v>
          </cell>
          <cell r="M7">
            <v>3800</v>
          </cell>
          <cell r="N7">
            <v>3800</v>
          </cell>
          <cell r="O7">
            <v>45600</v>
          </cell>
        </row>
        <row r="8">
          <cell r="B8" t="str">
            <v>2.3.2  Tarifas de servicios publicos</v>
          </cell>
          <cell r="C8">
            <v>11960.889830508475</v>
          </cell>
          <cell r="D8">
            <v>11960.889830508475</v>
          </cell>
          <cell r="E8">
            <v>11960.889830508475</v>
          </cell>
          <cell r="F8">
            <v>11960.889830508475</v>
          </cell>
          <cell r="G8">
            <v>11960.889830508475</v>
          </cell>
          <cell r="H8">
            <v>11960.889830508475</v>
          </cell>
          <cell r="I8">
            <v>11960.889830508475</v>
          </cell>
          <cell r="J8">
            <v>11960.889830508475</v>
          </cell>
          <cell r="K8">
            <v>11960.889830508475</v>
          </cell>
          <cell r="L8">
            <v>11960.889830508475</v>
          </cell>
          <cell r="M8">
            <v>11960.889830508475</v>
          </cell>
          <cell r="N8">
            <v>11960.889830508475</v>
          </cell>
          <cell r="O8">
            <v>143530.67796610168</v>
          </cell>
        </row>
        <row r="9">
          <cell r="B9" t="str">
            <v>2.3.3.4      Otros servicios no personales  (GIP)</v>
          </cell>
          <cell r="C9">
            <v>9000</v>
          </cell>
          <cell r="D9">
            <v>9000</v>
          </cell>
          <cell r="E9">
            <v>9000</v>
          </cell>
          <cell r="F9">
            <v>9000</v>
          </cell>
          <cell r="G9">
            <v>9000</v>
          </cell>
          <cell r="H9">
            <v>9000</v>
          </cell>
          <cell r="I9">
            <v>9000</v>
          </cell>
          <cell r="J9">
            <v>9000</v>
          </cell>
          <cell r="K9">
            <v>9000</v>
          </cell>
          <cell r="L9">
            <v>9000</v>
          </cell>
          <cell r="M9">
            <v>9000</v>
          </cell>
          <cell r="N9">
            <v>9000</v>
          </cell>
          <cell r="O9">
            <v>108000</v>
          </cell>
        </row>
        <row r="10">
          <cell r="B10" t="str">
            <v>2.3.4  Mantenimiento y Reparacion</v>
          </cell>
          <cell r="C10">
            <v>8650</v>
          </cell>
          <cell r="D10">
            <v>8650</v>
          </cell>
          <cell r="E10">
            <v>8650</v>
          </cell>
          <cell r="F10">
            <v>8650</v>
          </cell>
          <cell r="G10">
            <v>8650</v>
          </cell>
          <cell r="H10">
            <v>8650</v>
          </cell>
          <cell r="I10">
            <v>8650</v>
          </cell>
          <cell r="J10">
            <v>8650</v>
          </cell>
          <cell r="K10">
            <v>8650</v>
          </cell>
          <cell r="L10">
            <v>8650</v>
          </cell>
          <cell r="M10">
            <v>8650</v>
          </cell>
          <cell r="N10">
            <v>8650</v>
          </cell>
          <cell r="O10">
            <v>103800</v>
          </cell>
        </row>
        <row r="11">
          <cell r="B11" t="str">
            <v>2.3.5   Alquileres</v>
          </cell>
          <cell r="C11">
            <v>3750</v>
          </cell>
          <cell r="D11">
            <v>3750</v>
          </cell>
          <cell r="E11">
            <v>3750</v>
          </cell>
          <cell r="F11">
            <v>9750</v>
          </cell>
          <cell r="G11">
            <v>9750</v>
          </cell>
          <cell r="H11">
            <v>9750</v>
          </cell>
          <cell r="I11">
            <v>9750</v>
          </cell>
          <cell r="J11">
            <v>9750</v>
          </cell>
          <cell r="K11">
            <v>9750</v>
          </cell>
          <cell r="L11">
            <v>9750</v>
          </cell>
          <cell r="M11">
            <v>9750</v>
          </cell>
          <cell r="N11">
            <v>9750</v>
          </cell>
          <cell r="O11">
            <v>99000</v>
          </cell>
        </row>
        <row r="12">
          <cell r="B12" t="str">
            <v>2.3.6.1      Vigilancia  (GIP)</v>
          </cell>
          <cell r="C12">
            <v>36032.93</v>
          </cell>
          <cell r="D12">
            <v>36032.93</v>
          </cell>
          <cell r="E12">
            <v>36032.93</v>
          </cell>
          <cell r="F12">
            <v>36032.93</v>
          </cell>
          <cell r="G12">
            <v>36032.93</v>
          </cell>
          <cell r="H12">
            <v>36032.93</v>
          </cell>
          <cell r="I12">
            <v>36200</v>
          </cell>
          <cell r="J12">
            <v>36200</v>
          </cell>
          <cell r="K12">
            <v>36200</v>
          </cell>
          <cell r="L12">
            <v>36200</v>
          </cell>
          <cell r="M12">
            <v>36200</v>
          </cell>
          <cell r="N12">
            <v>36200</v>
          </cell>
          <cell r="O12">
            <v>433397.57999999996</v>
          </cell>
        </row>
        <row r="13">
          <cell r="B13" t="str">
            <v>2.3.6.3      Limpieza (GIP)</v>
          </cell>
          <cell r="C13">
            <v>3000</v>
          </cell>
          <cell r="D13">
            <v>3000</v>
          </cell>
          <cell r="E13">
            <v>3000</v>
          </cell>
          <cell r="F13">
            <v>3000</v>
          </cell>
          <cell r="G13">
            <v>3000</v>
          </cell>
          <cell r="H13">
            <v>3000</v>
          </cell>
          <cell r="I13">
            <v>3000</v>
          </cell>
          <cell r="J13">
            <v>3000</v>
          </cell>
          <cell r="K13">
            <v>3000</v>
          </cell>
          <cell r="L13">
            <v>3000</v>
          </cell>
          <cell r="M13">
            <v>3000</v>
          </cell>
          <cell r="N13">
            <v>3000</v>
          </cell>
          <cell r="O13">
            <v>36000</v>
          </cell>
        </row>
        <row r="14">
          <cell r="B14" t="str">
            <v>2.3.8.4      Otros no relacionados  a GIP</v>
          </cell>
          <cell r="C14">
            <v>44180</v>
          </cell>
          <cell r="D14">
            <v>44180</v>
          </cell>
          <cell r="E14">
            <v>44180</v>
          </cell>
          <cell r="F14">
            <v>44180</v>
          </cell>
          <cell r="G14">
            <v>44180</v>
          </cell>
          <cell r="H14">
            <v>44180</v>
          </cell>
          <cell r="I14">
            <v>44180</v>
          </cell>
          <cell r="J14">
            <v>44180</v>
          </cell>
          <cell r="K14">
            <v>44180</v>
          </cell>
          <cell r="L14">
            <v>44180</v>
          </cell>
          <cell r="M14">
            <v>44180</v>
          </cell>
          <cell r="N14">
            <v>44180</v>
          </cell>
          <cell r="O14">
            <v>530160</v>
          </cell>
        </row>
        <row r="15">
          <cell r="B15" t="str">
            <v>2.5.2   Viaticos (GIP)</v>
          </cell>
          <cell r="C15">
            <v>16230</v>
          </cell>
          <cell r="D15">
            <v>18430</v>
          </cell>
          <cell r="E15">
            <v>18430</v>
          </cell>
          <cell r="F15">
            <v>21230</v>
          </cell>
          <cell r="G15">
            <v>21230</v>
          </cell>
          <cell r="H15">
            <v>22330</v>
          </cell>
          <cell r="I15">
            <v>22330</v>
          </cell>
          <cell r="J15">
            <v>22330</v>
          </cell>
          <cell r="K15">
            <v>22330</v>
          </cell>
          <cell r="L15">
            <v>22330</v>
          </cell>
          <cell r="M15">
            <v>17330</v>
          </cell>
          <cell r="N15">
            <v>15130</v>
          </cell>
          <cell r="O15">
            <v>239660</v>
          </cell>
        </row>
        <row r="16">
          <cell r="B16" t="str">
            <v>2.5.4.2      Otros no relacionados a GIP</v>
          </cell>
          <cell r="C16">
            <v>26300</v>
          </cell>
          <cell r="D16">
            <v>61300</v>
          </cell>
          <cell r="E16">
            <v>32800</v>
          </cell>
          <cell r="F16">
            <v>82300</v>
          </cell>
          <cell r="G16">
            <v>29300</v>
          </cell>
          <cell r="H16">
            <v>34300</v>
          </cell>
          <cell r="I16">
            <v>55800</v>
          </cell>
          <cell r="J16">
            <v>26300</v>
          </cell>
          <cell r="K16">
            <v>61300</v>
          </cell>
          <cell r="L16">
            <v>65800</v>
          </cell>
          <cell r="M16">
            <v>26300</v>
          </cell>
          <cell r="N16">
            <v>29300</v>
          </cell>
          <cell r="O16">
            <v>531100</v>
          </cell>
        </row>
        <row r="17">
          <cell r="B17" t="str">
            <v xml:space="preserve">2.6  Gastos Financieros               </v>
          </cell>
          <cell r="C17">
            <v>9212.8000000000011</v>
          </cell>
          <cell r="D17">
            <v>9212.8000000000011</v>
          </cell>
          <cell r="E17">
            <v>9212.8000000000011</v>
          </cell>
          <cell r="F17">
            <v>9212.8000000000011</v>
          </cell>
          <cell r="G17">
            <v>9212.8000000000011</v>
          </cell>
          <cell r="H17">
            <v>9212.8000000000011</v>
          </cell>
          <cell r="I17">
            <v>9212.8000000000011</v>
          </cell>
          <cell r="J17">
            <v>9212.8000000000011</v>
          </cell>
          <cell r="K17">
            <v>9212.8000000000011</v>
          </cell>
          <cell r="L17">
            <v>9212.8000000000011</v>
          </cell>
          <cell r="M17">
            <v>9212.8000000000011</v>
          </cell>
          <cell r="N17">
            <v>9212.8000000000011</v>
          </cell>
          <cell r="O17">
            <v>110553.60000000002</v>
          </cell>
        </row>
        <row r="18">
          <cell r="B18" t="str">
            <v>3.1.2    Gastos de capital no ligados a proyectos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36000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36000</v>
          </cell>
        </row>
        <row r="19">
          <cell r="B19" t="str">
            <v>3.3  Otros</v>
          </cell>
          <cell r="C19">
            <v>3286448.7730621155</v>
          </cell>
          <cell r="D19">
            <v>1686465.5192920552</v>
          </cell>
          <cell r="E19">
            <v>1354171.8934583333</v>
          </cell>
          <cell r="F19">
            <v>4055935.924875</v>
          </cell>
          <cell r="G19">
            <v>6115239.2664577542</v>
          </cell>
          <cell r="H19">
            <v>8839390.5668093022</v>
          </cell>
          <cell r="I19">
            <v>7936867.3648004215</v>
          </cell>
          <cell r="J19">
            <v>9389404.484126864</v>
          </cell>
          <cell r="K19">
            <v>9949072.9259165321</v>
          </cell>
          <cell r="L19">
            <v>10544733.373827327</v>
          </cell>
          <cell r="M19">
            <v>10077511.525357326</v>
          </cell>
          <cell r="N19">
            <v>11589139.275357328</v>
          </cell>
          <cell r="O19">
            <v>84824380.893340334</v>
          </cell>
        </row>
        <row r="20">
          <cell r="B20" t="str">
            <v>Total general</v>
          </cell>
          <cell r="C20">
            <v>3458565.3928926238</v>
          </cell>
          <cell r="D20">
            <v>1897782.1391225636</v>
          </cell>
          <cell r="E20">
            <v>1534988.5132888418</v>
          </cell>
          <cell r="F20">
            <v>4295052.5447055083</v>
          </cell>
          <cell r="G20">
            <v>6337355.8862882629</v>
          </cell>
          <cell r="H20">
            <v>9033107.18663981</v>
          </cell>
          <cell r="I20">
            <v>8154251.0546309296</v>
          </cell>
          <cell r="J20">
            <v>9575288.1739573721</v>
          </cell>
          <cell r="K20">
            <v>10169956.61574704</v>
          </cell>
          <cell r="L20">
            <v>10770117.063657835</v>
          </cell>
          <cell r="M20">
            <v>10258395.215187835</v>
          </cell>
          <cell r="N20">
            <v>11770822.965187836</v>
          </cell>
          <cell r="O20">
            <v>87255682.75130643</v>
          </cell>
        </row>
      </sheetData>
      <sheetData sheetId="26">
        <row r="1">
          <cell r="B1" t="str">
            <v>S/N</v>
          </cell>
        </row>
      </sheetData>
      <sheetData sheetId="27">
        <row r="1">
          <cell r="B1" t="str">
            <v>S/N</v>
          </cell>
        </row>
      </sheetData>
      <sheetData sheetId="28">
        <row r="1">
          <cell r="B1" t="str">
            <v>S/N</v>
          </cell>
        </row>
      </sheetData>
      <sheetData sheetId="29">
        <row r="1">
          <cell r="B1" t="str">
            <v>S/N</v>
          </cell>
        </row>
      </sheetData>
      <sheetData sheetId="30">
        <row r="1">
          <cell r="B1" t="str">
            <v>S/N</v>
          </cell>
        </row>
      </sheetData>
      <sheetData sheetId="31">
        <row r="1">
          <cell r="B1" t="str">
            <v>S/N</v>
          </cell>
        </row>
      </sheetData>
      <sheetData sheetId="32">
        <row r="1">
          <cell r="B1" t="str">
            <v>S/N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>
        <row r="11">
          <cell r="C11">
            <v>8813.8043187250223</v>
          </cell>
        </row>
      </sheetData>
      <sheetData sheetId="41">
        <row r="10">
          <cell r="GT10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60">
          <cell r="N60">
            <v>20567034.240812216</v>
          </cell>
        </row>
      </sheetData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LASF"/>
      <sheetName val="MCTAS"/>
      <sheetName val="MCC"/>
      <sheetName val="M007"/>
      <sheetName val="Data Relevant Form"/>
      <sheetName val="019"/>
      <sheetName val="007"/>
      <sheetName val="Validasdor MEM"/>
      <sheetName val="TD_IG"/>
      <sheetName val="TD_GK"/>
      <sheetName val="Analisis IG"/>
      <sheetName val="F4 X FF"/>
      <sheetName val="CARGA"/>
      <sheetName val="PIA 2019"/>
      <sheetName val="FORMATO4"/>
      <sheetName val="FORMATO7"/>
      <sheetName val="diapositivas"/>
      <sheetName val="Transparencia"/>
      <sheetName val="MP2018-GK"/>
      <sheetName val="GK2019"/>
      <sheetName val="GKNLP"/>
      <sheetName val="MPROY"/>
      <sheetName val="EJEC PROY"/>
      <sheetName val="COMP PROY"/>
      <sheetName val="PROY x FTE"/>
      <sheetName val="MEF"/>
      <sheetName val="EXTERNO"/>
      <sheetName val="LOCAD"/>
      <sheetName val="PIM 2018F4 X FF"/>
      <sheetName val="GK M y P"/>
      <sheetName val="P_PIM"/>
      <sheetName val="F4 X FF 2018"/>
      <sheetName val="ALSIS"/>
      <sheetName val="CtasConcil"/>
      <sheetName val="C_ING"/>
      <sheetName val="C_EG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M5" t="str">
            <v>Suma de localamount</v>
          </cell>
          <cell r="AN5" t="str">
            <v>Etiquetas de columna</v>
          </cell>
          <cell r="BB5" t="str">
            <v>Suma de localamount</v>
          </cell>
          <cell r="BC5" t="str">
            <v>Etiquetas de columna</v>
          </cell>
          <cell r="BQ5" t="str">
            <v>Suma de localamount</v>
          </cell>
          <cell r="BR5" t="str">
            <v>period</v>
          </cell>
          <cell r="CF5" t="str">
            <v>Suma de localamount</v>
          </cell>
          <cell r="CG5" t="str">
            <v>Etiquetas de columna</v>
          </cell>
          <cell r="CU5" t="str">
            <v>Suma de localamount</v>
          </cell>
          <cell r="CV5" t="str">
            <v>Etiquetas de columna</v>
          </cell>
          <cell r="DJ5" t="str">
            <v>Suma de localamount</v>
          </cell>
          <cell r="DK5" t="str">
            <v>Etiquetas de columna</v>
          </cell>
          <cell r="DY5" t="str">
            <v>Suma de localamount</v>
          </cell>
          <cell r="DZ5" t="str">
            <v>Etiquetas de columna</v>
          </cell>
          <cell r="EN5" t="str">
            <v>Suma de localamount</v>
          </cell>
          <cell r="EO5" t="str">
            <v>Etiquetas de columna</v>
          </cell>
          <cell r="FC5" t="str">
            <v>Suma de localamount</v>
          </cell>
          <cell r="FD5" t="str">
            <v>Etiquetas de columna</v>
          </cell>
          <cell r="FR5" t="str">
            <v>Suma de localamount</v>
          </cell>
          <cell r="FS5" t="str">
            <v>Etiquetas de columna</v>
          </cell>
          <cell r="GG5" t="str">
            <v>Suma de localamount</v>
          </cell>
          <cell r="GH5" t="str">
            <v>Etiquetas de columna</v>
          </cell>
        </row>
        <row r="6">
          <cell r="AM6" t="str">
            <v>Etiquetas de fila</v>
          </cell>
          <cell r="AN6" t="str">
            <v>201901</v>
          </cell>
          <cell r="AO6" t="str">
            <v>201902</v>
          </cell>
          <cell r="AP6" t="str">
            <v>201903</v>
          </cell>
          <cell r="AQ6" t="str">
            <v>201904</v>
          </cell>
          <cell r="AR6" t="str">
            <v>201905</v>
          </cell>
          <cell r="AS6" t="str">
            <v>201906</v>
          </cell>
          <cell r="AT6" t="str">
            <v>Total general</v>
          </cell>
          <cell r="BB6" t="str">
            <v>Etiquetas de fila</v>
          </cell>
          <cell r="BC6" t="str">
            <v>201901</v>
          </cell>
          <cell r="BD6" t="str">
            <v>201902</v>
          </cell>
          <cell r="BE6" t="str">
            <v>201903</v>
          </cell>
          <cell r="BF6" t="str">
            <v>201904</v>
          </cell>
          <cell r="BG6" t="str">
            <v>201905</v>
          </cell>
          <cell r="BH6" t="str">
            <v>201906</v>
          </cell>
          <cell r="BI6" t="str">
            <v>Total general</v>
          </cell>
          <cell r="BQ6" t="str">
            <v>Clasificador</v>
          </cell>
          <cell r="BR6" t="str">
            <v>201901</v>
          </cell>
          <cell r="BS6" t="str">
            <v>Total general</v>
          </cell>
          <cell r="CF6" t="str">
            <v>Etiquetas de fila</v>
          </cell>
          <cell r="CG6" t="str">
            <v>201901</v>
          </cell>
          <cell r="CH6" t="str">
            <v>201902</v>
          </cell>
          <cell r="CI6" t="str">
            <v>201903</v>
          </cell>
          <cell r="CJ6" t="str">
            <v>201904</v>
          </cell>
          <cell r="CK6" t="str">
            <v>201905</v>
          </cell>
          <cell r="CL6" t="str">
            <v>201906</v>
          </cell>
          <cell r="CM6" t="str">
            <v>Total general</v>
          </cell>
          <cell r="CU6" t="str">
            <v>Etiquetas de fila</v>
          </cell>
          <cell r="CV6" t="str">
            <v>201901</v>
          </cell>
          <cell r="CW6" t="str">
            <v>201902</v>
          </cell>
          <cell r="CX6" t="str">
            <v>201903</v>
          </cell>
          <cell r="CY6" t="str">
            <v>201904</v>
          </cell>
          <cell r="CZ6" t="str">
            <v>201905</v>
          </cell>
          <cell r="DA6" t="str">
            <v>201906</v>
          </cell>
          <cell r="DB6" t="str">
            <v>Total general</v>
          </cell>
          <cell r="DJ6" t="str">
            <v>Etiquetas de fila</v>
          </cell>
          <cell r="DK6" t="str">
            <v>201901</v>
          </cell>
          <cell r="DL6" t="str">
            <v>201902</v>
          </cell>
          <cell r="DM6" t="str">
            <v>201903</v>
          </cell>
          <cell r="DN6" t="str">
            <v>201904</v>
          </cell>
          <cell r="DO6" t="str">
            <v>201905</v>
          </cell>
          <cell r="DP6" t="str">
            <v>201906</v>
          </cell>
          <cell r="DQ6" t="str">
            <v>Total general</v>
          </cell>
          <cell r="DY6" t="str">
            <v>Etiquetas de fila</v>
          </cell>
          <cell r="DZ6" t="str">
            <v>201901</v>
          </cell>
          <cell r="EA6" t="str">
            <v>201902</v>
          </cell>
          <cell r="EB6" t="str">
            <v>201903</v>
          </cell>
          <cell r="EC6" t="str">
            <v>201904</v>
          </cell>
          <cell r="ED6" t="str">
            <v>201905</v>
          </cell>
          <cell r="EE6" t="str">
            <v>201906</v>
          </cell>
          <cell r="EF6" t="str">
            <v>Total general</v>
          </cell>
          <cell r="EN6" t="str">
            <v>Etiquetas de fila</v>
          </cell>
          <cell r="EO6" t="str">
            <v>201901</v>
          </cell>
          <cell r="EP6" t="str">
            <v>201902</v>
          </cell>
          <cell r="EQ6" t="str">
            <v>201903</v>
          </cell>
          <cell r="ER6" t="str">
            <v>201904</v>
          </cell>
          <cell r="ES6" t="str">
            <v>201905</v>
          </cell>
          <cell r="ET6" t="str">
            <v>201906</v>
          </cell>
          <cell r="EU6" t="str">
            <v>Total general</v>
          </cell>
          <cell r="FC6" t="str">
            <v>Etiquetas de fila</v>
          </cell>
          <cell r="FD6" t="str">
            <v>201901</v>
          </cell>
          <cell r="FE6" t="str">
            <v>201902</v>
          </cell>
          <cell r="FF6" t="str">
            <v>201903</v>
          </cell>
          <cell r="FG6" t="str">
            <v>201904</v>
          </cell>
          <cell r="FH6" t="str">
            <v>201905</v>
          </cell>
          <cell r="FI6" t="str">
            <v>201906</v>
          </cell>
          <cell r="FJ6" t="str">
            <v>Total general</v>
          </cell>
          <cell r="FR6" t="str">
            <v>Etiquetas de fila</v>
          </cell>
          <cell r="FS6" t="str">
            <v>201901</v>
          </cell>
          <cell r="FT6" t="str">
            <v>201902</v>
          </cell>
          <cell r="FU6" t="str">
            <v>201903</v>
          </cell>
          <cell r="FV6" t="str">
            <v>201904</v>
          </cell>
          <cell r="FW6" t="str">
            <v>201905</v>
          </cell>
          <cell r="FX6" t="str">
            <v>201906</v>
          </cell>
          <cell r="FY6" t="str">
            <v>Total general</v>
          </cell>
          <cell r="GG6" t="str">
            <v>Etiquetas de fila</v>
          </cell>
          <cell r="GH6" t="str">
            <v>201901</v>
          </cell>
          <cell r="GI6" t="str">
            <v>201902</v>
          </cell>
          <cell r="GJ6" t="str">
            <v>201903</v>
          </cell>
          <cell r="GK6" t="str">
            <v>201904</v>
          </cell>
          <cell r="GL6" t="str">
            <v>201905</v>
          </cell>
          <cell r="GM6" t="str">
            <v>201906</v>
          </cell>
          <cell r="GN6" t="str">
            <v>Total general</v>
          </cell>
          <cell r="GV6" t="str">
            <v>Suma de localamount</v>
          </cell>
          <cell r="GW6" t="str">
            <v>Etiquetas de columna</v>
          </cell>
          <cell r="HK6" t="str">
            <v>Suma de localamount</v>
          </cell>
          <cell r="HL6" t="str">
            <v>Etiquetas de columna</v>
          </cell>
          <cell r="HZ6" t="str">
            <v>Suma de localamount</v>
          </cell>
          <cell r="IA6" t="str">
            <v>Etiquetas de columna</v>
          </cell>
          <cell r="IM6" t="str">
            <v>Suma de localamount</v>
          </cell>
          <cell r="IN6" t="str">
            <v>Etiquetas de columna</v>
          </cell>
          <cell r="JA6" t="str">
            <v>Suma de localamount</v>
          </cell>
          <cell r="JB6" t="str">
            <v>Etiquetas de columna</v>
          </cell>
          <cell r="JM6" t="str">
            <v>Suma de localamount</v>
          </cell>
          <cell r="JN6" t="str">
            <v>Etiquetas de columna</v>
          </cell>
        </row>
        <row r="7">
          <cell r="AM7" t="str">
            <v>1.3  Ingresos Financieros</v>
          </cell>
          <cell r="AN7">
            <v>-210327.77000000002</v>
          </cell>
          <cell r="AO7">
            <v>-95202.579999999987</v>
          </cell>
          <cell r="AP7">
            <v>-63720.79</v>
          </cell>
          <cell r="AQ7">
            <v>-16916.46</v>
          </cell>
          <cell r="AR7">
            <v>-152725.4</v>
          </cell>
          <cell r="AS7">
            <v>-296675.75999999989</v>
          </cell>
          <cell r="AT7">
            <v>-835568.75999999989</v>
          </cell>
          <cell r="BB7" t="str">
            <v>1.3  Ingresos Financieros</v>
          </cell>
          <cell r="BC7">
            <v>-39570.519999999997</v>
          </cell>
          <cell r="BD7">
            <v>-34194.400000000001</v>
          </cell>
          <cell r="BE7">
            <v>-36596.770000000004</v>
          </cell>
          <cell r="BF7">
            <v>-31715.52</v>
          </cell>
          <cell r="BG7">
            <v>-31658.95</v>
          </cell>
          <cell r="BH7">
            <v>-47358.6</v>
          </cell>
          <cell r="BI7">
            <v>-221094.76</v>
          </cell>
          <cell r="BQ7" t="str">
            <v>1.3  Ingresos Financieros</v>
          </cell>
          <cell r="CF7" t="str">
            <v>1.3  Ingresos Financieros</v>
          </cell>
          <cell r="CG7">
            <v>-1520.81</v>
          </cell>
          <cell r="CH7">
            <v>-1376.33</v>
          </cell>
          <cell r="CI7">
            <v>-1526.49</v>
          </cell>
          <cell r="CJ7">
            <v>-1480.14</v>
          </cell>
          <cell r="CK7">
            <v>-1532.38</v>
          </cell>
          <cell r="CL7">
            <v>-1485.86</v>
          </cell>
          <cell r="CM7">
            <v>-8922.01</v>
          </cell>
          <cell r="CU7" t="str">
            <v>1.3  Ingresos Financieros</v>
          </cell>
          <cell r="CV7">
            <v>-3118.55</v>
          </cell>
          <cell r="CW7">
            <v>-967.15</v>
          </cell>
          <cell r="CX7">
            <v>-464.21</v>
          </cell>
          <cell r="CY7">
            <v>-448.53</v>
          </cell>
          <cell r="CZ7">
            <v>-302.89999999999998</v>
          </cell>
          <cell r="DA7">
            <v>-46.31</v>
          </cell>
          <cell r="DB7">
            <v>-5347.65</v>
          </cell>
          <cell r="DJ7" t="str">
            <v>1.3  Ingresos Financieros</v>
          </cell>
          <cell r="DK7">
            <v>-640.06000000000006</v>
          </cell>
          <cell r="DL7">
            <v>-367.87</v>
          </cell>
          <cell r="DM7">
            <v>-38.090000000000003</v>
          </cell>
          <cell r="DN7">
            <v>-304.99</v>
          </cell>
          <cell r="DO7">
            <v>-588.22</v>
          </cell>
          <cell r="DP7">
            <v>-232.39000000000001</v>
          </cell>
          <cell r="DQ7">
            <v>-2171.62</v>
          </cell>
          <cell r="DY7" t="str">
            <v>1.3  Ingresos Financieros</v>
          </cell>
          <cell r="DZ7">
            <v>-17090.79</v>
          </cell>
          <cell r="EA7">
            <v>-74946.900000000009</v>
          </cell>
          <cell r="EB7">
            <v>-112534.34999999999</v>
          </cell>
          <cell r="EC7">
            <v>-105622.05</v>
          </cell>
          <cell r="ED7">
            <v>-40876.980000000003</v>
          </cell>
          <cell r="EE7">
            <v>-15061.14</v>
          </cell>
          <cell r="EF7">
            <v>-366132.20999999996</v>
          </cell>
          <cell r="EN7" t="str">
            <v>1.3  Ingresos Financieros</v>
          </cell>
          <cell r="EO7">
            <v>-20803.580000000002</v>
          </cell>
          <cell r="EP7">
            <v>-18752.13</v>
          </cell>
          <cell r="EQ7">
            <v>-20751.18</v>
          </cell>
          <cell r="ER7">
            <v>-20088.93</v>
          </cell>
          <cell r="ES7">
            <v>-20732.02</v>
          </cell>
          <cell r="ET7">
            <v>-18525.759999999998</v>
          </cell>
          <cell r="EU7">
            <v>-119653.6</v>
          </cell>
          <cell r="FC7" t="str">
            <v>1.3  Ingresos Financieros</v>
          </cell>
          <cell r="FD7">
            <v>-2852.52</v>
          </cell>
          <cell r="FE7">
            <v>-2245.25</v>
          </cell>
          <cell r="FF7">
            <v>-2341.87</v>
          </cell>
          <cell r="FG7">
            <v>-2189.5100000000002</v>
          </cell>
          <cell r="FH7">
            <v>-2158.52</v>
          </cell>
          <cell r="FI7">
            <v>-3520.19</v>
          </cell>
          <cell r="FJ7">
            <v>-15307.860000000002</v>
          </cell>
          <cell r="FR7" t="str">
            <v>1.3  Ingresos Financieros</v>
          </cell>
          <cell r="FS7">
            <v>-4142.18</v>
          </cell>
          <cell r="FT7">
            <v>-3067.59</v>
          </cell>
          <cell r="FU7">
            <v>-3399.08</v>
          </cell>
          <cell r="FV7">
            <v>-3274.7</v>
          </cell>
          <cell r="FW7">
            <v>-3390.35</v>
          </cell>
          <cell r="FX7">
            <v>-3287.48</v>
          </cell>
          <cell r="FY7">
            <v>-20561.379999999997</v>
          </cell>
          <cell r="GG7" t="str">
            <v>1.3  Ingresos Financieros</v>
          </cell>
          <cell r="GH7">
            <v>-57915.86</v>
          </cell>
          <cell r="GI7">
            <v>-48368.32</v>
          </cell>
          <cell r="GJ7">
            <v>-50002.54</v>
          </cell>
          <cell r="GK7">
            <v>-43273.93</v>
          </cell>
          <cell r="GL7">
            <v>-38402.06</v>
          </cell>
          <cell r="GM7">
            <v>-108251.55</v>
          </cell>
          <cell r="GN7">
            <v>-346214.26</v>
          </cell>
          <cell r="GV7" t="str">
            <v>Etiquetas de fila</v>
          </cell>
          <cell r="GW7" t="str">
            <v>201901</v>
          </cell>
          <cell r="GX7" t="str">
            <v>201902</v>
          </cell>
          <cell r="GY7" t="str">
            <v>201903</v>
          </cell>
          <cell r="GZ7" t="str">
            <v>201904</v>
          </cell>
          <cell r="HA7" t="str">
            <v>201905</v>
          </cell>
          <cell r="HB7" t="str">
            <v>201906</v>
          </cell>
          <cell r="HC7" t="str">
            <v>Total general</v>
          </cell>
          <cell r="HK7" t="str">
            <v>Etiquetas de fila</v>
          </cell>
          <cell r="HL7" t="str">
            <v>201901</v>
          </cell>
          <cell r="HM7" t="str">
            <v>201902</v>
          </cell>
          <cell r="HN7" t="str">
            <v>201903</v>
          </cell>
          <cell r="HO7" t="str">
            <v>201904</v>
          </cell>
          <cell r="HP7" t="str">
            <v>201905</v>
          </cell>
          <cell r="HQ7" t="str">
            <v>201906</v>
          </cell>
          <cell r="HR7" t="str">
            <v>Total general</v>
          </cell>
          <cell r="HZ7" t="str">
            <v>Etiquetas de fila</v>
          </cell>
          <cell r="IA7" t="str">
            <v>201901</v>
          </cell>
          <cell r="IB7" t="str">
            <v>201902</v>
          </cell>
          <cell r="IC7" t="str">
            <v>201903</v>
          </cell>
          <cell r="ID7" t="str">
            <v>201904</v>
          </cell>
          <cell r="IE7" t="str">
            <v>201905</v>
          </cell>
          <cell r="IF7" t="str">
            <v>201906</v>
          </cell>
          <cell r="IG7" t="str">
            <v>Total general</v>
          </cell>
          <cell r="IM7" t="str">
            <v>Etiquetas de fila</v>
          </cell>
          <cell r="IN7" t="str">
            <v>201901</v>
          </cell>
          <cell r="IO7" t="str">
            <v>201902</v>
          </cell>
          <cell r="IP7" t="str">
            <v>201903</v>
          </cell>
          <cell r="IQ7" t="str">
            <v>201904</v>
          </cell>
          <cell r="IR7" t="str">
            <v>201905</v>
          </cell>
          <cell r="IS7" t="str">
            <v>201906</v>
          </cell>
          <cell r="IT7" t="str">
            <v>Total general</v>
          </cell>
          <cell r="JA7" t="str">
            <v>Etiquetas de fila</v>
          </cell>
          <cell r="JB7" t="str">
            <v>201901</v>
          </cell>
          <cell r="JC7" t="str">
            <v>201902</v>
          </cell>
          <cell r="JD7" t="str">
            <v>201903</v>
          </cell>
          <cell r="JE7" t="str">
            <v>201904</v>
          </cell>
          <cell r="JF7" t="str">
            <v>201905</v>
          </cell>
          <cell r="JG7" t="str">
            <v>201906</v>
          </cell>
          <cell r="JH7" t="str">
            <v>Total general</v>
          </cell>
          <cell r="JM7" t="str">
            <v>Etiquetas de fila</v>
          </cell>
          <cell r="JN7" t="str">
            <v>201901</v>
          </cell>
          <cell r="JO7" t="str">
            <v>201902</v>
          </cell>
          <cell r="JP7" t="str">
            <v>201903</v>
          </cell>
          <cell r="JQ7" t="str">
            <v>201904</v>
          </cell>
          <cell r="JR7" t="str">
            <v>201905</v>
          </cell>
          <cell r="JS7" t="str">
            <v>201906</v>
          </cell>
          <cell r="JT7" t="str">
            <v>Total general</v>
          </cell>
        </row>
        <row r="8">
          <cell r="AM8" t="str">
            <v>1.6  Otros</v>
          </cell>
          <cell r="AN8">
            <v>-1271.6200000000001</v>
          </cell>
          <cell r="AO8">
            <v>-1189631.42</v>
          </cell>
          <cell r="AP8">
            <v>-1283697.28</v>
          </cell>
          <cell r="AQ8">
            <v>-45383.95</v>
          </cell>
          <cell r="AR8">
            <v>-1397991.1899999997</v>
          </cell>
          <cell r="AS8">
            <v>-1238927.5100000002</v>
          </cell>
          <cell r="AT8">
            <v>-5156902.9700000007</v>
          </cell>
          <cell r="BB8" t="str">
            <v>1.6  Otros</v>
          </cell>
          <cell r="BC8">
            <v>-4150</v>
          </cell>
          <cell r="BD8">
            <v>-1980.6299999999999</v>
          </cell>
          <cell r="BE8">
            <v>-822.18</v>
          </cell>
          <cell r="BI8">
            <v>-6952.81</v>
          </cell>
          <cell r="BQ8" t="str">
            <v>Total general</v>
          </cell>
          <cell r="CF8" t="str">
            <v xml:space="preserve">2.6. Gastos financieros                      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U8" t="str">
            <v>1.6  Otros</v>
          </cell>
          <cell r="CY8">
            <v>-0.32</v>
          </cell>
          <cell r="DB8">
            <v>-0.32</v>
          </cell>
          <cell r="DJ8" t="str">
            <v>2.1.2 Combustibles y lubricantes</v>
          </cell>
          <cell r="DK8">
            <v>1689.15</v>
          </cell>
          <cell r="DM8">
            <v>2782.33</v>
          </cell>
          <cell r="DQ8">
            <v>4471.4799999999996</v>
          </cell>
          <cell r="DY8" t="str">
            <v>1.6  Otros</v>
          </cell>
          <cell r="EA8">
            <v>-3.26</v>
          </cell>
          <cell r="EF8">
            <v>-3.26</v>
          </cell>
          <cell r="EN8" t="str">
            <v>2.4.1  Impuesto a las Transacciones Financieras - ITF</v>
          </cell>
          <cell r="EO8">
            <v>2.5499999999999998</v>
          </cell>
          <cell r="EP8">
            <v>1.1000000000000001</v>
          </cell>
          <cell r="EQ8">
            <v>1.45</v>
          </cell>
          <cell r="ES8">
            <v>2.2000000000000002</v>
          </cell>
          <cell r="ET8">
            <v>1.3</v>
          </cell>
          <cell r="EU8">
            <v>8.6</v>
          </cell>
          <cell r="FC8" t="str">
            <v>2.1.1 Insumos y suministros</v>
          </cell>
          <cell r="FI8">
            <v>1074.6400000000001</v>
          </cell>
          <cell r="FJ8">
            <v>1074.6400000000001</v>
          </cell>
          <cell r="FR8" t="str">
            <v>2.4.1  Impuesto a las Transacciones Financieras - ITF</v>
          </cell>
          <cell r="FS8">
            <v>29.2</v>
          </cell>
          <cell r="FU8">
            <v>0.6</v>
          </cell>
          <cell r="FY8">
            <v>29.8</v>
          </cell>
          <cell r="GG8" t="str">
            <v>1.6  Otros</v>
          </cell>
          <cell r="GH8">
            <v>-37569.599999999999</v>
          </cell>
          <cell r="GI8">
            <v>-36294.300000000003</v>
          </cell>
          <cell r="GJ8">
            <v>-33233.25</v>
          </cell>
          <cell r="GL8">
            <v>-74654.19</v>
          </cell>
          <cell r="GM8">
            <v>-30935.360000000001</v>
          </cell>
          <cell r="GN8">
            <v>-212686.7</v>
          </cell>
          <cell r="GV8" t="str">
            <v>1.3  Ingresos Financieros</v>
          </cell>
          <cell r="GW8">
            <v>-66301.119999999995</v>
          </cell>
          <cell r="GX8">
            <v>-60004.58</v>
          </cell>
          <cell r="GY8">
            <v>-66553.570000000007</v>
          </cell>
          <cell r="GZ8">
            <v>-64535.41</v>
          </cell>
          <cell r="HA8">
            <v>-66815.58</v>
          </cell>
          <cell r="HB8">
            <v>-64789.48</v>
          </cell>
          <cell r="HC8">
            <v>-388999.74</v>
          </cell>
          <cell r="HK8" t="str">
            <v>1.3  Ingresos Financieros</v>
          </cell>
          <cell r="HL8">
            <v>-38995.78</v>
          </cell>
          <cell r="HM8">
            <v>-35292.370000000003</v>
          </cell>
          <cell r="HN8">
            <v>-39144.21</v>
          </cell>
          <cell r="HO8">
            <v>-37957.18</v>
          </cell>
          <cell r="HP8">
            <v>-39298.269999999997</v>
          </cell>
          <cell r="HQ8">
            <v>-38106.57</v>
          </cell>
          <cell r="HR8">
            <v>-228794.37999999998</v>
          </cell>
          <cell r="HZ8" t="str">
            <v>1.3  Ingresos Financieros</v>
          </cell>
          <cell r="IA8">
            <v>-75092.38</v>
          </cell>
          <cell r="IB8">
            <v>-67960.95</v>
          </cell>
          <cell r="IC8">
            <v>-70889.649999999994</v>
          </cell>
          <cell r="ID8">
            <v>-66671.5</v>
          </cell>
          <cell r="IE8">
            <v>-69027.149999999994</v>
          </cell>
          <cell r="IF8">
            <v>-66933.98</v>
          </cell>
          <cell r="IG8">
            <v>-416575.61</v>
          </cell>
          <cell r="IM8" t="str">
            <v>1.3  Ingresos Financieros</v>
          </cell>
          <cell r="IN8">
            <v>-117857.75</v>
          </cell>
          <cell r="IO8">
            <v>-106664.98</v>
          </cell>
          <cell r="IP8">
            <v>-109425.87</v>
          </cell>
          <cell r="IQ8">
            <v>-101999.74</v>
          </cell>
          <cell r="IR8">
            <v>-105587.63</v>
          </cell>
          <cell r="IS8">
            <v>-102370.96</v>
          </cell>
          <cell r="IT8">
            <v>-643906.92999999993</v>
          </cell>
          <cell r="JA8" t="str">
            <v>1.3  Ingresos Financieros</v>
          </cell>
          <cell r="JB8">
            <v>-10331.1</v>
          </cell>
          <cell r="JC8">
            <v>-5652.26</v>
          </cell>
          <cell r="JD8">
            <v>-19388.02</v>
          </cell>
          <cell r="JE8">
            <v>-24893.41</v>
          </cell>
          <cell r="JF8">
            <v>-25772.91</v>
          </cell>
          <cell r="JG8">
            <v>-24991.34</v>
          </cell>
          <cell r="JH8">
            <v>-111029.04000000001</v>
          </cell>
          <cell r="JM8" t="str">
            <v>1.3  Ingresos Financieros</v>
          </cell>
          <cell r="JN8">
            <v>-1694.48</v>
          </cell>
          <cell r="JO8">
            <v>-15717.08</v>
          </cell>
          <cell r="JP8">
            <v>-14524.67</v>
          </cell>
          <cell r="JQ8">
            <v>-13744.78</v>
          </cell>
          <cell r="JR8">
            <v>-13224.49</v>
          </cell>
          <cell r="JS8">
            <v>-12720.5</v>
          </cell>
          <cell r="JT8">
            <v>-71626</v>
          </cell>
        </row>
        <row r="9">
          <cell r="AM9" t="str">
            <v>2.1.1 Insumos y suministros</v>
          </cell>
          <cell r="AN9">
            <v>1186.19</v>
          </cell>
          <cell r="AO9">
            <v>2928.66</v>
          </cell>
          <cell r="AP9">
            <v>1516.12</v>
          </cell>
          <cell r="AQ9">
            <v>4504.6000000000004</v>
          </cell>
          <cell r="AR9">
            <v>3835.9700000000007</v>
          </cell>
          <cell r="AS9">
            <v>8759.1700000000019</v>
          </cell>
          <cell r="AT9">
            <v>22730.710000000003</v>
          </cell>
          <cell r="BB9" t="str">
            <v>2.1.1 Insumos y suministros</v>
          </cell>
          <cell r="BE9">
            <v>2596.9</v>
          </cell>
          <cell r="BF9">
            <v>182.40000000000003</v>
          </cell>
          <cell r="BH9">
            <v>140.60000000000002</v>
          </cell>
          <cell r="BI9">
            <v>2919.9</v>
          </cell>
          <cell r="CF9" t="str">
            <v>Total general</v>
          </cell>
          <cell r="CG9">
            <v>-1520.81</v>
          </cell>
          <cell r="CH9">
            <v>-1376.33</v>
          </cell>
          <cell r="CI9">
            <v>-1526.49</v>
          </cell>
          <cell r="CJ9">
            <v>-1480.14</v>
          </cell>
          <cell r="CK9">
            <v>-1532.38</v>
          </cell>
          <cell r="CL9">
            <v>-1485.86</v>
          </cell>
          <cell r="CM9">
            <v>-8922.01</v>
          </cell>
          <cell r="CU9" t="str">
            <v>2.1.1 Insumos y suministros</v>
          </cell>
          <cell r="CY9">
            <v>120</v>
          </cell>
          <cell r="DB9">
            <v>120</v>
          </cell>
          <cell r="DJ9" t="str">
            <v>2.4.1  Impuesto a las Transacciones Financieras - ITF</v>
          </cell>
          <cell r="DK9">
            <v>16.7</v>
          </cell>
          <cell r="DL9">
            <v>5.5500000000000007</v>
          </cell>
          <cell r="DM9">
            <v>6.45</v>
          </cell>
          <cell r="DN9">
            <v>9.3000000000000007</v>
          </cell>
          <cell r="DO9">
            <v>0.15</v>
          </cell>
          <cell r="DP9">
            <v>4.05</v>
          </cell>
          <cell r="DQ9">
            <v>42.199999999999996</v>
          </cell>
          <cell r="DY9" t="str">
            <v>2.4.1  Impuesto a las Transacciones Financieras - ITF</v>
          </cell>
          <cell r="DZ9">
            <v>76.650000000000006</v>
          </cell>
          <cell r="EA9">
            <v>0.15</v>
          </cell>
          <cell r="EB9">
            <v>0.15</v>
          </cell>
          <cell r="EC9">
            <v>0.15</v>
          </cell>
          <cell r="ED9">
            <v>2200.9</v>
          </cell>
          <cell r="EE9">
            <v>0.15</v>
          </cell>
          <cell r="EF9">
            <v>2278.15</v>
          </cell>
          <cell r="EN9" t="str">
            <v xml:space="preserve">2.6. Gastos financieros                      </v>
          </cell>
          <cell r="EO9">
            <v>155.49</v>
          </cell>
          <cell r="EP9">
            <v>150.49</v>
          </cell>
          <cell r="EQ9">
            <v>150.49</v>
          </cell>
          <cell r="ER9">
            <v>30</v>
          </cell>
          <cell r="ES9">
            <v>270.98</v>
          </cell>
          <cell r="ET9">
            <v>168</v>
          </cell>
          <cell r="EU9">
            <v>925.45</v>
          </cell>
          <cell r="FC9" t="str">
            <v>2.3.8.4  Otros no relacionados a GIP</v>
          </cell>
          <cell r="FI9">
            <v>248.88</v>
          </cell>
          <cell r="FJ9">
            <v>248.88</v>
          </cell>
          <cell r="FR9" t="str">
            <v>3.3. Otros</v>
          </cell>
          <cell r="FU9">
            <v>12606.060000000001</v>
          </cell>
          <cell r="FY9">
            <v>12606.060000000001</v>
          </cell>
          <cell r="GG9" t="str">
            <v>2.1.1 Insumos y suministros</v>
          </cell>
          <cell r="GM9">
            <v>2741.46</v>
          </cell>
          <cell r="GN9">
            <v>2741.46</v>
          </cell>
          <cell r="GV9" t="str">
            <v xml:space="preserve">2.6. Gastos financieros                      </v>
          </cell>
          <cell r="GW9">
            <v>30</v>
          </cell>
          <cell r="GX9">
            <v>30</v>
          </cell>
          <cell r="GY9">
            <v>30</v>
          </cell>
          <cell r="GZ9">
            <v>30</v>
          </cell>
          <cell r="HA9">
            <v>30</v>
          </cell>
          <cell r="HB9">
            <v>30</v>
          </cell>
          <cell r="HC9">
            <v>180</v>
          </cell>
          <cell r="HK9" t="str">
            <v xml:space="preserve">2.6. Gastos financieros                      </v>
          </cell>
          <cell r="HL9">
            <v>30</v>
          </cell>
          <cell r="HM9">
            <v>30</v>
          </cell>
          <cell r="HN9">
            <v>30</v>
          </cell>
          <cell r="HO9">
            <v>30</v>
          </cell>
          <cell r="HP9">
            <v>30</v>
          </cell>
          <cell r="HQ9">
            <v>30</v>
          </cell>
          <cell r="HR9">
            <v>180</v>
          </cell>
          <cell r="HZ9" t="str">
            <v xml:space="preserve">2.6. Gastos financieros                      </v>
          </cell>
          <cell r="IA9">
            <v>30</v>
          </cell>
          <cell r="IB9">
            <v>30</v>
          </cell>
          <cell r="IC9">
            <v>30</v>
          </cell>
          <cell r="ID9">
            <v>30</v>
          </cell>
          <cell r="IE9">
            <v>30</v>
          </cell>
          <cell r="IF9">
            <v>30</v>
          </cell>
          <cell r="IG9">
            <v>180</v>
          </cell>
          <cell r="IM9" t="str">
            <v>2.4.1  Impuesto a las Transacciones Financieras - ITF</v>
          </cell>
          <cell r="IQ9">
            <v>0.4</v>
          </cell>
          <cell r="IR9">
            <v>0.4</v>
          </cell>
          <cell r="IS9">
            <v>0.4</v>
          </cell>
          <cell r="IT9">
            <v>1.2000000000000002</v>
          </cell>
          <cell r="JA9" t="str">
            <v>1.6  Otros</v>
          </cell>
          <cell r="JB9">
            <v>-13356</v>
          </cell>
          <cell r="JH9">
            <v>-13356</v>
          </cell>
          <cell r="JM9" t="str">
            <v>1.6  Otros</v>
          </cell>
          <cell r="JN9">
            <v>-106822.51000000001</v>
          </cell>
          <cell r="JO9">
            <v>-303896.2</v>
          </cell>
          <cell r="JT9">
            <v>-410718.71</v>
          </cell>
        </row>
        <row r="10">
          <cell r="AM10" t="str">
            <v>2.1.2 Combustibles y lubricantes</v>
          </cell>
          <cell r="AN10">
            <v>581.39</v>
          </cell>
          <cell r="AO10">
            <v>2252.6</v>
          </cell>
          <cell r="AP10">
            <v>1774.2399999999998</v>
          </cell>
          <cell r="AQ10">
            <v>3830.91</v>
          </cell>
          <cell r="AR10">
            <v>1879.07</v>
          </cell>
          <cell r="AS10">
            <v>1637.3200000000002</v>
          </cell>
          <cell r="AT10">
            <v>11955.529999999999</v>
          </cell>
          <cell r="BB10" t="str">
            <v>2.1.2 Combustibles y lubricantes</v>
          </cell>
          <cell r="BC10">
            <v>3375.4</v>
          </cell>
          <cell r="BD10">
            <v>1512.0300000000004</v>
          </cell>
          <cell r="BE10">
            <v>1940.95</v>
          </cell>
          <cell r="BF10">
            <v>4816.09</v>
          </cell>
          <cell r="BG10">
            <v>8129.4999999999991</v>
          </cell>
          <cell r="BH10">
            <v>6012.14</v>
          </cell>
          <cell r="BI10">
            <v>25786.11</v>
          </cell>
          <cell r="CU10" t="str">
            <v>2.1.2 Combustibles y lubricantes</v>
          </cell>
          <cell r="CW10">
            <v>452.39000000000004</v>
          </cell>
          <cell r="CX10">
            <v>557.35</v>
          </cell>
          <cell r="CY10">
            <v>99.98</v>
          </cell>
          <cell r="DA10">
            <v>611.95999999999981</v>
          </cell>
          <cell r="DB10">
            <v>1721.6799999999998</v>
          </cell>
          <cell r="DJ10" t="str">
            <v>2.5.2. Viáticos (GIP)</v>
          </cell>
          <cell r="DK10">
            <v>2794.7400000000002</v>
          </cell>
          <cell r="DM10">
            <v>1323.84</v>
          </cell>
          <cell r="DQ10">
            <v>4118.58</v>
          </cell>
          <cell r="DY10" t="str">
            <v>2.5.2. Viáticos (GIP)</v>
          </cell>
          <cell r="DZ10">
            <v>1712.9599999999998</v>
          </cell>
          <cell r="EA10">
            <v>-1712.96</v>
          </cell>
          <cell r="EF10">
            <v>-2.2737367544323206E-13</v>
          </cell>
          <cell r="EN10" t="str">
            <v>3.3. Otros</v>
          </cell>
          <cell r="EP10">
            <v>22839.75</v>
          </cell>
          <cell r="EQ10">
            <v>22839.75</v>
          </cell>
          <cell r="ER10">
            <v>22839.75</v>
          </cell>
          <cell r="ES10">
            <v>22839.75</v>
          </cell>
          <cell r="ET10">
            <v>26024.46</v>
          </cell>
          <cell r="EU10">
            <v>117383.45999999999</v>
          </cell>
          <cell r="FC10" t="str">
            <v>2.4.1  Impuesto a las Transacciones Financieras - ITF</v>
          </cell>
          <cell r="FD10">
            <v>7.3500000000000005</v>
          </cell>
          <cell r="FE10">
            <v>5.8</v>
          </cell>
          <cell r="FF10">
            <v>2.4</v>
          </cell>
          <cell r="FH10">
            <v>5.7</v>
          </cell>
          <cell r="FI10">
            <v>0.3</v>
          </cell>
          <cell r="FJ10">
            <v>21.55</v>
          </cell>
          <cell r="FR10" t="str">
            <v xml:space="preserve">2.6. Gastos financieros                      </v>
          </cell>
          <cell r="FS10">
            <v>32.5</v>
          </cell>
          <cell r="FT10">
            <v>30</v>
          </cell>
          <cell r="FU10">
            <v>32.5</v>
          </cell>
          <cell r="FV10">
            <v>30</v>
          </cell>
          <cell r="FW10">
            <v>30</v>
          </cell>
          <cell r="FX10">
            <v>30</v>
          </cell>
          <cell r="FY10">
            <v>185</v>
          </cell>
          <cell r="GG10" t="str">
            <v>2.1.2 Combustibles y lubricantes</v>
          </cell>
          <cell r="GI10">
            <v>3186.4</v>
          </cell>
          <cell r="GJ10">
            <v>3570</v>
          </cell>
          <cell r="GK10">
            <v>400.02000000000004</v>
          </cell>
          <cell r="GL10">
            <v>1582</v>
          </cell>
          <cell r="GM10">
            <v>841.76</v>
          </cell>
          <cell r="GN10">
            <v>9580.18</v>
          </cell>
          <cell r="GV10" t="str">
            <v>3.3. Otros</v>
          </cell>
          <cell r="HB10">
            <v>2782969.08</v>
          </cell>
          <cell r="HC10">
            <v>2782969.08</v>
          </cell>
          <cell r="HK10" t="str">
            <v>3.3. Otros</v>
          </cell>
          <cell r="HQ10">
            <v>1754489.68</v>
          </cell>
          <cell r="HR10">
            <v>1754489.68</v>
          </cell>
          <cell r="HZ10" t="str">
            <v>3.3. Otros</v>
          </cell>
          <cell r="IF10">
            <v>3001730.25</v>
          </cell>
          <cell r="IG10">
            <v>3001730.25</v>
          </cell>
          <cell r="IM10" t="str">
            <v xml:space="preserve">2.6. Gastos financieros                      </v>
          </cell>
          <cell r="IN10">
            <v>30</v>
          </cell>
          <cell r="IO10">
            <v>30</v>
          </cell>
          <cell r="IP10">
            <v>30</v>
          </cell>
          <cell r="IQ10">
            <v>8290</v>
          </cell>
          <cell r="IR10">
            <v>8290</v>
          </cell>
          <cell r="IS10">
            <v>8290</v>
          </cell>
          <cell r="IT10">
            <v>24960</v>
          </cell>
          <cell r="JA10" t="str">
            <v>2.4.1  Impuesto a las Transacciones Financieras - ITF</v>
          </cell>
          <cell r="JB10">
            <v>144.44999999999999</v>
          </cell>
          <cell r="JC10">
            <v>6.2</v>
          </cell>
          <cell r="JD10">
            <v>2</v>
          </cell>
          <cell r="JH10">
            <v>152.64999999999998</v>
          </cell>
          <cell r="JM10" t="str">
            <v>2.1.2 Combustibles y lubricantes</v>
          </cell>
          <cell r="JP10">
            <v>1252.43</v>
          </cell>
          <cell r="JS10">
            <v>2269.4899999999998</v>
          </cell>
          <cell r="JT10">
            <v>3521.92</v>
          </cell>
        </row>
        <row r="11">
          <cell r="AM11" t="str">
            <v>2.2.1.1   Básica (GIP)</v>
          </cell>
          <cell r="AN11">
            <v>563822.48</v>
          </cell>
          <cell r="AO11">
            <v>552645.20999999985</v>
          </cell>
          <cell r="AP11">
            <v>537162.68999999994</v>
          </cell>
          <cell r="AQ11">
            <v>508224.8</v>
          </cell>
          <cell r="AR11">
            <v>497420.85999999993</v>
          </cell>
          <cell r="AS11">
            <v>491642.63999999996</v>
          </cell>
          <cell r="AT11">
            <v>3150918.6799999997</v>
          </cell>
          <cell r="BB11" t="str">
            <v>2.3.2. Tarifas de servicios públicos</v>
          </cell>
          <cell r="BC11">
            <v>-79.099999999999994</v>
          </cell>
          <cell r="BD11">
            <v>10565.65</v>
          </cell>
          <cell r="BE11">
            <v>11703.62</v>
          </cell>
          <cell r="BF11">
            <v>11448.790000000003</v>
          </cell>
          <cell r="BG11">
            <v>6790.6000000000022</v>
          </cell>
          <cell r="BH11">
            <v>13643.78</v>
          </cell>
          <cell r="BI11">
            <v>54073.34</v>
          </cell>
          <cell r="CU11" t="str">
            <v>2.3.2. Tarifas de servicios públicos</v>
          </cell>
          <cell r="CX11">
            <v>133.4</v>
          </cell>
          <cell r="CY11">
            <v>42.1</v>
          </cell>
          <cell r="DB11">
            <v>175.5</v>
          </cell>
          <cell r="DJ11" t="str">
            <v>2.5.4.2  Otros no relacionados a GIP</v>
          </cell>
          <cell r="DK11">
            <v>11300.599999999999</v>
          </cell>
          <cell r="DQ11">
            <v>11300.599999999999</v>
          </cell>
          <cell r="DY11" t="str">
            <v xml:space="preserve">2.6. Gastos financieros                      </v>
          </cell>
          <cell r="DZ11">
            <v>586133.62</v>
          </cell>
          <cell r="EA11">
            <v>412421.22000000003</v>
          </cell>
          <cell r="EB11">
            <v>3521.47</v>
          </cell>
          <cell r="EC11">
            <v>128827.51</v>
          </cell>
          <cell r="ED11">
            <v>3482.15</v>
          </cell>
          <cell r="EE11">
            <v>1124561.47</v>
          </cell>
          <cell r="EF11">
            <v>2258947.44</v>
          </cell>
          <cell r="EN11" t="str">
            <v>Total general</v>
          </cell>
          <cell r="EO11">
            <v>-20645.54</v>
          </cell>
          <cell r="EP11">
            <v>4239.2099999999991</v>
          </cell>
          <cell r="EQ11">
            <v>2240.510000000002</v>
          </cell>
          <cell r="ER11">
            <v>2780.8199999999997</v>
          </cell>
          <cell r="ES11">
            <v>2380.91</v>
          </cell>
          <cell r="ET11">
            <v>7668</v>
          </cell>
          <cell r="EU11">
            <v>-1336.0900000000111</v>
          </cell>
          <cell r="FC11" t="str">
            <v>2.5.2. Viáticos (GIP)</v>
          </cell>
          <cell r="FI11">
            <v>2511.0599999999995</v>
          </cell>
          <cell r="FJ11">
            <v>2511.0599999999995</v>
          </cell>
          <cell r="FR11" t="str">
            <v>Total general</v>
          </cell>
          <cell r="FS11">
            <v>-4080.4800000000005</v>
          </cell>
          <cell r="FT11">
            <v>-3037.59</v>
          </cell>
          <cell r="FU11">
            <v>9240.0800000000017</v>
          </cell>
          <cell r="FV11">
            <v>-3244.7</v>
          </cell>
          <cell r="FW11">
            <v>-3360.35</v>
          </cell>
          <cell r="FX11">
            <v>-3257.48</v>
          </cell>
          <cell r="FY11">
            <v>-7740.5199999999968</v>
          </cell>
          <cell r="GG11" t="str">
            <v>2.3.3.3  Asesorías (GIP)</v>
          </cell>
          <cell r="GJ11">
            <v>5533.2999999999993</v>
          </cell>
          <cell r="GN11">
            <v>5533.2999999999993</v>
          </cell>
          <cell r="GV11" t="str">
            <v>Total general</v>
          </cell>
          <cell r="GW11">
            <v>-66271.12</v>
          </cell>
          <cell r="GX11">
            <v>-59974.58</v>
          </cell>
          <cell r="GY11">
            <v>-66523.570000000007</v>
          </cell>
          <cell r="GZ11">
            <v>-64505.41</v>
          </cell>
          <cell r="HA11">
            <v>-66785.58</v>
          </cell>
          <cell r="HB11">
            <v>2718209.6</v>
          </cell>
          <cell r="HC11">
            <v>2394149.34</v>
          </cell>
          <cell r="HK11" t="str">
            <v>Total general</v>
          </cell>
          <cell r="HL11">
            <v>-38965.78</v>
          </cell>
          <cell r="HM11">
            <v>-35262.370000000003</v>
          </cell>
          <cell r="HN11">
            <v>-39114.21</v>
          </cell>
          <cell r="HO11">
            <v>-37927.18</v>
          </cell>
          <cell r="HP11">
            <v>-39268.269999999997</v>
          </cell>
          <cell r="HQ11">
            <v>1716413.1099999999</v>
          </cell>
          <cell r="HR11">
            <v>1525875.3</v>
          </cell>
          <cell r="HZ11" t="str">
            <v>Total general</v>
          </cell>
          <cell r="IA11">
            <v>-75062.38</v>
          </cell>
          <cell r="IB11">
            <v>-67930.95</v>
          </cell>
          <cell r="IC11">
            <v>-70859.649999999994</v>
          </cell>
          <cell r="ID11">
            <v>-66641.5</v>
          </cell>
          <cell r="IE11">
            <v>-68997.149999999994</v>
          </cell>
          <cell r="IF11">
            <v>2934826.27</v>
          </cell>
          <cell r="IG11">
            <v>2585334.64</v>
          </cell>
          <cell r="IM11" t="str">
            <v>Total general</v>
          </cell>
          <cell r="IN11">
            <v>-117827.75</v>
          </cell>
          <cell r="IO11">
            <v>-106634.98</v>
          </cell>
          <cell r="IP11">
            <v>-109395.87</v>
          </cell>
          <cell r="IQ11">
            <v>-93709.340000000011</v>
          </cell>
          <cell r="IR11">
            <v>-97297.23000000001</v>
          </cell>
          <cell r="IS11">
            <v>-94080.560000000012</v>
          </cell>
          <cell r="IT11">
            <v>-618945.73</v>
          </cell>
          <cell r="JA11" t="str">
            <v xml:space="preserve">2.6. Gastos financieros                      </v>
          </cell>
          <cell r="JB11">
            <v>42.5</v>
          </cell>
          <cell r="JC11">
            <v>35</v>
          </cell>
          <cell r="JD11">
            <v>35</v>
          </cell>
          <cell r="JE11">
            <v>30</v>
          </cell>
          <cell r="JF11">
            <v>30</v>
          </cell>
          <cell r="JG11">
            <v>30</v>
          </cell>
          <cell r="JH11">
            <v>202.5</v>
          </cell>
          <cell r="JM11" t="str">
            <v>2.3.2. Tarifas de servicios públicos</v>
          </cell>
          <cell r="JO11">
            <v>299.7</v>
          </cell>
          <cell r="JQ11">
            <v>299.7</v>
          </cell>
          <cell r="JS11">
            <v>299.7</v>
          </cell>
          <cell r="JT11">
            <v>899.09999999999991</v>
          </cell>
        </row>
        <row r="12">
          <cell r="AM12" t="str">
            <v>2.2.1.3   Gratificaciones (GIP)</v>
          </cell>
          <cell r="AN12">
            <v>90724.150000000038</v>
          </cell>
          <cell r="AO12">
            <v>90318.019999999902</v>
          </cell>
          <cell r="AP12">
            <v>82978.240000000049</v>
          </cell>
          <cell r="AQ12">
            <v>80326.100000000049</v>
          </cell>
          <cell r="AR12">
            <v>78209.339999999938</v>
          </cell>
          <cell r="AS12">
            <v>73913.230000000025</v>
          </cell>
          <cell r="AT12">
            <v>496469.08</v>
          </cell>
          <cell r="BB12" t="str">
            <v xml:space="preserve">2.3.4  Mantenimiento y reparación </v>
          </cell>
          <cell r="BC12">
            <v>6001.53</v>
          </cell>
          <cell r="BD12">
            <v>6002.6500000000005</v>
          </cell>
          <cell r="BE12">
            <v>9358.41</v>
          </cell>
          <cell r="BF12">
            <v>1351.29</v>
          </cell>
          <cell r="BG12">
            <v>5952.630000000001</v>
          </cell>
          <cell r="BH12">
            <v>9307.7199999999993</v>
          </cell>
          <cell r="BI12">
            <v>37974.230000000003</v>
          </cell>
          <cell r="CU12" t="str">
            <v xml:space="preserve">2.3.4  Mantenimiento y reparación </v>
          </cell>
          <cell r="CV12">
            <v>80</v>
          </cell>
          <cell r="CW12">
            <v>114.00000000000001</v>
          </cell>
          <cell r="CX12">
            <v>1416</v>
          </cell>
          <cell r="DB12">
            <v>1610</v>
          </cell>
          <cell r="DJ12" t="str">
            <v xml:space="preserve">2.6. Gastos financieros                      </v>
          </cell>
          <cell r="DK12">
            <v>9895.4200000000019</v>
          </cell>
          <cell r="DL12">
            <v>7819.43</v>
          </cell>
          <cell r="DM12">
            <v>3928.95</v>
          </cell>
          <cell r="DN12">
            <v>5009.93</v>
          </cell>
          <cell r="DO12">
            <v>3776</v>
          </cell>
          <cell r="DP12">
            <v>14452.619999999999</v>
          </cell>
          <cell r="DQ12">
            <v>44882.350000000006</v>
          </cell>
          <cell r="DY12" t="str">
            <v>Total general</v>
          </cell>
          <cell r="DZ12">
            <v>570832.43999999994</v>
          </cell>
          <cell r="EA12">
            <v>335758.25</v>
          </cell>
          <cell r="EB12">
            <v>-109012.73</v>
          </cell>
          <cell r="EC12">
            <v>23205.609999999986</v>
          </cell>
          <cell r="ED12">
            <v>-35193.93</v>
          </cell>
          <cell r="EE12">
            <v>1109500.48</v>
          </cell>
          <cell r="EF12">
            <v>1895090.12</v>
          </cell>
          <cell r="FC12" t="str">
            <v xml:space="preserve">2.6. Gastos financieros                      </v>
          </cell>
          <cell r="FD12">
            <v>181.72</v>
          </cell>
          <cell r="FE12">
            <v>481.23</v>
          </cell>
          <cell r="FF12">
            <v>253.21</v>
          </cell>
          <cell r="FG12">
            <v>30</v>
          </cell>
          <cell r="FH12">
            <v>531.85</v>
          </cell>
          <cell r="FI12">
            <v>54.29</v>
          </cell>
          <cell r="FJ12">
            <v>1532.3000000000002</v>
          </cell>
          <cell r="GG12" t="str">
            <v xml:space="preserve">2.3.4  Mantenimiento y reparación </v>
          </cell>
          <cell r="GJ12">
            <v>35</v>
          </cell>
          <cell r="GK12">
            <v>35</v>
          </cell>
          <cell r="GM12">
            <v>72.7</v>
          </cell>
          <cell r="GN12">
            <v>142.69999999999999</v>
          </cell>
          <cell r="JA12" t="str">
            <v>3.3. Otros</v>
          </cell>
          <cell r="JC12">
            <v>494300.92000000004</v>
          </cell>
          <cell r="JD12">
            <v>40137.120000000003</v>
          </cell>
          <cell r="JH12">
            <v>534438.04</v>
          </cell>
          <cell r="JM12" t="str">
            <v xml:space="preserve">2.3.4  Mantenimiento y reparación </v>
          </cell>
          <cell r="JO12">
            <v>3766.2</v>
          </cell>
          <cell r="JP12">
            <v>1597.67</v>
          </cell>
          <cell r="JQ12">
            <v>1297.9100000000001</v>
          </cell>
          <cell r="JS12">
            <v>2738.55</v>
          </cell>
          <cell r="JT12">
            <v>9400.33</v>
          </cell>
        </row>
        <row r="13">
          <cell r="AM13" t="str">
            <v>2.2.1.4   Asignaciones (GIP)</v>
          </cell>
          <cell r="AN13">
            <v>4743</v>
          </cell>
          <cell r="AO13">
            <v>4929</v>
          </cell>
          <cell r="AP13">
            <v>4836</v>
          </cell>
          <cell r="AQ13">
            <v>4557</v>
          </cell>
          <cell r="AR13">
            <v>4743</v>
          </cell>
          <cell r="AS13">
            <v>4092</v>
          </cell>
          <cell r="AT13">
            <v>27900</v>
          </cell>
          <cell r="BB13" t="str">
            <v>2.3.5  Alquileres</v>
          </cell>
          <cell r="BD13">
            <v>5220</v>
          </cell>
          <cell r="BE13">
            <v>1740</v>
          </cell>
          <cell r="BF13">
            <v>2718.5699999999997</v>
          </cell>
          <cell r="BH13">
            <v>15020.76</v>
          </cell>
          <cell r="BI13">
            <v>24699.33</v>
          </cell>
          <cell r="CU13" t="str">
            <v>2.3.6.1  Vigilancia (GIP)</v>
          </cell>
          <cell r="CZ13">
            <v>-16126.170000000002</v>
          </cell>
          <cell r="DB13">
            <v>-16126.170000000002</v>
          </cell>
          <cell r="DJ13" t="str">
            <v>3.3. Otros</v>
          </cell>
          <cell r="DL13">
            <v>107563.90000000001</v>
          </cell>
          <cell r="DN13">
            <v>134552.29</v>
          </cell>
          <cell r="DP13">
            <v>79165.19</v>
          </cell>
          <cell r="DQ13">
            <v>321281.38</v>
          </cell>
          <cell r="FC13" t="str">
            <v>3.3. Otros</v>
          </cell>
          <cell r="FD13">
            <v>-70</v>
          </cell>
          <cell r="FE13">
            <v>108215.70000000001</v>
          </cell>
          <cell r="FF13">
            <v>11229.259999999998</v>
          </cell>
          <cell r="FG13">
            <v>56922.020000000004</v>
          </cell>
          <cell r="FH13">
            <v>68832.600000000006</v>
          </cell>
          <cell r="FI13">
            <v>5644.71</v>
          </cell>
          <cell r="FJ13">
            <v>250774.29</v>
          </cell>
          <cell r="GG13" t="str">
            <v>2.3.8.1  Servicio de mensajería y correspondencia (GIP)</v>
          </cell>
          <cell r="GJ13">
            <v>12</v>
          </cell>
          <cell r="GN13">
            <v>12</v>
          </cell>
          <cell r="JA13" t="str">
            <v>Total general</v>
          </cell>
          <cell r="JB13">
            <v>-23500.149999999998</v>
          </cell>
          <cell r="JC13">
            <v>488689.86000000004</v>
          </cell>
          <cell r="JD13">
            <v>20786.100000000002</v>
          </cell>
          <cell r="JE13">
            <v>-24863.41</v>
          </cell>
          <cell r="JF13">
            <v>-25742.91</v>
          </cell>
          <cell r="JG13">
            <v>-24961.34</v>
          </cell>
          <cell r="JH13">
            <v>410408.15</v>
          </cell>
          <cell r="JM13" t="str">
            <v>2.3.5  Alquileres</v>
          </cell>
          <cell r="JO13">
            <v>3400</v>
          </cell>
          <cell r="JP13">
            <v>6800</v>
          </cell>
          <cell r="JQ13">
            <v>7998</v>
          </cell>
          <cell r="JR13">
            <v>1700</v>
          </cell>
          <cell r="JS13">
            <v>1700</v>
          </cell>
          <cell r="JT13">
            <v>21598</v>
          </cell>
        </row>
        <row r="14">
          <cell r="AM14" t="str">
            <v>2.2.2. Compensación por Tiempo de Servicios (GIP)</v>
          </cell>
          <cell r="AN14">
            <v>52525.12000000001</v>
          </cell>
          <cell r="AO14">
            <v>52594.30999999999</v>
          </cell>
          <cell r="AP14">
            <v>48758.200000000012</v>
          </cell>
          <cell r="AQ14">
            <v>46247.189999999995</v>
          </cell>
          <cell r="AR14">
            <v>44318.920000000006</v>
          </cell>
          <cell r="AS14">
            <v>43681.869999999995</v>
          </cell>
          <cell r="AT14">
            <v>288125.61</v>
          </cell>
          <cell r="BB14" t="str">
            <v>2.3.6.1  Vigilancia (GIP)</v>
          </cell>
          <cell r="BD14">
            <v>10866.330000000002</v>
          </cell>
          <cell r="BE14">
            <v>75716.090000000011</v>
          </cell>
          <cell r="BF14">
            <v>-2502.98</v>
          </cell>
          <cell r="BH14">
            <v>75716.090000000011</v>
          </cell>
          <cell r="BI14">
            <v>159795.53000000003</v>
          </cell>
          <cell r="CU14" t="str">
            <v>2.3.8.1  Servicio de mensajería y correspondencia (GIP)</v>
          </cell>
          <cell r="CX14">
            <v>10</v>
          </cell>
          <cell r="CY14">
            <v>8</v>
          </cell>
          <cell r="DB14">
            <v>18</v>
          </cell>
          <cell r="DJ14" t="str">
            <v>Total general</v>
          </cell>
          <cell r="DK14">
            <v>25056.550000000003</v>
          </cell>
          <cell r="DL14">
            <v>115021.01000000001</v>
          </cell>
          <cell r="DM14">
            <v>8003.48</v>
          </cell>
          <cell r="DN14">
            <v>139266.53</v>
          </cell>
          <cell r="DO14">
            <v>3187.93</v>
          </cell>
          <cell r="DP14">
            <v>93389.47</v>
          </cell>
          <cell r="DQ14">
            <v>383924.97000000003</v>
          </cell>
          <cell r="FC14" t="str">
            <v>Total general</v>
          </cell>
          <cell r="FD14">
            <v>-2733.4500000000003</v>
          </cell>
          <cell r="FE14">
            <v>106457.48000000001</v>
          </cell>
          <cell r="FF14">
            <v>9142.9999999999982</v>
          </cell>
          <cell r="FG14">
            <v>54762.51</v>
          </cell>
          <cell r="FH14">
            <v>67211.63</v>
          </cell>
          <cell r="FI14">
            <v>6013.69</v>
          </cell>
          <cell r="FJ14">
            <v>240854.86000000002</v>
          </cell>
          <cell r="GG14" t="str">
            <v>2.3.8.4  Otros no relacionados a GIP</v>
          </cell>
          <cell r="GK14">
            <v>36014.86</v>
          </cell>
          <cell r="GL14">
            <v>4.5474735088646412E-13</v>
          </cell>
          <cell r="GM14">
            <v>4500</v>
          </cell>
          <cell r="GN14">
            <v>40514.86</v>
          </cell>
          <cell r="JM14" t="str">
            <v>2.3.6.1  Vigilancia (GIP)</v>
          </cell>
          <cell r="JO14">
            <v>8363.3700000000008</v>
          </cell>
          <cell r="JR14">
            <v>16126.170000000002</v>
          </cell>
          <cell r="JS14">
            <v>33453.480000000003</v>
          </cell>
          <cell r="JT14">
            <v>57943.020000000004</v>
          </cell>
        </row>
        <row r="15">
          <cell r="AM15" t="str">
            <v>2.2.3. Seguridad y previsión social (GIP)</v>
          </cell>
          <cell r="AN15">
            <v>40725.86</v>
          </cell>
          <cell r="AO15">
            <v>41527.969999999987</v>
          </cell>
          <cell r="AP15">
            <v>40667.909999999996</v>
          </cell>
          <cell r="AQ15">
            <v>36278.6</v>
          </cell>
          <cell r="AR15">
            <v>40049.4</v>
          </cell>
          <cell r="AS15">
            <v>36481.49</v>
          </cell>
          <cell r="AT15">
            <v>235731.22999999998</v>
          </cell>
          <cell r="BB15" t="str">
            <v>2.3.8.1  Servicio de mensajería y correspondencia (GIP)</v>
          </cell>
          <cell r="BE15">
            <v>445.99999999999994</v>
          </cell>
          <cell r="BF15">
            <v>235.99999999999994</v>
          </cell>
          <cell r="BG15">
            <v>18.48</v>
          </cell>
          <cell r="BH15">
            <v>201.99999999999997</v>
          </cell>
          <cell r="BI15">
            <v>902.4799999999999</v>
          </cell>
          <cell r="CU15" t="str">
            <v>2.3.8.4  Otros no relacionados a GIP</v>
          </cell>
          <cell r="CV15">
            <v>42247</v>
          </cell>
          <cell r="CW15">
            <v>308402.64</v>
          </cell>
          <cell r="CX15">
            <v>55587</v>
          </cell>
          <cell r="CY15">
            <v>-8244.1</v>
          </cell>
          <cell r="CZ15">
            <v>204482.84</v>
          </cell>
          <cell r="DA15">
            <v>36807</v>
          </cell>
          <cell r="DB15">
            <v>639282.38</v>
          </cell>
          <cell r="GG15" t="str">
            <v>2.4.1  Impuesto a las Transacciones Financieras - ITF</v>
          </cell>
          <cell r="GH15">
            <v>320.8</v>
          </cell>
          <cell r="GI15">
            <v>29.999999999999996</v>
          </cell>
          <cell r="GJ15">
            <v>71.400000000000006</v>
          </cell>
          <cell r="GK15">
            <v>5.8</v>
          </cell>
          <cell r="GL15">
            <v>141.30000000000001</v>
          </cell>
          <cell r="GM15">
            <v>2221.6999999999998</v>
          </cell>
          <cell r="GN15">
            <v>2791</v>
          </cell>
          <cell r="JM15" t="str">
            <v>2.3.8.4  Otros no relacionados a GIP</v>
          </cell>
          <cell r="JQ15">
            <v>22033.449999999997</v>
          </cell>
          <cell r="JR15">
            <v>36229.519999999997</v>
          </cell>
          <cell r="JS15">
            <v>18722.77</v>
          </cell>
          <cell r="JT15">
            <v>76985.739999999991</v>
          </cell>
        </row>
        <row r="16">
          <cell r="AM16" t="str">
            <v>2.2.4. Dietas del directorio (GIP)</v>
          </cell>
          <cell r="AN16">
            <v>14000</v>
          </cell>
          <cell r="AO16">
            <v>14000</v>
          </cell>
          <cell r="AP16">
            <v>16000</v>
          </cell>
          <cell r="AQ16">
            <v>18000</v>
          </cell>
          <cell r="AR16">
            <v>18000</v>
          </cell>
          <cell r="AS16">
            <v>18000</v>
          </cell>
          <cell r="AT16">
            <v>98000</v>
          </cell>
          <cell r="BB16" t="str">
            <v>2.3.8.4  Otros no relacionados a GIP</v>
          </cell>
          <cell r="BE16">
            <v>968</v>
          </cell>
          <cell r="BF16">
            <v>-3349.4300000000003</v>
          </cell>
          <cell r="BG16">
            <v>51810.240000000005</v>
          </cell>
          <cell r="BH16">
            <v>78427.61</v>
          </cell>
          <cell r="BI16">
            <v>127856.42000000001</v>
          </cell>
          <cell r="CU16" t="str">
            <v>2.4.1  Impuesto a las Transacciones Financieras - ITF</v>
          </cell>
          <cell r="CV16">
            <v>3.35</v>
          </cell>
          <cell r="CW16">
            <v>15.700000000000001</v>
          </cell>
          <cell r="CX16">
            <v>0.4</v>
          </cell>
          <cell r="CZ16">
            <v>10.4</v>
          </cell>
          <cell r="DB16">
            <v>29.85</v>
          </cell>
          <cell r="GG16" t="str">
            <v>2.5.1. Seguros</v>
          </cell>
          <cell r="GJ16">
            <v>200</v>
          </cell>
          <cell r="GN16">
            <v>200</v>
          </cell>
          <cell r="JM16" t="str">
            <v>2.4.1  Impuesto a las Transacciones Financieras - ITF</v>
          </cell>
          <cell r="JN16">
            <v>311.65000000000003</v>
          </cell>
          <cell r="JO16">
            <v>69.600000000000009</v>
          </cell>
          <cell r="JP16">
            <v>11.55</v>
          </cell>
          <cell r="JQ16">
            <v>26.25</v>
          </cell>
          <cell r="JR16">
            <v>3.35</v>
          </cell>
          <cell r="JS16">
            <v>7.95</v>
          </cell>
          <cell r="JT16">
            <v>430.35000000000008</v>
          </cell>
        </row>
        <row r="17">
          <cell r="AM17" t="str">
            <v>2.2.5. Capacitación (GIP)</v>
          </cell>
          <cell r="AN17">
            <v>3423.24</v>
          </cell>
          <cell r="AO17">
            <v>5018.24</v>
          </cell>
          <cell r="AP17">
            <v>2370</v>
          </cell>
          <cell r="AQ17">
            <v>12578.1</v>
          </cell>
          <cell r="AS17">
            <v>600</v>
          </cell>
          <cell r="AT17">
            <v>23989.58</v>
          </cell>
          <cell r="BB17" t="str">
            <v>2.4.2 Otros impuestos y contribuciones</v>
          </cell>
          <cell r="BE17">
            <v>1018.71</v>
          </cell>
          <cell r="BI17">
            <v>1018.71</v>
          </cell>
          <cell r="CU17" t="str">
            <v>2.5.2. Viáticos (GIP)</v>
          </cell>
          <cell r="CV17">
            <v>493</v>
          </cell>
          <cell r="CW17">
            <v>17.100000000000001</v>
          </cell>
          <cell r="CX17">
            <v>7423.7499999999982</v>
          </cell>
          <cell r="CY17">
            <v>6451.7000000000016</v>
          </cell>
          <cell r="DA17">
            <v>436.5</v>
          </cell>
          <cell r="DB17">
            <v>14822.05</v>
          </cell>
          <cell r="GG17" t="str">
            <v>2.5.2. Viáticos (GIP)</v>
          </cell>
          <cell r="GJ17">
            <v>2027.2</v>
          </cell>
          <cell r="GK17">
            <v>3025.71</v>
          </cell>
          <cell r="GM17">
            <v>5821.1800000000021</v>
          </cell>
          <cell r="GN17">
            <v>10874.090000000002</v>
          </cell>
          <cell r="JM17" t="str">
            <v>2.5.2. Viáticos (GIP)</v>
          </cell>
          <cell r="JO17">
            <v>2792.04</v>
          </cell>
          <cell r="JP17">
            <v>6088.57</v>
          </cell>
          <cell r="JR17">
            <v>5493.6</v>
          </cell>
          <cell r="JS17">
            <v>12122.62</v>
          </cell>
          <cell r="JT17">
            <v>26496.83</v>
          </cell>
        </row>
        <row r="18">
          <cell r="AM18" t="str">
            <v>2.2.7.10  Otros (GIP)</v>
          </cell>
          <cell r="AN18">
            <v>74930</v>
          </cell>
          <cell r="AO18">
            <v>72160</v>
          </cell>
          <cell r="AP18">
            <v>77720.33</v>
          </cell>
          <cell r="AQ18">
            <v>73923</v>
          </cell>
          <cell r="AR18">
            <v>70583.349999999991</v>
          </cell>
          <cell r="AS18">
            <v>66020</v>
          </cell>
          <cell r="AT18">
            <v>435336.68</v>
          </cell>
          <cell r="BB18" t="str">
            <v>2.5.2. Viáticos (GIP)</v>
          </cell>
          <cell r="BD18">
            <v>468.77</v>
          </cell>
          <cell r="BE18">
            <v>4010.2000000000003</v>
          </cell>
          <cell r="BF18">
            <v>1707.8000000000009</v>
          </cell>
          <cell r="BG18">
            <v>4215.5000000000009</v>
          </cell>
          <cell r="BH18">
            <v>1528.8400000000001</v>
          </cell>
          <cell r="BI18">
            <v>11931.110000000002</v>
          </cell>
          <cell r="CU18" t="str">
            <v>2.5.4.2  Otros no relacionados a GIP</v>
          </cell>
          <cell r="CX18">
            <v>483.83000000000004</v>
          </cell>
          <cell r="CY18">
            <v>1134.2399999999998</v>
          </cell>
          <cell r="DB18">
            <v>1618.0699999999997</v>
          </cell>
          <cell r="GG18" t="str">
            <v>2.5.4.2  Otros no relacionados a GIP</v>
          </cell>
          <cell r="GI18">
            <v>11000</v>
          </cell>
          <cell r="GJ18">
            <v>7000</v>
          </cell>
          <cell r="GK18">
            <v>7000</v>
          </cell>
          <cell r="GM18">
            <v>45753.5</v>
          </cell>
          <cell r="GN18">
            <v>70753.5</v>
          </cell>
          <cell r="JM18" t="str">
            <v>2.5.4.2  Otros no relacionados a GIP</v>
          </cell>
          <cell r="JO18">
            <v>5000</v>
          </cell>
          <cell r="JT18">
            <v>5000</v>
          </cell>
        </row>
        <row r="19">
          <cell r="AM19" t="str">
            <v>2.2.7.3  Asistencia Médica (GIP)</v>
          </cell>
          <cell r="AN19">
            <v>14300.930000000004</v>
          </cell>
          <cell r="AO19">
            <v>13985.110000000002</v>
          </cell>
          <cell r="AP19">
            <v>13861.040000000005</v>
          </cell>
          <cell r="AQ19">
            <v>13232.510000000002</v>
          </cell>
          <cell r="AR19">
            <v>13228.390000000005</v>
          </cell>
          <cell r="AS19">
            <v>11467.170000000002</v>
          </cell>
          <cell r="AT19">
            <v>80075.150000000023</v>
          </cell>
          <cell r="BB19" t="str">
            <v xml:space="preserve">2.5.4.1  Otros relacionados a GIP (GIP) </v>
          </cell>
          <cell r="BE19">
            <v>99.5</v>
          </cell>
          <cell r="BF19">
            <v>12</v>
          </cell>
          <cell r="BG19">
            <v>180</v>
          </cell>
          <cell r="BI19">
            <v>291.5</v>
          </cell>
          <cell r="CU19" t="str">
            <v xml:space="preserve">2.6. Gastos financieros                      </v>
          </cell>
          <cell r="CV19">
            <v>8298.86</v>
          </cell>
          <cell r="CW19">
            <v>8295.1</v>
          </cell>
          <cell r="CX19">
            <v>8421.43</v>
          </cell>
          <cell r="CY19">
            <v>30</v>
          </cell>
          <cell r="CZ19">
            <v>4076.44</v>
          </cell>
          <cell r="DA19">
            <v>30</v>
          </cell>
          <cell r="DB19">
            <v>29151.829999999998</v>
          </cell>
          <cell r="GG19" t="str">
            <v xml:space="preserve">2.6. Gastos financieros                      </v>
          </cell>
          <cell r="GH19">
            <v>181.81</v>
          </cell>
          <cell r="GI19">
            <v>101.7</v>
          </cell>
          <cell r="GJ19">
            <v>131.47</v>
          </cell>
          <cell r="GK19">
            <v>216.22</v>
          </cell>
          <cell r="GL19">
            <v>128.51</v>
          </cell>
          <cell r="GM19">
            <v>278.77999999999997</v>
          </cell>
          <cell r="GN19">
            <v>1038.49</v>
          </cell>
          <cell r="JM19" t="str">
            <v xml:space="preserve">2.6. Gastos financieros                      </v>
          </cell>
          <cell r="JN19">
            <v>230.3</v>
          </cell>
          <cell r="JO19">
            <v>453.38</v>
          </cell>
          <cell r="JP19">
            <v>180.72</v>
          </cell>
          <cell r="JQ19">
            <v>66</v>
          </cell>
          <cell r="JR19">
            <v>82.83</v>
          </cell>
          <cell r="JS19">
            <v>232.17000000000002</v>
          </cell>
          <cell r="JT19">
            <v>1245.4000000000001</v>
          </cell>
        </row>
        <row r="20">
          <cell r="AM20" t="str">
            <v>2.2.7.4  Seguro complementario de alto riesgo (GIP)</v>
          </cell>
          <cell r="AO20">
            <v>2881.2900000000004</v>
          </cell>
          <cell r="AP20">
            <v>3030.6799999999994</v>
          </cell>
          <cell r="AQ20">
            <v>2277.73</v>
          </cell>
          <cell r="AS20">
            <v>1083.78</v>
          </cell>
          <cell r="AT20">
            <v>9273.48</v>
          </cell>
          <cell r="BB20" t="str">
            <v>2.5.4.2  Otros no relacionados a GIP</v>
          </cell>
          <cell r="BC20">
            <v>6200</v>
          </cell>
          <cell r="BE20">
            <v>1634.0000000000002</v>
          </cell>
          <cell r="BF20">
            <v>44.5</v>
          </cell>
          <cell r="BH20">
            <v>2</v>
          </cell>
          <cell r="BI20">
            <v>7880.5</v>
          </cell>
          <cell r="CU20" t="str">
            <v>3.3. Otros</v>
          </cell>
          <cell r="CV20">
            <v>-1602.24</v>
          </cell>
          <cell r="DB20">
            <v>-1602.24</v>
          </cell>
          <cell r="GG20" t="str">
            <v>3.3. Otros</v>
          </cell>
          <cell r="GH20">
            <v>9200</v>
          </cell>
          <cell r="GI20">
            <v>734226.15</v>
          </cell>
          <cell r="GJ20">
            <v>620778.49</v>
          </cell>
          <cell r="GK20">
            <v>2133700.2000000007</v>
          </cell>
          <cell r="GL20">
            <v>3588821.2799999993</v>
          </cell>
          <cell r="GM20">
            <v>3960686.3600000003</v>
          </cell>
          <cell r="GN20">
            <v>11047412.48</v>
          </cell>
          <cell r="JM20" t="str">
            <v>3.3. Otros</v>
          </cell>
          <cell r="JO20">
            <v>1148545.25</v>
          </cell>
          <cell r="JP20">
            <v>-118030.49999999999</v>
          </cell>
          <cell r="JQ20">
            <v>524336.79999999993</v>
          </cell>
          <cell r="JS20">
            <v>35755.159999999996</v>
          </cell>
          <cell r="JT20">
            <v>1590606.7099999997</v>
          </cell>
        </row>
        <row r="21">
          <cell r="AM21" t="str">
            <v>2.2.7.7  Celebraciones (GIP)</v>
          </cell>
          <cell r="AN21">
            <v>661.02</v>
          </cell>
          <cell r="AO21">
            <v>220.34</v>
          </cell>
          <cell r="AP21">
            <v>1868.85</v>
          </cell>
          <cell r="AQ21">
            <v>6584.75</v>
          </cell>
          <cell r="AR21">
            <v>3221.6200000000003</v>
          </cell>
          <cell r="AS21">
            <v>4815.76</v>
          </cell>
          <cell r="AT21">
            <v>17372.34</v>
          </cell>
          <cell r="BB21" t="str">
            <v xml:space="preserve">2.6. Gastos financieros                      </v>
          </cell>
          <cell r="BC21">
            <v>221015.18</v>
          </cell>
          <cell r="BD21">
            <v>157850.64000000004</v>
          </cell>
          <cell r="BE21">
            <v>9182.25</v>
          </cell>
          <cell r="BF21">
            <v>56113.320000000007</v>
          </cell>
          <cell r="BG21">
            <v>8601.44</v>
          </cell>
          <cell r="BH21">
            <v>497101.49</v>
          </cell>
          <cell r="BI21">
            <v>949864.32000000007</v>
          </cell>
          <cell r="CU21" t="str">
            <v>Total general</v>
          </cell>
          <cell r="CV21">
            <v>46401.42</v>
          </cell>
          <cell r="CW21">
            <v>316329.77999999997</v>
          </cell>
          <cell r="CX21">
            <v>73568.950000000012</v>
          </cell>
          <cell r="CY21">
            <v>-806.92999999999938</v>
          </cell>
          <cell r="CZ21">
            <v>192140.61</v>
          </cell>
          <cell r="DA21">
            <v>37839.15</v>
          </cell>
          <cell r="DB21">
            <v>665472.98</v>
          </cell>
          <cell r="GG21" t="str">
            <v>Total general</v>
          </cell>
          <cell r="GH21">
            <v>-85782.849999999991</v>
          </cell>
          <cell r="GI21">
            <v>663881.63</v>
          </cell>
          <cell r="GJ21">
            <v>556123.06999999995</v>
          </cell>
          <cell r="GK21">
            <v>2137123.8800000008</v>
          </cell>
          <cell r="GL21">
            <v>3477616.8399999994</v>
          </cell>
          <cell r="GM21">
            <v>3883730.5300000003</v>
          </cell>
          <cell r="GN21">
            <v>10632693.1</v>
          </cell>
          <cell r="JM21" t="str">
            <v>Total general</v>
          </cell>
          <cell r="JN21">
            <v>-107975.04000000001</v>
          </cell>
          <cell r="JO21">
            <v>853076.26</v>
          </cell>
          <cell r="JP21">
            <v>-116624.22999999998</v>
          </cell>
          <cell r="JQ21">
            <v>542313.32999999996</v>
          </cell>
          <cell r="JR21">
            <v>46410.979999999996</v>
          </cell>
          <cell r="JS21">
            <v>94581.39</v>
          </cell>
          <cell r="JT21">
            <v>1311782.6899999997</v>
          </cell>
        </row>
        <row r="22">
          <cell r="AM22" t="str">
            <v>2.2.7.8  Bono de Productividad (GIP)</v>
          </cell>
          <cell r="AQ22">
            <v>640182.75</v>
          </cell>
          <cell r="AR22">
            <v>-495000</v>
          </cell>
          <cell r="AT22">
            <v>145182.75</v>
          </cell>
          <cell r="BB22" t="str">
            <v>3.3. Otros</v>
          </cell>
          <cell r="BC22">
            <v>171655.79</v>
          </cell>
          <cell r="BD22">
            <v>872385.10999999952</v>
          </cell>
          <cell r="BE22">
            <v>1415291.7600000005</v>
          </cell>
          <cell r="BF22">
            <v>531593.99999999965</v>
          </cell>
          <cell r="BG22">
            <v>1821040.81</v>
          </cell>
          <cell r="BH22">
            <v>1515376.6700000011</v>
          </cell>
          <cell r="BI22">
            <v>6327344.1400000006</v>
          </cell>
        </row>
        <row r="23">
          <cell r="AM23" t="str">
            <v>2.3.2. Tarifas de servicios públicos</v>
          </cell>
          <cell r="AN23">
            <v>23201.7</v>
          </cell>
          <cell r="AO23">
            <v>17053.82</v>
          </cell>
          <cell r="AP23">
            <v>25880.250000000004</v>
          </cell>
          <cell r="AQ23">
            <v>23483.05</v>
          </cell>
          <cell r="AR23">
            <v>23787.979999999996</v>
          </cell>
          <cell r="AS23">
            <v>36248.229999999996</v>
          </cell>
          <cell r="AT23">
            <v>149655.03</v>
          </cell>
          <cell r="BB23" t="str">
            <v>Total general</v>
          </cell>
          <cell r="BC23">
            <v>364448.28</v>
          </cell>
          <cell r="BD23">
            <v>1028696.1499999996</v>
          </cell>
          <cell r="BE23">
            <v>1498287.4400000004</v>
          </cell>
          <cell r="BF23">
            <v>572656.82999999961</v>
          </cell>
          <cell r="BG23">
            <v>1875080.25</v>
          </cell>
          <cell r="BH23">
            <v>2165121.100000001</v>
          </cell>
          <cell r="BI23">
            <v>7504290.0500000007</v>
          </cell>
        </row>
        <row r="24">
          <cell r="AM24" t="str">
            <v>2.3.3.1  Auditorías (GIP)</v>
          </cell>
          <cell r="AO24">
            <v>22457.63</v>
          </cell>
          <cell r="AP24">
            <v>93295.48</v>
          </cell>
          <cell r="AR24">
            <v>57627.119999999995</v>
          </cell>
          <cell r="AS24">
            <v>27966.1</v>
          </cell>
          <cell r="AT24">
            <v>201346.33</v>
          </cell>
        </row>
        <row r="25">
          <cell r="AM25" t="str">
            <v>2.3.3.2  Consultorías (GIP)</v>
          </cell>
          <cell r="AN25">
            <v>5500</v>
          </cell>
          <cell r="AO25">
            <v>27786.44</v>
          </cell>
          <cell r="AP25">
            <v>5508.48</v>
          </cell>
          <cell r="AQ25">
            <v>29449.149999999998</v>
          </cell>
          <cell r="AS25">
            <v>11016.95</v>
          </cell>
          <cell r="AT25">
            <v>79261.01999999999</v>
          </cell>
        </row>
        <row r="26">
          <cell r="AM26" t="str">
            <v>2.3.3.3  Asesorías (GIP)</v>
          </cell>
          <cell r="AO26">
            <v>11649.16</v>
          </cell>
          <cell r="AP26">
            <v>27000</v>
          </cell>
          <cell r="AQ26">
            <v>68977.39</v>
          </cell>
          <cell r="AR26">
            <v>64815.540000000008</v>
          </cell>
          <cell r="AS26">
            <v>114230.69</v>
          </cell>
          <cell r="AT26">
            <v>286672.78000000003</v>
          </cell>
        </row>
        <row r="27">
          <cell r="AM27" t="str">
            <v>2.3.3.4  Otros servicios no personales (GIP)</v>
          </cell>
          <cell r="AN27">
            <v>35400</v>
          </cell>
          <cell r="AO27">
            <v>40733.33</v>
          </cell>
          <cell r="AP27">
            <v>30400</v>
          </cell>
          <cell r="AQ27">
            <v>32700</v>
          </cell>
          <cell r="AR27">
            <v>39100</v>
          </cell>
          <cell r="AS27">
            <v>38400</v>
          </cell>
          <cell r="AT27">
            <v>216733.33000000002</v>
          </cell>
        </row>
        <row r="28">
          <cell r="AM28" t="str">
            <v xml:space="preserve">2.3.4  Mantenimiento y reparación </v>
          </cell>
          <cell r="AN28">
            <v>4415.4299999999994</v>
          </cell>
          <cell r="AO28">
            <v>3190.26</v>
          </cell>
          <cell r="AP28">
            <v>3681.67</v>
          </cell>
          <cell r="AQ28">
            <v>10084.82</v>
          </cell>
          <cell r="AR28">
            <v>5789.1</v>
          </cell>
          <cell r="AS28">
            <v>8158.7099999999991</v>
          </cell>
          <cell r="AT28">
            <v>35319.99</v>
          </cell>
        </row>
        <row r="29">
          <cell r="AM29" t="str">
            <v>2.3.5  Alquileres</v>
          </cell>
          <cell r="AN29">
            <v>8136.43</v>
          </cell>
          <cell r="AO29">
            <v>13860.57</v>
          </cell>
          <cell r="AP29">
            <v>15752.92</v>
          </cell>
          <cell r="AQ29">
            <v>17728.160000000003</v>
          </cell>
          <cell r="AR29">
            <v>18692.07</v>
          </cell>
          <cell r="AS29">
            <v>13388.310000000001</v>
          </cell>
          <cell r="AT29">
            <v>87558.459999999992</v>
          </cell>
        </row>
        <row r="30">
          <cell r="AM30" t="str">
            <v>2.3.6.1  Vigilancia (GIP)</v>
          </cell>
          <cell r="AN30">
            <v>15254.24</v>
          </cell>
          <cell r="AO30">
            <v>15254.24</v>
          </cell>
          <cell r="AP30">
            <v>29523.919999999998</v>
          </cell>
          <cell r="AQ30">
            <v>29523.879999999997</v>
          </cell>
          <cell r="AR30">
            <v>22389.059999999998</v>
          </cell>
          <cell r="AS30">
            <v>22389.059999999998</v>
          </cell>
          <cell r="AT30">
            <v>134334.39999999999</v>
          </cell>
        </row>
        <row r="31">
          <cell r="AM31" t="str">
            <v>2.3.6.2  Guardianía (GIP)</v>
          </cell>
          <cell r="AP31">
            <v>944</v>
          </cell>
          <cell r="AR31">
            <v>1888</v>
          </cell>
          <cell r="AT31">
            <v>2832</v>
          </cell>
        </row>
        <row r="32">
          <cell r="AM32" t="str">
            <v>2.3.6.3  Limpieza (GIP)</v>
          </cell>
          <cell r="AN32">
            <v>16992.41</v>
          </cell>
          <cell r="AO32">
            <v>16543.22</v>
          </cell>
          <cell r="AP32">
            <v>16094.03</v>
          </cell>
          <cell r="AQ32">
            <v>16543.22</v>
          </cell>
          <cell r="AR32">
            <v>16543.22</v>
          </cell>
          <cell r="AS32">
            <v>16543.22</v>
          </cell>
          <cell r="AT32">
            <v>99259.32</v>
          </cell>
        </row>
        <row r="33">
          <cell r="AM33" t="str">
            <v>2.3.7  Publicidad y publicaciones</v>
          </cell>
          <cell r="AP33">
            <v>711.86</v>
          </cell>
          <cell r="AQ33">
            <v>1067.79</v>
          </cell>
          <cell r="AS33">
            <v>24430.5</v>
          </cell>
          <cell r="AT33">
            <v>26210.15</v>
          </cell>
        </row>
        <row r="34">
          <cell r="AM34" t="str">
            <v>2.3.8.1  Servicio de mensajería y correspondencia (GIP)</v>
          </cell>
          <cell r="AO34">
            <v>76.290000000000006</v>
          </cell>
          <cell r="AP34">
            <v>10250.199999999999</v>
          </cell>
          <cell r="AQ34">
            <v>431.38000000000005</v>
          </cell>
          <cell r="AR34">
            <v>4306.2700000000004</v>
          </cell>
          <cell r="AS34">
            <v>65.260000000000005</v>
          </cell>
          <cell r="AT34">
            <v>15129.4</v>
          </cell>
        </row>
        <row r="35">
          <cell r="AM35" t="str">
            <v>2.3.8.4  Otros no relacionados a GIP</v>
          </cell>
          <cell r="AN35">
            <v>22851.119999999999</v>
          </cell>
          <cell r="AO35">
            <v>61480.399999999994</v>
          </cell>
          <cell r="AP35">
            <v>84975.52</v>
          </cell>
          <cell r="AQ35">
            <v>60757.159999999989</v>
          </cell>
          <cell r="AR35">
            <v>31114.920000000002</v>
          </cell>
          <cell r="AS35">
            <v>113355.88</v>
          </cell>
          <cell r="AT35">
            <v>374535</v>
          </cell>
        </row>
        <row r="36">
          <cell r="AM36" t="str">
            <v>2.4.1  Impuesto a las Transacciones Financieras - ITF</v>
          </cell>
          <cell r="AN36">
            <v>4582.99</v>
          </cell>
          <cell r="AO36">
            <v>2182.7000000000003</v>
          </cell>
          <cell r="AP36">
            <v>860.46</v>
          </cell>
          <cell r="AQ36">
            <v>303.81</v>
          </cell>
          <cell r="AR36">
            <v>4285.7</v>
          </cell>
          <cell r="AS36">
            <v>2833.74</v>
          </cell>
          <cell r="AT36">
            <v>15049.4</v>
          </cell>
        </row>
        <row r="37">
          <cell r="AM37" t="str">
            <v>2.4.2 Otros impuestos y contribuciones</v>
          </cell>
          <cell r="AO37">
            <v>487211.52000000002</v>
          </cell>
          <cell r="AP37">
            <v>192717.11</v>
          </cell>
          <cell r="AQ37">
            <v>338950.27999999997</v>
          </cell>
          <cell r="AR37">
            <v>197877.12</v>
          </cell>
          <cell r="AS37">
            <v>72950.64</v>
          </cell>
          <cell r="AT37">
            <v>1289706.6699999997</v>
          </cell>
        </row>
        <row r="38">
          <cell r="AM38" t="str">
            <v>2.5.1. Seguros</v>
          </cell>
          <cell r="AN38">
            <v>7913.98</v>
          </cell>
          <cell r="AO38">
            <v>9533.5200000000023</v>
          </cell>
          <cell r="AP38">
            <v>16172.2</v>
          </cell>
          <cell r="AQ38">
            <v>7990.25</v>
          </cell>
          <cell r="AR38">
            <v>7913.98</v>
          </cell>
          <cell r="AS38">
            <v>5033.87</v>
          </cell>
          <cell r="AT38">
            <v>54557.799999999996</v>
          </cell>
        </row>
        <row r="39">
          <cell r="AM39" t="str">
            <v>2.5.2. Viáticos (GIP)</v>
          </cell>
          <cell r="AN39">
            <v>2579.1799999999998</v>
          </cell>
          <cell r="AO39">
            <v>7874.6599999999989</v>
          </cell>
          <cell r="AP39">
            <v>18545.36</v>
          </cell>
          <cell r="AQ39">
            <v>11935.160000000002</v>
          </cell>
          <cell r="AR39">
            <v>9310.9600000000046</v>
          </cell>
          <cell r="AS39">
            <v>6848.5699999999988</v>
          </cell>
          <cell r="AT39">
            <v>57093.890000000007</v>
          </cell>
        </row>
        <row r="40">
          <cell r="AM40" t="str">
            <v>2.5.3. Gastos de representación</v>
          </cell>
          <cell r="AN40">
            <v>483.39</v>
          </cell>
          <cell r="AO40">
            <v>719.01</v>
          </cell>
          <cell r="AP40">
            <v>906.81000000000006</v>
          </cell>
          <cell r="AQ40">
            <v>1400.6499999999996</v>
          </cell>
          <cell r="AR40">
            <v>161.86000000000001</v>
          </cell>
          <cell r="AS40">
            <v>602.44999999999993</v>
          </cell>
          <cell r="AT40">
            <v>4274.17</v>
          </cell>
        </row>
        <row r="41">
          <cell r="AM41" t="str">
            <v xml:space="preserve">2.5.4.1  Otros relacionados a GIP (GIP) </v>
          </cell>
          <cell r="AN41">
            <v>17521.189999999999</v>
          </cell>
          <cell r="AO41">
            <v>17521.189999999999</v>
          </cell>
          <cell r="AP41">
            <v>17521.189999999999</v>
          </cell>
          <cell r="AQ41">
            <v>19490.68</v>
          </cell>
          <cell r="AR41">
            <v>25687.869999999995</v>
          </cell>
          <cell r="AS41">
            <v>21955.25</v>
          </cell>
          <cell r="AT41">
            <v>119697.37</v>
          </cell>
        </row>
        <row r="42">
          <cell r="AM42" t="str">
            <v>2.5.4.2  Otros no relacionados a GIP</v>
          </cell>
          <cell r="AN42">
            <v>28439.850000000002</v>
          </cell>
          <cell r="AO42">
            <v>19577.36</v>
          </cell>
          <cell r="AP42">
            <v>6757.89</v>
          </cell>
          <cell r="AQ42">
            <v>23843.11</v>
          </cell>
          <cell r="AR42">
            <v>27127.66</v>
          </cell>
          <cell r="AS42">
            <v>15400.099999999999</v>
          </cell>
          <cell r="AT42">
            <v>121145.97</v>
          </cell>
        </row>
        <row r="43">
          <cell r="AM43" t="str">
            <v xml:space="preserve">2.6. Gastos financieros                      </v>
          </cell>
          <cell r="AN43">
            <v>260446.93999999994</v>
          </cell>
          <cell r="AO43">
            <v>105530.03000000001</v>
          </cell>
          <cell r="AP43">
            <v>36328.620000000003</v>
          </cell>
          <cell r="AQ43">
            <v>14668.89</v>
          </cell>
          <cell r="AR43">
            <v>71644.299999999988</v>
          </cell>
          <cell r="AS43">
            <v>389344.49</v>
          </cell>
          <cell r="AT43">
            <v>877963.27</v>
          </cell>
        </row>
        <row r="44">
          <cell r="AM44" t="str">
            <v>Total general</v>
          </cell>
          <cell r="AN44">
            <v>1103742.8400000001</v>
          </cell>
          <cell r="AO44">
            <v>450862.09999999974</v>
          </cell>
          <cell r="AP44">
            <v>118954.19999999981</v>
          </cell>
          <cell r="AQ44">
            <v>2097776.4599999995</v>
          </cell>
          <cell r="AR44">
            <v>-640163.93999999971</v>
          </cell>
          <cell r="AS44">
            <v>167753.17999999985</v>
          </cell>
          <cell r="AT44">
            <v>3298924.84</v>
          </cell>
        </row>
      </sheetData>
      <sheetData sheetId="9"/>
      <sheetData sheetId="10"/>
      <sheetData sheetId="11"/>
      <sheetData sheetId="12">
        <row r="74">
          <cell r="C74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E1" t="str">
            <v>Cod-Proyecto</v>
          </cell>
        </row>
      </sheetData>
      <sheetData sheetId="22">
        <row r="6">
          <cell r="R6" t="str">
            <v>afe</v>
          </cell>
        </row>
      </sheetData>
      <sheetData sheetId="23">
        <row r="175">
          <cell r="CR175" t="str">
            <v>PIA 2019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2000"/>
      <sheetName val="Clientes por Vendedor"/>
      <sheetName val="Venta de Equipos Nuevos 97-99"/>
      <sheetName val="MANTENIMIENTO"/>
      <sheetName val="Proyección NORTEL"/>
      <sheetName val="Polycom 97-98"/>
      <sheetName val="Resumen de Ingresos 97-00"/>
      <sheetName val="Condiciones Proveedores"/>
      <sheetName val="Cálculo de Sueldos"/>
      <sheetName val="Personal y Gastos Generales"/>
      <sheetName val="Proyec. Inicial  Vs. Histórico"/>
      <sheetName val="A NIVEL DE VENTAS"/>
      <sheetName val="ESTADO DE RESULTADOS"/>
      <sheetName val="FLUJO DE OPERACIÓN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2000"/>
      <sheetName val="Clientes por Vendedor"/>
      <sheetName val="Venta de Equipos Nuevos 97-99"/>
      <sheetName val="MANTENIMIENTO"/>
      <sheetName val="Proyección NORTEL"/>
      <sheetName val="Polycom 97-98"/>
      <sheetName val="Resumen de Ingresos 97-00"/>
      <sheetName val="Condiciones Proveedores"/>
      <sheetName val="Cálculo de Sueldos"/>
      <sheetName val="Personal y Gastos Generales"/>
      <sheetName val="Proyec. Inicial  Vs. Histórico"/>
      <sheetName val="A NIVEL DE VENTAS"/>
      <sheetName val="ESTADO DE RESULTADOS"/>
      <sheetName val="FLUJO DE OPERACIÓN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"/>
      <sheetName val="Maestro CC"/>
      <sheetName val="Maestro Proyectos"/>
      <sheetName val="BASE PIA SPRING"/>
      <sheetName val="Tabla Matriz"/>
      <sheetName val="Matriz de Gastos"/>
      <sheetName val="Matriz Gasto de Personal"/>
      <sheetName val="Maestro MacroP "/>
      <sheetName val="FORM4P."/>
      <sheetName val="FORM7P."/>
      <sheetName val="Ad4.F4 PorEncargo"/>
      <sheetName val="USUFRUCTO"/>
      <sheetName val="F4 X FF"/>
      <sheetName val="2016 JICA"/>
      <sheetName val="F7 X FF"/>
      <sheetName val="TABLA PIA GK"/>
      <sheetName val="Macro"/>
      <sheetName val="F4 76 plazas "/>
      <sheetName val="F4 102 plazas"/>
      <sheetName val="F4 07 plazas"/>
      <sheetName val="F4 19 plazas"/>
      <sheetName val="FO16"/>
      <sheetName val="FA16"/>
      <sheetName val="PI16"/>
      <sheetName val="EC16"/>
      <sheetName val="PA16"/>
      <sheetName val="FM16"/>
      <sheetName val="CM16"/>
      <sheetName val="TOTAL"/>
      <sheetName val="GK"/>
      <sheetName val="TABLA PIM GK"/>
      <sheetName val="Insumos"/>
      <sheetName val="Gasolina"/>
      <sheetName val="Tarifas SP"/>
      <sheetName val="Auditoria"/>
      <sheetName val="Consultoria"/>
      <sheetName val="Asesoria"/>
      <sheetName val="Locacion"/>
      <sheetName val="Mantenimiento"/>
      <sheetName val="Vig-Guar-Lim"/>
      <sheetName val="Alquileres"/>
      <sheetName val="Publicidad"/>
      <sheetName val="2384 NGIP"/>
      <sheetName val="2421 TRIB"/>
      <sheetName val="Seguros"/>
      <sheetName val="Viaticos"/>
      <sheetName val="2542 NGIP"/>
      <sheetName val="Hoja1"/>
      <sheetName val="GK NLP"/>
      <sheetName val="CL MOD 2016"/>
      <sheetName val="Conting-Dic"/>
      <sheetName val="JICA"/>
      <sheetName val="CONSOLIDADO-PIA"/>
      <sheetName val="CONTRATOS"/>
      <sheetName val="Ingres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B9">
            <v>26199586</v>
          </cell>
        </row>
      </sheetData>
      <sheetData sheetId="11">
        <row r="9">
          <cell r="E9">
            <v>0</v>
          </cell>
        </row>
      </sheetData>
      <sheetData sheetId="12">
        <row r="15">
          <cell r="AI15">
            <v>249679.33250000002</v>
          </cell>
        </row>
      </sheetData>
      <sheetData sheetId="13">
        <row r="60">
          <cell r="AA60">
            <v>18237093.188896269</v>
          </cell>
        </row>
      </sheetData>
      <sheetData sheetId="14">
        <row r="6">
          <cell r="R6">
            <v>0</v>
          </cell>
        </row>
      </sheetData>
      <sheetData sheetId="15"/>
      <sheetData sheetId="16"/>
      <sheetData sheetId="17">
        <row r="10">
          <cell r="H10">
            <v>538961.66666666663</v>
          </cell>
        </row>
      </sheetData>
      <sheetData sheetId="18"/>
      <sheetData sheetId="19">
        <row r="10">
          <cell r="H10">
            <v>47153.333333333336</v>
          </cell>
        </row>
      </sheetData>
      <sheetData sheetId="20">
        <row r="10">
          <cell r="W10">
            <v>0</v>
          </cell>
        </row>
      </sheetData>
      <sheetData sheetId="21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FO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2.1.1   Insumos y suministros</v>
          </cell>
          <cell r="C6">
            <v>31155.4</v>
          </cell>
          <cell r="D6">
            <v>19444.372881355932</v>
          </cell>
          <cell r="E6">
            <v>64613.864406779656</v>
          </cell>
          <cell r="F6">
            <v>10376.576271186441</v>
          </cell>
          <cell r="G6">
            <v>52749.457627118645</v>
          </cell>
          <cell r="H6">
            <v>6139.2881355932204</v>
          </cell>
          <cell r="I6">
            <v>902</v>
          </cell>
          <cell r="J6">
            <v>185380.95932203392</v>
          </cell>
        </row>
        <row r="7">
          <cell r="B7" t="str">
            <v>2.1.2   Combustibles y lubricantes</v>
          </cell>
          <cell r="C7">
            <v>7186.5714285714284</v>
          </cell>
          <cell r="D7">
            <v>7186.5714285714284</v>
          </cell>
          <cell r="E7">
            <v>7186.5714285714284</v>
          </cell>
          <cell r="F7">
            <v>7186.5714285714284</v>
          </cell>
          <cell r="G7">
            <v>7186.5714285714284</v>
          </cell>
          <cell r="H7">
            <v>7186.5714285714284</v>
          </cell>
          <cell r="I7">
            <v>7186.5714285714284</v>
          </cell>
          <cell r="J7">
            <v>50306</v>
          </cell>
        </row>
        <row r="8">
          <cell r="B8" t="str">
            <v>2.3.2  Tarifas de servicios publicos</v>
          </cell>
          <cell r="C8">
            <v>52631.813559322036</v>
          </cell>
          <cell r="D8">
            <v>23330.305084745763</v>
          </cell>
          <cell r="E8">
            <v>25105.542372881355</v>
          </cell>
          <cell r="F8">
            <v>25105.542372881355</v>
          </cell>
          <cell r="G8">
            <v>25105.542372881355</v>
          </cell>
          <cell r="H8">
            <v>25105.542372881355</v>
          </cell>
          <cell r="I8">
            <v>26167.8093220339</v>
          </cell>
          <cell r="J8">
            <v>202552.09745762713</v>
          </cell>
        </row>
        <row r="9">
          <cell r="B9" t="str">
            <v>2.3.3.1      Auditorias (GIP)</v>
          </cell>
          <cell r="C9">
            <v>35000</v>
          </cell>
          <cell r="D9">
            <v>230000</v>
          </cell>
          <cell r="E9">
            <v>59000</v>
          </cell>
          <cell r="F9">
            <v>49000</v>
          </cell>
          <cell r="G9">
            <v>12000</v>
          </cell>
          <cell r="H9">
            <v>120555</v>
          </cell>
          <cell r="I9">
            <v>52121</v>
          </cell>
          <cell r="J9">
            <v>557676</v>
          </cell>
        </row>
        <row r="10">
          <cell r="B10" t="str">
            <v>2.3.3.2      Consultorias (GIP)</v>
          </cell>
          <cell r="C10">
            <v>48050</v>
          </cell>
          <cell r="D10">
            <v>117606.86440677966</v>
          </cell>
          <cell r="E10">
            <v>152669.57627118644</v>
          </cell>
          <cell r="F10">
            <v>217350</v>
          </cell>
          <cell r="G10">
            <v>115350</v>
          </cell>
          <cell r="H10">
            <v>87100</v>
          </cell>
          <cell r="I10">
            <v>171520</v>
          </cell>
          <cell r="J10">
            <v>909646.44067796611</v>
          </cell>
        </row>
        <row r="11">
          <cell r="B11" t="str">
            <v>2.3.3.3      Asesorias (GIP)</v>
          </cell>
          <cell r="C11">
            <v>61850</v>
          </cell>
          <cell r="D11">
            <v>123750</v>
          </cell>
          <cell r="E11">
            <v>88750</v>
          </cell>
          <cell r="F11">
            <v>350750</v>
          </cell>
          <cell r="G11">
            <v>76750</v>
          </cell>
          <cell r="H11">
            <v>156750</v>
          </cell>
          <cell r="I11">
            <v>603250</v>
          </cell>
          <cell r="J11">
            <v>1461850</v>
          </cell>
        </row>
        <row r="12">
          <cell r="B12" t="str">
            <v>2.3.3.4      Otros servicios no personales  (GIP)</v>
          </cell>
          <cell r="C12">
            <v>63550</v>
          </cell>
          <cell r="D12">
            <v>88625</v>
          </cell>
          <cell r="E12">
            <v>88625</v>
          </cell>
          <cell r="F12">
            <v>89500</v>
          </cell>
          <cell r="G12">
            <v>86500</v>
          </cell>
          <cell r="H12">
            <v>86700</v>
          </cell>
          <cell r="I12">
            <v>79000</v>
          </cell>
          <cell r="J12">
            <v>582500</v>
          </cell>
        </row>
        <row r="13">
          <cell r="B13" t="str">
            <v>2.3.4  Mantenimiento y Reparacion</v>
          </cell>
          <cell r="C13">
            <v>6874.8</v>
          </cell>
          <cell r="D13">
            <v>83653.613559322039</v>
          </cell>
          <cell r="E13">
            <v>176366.32542372882</v>
          </cell>
          <cell r="F13">
            <v>63195.700000000004</v>
          </cell>
          <cell r="G13">
            <v>67891.749152542368</v>
          </cell>
          <cell r="H13">
            <v>85835.816949152548</v>
          </cell>
          <cell r="I13">
            <v>36241.071186440677</v>
          </cell>
          <cell r="J13">
            <v>520059.07627118647</v>
          </cell>
        </row>
        <row r="14">
          <cell r="B14" t="str">
            <v>2.3.5   Alquileres</v>
          </cell>
          <cell r="C14">
            <v>24528.163050847463</v>
          </cell>
          <cell r="D14">
            <v>24528.163050847463</v>
          </cell>
          <cell r="E14">
            <v>89028.163050847448</v>
          </cell>
          <cell r="F14">
            <v>40022.883050847464</v>
          </cell>
          <cell r="G14">
            <v>40022.883050847464</v>
          </cell>
          <cell r="H14">
            <v>37588.137288135593</v>
          </cell>
          <cell r="I14">
            <v>35639.832203389829</v>
          </cell>
          <cell r="J14">
            <v>291358.22474576271</v>
          </cell>
        </row>
        <row r="15">
          <cell r="B15" t="str">
            <v>2.3.6.1      Vigilancia  (GIP)</v>
          </cell>
          <cell r="C15">
            <v>37520.932203389835</v>
          </cell>
          <cell r="D15">
            <v>30247.203389830509</v>
          </cell>
          <cell r="E15">
            <v>31687.881355932208</v>
          </cell>
          <cell r="F15">
            <v>31687.881355932208</v>
          </cell>
          <cell r="G15">
            <v>31687.881355932208</v>
          </cell>
          <cell r="H15">
            <v>31687.881355932208</v>
          </cell>
          <cell r="I15">
            <v>31687.881355932208</v>
          </cell>
          <cell r="J15">
            <v>226207.54237288138</v>
          </cell>
        </row>
        <row r="16">
          <cell r="B16" t="str">
            <v>2.3.6.2      Guardiania (GIP)</v>
          </cell>
          <cell r="C16">
            <v>3776</v>
          </cell>
          <cell r="D16">
            <v>1888</v>
          </cell>
          <cell r="E16">
            <v>944</v>
          </cell>
          <cell r="F16">
            <v>944</v>
          </cell>
          <cell r="G16">
            <v>944</v>
          </cell>
          <cell r="H16">
            <v>944</v>
          </cell>
          <cell r="I16">
            <v>1888</v>
          </cell>
          <cell r="J16">
            <v>11328</v>
          </cell>
        </row>
        <row r="17">
          <cell r="B17" t="str">
            <v>2.3.6.3      Limpieza (GIP)</v>
          </cell>
          <cell r="C17">
            <v>21433.75423728814</v>
          </cell>
          <cell r="D17">
            <v>21433.75423728814</v>
          </cell>
          <cell r="E17">
            <v>21433.75423728814</v>
          </cell>
          <cell r="F17">
            <v>25423.728813559323</v>
          </cell>
          <cell r="G17">
            <v>25423.728813559323</v>
          </cell>
          <cell r="H17">
            <v>25423.728813559323</v>
          </cell>
          <cell r="I17">
            <v>25423.728813559323</v>
          </cell>
          <cell r="J17">
            <v>165996.17796610171</v>
          </cell>
        </row>
        <row r="18">
          <cell r="B18" t="str">
            <v>2.3.7   Publicidad y Publicaciones</v>
          </cell>
          <cell r="C18">
            <v>22029.285714285714</v>
          </cell>
          <cell r="D18">
            <v>46122.285714285717</v>
          </cell>
          <cell r="E18">
            <v>56529.285714285717</v>
          </cell>
          <cell r="F18">
            <v>46918.285714285717</v>
          </cell>
          <cell r="G18">
            <v>56529.285714285717</v>
          </cell>
          <cell r="H18">
            <v>33967.28571428571</v>
          </cell>
          <cell r="I18">
            <v>31326.285714285714</v>
          </cell>
          <cell r="J18">
            <v>293422</v>
          </cell>
        </row>
        <row r="19">
          <cell r="B19" t="str">
            <v>2.3.8.1      Servicio de mensajeria y correspondencia (GIP)</v>
          </cell>
          <cell r="C19">
            <v>2500</v>
          </cell>
          <cell r="D19">
            <v>2500</v>
          </cell>
          <cell r="E19">
            <v>5000</v>
          </cell>
          <cell r="F19">
            <v>3000</v>
          </cell>
          <cell r="G19">
            <v>5000</v>
          </cell>
          <cell r="H19">
            <v>3000</v>
          </cell>
          <cell r="I19">
            <v>6767</v>
          </cell>
          <cell r="J19">
            <v>27767</v>
          </cell>
        </row>
        <row r="20">
          <cell r="B20" t="str">
            <v>2.3.8.4      Otros no relacionados  a GIP</v>
          </cell>
          <cell r="C20">
            <v>68766.798571428575</v>
          </cell>
          <cell r="D20">
            <v>134592.75365617435</v>
          </cell>
          <cell r="E20">
            <v>453411.77060532692</v>
          </cell>
          <cell r="F20">
            <v>152965.85535108959</v>
          </cell>
          <cell r="G20">
            <v>74016.702808716713</v>
          </cell>
          <cell r="H20">
            <v>86886.567215496369</v>
          </cell>
          <cell r="I20">
            <v>141419.60280871671</v>
          </cell>
          <cell r="J20">
            <v>1112060.0510169491</v>
          </cell>
        </row>
        <row r="21">
          <cell r="B21" t="str">
            <v>2.4.1    Impuesto a las Transacciones Financieras - ITF</v>
          </cell>
          <cell r="C21">
            <v>1714.8571428571429</v>
          </cell>
          <cell r="D21">
            <v>1714.8571428571429</v>
          </cell>
          <cell r="E21">
            <v>1714.8571428571429</v>
          </cell>
          <cell r="F21">
            <v>1714.8571428571429</v>
          </cell>
          <cell r="G21">
            <v>1714.8571428571429</v>
          </cell>
          <cell r="H21">
            <v>1714.8571428571429</v>
          </cell>
          <cell r="I21">
            <v>1714.8571428571429</v>
          </cell>
          <cell r="J21">
            <v>12004</v>
          </cell>
        </row>
        <row r="22">
          <cell r="B22" t="str">
            <v>2.4.2   Otros impuestos y contribuciones</v>
          </cell>
          <cell r="C22">
            <v>172000</v>
          </cell>
          <cell r="D22">
            <v>0</v>
          </cell>
          <cell r="E22">
            <v>0</v>
          </cell>
          <cell r="F22">
            <v>2240.69</v>
          </cell>
          <cell r="G22">
            <v>0</v>
          </cell>
          <cell r="H22">
            <v>2240.69</v>
          </cell>
          <cell r="I22">
            <v>0</v>
          </cell>
          <cell r="J22">
            <v>176481.38</v>
          </cell>
        </row>
        <row r="23">
          <cell r="B23" t="str">
            <v>2.5.1   Seguros</v>
          </cell>
          <cell r="C23">
            <v>17768.376159779662</v>
          </cell>
          <cell r="D23">
            <v>10315.996999999999</v>
          </cell>
          <cell r="E23">
            <v>12915.002338983051</v>
          </cell>
          <cell r="F23">
            <v>10120.002</v>
          </cell>
          <cell r="G23">
            <v>12212.991932203389</v>
          </cell>
          <cell r="H23">
            <v>10720.995999999999</v>
          </cell>
          <cell r="I23">
            <v>10720.995999999999</v>
          </cell>
          <cell r="J23">
            <v>84774.361430966106</v>
          </cell>
        </row>
        <row r="24">
          <cell r="B24" t="str">
            <v>2.5.2   Viaticos (GIP)</v>
          </cell>
          <cell r="C24">
            <v>25988.686537530259</v>
          </cell>
          <cell r="D24">
            <v>40188.686537530259</v>
          </cell>
          <cell r="E24">
            <v>61577.676537530264</v>
          </cell>
          <cell r="F24">
            <v>44350.106537530257</v>
          </cell>
          <cell r="G24">
            <v>36070.106537530257</v>
          </cell>
          <cell r="H24">
            <v>45100.106537530257</v>
          </cell>
          <cell r="I24">
            <v>34540.106537530257</v>
          </cell>
          <cell r="J24">
            <v>287815.47576271184</v>
          </cell>
        </row>
        <row r="25">
          <cell r="B25" t="str">
            <v>2.5.3   Gastos de Representacion</v>
          </cell>
          <cell r="C25">
            <v>2200</v>
          </cell>
          <cell r="D25">
            <v>2200</v>
          </cell>
          <cell r="E25">
            <v>2200</v>
          </cell>
          <cell r="F25">
            <v>2200</v>
          </cell>
          <cell r="G25">
            <v>2200</v>
          </cell>
          <cell r="H25">
            <v>2000</v>
          </cell>
          <cell r="I25">
            <v>2000</v>
          </cell>
          <cell r="J25">
            <v>15000</v>
          </cell>
        </row>
        <row r="26">
          <cell r="B26" t="str">
            <v xml:space="preserve">2.5.4.1      Otros relacionados  a GIP (GIP) </v>
          </cell>
          <cell r="C26">
            <v>19140.677966101695</v>
          </cell>
          <cell r="D26">
            <v>19140.677966101695</v>
          </cell>
          <cell r="E26">
            <v>19140.677966101695</v>
          </cell>
          <cell r="F26">
            <v>19140.677966101695</v>
          </cell>
          <cell r="G26">
            <v>19140.677966101695</v>
          </cell>
          <cell r="H26">
            <v>19140.677966101695</v>
          </cell>
          <cell r="I26">
            <v>19140.677966101695</v>
          </cell>
          <cell r="J26">
            <v>133984.74576271186</v>
          </cell>
        </row>
        <row r="27">
          <cell r="B27" t="str">
            <v>2.5.4.2      Otros no relacionados a GIP</v>
          </cell>
          <cell r="C27">
            <v>18485.398305084746</v>
          </cell>
          <cell r="D27">
            <v>41723.728813559326</v>
          </cell>
          <cell r="E27">
            <v>34380</v>
          </cell>
          <cell r="F27">
            <v>24920</v>
          </cell>
          <cell r="G27">
            <v>29020</v>
          </cell>
          <cell r="H27">
            <v>26691.186440677964</v>
          </cell>
          <cell r="I27">
            <v>23920</v>
          </cell>
          <cell r="J27">
            <v>199140.31355932204</v>
          </cell>
        </row>
        <row r="28">
          <cell r="B28" t="str">
            <v xml:space="preserve">2.6  Gastos Financieros               </v>
          </cell>
          <cell r="C28">
            <v>711317.41045931377</v>
          </cell>
          <cell r="D28">
            <v>711317.41045931377</v>
          </cell>
          <cell r="E28">
            <v>711317.41045931377</v>
          </cell>
          <cell r="F28">
            <v>711317.41045931377</v>
          </cell>
          <cell r="G28">
            <v>711317.41045931377</v>
          </cell>
          <cell r="H28">
            <v>711317.41045931377</v>
          </cell>
          <cell r="I28">
            <v>711317.41045931377</v>
          </cell>
          <cell r="J28">
            <v>4979221.8732151957</v>
          </cell>
        </row>
        <row r="29">
          <cell r="B29" t="str">
            <v>2.7  Otros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2072424.0799999998</v>
          </cell>
          <cell r="J29">
            <v>2072424.0799999998</v>
          </cell>
        </row>
        <row r="30">
          <cell r="B30" t="str">
            <v>3.1.2    Gastos de capital no ligados a proyectos</v>
          </cell>
          <cell r="C30">
            <v>102306.69491525425</v>
          </cell>
          <cell r="D30">
            <v>335825.58474576275</v>
          </cell>
          <cell r="E30">
            <v>579983.89830508479</v>
          </cell>
          <cell r="F30">
            <v>307966.10169491527</v>
          </cell>
          <cell r="G30">
            <v>316362.71186440683</v>
          </cell>
          <cell r="H30">
            <v>25423.728813559323</v>
          </cell>
          <cell r="I30">
            <v>120194.57627118645</v>
          </cell>
          <cell r="J30">
            <v>1788063.2966101696</v>
          </cell>
        </row>
        <row r="31">
          <cell r="B31" t="str">
            <v>Total general</v>
          </cell>
          <cell r="C31">
            <v>1557775.6202510549</v>
          </cell>
          <cell r="D31">
            <v>2117335.8300743261</v>
          </cell>
          <cell r="E31">
            <v>2743581.2576166987</v>
          </cell>
          <cell r="F31">
            <v>2237396.8701590714</v>
          </cell>
          <cell r="G31">
            <v>1805196.558226868</v>
          </cell>
          <cell r="H31">
            <v>1639219.4726336477</v>
          </cell>
          <cell r="I31">
            <v>4246513.4872099189</v>
          </cell>
          <cell r="J31">
            <v>16347019.096171586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22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FA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2.1.1   Insumos y suministros</v>
          </cell>
          <cell r="C6">
            <v>1500</v>
          </cell>
          <cell r="D6">
            <v>1500</v>
          </cell>
          <cell r="E6">
            <v>1500</v>
          </cell>
          <cell r="F6">
            <v>1500</v>
          </cell>
          <cell r="G6">
            <v>1500</v>
          </cell>
          <cell r="H6">
            <v>1500</v>
          </cell>
          <cell r="I6">
            <v>1500</v>
          </cell>
          <cell r="J6">
            <v>10500</v>
          </cell>
        </row>
        <row r="7">
          <cell r="B7" t="str">
            <v>2.1.2   Combustibles y lubricantes</v>
          </cell>
          <cell r="C7">
            <v>7300</v>
          </cell>
          <cell r="D7">
            <v>7300</v>
          </cell>
          <cell r="E7">
            <v>7300</v>
          </cell>
          <cell r="F7">
            <v>7300</v>
          </cell>
          <cell r="G7">
            <v>7300</v>
          </cell>
          <cell r="H7">
            <v>7300</v>
          </cell>
          <cell r="I7">
            <v>7300</v>
          </cell>
          <cell r="J7">
            <v>51100</v>
          </cell>
        </row>
        <row r="8">
          <cell r="B8" t="str">
            <v>2.3.2  Tarifas de servicios publicos</v>
          </cell>
          <cell r="C8">
            <v>22432.1325</v>
          </cell>
          <cell r="D8">
            <v>22432.1325</v>
          </cell>
          <cell r="E8">
            <v>22432.1325</v>
          </cell>
          <cell r="F8">
            <v>22432.1325</v>
          </cell>
          <cell r="G8">
            <v>22432.1325</v>
          </cell>
          <cell r="H8">
            <v>22432.1325</v>
          </cell>
          <cell r="I8">
            <v>22432.1325</v>
          </cell>
          <cell r="J8">
            <v>157024.92749999999</v>
          </cell>
        </row>
        <row r="9">
          <cell r="B9" t="str">
            <v>2.3.3.4      Otros servicios no personales  (GIP)</v>
          </cell>
          <cell r="C9">
            <v>7000</v>
          </cell>
          <cell r="D9">
            <v>15000</v>
          </cell>
          <cell r="E9">
            <v>15000</v>
          </cell>
          <cell r="F9">
            <v>15000</v>
          </cell>
          <cell r="G9">
            <v>15000</v>
          </cell>
          <cell r="H9">
            <v>15000</v>
          </cell>
          <cell r="I9">
            <v>15000</v>
          </cell>
          <cell r="J9">
            <v>97000</v>
          </cell>
        </row>
        <row r="10">
          <cell r="B10" t="str">
            <v>2.3.4  Mantenimiento y Reparacion</v>
          </cell>
          <cell r="C10">
            <v>8500</v>
          </cell>
          <cell r="D10">
            <v>8500</v>
          </cell>
          <cell r="E10">
            <v>8500</v>
          </cell>
          <cell r="F10">
            <v>8500</v>
          </cell>
          <cell r="G10">
            <v>8500</v>
          </cell>
          <cell r="H10">
            <v>8500</v>
          </cell>
          <cell r="I10">
            <v>8500</v>
          </cell>
          <cell r="J10">
            <v>59500</v>
          </cell>
        </row>
        <row r="11">
          <cell r="B11" t="str">
            <v>2.3.5   Alquileres</v>
          </cell>
          <cell r="C11">
            <v>6000</v>
          </cell>
          <cell r="D11">
            <v>6000</v>
          </cell>
          <cell r="E11">
            <v>6000</v>
          </cell>
          <cell r="F11">
            <v>6000</v>
          </cell>
          <cell r="G11">
            <v>6000</v>
          </cell>
          <cell r="H11">
            <v>6000</v>
          </cell>
          <cell r="I11">
            <v>6000</v>
          </cell>
          <cell r="J11">
            <v>42000</v>
          </cell>
        </row>
        <row r="12">
          <cell r="B12" t="str">
            <v>2.3.6.1      Vigilancia  (GIP)</v>
          </cell>
          <cell r="C12">
            <v>45244.229999999996</v>
          </cell>
          <cell r="D12">
            <v>35689.589999999997</v>
          </cell>
          <cell r="E12">
            <v>35689.589999999997</v>
          </cell>
          <cell r="F12">
            <v>35689.589999999997</v>
          </cell>
          <cell r="G12">
            <v>35689.589999999997</v>
          </cell>
          <cell r="H12">
            <v>35689.589999999997</v>
          </cell>
          <cell r="I12">
            <v>35689.589999999997</v>
          </cell>
          <cell r="J12">
            <v>259381.77000000002</v>
          </cell>
        </row>
        <row r="13">
          <cell r="B13" t="str">
            <v>2.3.6.3      Limpieza (GIP)</v>
          </cell>
          <cell r="C13">
            <v>1450</v>
          </cell>
          <cell r="D13">
            <v>1450</v>
          </cell>
          <cell r="E13">
            <v>1450</v>
          </cell>
          <cell r="F13">
            <v>1450</v>
          </cell>
          <cell r="G13">
            <v>1450</v>
          </cell>
          <cell r="H13">
            <v>1450</v>
          </cell>
          <cell r="I13">
            <v>1450</v>
          </cell>
          <cell r="J13">
            <v>10150</v>
          </cell>
        </row>
        <row r="14">
          <cell r="B14" t="str">
            <v>2.3.8.4      Otros no relacionados  a GIP</v>
          </cell>
          <cell r="C14">
            <v>59230.41</v>
          </cell>
          <cell r="D14">
            <v>43979.61</v>
          </cell>
          <cell r="E14">
            <v>44179.61</v>
          </cell>
          <cell r="F14">
            <v>44179.61</v>
          </cell>
          <cell r="G14">
            <v>43979.61</v>
          </cell>
          <cell r="H14">
            <v>44179.61</v>
          </cell>
          <cell r="I14">
            <v>43979.61</v>
          </cell>
          <cell r="J14">
            <v>323708.06999999995</v>
          </cell>
        </row>
        <row r="15">
          <cell r="B15" t="str">
            <v>2.5.2   Viaticos (GIP)</v>
          </cell>
          <cell r="C15">
            <v>9340</v>
          </cell>
          <cell r="D15">
            <v>9340</v>
          </cell>
          <cell r="E15">
            <v>9340</v>
          </cell>
          <cell r="F15">
            <v>9340</v>
          </cell>
          <cell r="G15">
            <v>9340</v>
          </cell>
          <cell r="H15">
            <v>9340</v>
          </cell>
          <cell r="I15">
            <v>9340</v>
          </cell>
          <cell r="J15">
            <v>65380</v>
          </cell>
        </row>
        <row r="16">
          <cell r="B16" t="str">
            <v>2.5.4.2      Otros no relacionados a GIP</v>
          </cell>
          <cell r="C16">
            <v>30500</v>
          </cell>
          <cell r="D16">
            <v>94000</v>
          </cell>
          <cell r="E16">
            <v>142500</v>
          </cell>
          <cell r="F16">
            <v>90500</v>
          </cell>
          <cell r="G16">
            <v>72000</v>
          </cell>
          <cell r="H16">
            <v>32500</v>
          </cell>
          <cell r="I16">
            <v>32500</v>
          </cell>
          <cell r="J16">
            <v>494500</v>
          </cell>
        </row>
        <row r="17">
          <cell r="B17" t="str">
            <v xml:space="preserve">2.6  Gastos Financieros               </v>
          </cell>
          <cell r="C17">
            <v>7788</v>
          </cell>
          <cell r="D17">
            <v>7788</v>
          </cell>
          <cell r="E17">
            <v>7788</v>
          </cell>
          <cell r="F17">
            <v>7788</v>
          </cell>
          <cell r="G17">
            <v>7788</v>
          </cell>
          <cell r="H17">
            <v>7788</v>
          </cell>
          <cell r="I17">
            <v>7788</v>
          </cell>
          <cell r="J17">
            <v>54516</v>
          </cell>
        </row>
        <row r="18">
          <cell r="B18" t="str">
            <v>3.3  Otros</v>
          </cell>
          <cell r="C18">
            <v>880662.31</v>
          </cell>
          <cell r="D18">
            <v>1180711.7782482067</v>
          </cell>
          <cell r="E18">
            <v>1055435.55</v>
          </cell>
          <cell r="F18">
            <v>2466177.4333333331</v>
          </cell>
          <cell r="G18">
            <v>13267290.607317107</v>
          </cell>
          <cell r="H18">
            <v>4325988.5414495589</v>
          </cell>
          <cell r="I18">
            <v>11222829.956566667</v>
          </cell>
          <cell r="J18">
            <v>34399096.176914878</v>
          </cell>
        </row>
        <row r="19">
          <cell r="B19" t="str">
            <v>Total general</v>
          </cell>
          <cell r="C19">
            <v>1086947.0825</v>
          </cell>
          <cell r="D19">
            <v>1433691.1107482067</v>
          </cell>
          <cell r="E19">
            <v>1357114.8825000001</v>
          </cell>
          <cell r="F19">
            <v>2715856.7658333331</v>
          </cell>
          <cell r="G19">
            <v>13498269.939817106</v>
          </cell>
          <cell r="H19">
            <v>4517667.8739495594</v>
          </cell>
          <cell r="I19">
            <v>11414309.289066667</v>
          </cell>
          <cell r="J19">
            <v>36023856.944414876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3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PI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2.1.2   Combustibles y lubricantes</v>
          </cell>
          <cell r="C6">
            <v>300</v>
          </cell>
          <cell r="D6">
            <v>300</v>
          </cell>
          <cell r="E6">
            <v>300</v>
          </cell>
          <cell r="F6">
            <v>300</v>
          </cell>
          <cell r="G6">
            <v>300</v>
          </cell>
          <cell r="H6">
            <v>300</v>
          </cell>
          <cell r="I6">
            <v>300</v>
          </cell>
          <cell r="J6">
            <v>2100</v>
          </cell>
        </row>
        <row r="7">
          <cell r="B7" t="str">
            <v>2.3.3.3      Asesorias (GIP)</v>
          </cell>
          <cell r="C7">
            <v>0</v>
          </cell>
          <cell r="D7">
            <v>0</v>
          </cell>
          <cell r="E7">
            <v>75000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75000</v>
          </cell>
        </row>
        <row r="8">
          <cell r="B8" t="str">
            <v>2.3.3.4      Otros servicios no personales  (GIP)</v>
          </cell>
          <cell r="C8">
            <v>18500</v>
          </cell>
          <cell r="D8">
            <v>18500</v>
          </cell>
          <cell r="E8">
            <v>18500</v>
          </cell>
          <cell r="F8">
            <v>18500</v>
          </cell>
          <cell r="G8">
            <v>18500</v>
          </cell>
          <cell r="H8">
            <v>18500</v>
          </cell>
          <cell r="I8">
            <v>18500</v>
          </cell>
          <cell r="J8">
            <v>129500</v>
          </cell>
        </row>
        <row r="9">
          <cell r="B9" t="str">
            <v>2.3.5   Alquileres</v>
          </cell>
          <cell r="C9">
            <v>4000</v>
          </cell>
          <cell r="D9">
            <v>4000</v>
          </cell>
          <cell r="E9">
            <v>4000</v>
          </cell>
          <cell r="F9">
            <v>4000</v>
          </cell>
          <cell r="G9">
            <v>4000</v>
          </cell>
          <cell r="H9">
            <v>4000</v>
          </cell>
          <cell r="I9">
            <v>4000</v>
          </cell>
          <cell r="J9">
            <v>28000</v>
          </cell>
        </row>
        <row r="10">
          <cell r="B10" t="str">
            <v>2.3.8.4      Otros no relacionados  a GIP</v>
          </cell>
          <cell r="C10">
            <v>8000</v>
          </cell>
          <cell r="D10">
            <v>8000</v>
          </cell>
          <cell r="E10">
            <v>8000</v>
          </cell>
          <cell r="F10">
            <v>8000</v>
          </cell>
          <cell r="G10">
            <v>8000</v>
          </cell>
          <cell r="H10">
            <v>8000</v>
          </cell>
          <cell r="I10">
            <v>8000</v>
          </cell>
          <cell r="J10">
            <v>56000</v>
          </cell>
        </row>
        <row r="11">
          <cell r="B11" t="str">
            <v>2.5.2   Viaticos (GIP)</v>
          </cell>
          <cell r="C11">
            <v>5450</v>
          </cell>
          <cell r="D11">
            <v>5450</v>
          </cell>
          <cell r="E11">
            <v>5450</v>
          </cell>
          <cell r="F11">
            <v>5450</v>
          </cell>
          <cell r="G11">
            <v>5450</v>
          </cell>
          <cell r="H11">
            <v>5450</v>
          </cell>
          <cell r="I11">
            <v>5450</v>
          </cell>
          <cell r="J11">
            <v>38150</v>
          </cell>
        </row>
        <row r="12">
          <cell r="B12" t="str">
            <v>2.5.4.2      Otros no relacionados a GIP</v>
          </cell>
          <cell r="C12">
            <v>14250</v>
          </cell>
          <cell r="D12">
            <v>14250</v>
          </cell>
          <cell r="E12">
            <v>14250</v>
          </cell>
          <cell r="F12">
            <v>14250</v>
          </cell>
          <cell r="G12">
            <v>14250</v>
          </cell>
          <cell r="H12">
            <v>14250</v>
          </cell>
          <cell r="I12">
            <v>14250</v>
          </cell>
          <cell r="J12">
            <v>99750</v>
          </cell>
        </row>
        <row r="13">
          <cell r="B13" t="str">
            <v>Total general</v>
          </cell>
          <cell r="C13">
            <v>50500</v>
          </cell>
          <cell r="D13">
            <v>50500</v>
          </cell>
          <cell r="E13">
            <v>125500</v>
          </cell>
          <cell r="F13">
            <v>50500</v>
          </cell>
          <cell r="G13">
            <v>50500</v>
          </cell>
          <cell r="H13">
            <v>50500</v>
          </cell>
          <cell r="I13">
            <v>50500</v>
          </cell>
          <cell r="J13">
            <v>428500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4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EC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2.3.8.4      Otros no relacionados  a GIP</v>
          </cell>
          <cell r="C6">
            <v>50684.51</v>
          </cell>
          <cell r="D6">
            <v>201440.576</v>
          </cell>
          <cell r="E6">
            <v>206084.15999999997</v>
          </cell>
          <cell r="F6">
            <v>293527.40000000002</v>
          </cell>
          <cell r="G6">
            <v>224864.5625</v>
          </cell>
          <cell r="H6">
            <v>176612.4375</v>
          </cell>
          <cell r="I6">
            <v>57730</v>
          </cell>
          <cell r="J6">
            <v>1210943.6460000002</v>
          </cell>
        </row>
        <row r="7">
          <cell r="B7" t="str">
            <v>2.5.2   Viaticos (GIP)</v>
          </cell>
          <cell r="C7">
            <v>5060</v>
          </cell>
          <cell r="D7">
            <v>5060</v>
          </cell>
          <cell r="E7">
            <v>5060</v>
          </cell>
          <cell r="F7">
            <v>5060</v>
          </cell>
          <cell r="G7">
            <v>5060</v>
          </cell>
          <cell r="H7">
            <v>5060</v>
          </cell>
          <cell r="I7">
            <v>5060</v>
          </cell>
          <cell r="J7">
            <v>35420</v>
          </cell>
        </row>
        <row r="8">
          <cell r="B8" t="str">
            <v xml:space="preserve">2.6  Gastos Financieros               </v>
          </cell>
          <cell r="C8">
            <v>500</v>
          </cell>
          <cell r="D8">
            <v>500</v>
          </cell>
          <cell r="E8">
            <v>500</v>
          </cell>
          <cell r="F8">
            <v>500</v>
          </cell>
          <cell r="G8">
            <v>500</v>
          </cell>
          <cell r="H8">
            <v>500</v>
          </cell>
          <cell r="I8">
            <v>500</v>
          </cell>
          <cell r="J8">
            <v>3500</v>
          </cell>
        </row>
        <row r="9">
          <cell r="B9" t="str">
            <v>Total general</v>
          </cell>
          <cell r="C9">
            <v>56244.51</v>
          </cell>
          <cell r="D9">
            <v>207000.576</v>
          </cell>
          <cell r="E9">
            <v>211644.15999999997</v>
          </cell>
          <cell r="F9">
            <v>299087.40000000002</v>
          </cell>
          <cell r="G9">
            <v>230424.5625</v>
          </cell>
          <cell r="H9">
            <v>182172.4375</v>
          </cell>
          <cell r="I9">
            <v>63290</v>
          </cell>
          <cell r="J9">
            <v>1249863.6460000002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5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PA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2.1.2   Combustibles y lubricantes</v>
          </cell>
          <cell r="C6">
            <v>500</v>
          </cell>
          <cell r="D6">
            <v>500</v>
          </cell>
          <cell r="E6">
            <v>500</v>
          </cell>
          <cell r="F6">
            <v>500</v>
          </cell>
          <cell r="G6">
            <v>500</v>
          </cell>
          <cell r="H6">
            <v>500</v>
          </cell>
          <cell r="I6">
            <v>500</v>
          </cell>
          <cell r="J6">
            <v>3500</v>
          </cell>
        </row>
        <row r="7">
          <cell r="B7" t="str">
            <v>2.3.3.4      Otros servicios no personales  (GIP)</v>
          </cell>
          <cell r="C7">
            <v>4000</v>
          </cell>
          <cell r="D7">
            <v>4000</v>
          </cell>
          <cell r="E7">
            <v>4000</v>
          </cell>
          <cell r="F7">
            <v>4000</v>
          </cell>
          <cell r="G7">
            <v>4000</v>
          </cell>
          <cell r="H7">
            <v>4000</v>
          </cell>
          <cell r="I7">
            <v>4000</v>
          </cell>
          <cell r="J7">
            <v>28000</v>
          </cell>
        </row>
        <row r="8">
          <cell r="B8" t="str">
            <v>2.3.4  Mantenimiento y Reparacion</v>
          </cell>
          <cell r="C8">
            <v>1900</v>
          </cell>
          <cell r="D8">
            <v>1900</v>
          </cell>
          <cell r="E8">
            <v>1900</v>
          </cell>
          <cell r="F8">
            <v>1900</v>
          </cell>
          <cell r="G8">
            <v>1900</v>
          </cell>
          <cell r="H8">
            <v>1900</v>
          </cell>
          <cell r="I8">
            <v>1900</v>
          </cell>
          <cell r="J8">
            <v>13300</v>
          </cell>
        </row>
        <row r="9">
          <cell r="B9" t="str">
            <v>2.3.5   Alquileres</v>
          </cell>
          <cell r="C9">
            <v>2250</v>
          </cell>
          <cell r="D9">
            <v>2250</v>
          </cell>
          <cell r="E9">
            <v>2250</v>
          </cell>
          <cell r="F9">
            <v>2250</v>
          </cell>
          <cell r="G9">
            <v>2250</v>
          </cell>
          <cell r="H9">
            <v>2250</v>
          </cell>
          <cell r="I9">
            <v>2250</v>
          </cell>
          <cell r="J9">
            <v>15750</v>
          </cell>
        </row>
        <row r="10">
          <cell r="B10" t="str">
            <v>2.3.8.4      Otros no relacionados  a GIP</v>
          </cell>
          <cell r="C10">
            <v>23307.599999999999</v>
          </cell>
          <cell r="D10">
            <v>19244.900000000001</v>
          </cell>
          <cell r="E10">
            <v>19544.900000000001</v>
          </cell>
          <cell r="F10">
            <v>19544.900000000001</v>
          </cell>
          <cell r="G10">
            <v>19244.900000000001</v>
          </cell>
          <cell r="H10">
            <v>19544.900000000001</v>
          </cell>
          <cell r="I10">
            <v>19244.900000000001</v>
          </cell>
          <cell r="J10">
            <v>139677</v>
          </cell>
        </row>
        <row r="11">
          <cell r="B11" t="str">
            <v>2.5.2   Viaticos (GIP)</v>
          </cell>
          <cell r="C11">
            <v>14580</v>
          </cell>
          <cell r="D11">
            <v>14580</v>
          </cell>
          <cell r="E11">
            <v>14580</v>
          </cell>
          <cell r="F11">
            <v>14580</v>
          </cell>
          <cell r="G11">
            <v>14580</v>
          </cell>
          <cell r="H11">
            <v>14580</v>
          </cell>
          <cell r="I11">
            <v>14580</v>
          </cell>
          <cell r="J11">
            <v>102060</v>
          </cell>
        </row>
        <row r="12">
          <cell r="B12" t="str">
            <v>2.5.4.2      Otros no relacionados a GIP</v>
          </cell>
          <cell r="C12">
            <v>15200</v>
          </cell>
          <cell r="D12">
            <v>35400</v>
          </cell>
          <cell r="E12">
            <v>34600</v>
          </cell>
          <cell r="F12">
            <v>43800</v>
          </cell>
          <cell r="G12">
            <v>30400</v>
          </cell>
          <cell r="H12">
            <v>29600</v>
          </cell>
          <cell r="I12">
            <v>30800</v>
          </cell>
          <cell r="J12">
            <v>219800</v>
          </cell>
        </row>
        <row r="13">
          <cell r="B13" t="str">
            <v xml:space="preserve">2.6  Gastos Financieros               </v>
          </cell>
          <cell r="C13">
            <v>6608</v>
          </cell>
          <cell r="D13">
            <v>6608</v>
          </cell>
          <cell r="E13">
            <v>6608</v>
          </cell>
          <cell r="F13">
            <v>6608</v>
          </cell>
          <cell r="G13">
            <v>6608</v>
          </cell>
          <cell r="H13">
            <v>6608</v>
          </cell>
          <cell r="I13">
            <v>6608</v>
          </cell>
          <cell r="J13">
            <v>46256</v>
          </cell>
        </row>
        <row r="14">
          <cell r="B14" t="str">
            <v>3.3  Otros</v>
          </cell>
          <cell r="C14">
            <v>1037276.142</v>
          </cell>
          <cell r="D14">
            <v>811165.14611666673</v>
          </cell>
          <cell r="E14">
            <v>752519.64000000013</v>
          </cell>
          <cell r="F14">
            <v>1133369.8785000001</v>
          </cell>
          <cell r="G14">
            <v>1317933.7844666669</v>
          </cell>
          <cell r="H14">
            <v>2179551.1453</v>
          </cell>
          <cell r="I14">
            <v>1681676.9105666666</v>
          </cell>
          <cell r="J14">
            <v>8913492.6469500009</v>
          </cell>
        </row>
        <row r="15">
          <cell r="B15" t="str">
            <v>Total general</v>
          </cell>
          <cell r="C15">
            <v>1105621.7420000001</v>
          </cell>
          <cell r="D15">
            <v>895648.04611666675</v>
          </cell>
          <cell r="E15">
            <v>836502.54000000015</v>
          </cell>
          <cell r="F15">
            <v>1226552.7785</v>
          </cell>
          <cell r="G15">
            <v>1397416.6844666668</v>
          </cell>
          <cell r="H15">
            <v>2258534.0452999999</v>
          </cell>
          <cell r="I15">
            <v>1761559.8105666665</v>
          </cell>
          <cell r="J15">
            <v>9481835.6469500009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6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FM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2.1.2   Combustibles y lubricantes</v>
          </cell>
          <cell r="C6">
            <v>500</v>
          </cell>
          <cell r="D6">
            <v>500</v>
          </cell>
          <cell r="E6">
            <v>500</v>
          </cell>
          <cell r="F6">
            <v>500</v>
          </cell>
          <cell r="G6">
            <v>500</v>
          </cell>
          <cell r="H6">
            <v>500</v>
          </cell>
          <cell r="I6">
            <v>500</v>
          </cell>
          <cell r="J6">
            <v>3500</v>
          </cell>
        </row>
        <row r="7">
          <cell r="B7" t="str">
            <v>2.5.2   Viaticos (GIP)</v>
          </cell>
          <cell r="C7">
            <v>5460</v>
          </cell>
          <cell r="D7">
            <v>5460</v>
          </cell>
          <cell r="E7">
            <v>5460</v>
          </cell>
          <cell r="F7">
            <v>5460</v>
          </cell>
          <cell r="G7">
            <v>5460</v>
          </cell>
          <cell r="H7">
            <v>5460</v>
          </cell>
          <cell r="I7">
            <v>5460</v>
          </cell>
          <cell r="J7">
            <v>38220</v>
          </cell>
        </row>
        <row r="8">
          <cell r="B8" t="str">
            <v>2.5.4.2      Otros no relacionados a GIP</v>
          </cell>
          <cell r="C8">
            <v>0</v>
          </cell>
          <cell r="D8">
            <v>0</v>
          </cell>
          <cell r="E8">
            <v>6000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6000</v>
          </cell>
        </row>
        <row r="9">
          <cell r="B9" t="str">
            <v xml:space="preserve">2.6  Gastos Financieros               </v>
          </cell>
          <cell r="C9">
            <v>3776</v>
          </cell>
          <cell r="D9">
            <v>3776</v>
          </cell>
          <cell r="E9">
            <v>3776</v>
          </cell>
          <cell r="F9">
            <v>3776</v>
          </cell>
          <cell r="G9">
            <v>3776</v>
          </cell>
          <cell r="H9">
            <v>3776</v>
          </cell>
          <cell r="I9">
            <v>3776</v>
          </cell>
          <cell r="J9">
            <v>26432</v>
          </cell>
        </row>
        <row r="10">
          <cell r="B10" t="str">
            <v>3.3  Otros</v>
          </cell>
          <cell r="C10">
            <v>31000</v>
          </cell>
          <cell r="D10">
            <v>36713.130000000005</v>
          </cell>
          <cell r="E10">
            <v>18826.2</v>
          </cell>
          <cell r="F10">
            <v>0</v>
          </cell>
          <cell r="G10">
            <v>288566.8</v>
          </cell>
          <cell r="H10">
            <v>119131</v>
          </cell>
          <cell r="I10">
            <v>25000</v>
          </cell>
          <cell r="J10">
            <v>519237.13</v>
          </cell>
        </row>
        <row r="11">
          <cell r="B11" t="str">
            <v>Total general</v>
          </cell>
          <cell r="C11">
            <v>40736</v>
          </cell>
          <cell r="D11">
            <v>46449.130000000005</v>
          </cell>
          <cell r="E11">
            <v>34562.199999999997</v>
          </cell>
          <cell r="F11">
            <v>9736</v>
          </cell>
          <cell r="G11">
            <v>298302.8</v>
          </cell>
          <cell r="H11">
            <v>128867</v>
          </cell>
          <cell r="I11">
            <v>34736</v>
          </cell>
          <cell r="J11">
            <v>593389.13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7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CM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2.3.3.2      Consultorias (GIP)</v>
          </cell>
          <cell r="C6">
            <v>0</v>
          </cell>
          <cell r="D6">
            <v>0</v>
          </cell>
          <cell r="E6">
            <v>400000</v>
          </cell>
          <cell r="F6">
            <v>0</v>
          </cell>
          <cell r="G6">
            <v>0</v>
          </cell>
          <cell r="H6">
            <v>50000</v>
          </cell>
          <cell r="I6">
            <v>0</v>
          </cell>
          <cell r="J6">
            <v>450000</v>
          </cell>
        </row>
        <row r="7">
          <cell r="B7" t="str">
            <v>2.3.5   Alquileres</v>
          </cell>
          <cell r="C7">
            <v>0</v>
          </cell>
          <cell r="D7">
            <v>3000</v>
          </cell>
          <cell r="E7">
            <v>0</v>
          </cell>
          <cell r="F7">
            <v>3000</v>
          </cell>
          <cell r="G7">
            <v>0</v>
          </cell>
          <cell r="H7">
            <v>3000</v>
          </cell>
          <cell r="I7">
            <v>0</v>
          </cell>
          <cell r="J7">
            <v>9000</v>
          </cell>
        </row>
        <row r="8">
          <cell r="B8" t="str">
            <v>2.5.2   Viaticos (GIP)</v>
          </cell>
          <cell r="C8">
            <v>0</v>
          </cell>
          <cell r="D8">
            <v>8000</v>
          </cell>
          <cell r="E8">
            <v>0</v>
          </cell>
          <cell r="F8">
            <v>8000</v>
          </cell>
          <cell r="G8">
            <v>0</v>
          </cell>
          <cell r="H8">
            <v>8000</v>
          </cell>
          <cell r="I8">
            <v>0</v>
          </cell>
          <cell r="J8">
            <v>24000</v>
          </cell>
        </row>
        <row r="9">
          <cell r="B9" t="str">
            <v xml:space="preserve">2.6  Gastos Financieros               </v>
          </cell>
          <cell r="C9">
            <v>3304</v>
          </cell>
          <cell r="D9">
            <v>3304</v>
          </cell>
          <cell r="E9">
            <v>3304</v>
          </cell>
          <cell r="F9">
            <v>3304</v>
          </cell>
          <cell r="G9">
            <v>3304</v>
          </cell>
          <cell r="H9">
            <v>3304</v>
          </cell>
          <cell r="I9">
            <v>3304</v>
          </cell>
          <cell r="J9">
            <v>23128</v>
          </cell>
        </row>
        <row r="10">
          <cell r="B10" t="str">
            <v>Total general</v>
          </cell>
          <cell r="C10">
            <v>3304</v>
          </cell>
          <cell r="D10">
            <v>14304</v>
          </cell>
          <cell r="E10">
            <v>403304</v>
          </cell>
          <cell r="F10">
            <v>14304</v>
          </cell>
          <cell r="G10">
            <v>3304</v>
          </cell>
          <cell r="H10">
            <v>64304</v>
          </cell>
          <cell r="I10">
            <v>3304</v>
          </cell>
          <cell r="J10">
            <v>506128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8">
          <cell r="L8">
            <v>13002.86</v>
          </cell>
        </row>
      </sheetData>
      <sheetData sheetId="51"/>
      <sheetData sheetId="52"/>
      <sheetData sheetId="53"/>
      <sheetData sheetId="5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ilias"/>
      <sheetName val="Clientes"/>
      <sheetName val="CENTRAL ! OV"/>
      <sheetName val="Centrales Nuevas"/>
      <sheetName val="DATA 97, 98, 99 y 2000"/>
      <sheetName val="ESTADO DE CLIENTES"/>
      <sheetName val="MERIDIAN"/>
      <sheetName val="NORSTAR"/>
    </sheetNames>
    <sheetDataSet>
      <sheetData sheetId="0">
        <row r="1">
          <cell r="A1" t="str">
            <v>CODFAM</v>
          </cell>
          <cell r="B1" t="str">
            <v>NOMFAMILIA</v>
          </cell>
        </row>
        <row r="2">
          <cell r="A2" t="str">
            <v>0101</v>
          </cell>
          <cell r="B2" t="str">
            <v>AMERITEC</v>
          </cell>
        </row>
        <row r="3">
          <cell r="A3" t="str">
            <v>0102</v>
          </cell>
          <cell r="B3" t="str">
            <v>INSUMOS PARA INSTALACION</v>
          </cell>
        </row>
        <row r="4">
          <cell r="A4" t="str">
            <v>0103</v>
          </cell>
          <cell r="B4" t="str">
            <v>NEWBRIDGE - ACC</v>
          </cell>
        </row>
        <row r="5">
          <cell r="A5" t="str">
            <v>0104</v>
          </cell>
          <cell r="B5" t="str">
            <v>NEWBRIDGE - MAINSTREET</v>
          </cell>
        </row>
        <row r="6">
          <cell r="A6" t="str">
            <v>0105</v>
          </cell>
          <cell r="B6" t="str">
            <v>NEWBRIDGE - VIVID</v>
          </cell>
        </row>
        <row r="7">
          <cell r="A7" t="str">
            <v>0106</v>
          </cell>
          <cell r="B7" t="str">
            <v>NEWNEET</v>
          </cell>
        </row>
        <row r="8">
          <cell r="A8" t="str">
            <v>0107</v>
          </cell>
          <cell r="B8" t="str">
            <v>NOKIA</v>
          </cell>
        </row>
        <row r="9">
          <cell r="A9" t="str">
            <v>0108</v>
          </cell>
          <cell r="B9" t="str">
            <v>CELULAR</v>
          </cell>
        </row>
        <row r="10">
          <cell r="A10" t="str">
            <v>0109</v>
          </cell>
          <cell r="B10" t="str">
            <v>NORDX/CDT-IBDN</v>
          </cell>
        </row>
        <row r="11">
          <cell r="A11" t="str">
            <v>0110</v>
          </cell>
          <cell r="B11" t="str">
            <v>NORTHERN - MERIDIAN</v>
          </cell>
        </row>
        <row r="12">
          <cell r="A12" t="str">
            <v>0111</v>
          </cell>
          <cell r="B12" t="str">
            <v>NORTHERN - NORSTAR</v>
          </cell>
        </row>
        <row r="13">
          <cell r="A13" t="str">
            <v>0112</v>
          </cell>
          <cell r="B13" t="str">
            <v>NORTHERN - SL1</v>
          </cell>
        </row>
        <row r="14">
          <cell r="A14" t="str">
            <v>0113</v>
          </cell>
          <cell r="B14" t="str">
            <v>PPC</v>
          </cell>
        </row>
        <row r="15">
          <cell r="A15" t="str">
            <v>0114</v>
          </cell>
          <cell r="B15" t="str">
            <v>PROTEL (TELEFONOS PUBLICOS)</v>
          </cell>
        </row>
        <row r="16">
          <cell r="A16" t="str">
            <v>0115</v>
          </cell>
          <cell r="B16" t="str">
            <v>SCIENTIFIC ATLANTA</v>
          </cell>
        </row>
        <row r="17">
          <cell r="A17" t="str">
            <v>0116</v>
          </cell>
          <cell r="B17" t="str">
            <v>SRTELECOM</v>
          </cell>
        </row>
        <row r="18">
          <cell r="A18" t="str">
            <v>0117</v>
          </cell>
          <cell r="B18" t="str">
            <v>TELULAR</v>
          </cell>
        </row>
        <row r="19">
          <cell r="A19" t="str">
            <v>0118</v>
          </cell>
          <cell r="B19" t="str">
            <v>VTEL (VIDEOCONFERENCIA)</v>
          </cell>
        </row>
        <row r="20">
          <cell r="A20" t="str">
            <v>0119</v>
          </cell>
          <cell r="B20" t="str">
            <v>WPT</v>
          </cell>
        </row>
        <row r="21">
          <cell r="A21" t="str">
            <v>0120</v>
          </cell>
          <cell r="B21" t="str">
            <v>DIGITAL TRANSMISION SYSTEM</v>
          </cell>
        </row>
        <row r="22">
          <cell r="A22" t="str">
            <v>0121</v>
          </cell>
          <cell r="B22" t="str">
            <v>NEXUS - PANDUIT</v>
          </cell>
        </row>
        <row r="23">
          <cell r="A23" t="str">
            <v>0122</v>
          </cell>
          <cell r="B23" t="str">
            <v>3COM</v>
          </cell>
        </row>
        <row r="24">
          <cell r="A24" t="str">
            <v>0123</v>
          </cell>
          <cell r="B24" t="str">
            <v>VITACOM</v>
          </cell>
        </row>
        <row r="25">
          <cell r="A25" t="str">
            <v>0124</v>
          </cell>
          <cell r="B25" t="str">
            <v>NORTHEN - COMPANION</v>
          </cell>
        </row>
        <row r="26">
          <cell r="A26" t="str">
            <v>0125</v>
          </cell>
          <cell r="B26" t="str">
            <v>NORTHERN - MAX - LINK - CCR</v>
          </cell>
        </row>
        <row r="27">
          <cell r="A27" t="str">
            <v>0127</v>
          </cell>
          <cell r="B27" t="str">
            <v>IDS</v>
          </cell>
        </row>
        <row r="28">
          <cell r="A28" t="str">
            <v>0128</v>
          </cell>
          <cell r="B28" t="str">
            <v>TECNOPHONE</v>
          </cell>
        </row>
        <row r="29">
          <cell r="A29" t="str">
            <v>0129</v>
          </cell>
          <cell r="B29" t="str">
            <v>TRANE</v>
          </cell>
        </row>
        <row r="30">
          <cell r="A30" t="str">
            <v>0130</v>
          </cell>
          <cell r="B30" t="str">
            <v>NEWBRIDGE - WEST END</v>
          </cell>
        </row>
        <row r="31">
          <cell r="A31" t="str">
            <v>0131</v>
          </cell>
          <cell r="B31" t="str">
            <v>POLYCOM</v>
          </cell>
        </row>
        <row r="32">
          <cell r="A32" t="str">
            <v>0132</v>
          </cell>
          <cell r="B32" t="str">
            <v>IVR</v>
          </cell>
        </row>
        <row r="33">
          <cell r="A33" t="str">
            <v>0133</v>
          </cell>
          <cell r="B33" t="str">
            <v>NORTHERN-MERCATOR</v>
          </cell>
        </row>
        <row r="34">
          <cell r="A34" t="str">
            <v>0134</v>
          </cell>
          <cell r="B34" t="str">
            <v>NORTHERN-SDH</v>
          </cell>
        </row>
        <row r="35">
          <cell r="A35" t="str">
            <v>0135</v>
          </cell>
          <cell r="B35" t="str">
            <v>MULTIPOINT NETWORKS</v>
          </cell>
        </row>
        <row r="36">
          <cell r="A36" t="str">
            <v>0136</v>
          </cell>
          <cell r="B36" t="str">
            <v>NORTECH</v>
          </cell>
        </row>
        <row r="37">
          <cell r="A37" t="str">
            <v>0137</v>
          </cell>
          <cell r="B37" t="str">
            <v>TICINO</v>
          </cell>
        </row>
        <row r="38">
          <cell r="A38" t="str">
            <v>0138</v>
          </cell>
          <cell r="B38" t="str">
            <v>ESNATECH</v>
          </cell>
        </row>
        <row r="39">
          <cell r="A39" t="str">
            <v>0139</v>
          </cell>
          <cell r="B39" t="str">
            <v>DIALOGIC CORPORATION</v>
          </cell>
        </row>
        <row r="40">
          <cell r="A40" t="str">
            <v>0140</v>
          </cell>
          <cell r="B40" t="str">
            <v>ERMEZ HARD &amp; SOFT</v>
          </cell>
        </row>
        <row r="41">
          <cell r="A41" t="str">
            <v>0141</v>
          </cell>
          <cell r="B41" t="str">
            <v>TELEXIS VIANET</v>
          </cell>
        </row>
        <row r="42">
          <cell r="A42" t="str">
            <v>0142</v>
          </cell>
          <cell r="B42" t="str">
            <v>LOOP EXTENDER</v>
          </cell>
        </row>
        <row r="43">
          <cell r="A43" t="str">
            <v>0143</v>
          </cell>
          <cell r="B43" t="str">
            <v>OTROS ARTICULOS PARA LA VENTA</v>
          </cell>
        </row>
        <row r="44">
          <cell r="A44" t="str">
            <v>0144</v>
          </cell>
          <cell r="B44" t="str">
            <v>MER COMMUNICATION SYSTEMS DE MEXICO S.A. DE C.V.</v>
          </cell>
        </row>
        <row r="45">
          <cell r="A45" t="str">
            <v>0145</v>
          </cell>
          <cell r="B45" t="str">
            <v>DSC COMMUNICATIONS CORPORATION</v>
          </cell>
        </row>
        <row r="46">
          <cell r="A46" t="str">
            <v>0146</v>
          </cell>
          <cell r="B46" t="str">
            <v>ACER</v>
          </cell>
        </row>
        <row r="47">
          <cell r="A47" t="str">
            <v>0147</v>
          </cell>
          <cell r="B47" t="str">
            <v>CANOEA PERKINS CORPORATION</v>
          </cell>
        </row>
        <row r="48">
          <cell r="A48" t="str">
            <v>0148</v>
          </cell>
          <cell r="B48" t="str">
            <v>TELESWITCH TELECOMMUNICATIONS</v>
          </cell>
        </row>
        <row r="49">
          <cell r="A49" t="str">
            <v>0149</v>
          </cell>
          <cell r="B49" t="str">
            <v>SPECIALIZED PRODUCTS COMPANY</v>
          </cell>
        </row>
        <row r="50">
          <cell r="A50" t="str">
            <v>0150</v>
          </cell>
          <cell r="B50" t="str">
            <v>DAKTRONICS, INC.</v>
          </cell>
        </row>
        <row r="51">
          <cell r="A51" t="str">
            <v>0151</v>
          </cell>
          <cell r="B51" t="str">
            <v>TRIMBLE NAVIGATION LIMITED</v>
          </cell>
        </row>
        <row r="52">
          <cell r="A52" t="str">
            <v>0152</v>
          </cell>
          <cell r="B52" t="str">
            <v>PAIR GAIN</v>
          </cell>
        </row>
        <row r="53">
          <cell r="A53" t="str">
            <v>0153</v>
          </cell>
          <cell r="B53" t="str">
            <v>ACER NETXUS INCORPORATED</v>
          </cell>
        </row>
        <row r="54">
          <cell r="A54" t="str">
            <v>0154</v>
          </cell>
          <cell r="B54" t="str">
            <v>MAGELLAN</v>
          </cell>
        </row>
        <row r="55">
          <cell r="A55" t="str">
            <v>0155</v>
          </cell>
          <cell r="B55" t="str">
            <v>PERIPHONICS</v>
          </cell>
        </row>
        <row r="56">
          <cell r="A56" t="str">
            <v>0156</v>
          </cell>
          <cell r="B56" t="str">
            <v>SOCIETY FOR WORDLWIDE INTERBANK FINANCIAL TELECOMM</v>
          </cell>
        </row>
        <row r="57">
          <cell r="A57" t="str">
            <v>0157</v>
          </cell>
          <cell r="B57" t="str">
            <v>BRITISH TELECOM</v>
          </cell>
        </row>
        <row r="58">
          <cell r="A58" t="str">
            <v>0158</v>
          </cell>
          <cell r="B58" t="str">
            <v>ORBCOMM INTERNATIONAL</v>
          </cell>
        </row>
        <row r="59">
          <cell r="A59" t="str">
            <v>0159</v>
          </cell>
          <cell r="B59" t="str">
            <v>MACDONALD DETTWILER</v>
          </cell>
        </row>
        <row r="60">
          <cell r="A60" t="str">
            <v>0160</v>
          </cell>
          <cell r="B60" t="str">
            <v>GENESYS</v>
          </cell>
        </row>
        <row r="61">
          <cell r="A61" t="str">
            <v>0161</v>
          </cell>
          <cell r="B61" t="str">
            <v>HARRIS</v>
          </cell>
        </row>
        <row r="62">
          <cell r="A62" t="str">
            <v>0162</v>
          </cell>
          <cell r="B62" t="str">
            <v>OPEN SOFT</v>
          </cell>
        </row>
        <row r="63">
          <cell r="A63" t="str">
            <v>0164</v>
          </cell>
          <cell r="B63" t="str">
            <v>CANOGA PERKINS</v>
          </cell>
        </row>
        <row r="64">
          <cell r="A64" t="str">
            <v>0165</v>
          </cell>
          <cell r="B64" t="str">
            <v>MOTOROLA</v>
          </cell>
        </row>
        <row r="65">
          <cell r="A65" t="str">
            <v>0166</v>
          </cell>
          <cell r="B65" t="str">
            <v>CLAVE 320</v>
          </cell>
        </row>
        <row r="66">
          <cell r="A66" t="str">
            <v>0167</v>
          </cell>
          <cell r="B66" t="str">
            <v>VTEL SMARTSTATION</v>
          </cell>
        </row>
        <row r="67">
          <cell r="A67" t="str">
            <v>0168</v>
          </cell>
          <cell r="B67" t="str">
            <v>DAKTRONICS</v>
          </cell>
        </row>
        <row r="68">
          <cell r="A68" t="str">
            <v>0169</v>
          </cell>
          <cell r="B68" t="str">
            <v>GENERAL ELECTRIC</v>
          </cell>
        </row>
        <row r="69">
          <cell r="A69" t="str">
            <v>0170</v>
          </cell>
          <cell r="B69" t="str">
            <v>DIGI INTERNATIONAL</v>
          </cell>
        </row>
        <row r="70">
          <cell r="A70" t="str">
            <v>0171</v>
          </cell>
          <cell r="B70" t="str">
            <v>APC</v>
          </cell>
        </row>
        <row r="71">
          <cell r="A71" t="str">
            <v>0172</v>
          </cell>
          <cell r="B71" t="str">
            <v>NORTHERN - TELEFONOS ANALOGICOS</v>
          </cell>
        </row>
        <row r="72">
          <cell r="A72" t="str">
            <v>0173</v>
          </cell>
          <cell r="B72" t="str">
            <v>TRANSITION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ala"/>
      <sheetName val="Cálculo de Sueldos"/>
      <sheetName val="Hoja2"/>
      <sheetName val="Resumen"/>
      <sheetName val="GAF - Org"/>
      <sheetName val="GSI - Org"/>
      <sheetName val="GDN - Org"/>
      <sheetName val="GFI - Org"/>
      <sheetName val="GCT - Org"/>
      <sheetName val="GPE - Org"/>
      <sheetName val="Hoja1"/>
      <sheetName val="Org - CND"/>
      <sheetName val="Niveles - Cargo"/>
      <sheetName val="TD"/>
      <sheetName val="Relación de Personal"/>
      <sheetName val="Proyeccion 2004 Mar"/>
      <sheetName val="276"/>
    </sheetNames>
    <sheetDataSet>
      <sheetData sheetId="0" refreshError="1"/>
      <sheetData sheetId="1">
        <row r="3">
          <cell r="C3">
            <v>192850</v>
          </cell>
        </row>
        <row r="6">
          <cell r="C6">
            <v>3200</v>
          </cell>
        </row>
        <row r="7">
          <cell r="C7">
            <v>7</v>
          </cell>
        </row>
        <row r="12">
          <cell r="D12">
            <v>0.70501851179673325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das FONAFE"/>
      <sheetName val="CC"/>
      <sheetName val="CONSOLIDADO"/>
      <sheetName val="Gastos"/>
      <sheetName val="F4"/>
      <sheetName val="22.10.15"/>
      <sheetName val=" GK FA PA FM"/>
      <sheetName val="PA"/>
      <sheetName val="FA"/>
      <sheetName val="FM"/>
      <sheetName val="EC"/>
      <sheetName val="GG"/>
      <sheetName val="OCI"/>
      <sheetName val="GAF"/>
      <sheetName val="GIP"/>
      <sheetName val="GL"/>
      <sheetName val="GO"/>
      <sheetName val="FA."/>
      <sheetName val="PA."/>
      <sheetName val="PI."/>
      <sheetName val="EC."/>
      <sheetName val="Hoja2"/>
      <sheetName val="Hoja1"/>
    </sheetNames>
    <sheetDataSet>
      <sheetData sheetId="0"/>
      <sheetData sheetId="1">
        <row r="4">
          <cell r="B4" t="str">
            <v>010</v>
          </cell>
          <cell r="C4" t="str">
            <v>010</v>
          </cell>
          <cell r="D4" t="str">
            <v>AMSAC - POR CREAR</v>
          </cell>
          <cell r="E4" t="str">
            <v>AM</v>
          </cell>
          <cell r="F4" t="str">
            <v>AM</v>
          </cell>
        </row>
        <row r="5">
          <cell r="B5" t="str">
            <v xml:space="preserve">0100      </v>
          </cell>
          <cell r="C5" t="str">
            <v xml:space="preserve">0100      </v>
          </cell>
          <cell r="D5" t="str">
            <v>Directorio</v>
          </cell>
          <cell r="E5" t="str">
            <v>DD</v>
          </cell>
          <cell r="F5" t="str">
            <v>DD</v>
          </cell>
        </row>
        <row r="6">
          <cell r="B6" t="str">
            <v xml:space="preserve">0101      </v>
          </cell>
          <cell r="C6" t="str">
            <v xml:space="preserve">0101      </v>
          </cell>
          <cell r="D6" t="str">
            <v>Gerencia General</v>
          </cell>
          <cell r="E6" t="str">
            <v>GG</v>
          </cell>
          <cell r="F6" t="str">
            <v>GG</v>
          </cell>
        </row>
        <row r="7">
          <cell r="B7" t="str">
            <v xml:space="preserve">0102      </v>
          </cell>
          <cell r="C7" t="str">
            <v xml:space="preserve">0101      </v>
          </cell>
          <cell r="D7" t="str">
            <v>Seguridad y Salud en el Trabajo</v>
          </cell>
          <cell r="E7" t="str">
            <v>SST</v>
          </cell>
          <cell r="F7" t="str">
            <v>GG</v>
          </cell>
        </row>
        <row r="8">
          <cell r="B8" t="str">
            <v xml:space="preserve">0103      </v>
          </cell>
          <cell r="C8" t="str">
            <v xml:space="preserve">0101      </v>
          </cell>
          <cell r="D8" t="str">
            <v>Imagen Institucional</v>
          </cell>
          <cell r="E8" t="str">
            <v>IMI</v>
          </cell>
          <cell r="F8" t="str">
            <v>GG</v>
          </cell>
        </row>
        <row r="9">
          <cell r="B9" t="str">
            <v xml:space="preserve">0104      </v>
          </cell>
          <cell r="C9" t="str">
            <v xml:space="preserve">0104      </v>
          </cell>
          <cell r="D9" t="str">
            <v>Oficina de Control Institucional</v>
          </cell>
          <cell r="E9" t="str">
            <v>OCI</v>
          </cell>
          <cell r="F9" t="str">
            <v>OCI</v>
          </cell>
        </row>
        <row r="10">
          <cell r="B10" t="str">
            <v xml:space="preserve">0105      </v>
          </cell>
          <cell r="C10" t="str">
            <v xml:space="preserve">0101      </v>
          </cell>
          <cell r="D10" t="str">
            <v>Oficina de Planeamiento y Mejora Continua</v>
          </cell>
          <cell r="E10" t="str">
            <v>OPMC</v>
          </cell>
          <cell r="F10" t="str">
            <v>GG</v>
          </cell>
        </row>
        <row r="11">
          <cell r="B11" t="str">
            <v xml:space="preserve">0106      </v>
          </cell>
          <cell r="C11" t="str">
            <v xml:space="preserve">0106      </v>
          </cell>
          <cell r="D11" t="str">
            <v>Gerencia de Administración y Finanzas</v>
          </cell>
          <cell r="E11" t="str">
            <v>GAF</v>
          </cell>
          <cell r="F11" t="str">
            <v>GAF</v>
          </cell>
        </row>
        <row r="12">
          <cell r="B12" t="str">
            <v xml:space="preserve">0107      </v>
          </cell>
          <cell r="C12" t="str">
            <v xml:space="preserve">0106      </v>
          </cell>
          <cell r="D12" t="str">
            <v>Departamento de Finanzas y Contabilidad</v>
          </cell>
          <cell r="E12" t="str">
            <v>DFC</v>
          </cell>
          <cell r="F12" t="str">
            <v>GAF</v>
          </cell>
        </row>
        <row r="13">
          <cell r="B13" t="str">
            <v xml:space="preserve">0108      </v>
          </cell>
          <cell r="C13" t="str">
            <v xml:space="preserve">0106      </v>
          </cell>
          <cell r="D13" t="str">
            <v>Departamento de Gestión Humana</v>
          </cell>
          <cell r="E13" t="str">
            <v>DGH</v>
          </cell>
          <cell r="F13" t="str">
            <v>GAF</v>
          </cell>
        </row>
        <row r="14">
          <cell r="B14" t="str">
            <v xml:space="preserve">0109      </v>
          </cell>
          <cell r="C14" t="str">
            <v xml:space="preserve">0106      </v>
          </cell>
          <cell r="D14" t="str">
            <v>Departamento de Administración y Logística</v>
          </cell>
          <cell r="E14" t="str">
            <v>DAL</v>
          </cell>
          <cell r="F14" t="str">
            <v>GAF</v>
          </cell>
        </row>
        <row r="15">
          <cell r="B15" t="str">
            <v xml:space="preserve">0110      </v>
          </cell>
          <cell r="C15" t="str">
            <v xml:space="preserve">0106      </v>
          </cell>
          <cell r="D15" t="str">
            <v>Departamento de TI y Comunicaciones</v>
          </cell>
          <cell r="E15" t="str">
            <v>TIC</v>
          </cell>
          <cell r="F15" t="str">
            <v>GAF</v>
          </cell>
        </row>
        <row r="16">
          <cell r="B16" t="str">
            <v xml:space="preserve">0111      </v>
          </cell>
          <cell r="C16" t="str">
            <v xml:space="preserve">0111      </v>
          </cell>
          <cell r="D16" t="str">
            <v>Gerencia de Inversión Privada</v>
          </cell>
          <cell r="E16" t="str">
            <v>GIP</v>
          </cell>
          <cell r="F16" t="str">
            <v>GIP</v>
          </cell>
        </row>
        <row r="17">
          <cell r="B17" t="str">
            <v xml:space="preserve">0112      </v>
          </cell>
          <cell r="C17" t="str">
            <v xml:space="preserve">0112      </v>
          </cell>
          <cell r="D17" t="str">
            <v>Gerencia Legal</v>
          </cell>
          <cell r="E17" t="str">
            <v>GL</v>
          </cell>
          <cell r="F17" t="str">
            <v>GL</v>
          </cell>
        </row>
        <row r="18">
          <cell r="B18" t="str">
            <v xml:space="preserve">0200      </v>
          </cell>
          <cell r="C18" t="str">
            <v xml:space="preserve">0200      </v>
          </cell>
          <cell r="D18" t="str">
            <v>Gerencia de Operaciones</v>
          </cell>
          <cell r="E18" t="str">
            <v>GO</v>
          </cell>
          <cell r="F18" t="str">
            <v>GO</v>
          </cell>
        </row>
        <row r="19">
          <cell r="B19" t="str">
            <v xml:space="preserve">0201      </v>
          </cell>
          <cell r="C19" t="str">
            <v xml:space="preserve">0200      </v>
          </cell>
          <cell r="D19" t="str">
            <v>Departamento de Ingeniería y Proyectos</v>
          </cell>
          <cell r="E19" t="str">
            <v>DIP</v>
          </cell>
          <cell r="F19" t="str">
            <v>GO</v>
          </cell>
        </row>
        <row r="20">
          <cell r="B20" t="str">
            <v xml:space="preserve">0202      </v>
          </cell>
          <cell r="C20" t="str">
            <v xml:space="preserve">0200      </v>
          </cell>
          <cell r="D20" t="str">
            <v>Departamento de Ejecución de Proyectos</v>
          </cell>
          <cell r="E20" t="str">
            <v>DEP</v>
          </cell>
          <cell r="F20" t="str">
            <v>GO</v>
          </cell>
        </row>
        <row r="21">
          <cell r="B21" t="str">
            <v xml:space="preserve">0203      </v>
          </cell>
          <cell r="C21" t="str">
            <v xml:space="preserve">0200      </v>
          </cell>
          <cell r="D21" t="str">
            <v>Departamento de Asuntos Ambientales</v>
          </cell>
          <cell r="E21" t="str">
            <v>DAA</v>
          </cell>
          <cell r="F21" t="str">
            <v>GO</v>
          </cell>
        </row>
        <row r="22">
          <cell r="B22" t="str">
            <v>0300</v>
          </cell>
          <cell r="C22" t="str">
            <v>0300</v>
          </cell>
          <cell r="D22" t="str">
            <v>Ventas</v>
          </cell>
          <cell r="E22" t="str">
            <v>V</v>
          </cell>
          <cell r="F22" t="str">
            <v>V</v>
          </cell>
        </row>
        <row r="23">
          <cell r="B23" t="str">
            <v>0301</v>
          </cell>
          <cell r="C23" t="str">
            <v xml:space="preserve">0101      </v>
          </cell>
          <cell r="D23" t="str">
            <v>Comercialización de Oro</v>
          </cell>
          <cell r="E23" t="str">
            <v>CO</v>
          </cell>
          <cell r="F23" t="str">
            <v>GG</v>
          </cell>
        </row>
        <row r="24">
          <cell r="B24" t="str">
            <v>0400</v>
          </cell>
          <cell r="C24" t="str">
            <v>0400</v>
          </cell>
          <cell r="D24" t="str">
            <v>Financieros</v>
          </cell>
          <cell r="E24" t="str">
            <v>F</v>
          </cell>
          <cell r="F24" t="str">
            <v>F</v>
          </cell>
        </row>
        <row r="25">
          <cell r="B25" t="str">
            <v xml:space="preserve">0901      </v>
          </cell>
          <cell r="C25" t="str">
            <v xml:space="preserve">0901      </v>
          </cell>
          <cell r="D25" t="str">
            <v>Fideicomiso Ambiental</v>
          </cell>
          <cell r="E25" t="str">
            <v>FA</v>
          </cell>
          <cell r="F25" t="str">
            <v>FA</v>
          </cell>
        </row>
        <row r="26">
          <cell r="B26" t="str">
            <v xml:space="preserve">0902      </v>
          </cell>
          <cell r="C26" t="str">
            <v xml:space="preserve">0902      </v>
          </cell>
          <cell r="D26" t="str">
            <v>Pasivos de Alto Riesgo</v>
          </cell>
          <cell r="E26" t="str">
            <v>PA</v>
          </cell>
          <cell r="F26" t="str">
            <v>PA</v>
          </cell>
        </row>
        <row r="27">
          <cell r="B27" t="str">
            <v xml:space="preserve">0903      </v>
          </cell>
          <cell r="C27" t="str">
            <v xml:space="preserve">0903      </v>
          </cell>
          <cell r="D27" t="str">
            <v>Convenios con Pro- Inversion</v>
          </cell>
          <cell r="E27" t="str">
            <v>PI</v>
          </cell>
          <cell r="F27" t="str">
            <v>PI</v>
          </cell>
        </row>
        <row r="28">
          <cell r="B28" t="str">
            <v xml:space="preserve">0904      </v>
          </cell>
          <cell r="C28" t="str">
            <v xml:space="preserve">0904      </v>
          </cell>
          <cell r="D28" t="str">
            <v>Encargos Especiales</v>
          </cell>
          <cell r="E28" t="str">
            <v>EC</v>
          </cell>
          <cell r="F28" t="str">
            <v>EC</v>
          </cell>
        </row>
        <row r="29">
          <cell r="B29" t="str">
            <v>0905</v>
          </cell>
          <cell r="C29" t="str">
            <v>0905</v>
          </cell>
          <cell r="D29" t="str">
            <v>Fideicomiso Cluster Minero Sechura</v>
          </cell>
          <cell r="E29" t="str">
            <v>CM</v>
          </cell>
          <cell r="F29" t="str">
            <v>CM</v>
          </cell>
        </row>
        <row r="30">
          <cell r="B30" t="str">
            <v>0906</v>
          </cell>
          <cell r="C30" t="str">
            <v>0906</v>
          </cell>
          <cell r="D30" t="str">
            <v>Encargos MINEM</v>
          </cell>
          <cell r="E30" t="str">
            <v>EM</v>
          </cell>
          <cell r="F30" t="str">
            <v>EM</v>
          </cell>
        </row>
        <row r="31">
          <cell r="B31" t="str">
            <v>1000</v>
          </cell>
          <cell r="C31" t="str">
            <v>1000</v>
          </cell>
          <cell r="D31" t="str">
            <v>FONAM</v>
          </cell>
          <cell r="E31" t="str">
            <v>FON</v>
          </cell>
          <cell r="F31" t="str">
            <v>FON</v>
          </cell>
        </row>
        <row r="32">
          <cell r="B32" t="str">
            <v>64PAM</v>
          </cell>
          <cell r="C32" t="str">
            <v>64PAM</v>
          </cell>
          <cell r="D32" t="str">
            <v>64PAM</v>
          </cell>
          <cell r="E32" t="str">
            <v>64PAM</v>
          </cell>
          <cell r="F32" t="str">
            <v>64PAM</v>
          </cell>
        </row>
        <row r="33">
          <cell r="B33" t="str">
            <v>FM</v>
          </cell>
          <cell r="C33" t="str">
            <v>FM</v>
          </cell>
          <cell r="D33" t="str">
            <v>FM</v>
          </cell>
          <cell r="E33" t="str">
            <v>FM</v>
          </cell>
          <cell r="F33" t="str">
            <v>FM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C.SERV"/>
      <sheetName val="Cargo Dev"/>
      <sheetName val="Cargo Comp"/>
      <sheetName val="ORDENES"/>
      <sheetName val="ORDEN DE SERVICIO"/>
      <sheetName val="ORDEN DE COMPRA"/>
      <sheetName val="Conformidad"/>
      <sheetName val="Items"/>
      <sheetName val="REBAJA"/>
      <sheetName val="Cargo Prov"/>
      <sheetName val="ORD2005"/>
      <sheetName val="CATBIEN"/>
      <sheetName val="campo memo"/>
      <sheetName val="proveedor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Presidencia</v>
          </cell>
          <cell r="C2" t="str">
            <v>ORDEN DE COMPRA</v>
          </cell>
        </row>
        <row r="3">
          <cell r="A3" t="str">
            <v>Secretaría Técnica</v>
          </cell>
          <cell r="C3" t="str">
            <v>ORDEN DE SERVICIO</v>
          </cell>
        </row>
        <row r="4">
          <cell r="A4" t="str">
            <v>Gabinete de Asesores</v>
          </cell>
          <cell r="C4" t="str">
            <v>ORDEN DE PASAJE</v>
          </cell>
        </row>
        <row r="5">
          <cell r="A5" t="str">
            <v>Gerencia de Administración y Finanzas</v>
          </cell>
        </row>
        <row r="6">
          <cell r="A6" t="str">
            <v>Gerencia de Fortalecimiento Local</v>
          </cell>
        </row>
        <row r="7">
          <cell r="A7" t="str">
            <v>Gerencia de Transferencias y Acreditación</v>
          </cell>
        </row>
        <row r="8">
          <cell r="A8" t="str">
            <v>Gerencia de Desarrollo e Integración Territorial</v>
          </cell>
        </row>
        <row r="9">
          <cell r="A9" t="str">
            <v>Gerencia de Planeamiento y Desarrollo</v>
          </cell>
        </row>
        <row r="10">
          <cell r="A10" t="str">
            <v>Oficina de Sistemas</v>
          </cell>
        </row>
        <row r="11">
          <cell r="A11" t="str">
            <v>Gerencia Legal</v>
          </cell>
        </row>
        <row r="12">
          <cell r="A12" t="str">
            <v>Oficina de  Cooperación Internacional</v>
          </cell>
        </row>
        <row r="13">
          <cell r="A13" t="str">
            <v>Unidad de Logística</v>
          </cell>
        </row>
        <row r="14">
          <cell r="A14" t="str">
            <v>Unidad de Recursos Humanos</v>
          </cell>
        </row>
        <row r="15">
          <cell r="A15" t="str">
            <v>Oficina de Finanzas</v>
          </cell>
        </row>
        <row r="16">
          <cell r="A16" t="str">
            <v>Oficina de Comunicaciones</v>
          </cell>
        </row>
        <row r="17">
          <cell r="A17" t="str">
            <v>Oficina Territorial CND-NORTE</v>
          </cell>
        </row>
        <row r="18">
          <cell r="A18" t="str">
            <v>Varias dependencias</v>
          </cell>
        </row>
        <row r="19">
          <cell r="A19" t="str">
            <v>Gerencia de Capacitación y Asistencia Técnica</v>
          </cell>
        </row>
        <row r="20">
          <cell r="A20" t="str">
            <v>Gerencia de Gestión Pública Descentralizada</v>
          </cell>
        </row>
        <row r="21">
          <cell r="A21" t="str">
            <v>Oficina Territorial CND-NORTE</v>
          </cell>
        </row>
        <row r="22">
          <cell r="A22" t="str">
            <v>Gerencia de Administración y Finanzas / Unidad de Logística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123"/>
  <sheetViews>
    <sheetView showGridLines="0" tabSelected="1" zoomScale="110" zoomScaleNormal="110" workbookViewId="0">
      <pane xSplit="3" ySplit="7" topLeftCell="D8" activePane="bottomRight" state="frozen"/>
      <selection activeCell="F83" sqref="F83:Q83"/>
      <selection pane="topRight" activeCell="F83" sqref="F83:Q83"/>
      <selection pane="bottomLeft" activeCell="F83" sqref="F83:Q83"/>
      <selection pane="bottomRight" activeCell="D11" sqref="D11"/>
    </sheetView>
  </sheetViews>
  <sheetFormatPr baseColWidth="10" defaultRowHeight="11.25"/>
  <cols>
    <col min="1" max="1" width="0.7109375" style="1" customWidth="1"/>
    <col min="2" max="2" width="3.85546875" style="1" hidden="1" customWidth="1"/>
    <col min="3" max="3" width="40" style="1" customWidth="1"/>
    <col min="4" max="4" width="9.5703125" style="1" customWidth="1"/>
    <col min="5" max="5" width="10.140625" style="1" customWidth="1"/>
    <col min="6" max="6" width="10.7109375" style="1" customWidth="1"/>
    <col min="7" max="18" width="9.5703125" style="1" customWidth="1"/>
    <col min="19" max="22" width="9.85546875" style="1" hidden="1" customWidth="1"/>
    <col min="23" max="23" width="10.42578125" style="1" customWidth="1"/>
    <col min="24" max="24" width="11.7109375" style="1" customWidth="1"/>
    <col min="25" max="25" width="12.42578125" style="1" customWidth="1"/>
    <col min="26" max="27" width="12.5703125" style="1" customWidth="1"/>
    <col min="28" max="220" width="11.42578125" style="1"/>
    <col min="221" max="221" width="0.85546875" style="1" customWidth="1"/>
    <col min="222" max="222" width="40.7109375" style="1" customWidth="1"/>
    <col min="223" max="223" width="10.5703125" style="1" customWidth="1"/>
    <col min="224" max="224" width="10.140625" style="1" customWidth="1"/>
    <col min="225" max="225" width="10.7109375" style="1" customWidth="1"/>
    <col min="226" max="226" width="5.85546875" style="1" bestFit="1" customWidth="1"/>
    <col min="227" max="227" width="7.7109375" style="1" bestFit="1" customWidth="1"/>
    <col min="228" max="228" width="6.42578125" style="1" bestFit="1" customWidth="1"/>
    <col min="229" max="229" width="5.28515625" style="1" bestFit="1" customWidth="1"/>
    <col min="230" max="230" width="8.7109375" style="1" bestFit="1" customWidth="1"/>
    <col min="231" max="231" width="5.140625" style="1" bestFit="1" customWidth="1"/>
    <col min="232" max="232" width="5" style="1" bestFit="1" customWidth="1"/>
    <col min="233" max="233" width="7.42578125" style="1" bestFit="1" customWidth="1"/>
    <col min="234" max="234" width="9.28515625" style="1" customWidth="1"/>
    <col min="235" max="235" width="7.85546875" style="1" bestFit="1" customWidth="1"/>
    <col min="236" max="236" width="9.42578125" style="1" bestFit="1" customWidth="1"/>
    <col min="237" max="237" width="9.28515625" style="1" customWidth="1"/>
    <col min="238" max="238" width="7.140625" style="1" customWidth="1"/>
    <col min="239" max="239" width="5.85546875" style="1" customWidth="1"/>
    <col min="240" max="240" width="6" style="1" bestFit="1" customWidth="1"/>
    <col min="241" max="241" width="6.5703125" style="1" bestFit="1" customWidth="1"/>
    <col min="242" max="242" width="5.85546875" style="1" bestFit="1" customWidth="1"/>
    <col min="243" max="243" width="11.7109375" style="1" customWidth="1"/>
    <col min="244" max="244" width="12.42578125" style="1" customWidth="1"/>
    <col min="245" max="476" width="11.42578125" style="1"/>
    <col min="477" max="477" width="0.85546875" style="1" customWidth="1"/>
    <col min="478" max="478" width="40.7109375" style="1" customWidth="1"/>
    <col min="479" max="479" width="10.5703125" style="1" customWidth="1"/>
    <col min="480" max="480" width="10.140625" style="1" customWidth="1"/>
    <col min="481" max="481" width="10.7109375" style="1" customWidth="1"/>
    <col min="482" max="482" width="5.85546875" style="1" bestFit="1" customWidth="1"/>
    <col min="483" max="483" width="7.7109375" style="1" bestFit="1" customWidth="1"/>
    <col min="484" max="484" width="6.42578125" style="1" bestFit="1" customWidth="1"/>
    <col min="485" max="485" width="5.28515625" style="1" bestFit="1" customWidth="1"/>
    <col min="486" max="486" width="8.7109375" style="1" bestFit="1" customWidth="1"/>
    <col min="487" max="487" width="5.140625" style="1" bestFit="1" customWidth="1"/>
    <col min="488" max="488" width="5" style="1" bestFit="1" customWidth="1"/>
    <col min="489" max="489" width="7.42578125" style="1" bestFit="1" customWidth="1"/>
    <col min="490" max="490" width="9.28515625" style="1" customWidth="1"/>
    <col min="491" max="491" width="7.85546875" style="1" bestFit="1" customWidth="1"/>
    <col min="492" max="492" width="9.42578125" style="1" bestFit="1" customWidth="1"/>
    <col min="493" max="493" width="9.28515625" style="1" customWidth="1"/>
    <col min="494" max="494" width="7.140625" style="1" customWidth="1"/>
    <col min="495" max="495" width="5.85546875" style="1" customWidth="1"/>
    <col min="496" max="496" width="6" style="1" bestFit="1" customWidth="1"/>
    <col min="497" max="497" width="6.5703125" style="1" bestFit="1" customWidth="1"/>
    <col min="498" max="498" width="5.85546875" style="1" bestFit="1" customWidth="1"/>
    <col min="499" max="499" width="11.7109375" style="1" customWidth="1"/>
    <col min="500" max="500" width="12.42578125" style="1" customWidth="1"/>
    <col min="501" max="732" width="11.42578125" style="1"/>
    <col min="733" max="733" width="0.85546875" style="1" customWidth="1"/>
    <col min="734" max="734" width="40.7109375" style="1" customWidth="1"/>
    <col min="735" max="735" width="10.5703125" style="1" customWidth="1"/>
    <col min="736" max="736" width="10.140625" style="1" customWidth="1"/>
    <col min="737" max="737" width="10.7109375" style="1" customWidth="1"/>
    <col min="738" max="738" width="5.85546875" style="1" bestFit="1" customWidth="1"/>
    <col min="739" max="739" width="7.7109375" style="1" bestFit="1" customWidth="1"/>
    <col min="740" max="740" width="6.42578125" style="1" bestFit="1" customWidth="1"/>
    <col min="741" max="741" width="5.28515625" style="1" bestFit="1" customWidth="1"/>
    <col min="742" max="742" width="8.7109375" style="1" bestFit="1" customWidth="1"/>
    <col min="743" max="743" width="5.140625" style="1" bestFit="1" customWidth="1"/>
    <col min="744" max="744" width="5" style="1" bestFit="1" customWidth="1"/>
    <col min="745" max="745" width="7.42578125" style="1" bestFit="1" customWidth="1"/>
    <col min="746" max="746" width="9.28515625" style="1" customWidth="1"/>
    <col min="747" max="747" width="7.85546875" style="1" bestFit="1" customWidth="1"/>
    <col min="748" max="748" width="9.42578125" style="1" bestFit="1" customWidth="1"/>
    <col min="749" max="749" width="9.28515625" style="1" customWidth="1"/>
    <col min="750" max="750" width="7.140625" style="1" customWidth="1"/>
    <col min="751" max="751" width="5.85546875" style="1" customWidth="1"/>
    <col min="752" max="752" width="6" style="1" bestFit="1" customWidth="1"/>
    <col min="753" max="753" width="6.5703125" style="1" bestFit="1" customWidth="1"/>
    <col min="754" max="754" width="5.85546875" style="1" bestFit="1" customWidth="1"/>
    <col min="755" max="755" width="11.7109375" style="1" customWidth="1"/>
    <col min="756" max="756" width="12.42578125" style="1" customWidth="1"/>
    <col min="757" max="988" width="11.42578125" style="1"/>
    <col min="989" max="989" width="0.85546875" style="1" customWidth="1"/>
    <col min="990" max="990" width="40.7109375" style="1" customWidth="1"/>
    <col min="991" max="991" width="10.5703125" style="1" customWidth="1"/>
    <col min="992" max="992" width="10.140625" style="1" customWidth="1"/>
    <col min="993" max="993" width="10.7109375" style="1" customWidth="1"/>
    <col min="994" max="994" width="5.85546875" style="1" bestFit="1" customWidth="1"/>
    <col min="995" max="995" width="7.7109375" style="1" bestFit="1" customWidth="1"/>
    <col min="996" max="996" width="6.42578125" style="1" bestFit="1" customWidth="1"/>
    <col min="997" max="997" width="5.28515625" style="1" bestFit="1" customWidth="1"/>
    <col min="998" max="998" width="8.7109375" style="1" bestFit="1" customWidth="1"/>
    <col min="999" max="999" width="5.140625" style="1" bestFit="1" customWidth="1"/>
    <col min="1000" max="1000" width="5" style="1" bestFit="1" customWidth="1"/>
    <col min="1001" max="1001" width="7.42578125" style="1" bestFit="1" customWidth="1"/>
    <col min="1002" max="1002" width="9.28515625" style="1" customWidth="1"/>
    <col min="1003" max="1003" width="7.85546875" style="1" bestFit="1" customWidth="1"/>
    <col min="1004" max="1004" width="9.42578125" style="1" bestFit="1" customWidth="1"/>
    <col min="1005" max="1005" width="9.28515625" style="1" customWidth="1"/>
    <col min="1006" max="1006" width="7.140625" style="1" customWidth="1"/>
    <col min="1007" max="1007" width="5.85546875" style="1" customWidth="1"/>
    <col min="1008" max="1008" width="6" style="1" bestFit="1" customWidth="1"/>
    <col min="1009" max="1009" width="6.5703125" style="1" bestFit="1" customWidth="1"/>
    <col min="1010" max="1010" width="5.85546875" style="1" bestFit="1" customWidth="1"/>
    <col min="1011" max="1011" width="11.7109375" style="1" customWidth="1"/>
    <col min="1012" max="1012" width="12.42578125" style="1" customWidth="1"/>
    <col min="1013" max="1244" width="11.42578125" style="1"/>
    <col min="1245" max="1245" width="0.85546875" style="1" customWidth="1"/>
    <col min="1246" max="1246" width="40.7109375" style="1" customWidth="1"/>
    <col min="1247" max="1247" width="10.5703125" style="1" customWidth="1"/>
    <col min="1248" max="1248" width="10.140625" style="1" customWidth="1"/>
    <col min="1249" max="1249" width="10.7109375" style="1" customWidth="1"/>
    <col min="1250" max="1250" width="5.85546875" style="1" bestFit="1" customWidth="1"/>
    <col min="1251" max="1251" width="7.7109375" style="1" bestFit="1" customWidth="1"/>
    <col min="1252" max="1252" width="6.42578125" style="1" bestFit="1" customWidth="1"/>
    <col min="1253" max="1253" width="5.28515625" style="1" bestFit="1" customWidth="1"/>
    <col min="1254" max="1254" width="8.7109375" style="1" bestFit="1" customWidth="1"/>
    <col min="1255" max="1255" width="5.140625" style="1" bestFit="1" customWidth="1"/>
    <col min="1256" max="1256" width="5" style="1" bestFit="1" customWidth="1"/>
    <col min="1257" max="1257" width="7.42578125" style="1" bestFit="1" customWidth="1"/>
    <col min="1258" max="1258" width="9.28515625" style="1" customWidth="1"/>
    <col min="1259" max="1259" width="7.85546875" style="1" bestFit="1" customWidth="1"/>
    <col min="1260" max="1260" width="9.42578125" style="1" bestFit="1" customWidth="1"/>
    <col min="1261" max="1261" width="9.28515625" style="1" customWidth="1"/>
    <col min="1262" max="1262" width="7.140625" style="1" customWidth="1"/>
    <col min="1263" max="1263" width="5.85546875" style="1" customWidth="1"/>
    <col min="1264" max="1264" width="6" style="1" bestFit="1" customWidth="1"/>
    <col min="1265" max="1265" width="6.5703125" style="1" bestFit="1" customWidth="1"/>
    <col min="1266" max="1266" width="5.85546875" style="1" bestFit="1" customWidth="1"/>
    <col min="1267" max="1267" width="11.7109375" style="1" customWidth="1"/>
    <col min="1268" max="1268" width="12.42578125" style="1" customWidth="1"/>
    <col min="1269" max="1500" width="11.42578125" style="1"/>
    <col min="1501" max="1501" width="0.85546875" style="1" customWidth="1"/>
    <col min="1502" max="1502" width="40.7109375" style="1" customWidth="1"/>
    <col min="1503" max="1503" width="10.5703125" style="1" customWidth="1"/>
    <col min="1504" max="1504" width="10.140625" style="1" customWidth="1"/>
    <col min="1505" max="1505" width="10.7109375" style="1" customWidth="1"/>
    <col min="1506" max="1506" width="5.85546875" style="1" bestFit="1" customWidth="1"/>
    <col min="1507" max="1507" width="7.7109375" style="1" bestFit="1" customWidth="1"/>
    <col min="1508" max="1508" width="6.42578125" style="1" bestFit="1" customWidth="1"/>
    <col min="1509" max="1509" width="5.28515625" style="1" bestFit="1" customWidth="1"/>
    <col min="1510" max="1510" width="8.7109375" style="1" bestFit="1" customWidth="1"/>
    <col min="1511" max="1511" width="5.140625" style="1" bestFit="1" customWidth="1"/>
    <col min="1512" max="1512" width="5" style="1" bestFit="1" customWidth="1"/>
    <col min="1513" max="1513" width="7.42578125" style="1" bestFit="1" customWidth="1"/>
    <col min="1514" max="1514" width="9.28515625" style="1" customWidth="1"/>
    <col min="1515" max="1515" width="7.85546875" style="1" bestFit="1" customWidth="1"/>
    <col min="1516" max="1516" width="9.42578125" style="1" bestFit="1" customWidth="1"/>
    <col min="1517" max="1517" width="9.28515625" style="1" customWidth="1"/>
    <col min="1518" max="1518" width="7.140625" style="1" customWidth="1"/>
    <col min="1519" max="1519" width="5.85546875" style="1" customWidth="1"/>
    <col min="1520" max="1520" width="6" style="1" bestFit="1" customWidth="1"/>
    <col min="1521" max="1521" width="6.5703125" style="1" bestFit="1" customWidth="1"/>
    <col min="1522" max="1522" width="5.85546875" style="1" bestFit="1" customWidth="1"/>
    <col min="1523" max="1523" width="11.7109375" style="1" customWidth="1"/>
    <col min="1524" max="1524" width="12.42578125" style="1" customWidth="1"/>
    <col min="1525" max="1756" width="11.42578125" style="1"/>
    <col min="1757" max="1757" width="0.85546875" style="1" customWidth="1"/>
    <col min="1758" max="1758" width="40.7109375" style="1" customWidth="1"/>
    <col min="1759" max="1759" width="10.5703125" style="1" customWidth="1"/>
    <col min="1760" max="1760" width="10.140625" style="1" customWidth="1"/>
    <col min="1761" max="1761" width="10.7109375" style="1" customWidth="1"/>
    <col min="1762" max="1762" width="5.85546875" style="1" bestFit="1" customWidth="1"/>
    <col min="1763" max="1763" width="7.7109375" style="1" bestFit="1" customWidth="1"/>
    <col min="1764" max="1764" width="6.42578125" style="1" bestFit="1" customWidth="1"/>
    <col min="1765" max="1765" width="5.28515625" style="1" bestFit="1" customWidth="1"/>
    <col min="1766" max="1766" width="8.7109375" style="1" bestFit="1" customWidth="1"/>
    <col min="1767" max="1767" width="5.140625" style="1" bestFit="1" customWidth="1"/>
    <col min="1768" max="1768" width="5" style="1" bestFit="1" customWidth="1"/>
    <col min="1769" max="1769" width="7.42578125" style="1" bestFit="1" customWidth="1"/>
    <col min="1770" max="1770" width="9.28515625" style="1" customWidth="1"/>
    <col min="1771" max="1771" width="7.85546875" style="1" bestFit="1" customWidth="1"/>
    <col min="1772" max="1772" width="9.42578125" style="1" bestFit="1" customWidth="1"/>
    <col min="1773" max="1773" width="9.28515625" style="1" customWidth="1"/>
    <col min="1774" max="1774" width="7.140625" style="1" customWidth="1"/>
    <col min="1775" max="1775" width="5.85546875" style="1" customWidth="1"/>
    <col min="1776" max="1776" width="6" style="1" bestFit="1" customWidth="1"/>
    <col min="1777" max="1777" width="6.5703125" style="1" bestFit="1" customWidth="1"/>
    <col min="1778" max="1778" width="5.85546875" style="1" bestFit="1" customWidth="1"/>
    <col min="1779" max="1779" width="11.7109375" style="1" customWidth="1"/>
    <col min="1780" max="1780" width="12.42578125" style="1" customWidth="1"/>
    <col min="1781" max="2012" width="11.42578125" style="1"/>
    <col min="2013" max="2013" width="0.85546875" style="1" customWidth="1"/>
    <col min="2014" max="2014" width="40.7109375" style="1" customWidth="1"/>
    <col min="2015" max="2015" width="10.5703125" style="1" customWidth="1"/>
    <col min="2016" max="2016" width="10.140625" style="1" customWidth="1"/>
    <col min="2017" max="2017" width="10.7109375" style="1" customWidth="1"/>
    <col min="2018" max="2018" width="5.85546875" style="1" bestFit="1" customWidth="1"/>
    <col min="2019" max="2019" width="7.7109375" style="1" bestFit="1" customWidth="1"/>
    <col min="2020" max="2020" width="6.42578125" style="1" bestFit="1" customWidth="1"/>
    <col min="2021" max="2021" width="5.28515625" style="1" bestFit="1" customWidth="1"/>
    <col min="2022" max="2022" width="8.7109375" style="1" bestFit="1" customWidth="1"/>
    <col min="2023" max="2023" width="5.140625" style="1" bestFit="1" customWidth="1"/>
    <col min="2024" max="2024" width="5" style="1" bestFit="1" customWidth="1"/>
    <col min="2025" max="2025" width="7.42578125" style="1" bestFit="1" customWidth="1"/>
    <col min="2026" max="2026" width="9.28515625" style="1" customWidth="1"/>
    <col min="2027" max="2027" width="7.85546875" style="1" bestFit="1" customWidth="1"/>
    <col min="2028" max="2028" width="9.42578125" style="1" bestFit="1" customWidth="1"/>
    <col min="2029" max="2029" width="9.28515625" style="1" customWidth="1"/>
    <col min="2030" max="2030" width="7.140625" style="1" customWidth="1"/>
    <col min="2031" max="2031" width="5.85546875" style="1" customWidth="1"/>
    <col min="2032" max="2032" width="6" style="1" bestFit="1" customWidth="1"/>
    <col min="2033" max="2033" width="6.5703125" style="1" bestFit="1" customWidth="1"/>
    <col min="2034" max="2034" width="5.85546875" style="1" bestFit="1" customWidth="1"/>
    <col min="2035" max="2035" width="11.7109375" style="1" customWidth="1"/>
    <col min="2036" max="2036" width="12.42578125" style="1" customWidth="1"/>
    <col min="2037" max="2268" width="11.42578125" style="1"/>
    <col min="2269" max="2269" width="0.85546875" style="1" customWidth="1"/>
    <col min="2270" max="2270" width="40.7109375" style="1" customWidth="1"/>
    <col min="2271" max="2271" width="10.5703125" style="1" customWidth="1"/>
    <col min="2272" max="2272" width="10.140625" style="1" customWidth="1"/>
    <col min="2273" max="2273" width="10.7109375" style="1" customWidth="1"/>
    <col min="2274" max="2274" width="5.85546875" style="1" bestFit="1" customWidth="1"/>
    <col min="2275" max="2275" width="7.7109375" style="1" bestFit="1" customWidth="1"/>
    <col min="2276" max="2276" width="6.42578125" style="1" bestFit="1" customWidth="1"/>
    <col min="2277" max="2277" width="5.28515625" style="1" bestFit="1" customWidth="1"/>
    <col min="2278" max="2278" width="8.7109375" style="1" bestFit="1" customWidth="1"/>
    <col min="2279" max="2279" width="5.140625" style="1" bestFit="1" customWidth="1"/>
    <col min="2280" max="2280" width="5" style="1" bestFit="1" customWidth="1"/>
    <col min="2281" max="2281" width="7.42578125" style="1" bestFit="1" customWidth="1"/>
    <col min="2282" max="2282" width="9.28515625" style="1" customWidth="1"/>
    <col min="2283" max="2283" width="7.85546875" style="1" bestFit="1" customWidth="1"/>
    <col min="2284" max="2284" width="9.42578125" style="1" bestFit="1" customWidth="1"/>
    <col min="2285" max="2285" width="9.28515625" style="1" customWidth="1"/>
    <col min="2286" max="2286" width="7.140625" style="1" customWidth="1"/>
    <col min="2287" max="2287" width="5.85546875" style="1" customWidth="1"/>
    <col min="2288" max="2288" width="6" style="1" bestFit="1" customWidth="1"/>
    <col min="2289" max="2289" width="6.5703125" style="1" bestFit="1" customWidth="1"/>
    <col min="2290" max="2290" width="5.85546875" style="1" bestFit="1" customWidth="1"/>
    <col min="2291" max="2291" width="11.7109375" style="1" customWidth="1"/>
    <col min="2292" max="2292" width="12.42578125" style="1" customWidth="1"/>
    <col min="2293" max="2524" width="11.42578125" style="1"/>
    <col min="2525" max="2525" width="0.85546875" style="1" customWidth="1"/>
    <col min="2526" max="2526" width="40.7109375" style="1" customWidth="1"/>
    <col min="2527" max="2527" width="10.5703125" style="1" customWidth="1"/>
    <col min="2528" max="2528" width="10.140625" style="1" customWidth="1"/>
    <col min="2529" max="2529" width="10.7109375" style="1" customWidth="1"/>
    <col min="2530" max="2530" width="5.85546875" style="1" bestFit="1" customWidth="1"/>
    <col min="2531" max="2531" width="7.7109375" style="1" bestFit="1" customWidth="1"/>
    <col min="2532" max="2532" width="6.42578125" style="1" bestFit="1" customWidth="1"/>
    <col min="2533" max="2533" width="5.28515625" style="1" bestFit="1" customWidth="1"/>
    <col min="2534" max="2534" width="8.7109375" style="1" bestFit="1" customWidth="1"/>
    <col min="2535" max="2535" width="5.140625" style="1" bestFit="1" customWidth="1"/>
    <col min="2536" max="2536" width="5" style="1" bestFit="1" customWidth="1"/>
    <col min="2537" max="2537" width="7.42578125" style="1" bestFit="1" customWidth="1"/>
    <col min="2538" max="2538" width="9.28515625" style="1" customWidth="1"/>
    <col min="2539" max="2539" width="7.85546875" style="1" bestFit="1" customWidth="1"/>
    <col min="2540" max="2540" width="9.42578125" style="1" bestFit="1" customWidth="1"/>
    <col min="2541" max="2541" width="9.28515625" style="1" customWidth="1"/>
    <col min="2542" max="2542" width="7.140625" style="1" customWidth="1"/>
    <col min="2543" max="2543" width="5.85546875" style="1" customWidth="1"/>
    <col min="2544" max="2544" width="6" style="1" bestFit="1" customWidth="1"/>
    <col min="2545" max="2545" width="6.5703125" style="1" bestFit="1" customWidth="1"/>
    <col min="2546" max="2546" width="5.85546875" style="1" bestFit="1" customWidth="1"/>
    <col min="2547" max="2547" width="11.7109375" style="1" customWidth="1"/>
    <col min="2548" max="2548" width="12.42578125" style="1" customWidth="1"/>
    <col min="2549" max="2780" width="11.42578125" style="1"/>
    <col min="2781" max="2781" width="0.85546875" style="1" customWidth="1"/>
    <col min="2782" max="2782" width="40.7109375" style="1" customWidth="1"/>
    <col min="2783" max="2783" width="10.5703125" style="1" customWidth="1"/>
    <col min="2784" max="2784" width="10.140625" style="1" customWidth="1"/>
    <col min="2785" max="2785" width="10.7109375" style="1" customWidth="1"/>
    <col min="2786" max="2786" width="5.85546875" style="1" bestFit="1" customWidth="1"/>
    <col min="2787" max="2787" width="7.7109375" style="1" bestFit="1" customWidth="1"/>
    <col min="2788" max="2788" width="6.42578125" style="1" bestFit="1" customWidth="1"/>
    <col min="2789" max="2789" width="5.28515625" style="1" bestFit="1" customWidth="1"/>
    <col min="2790" max="2790" width="8.7109375" style="1" bestFit="1" customWidth="1"/>
    <col min="2791" max="2791" width="5.140625" style="1" bestFit="1" customWidth="1"/>
    <col min="2792" max="2792" width="5" style="1" bestFit="1" customWidth="1"/>
    <col min="2793" max="2793" width="7.42578125" style="1" bestFit="1" customWidth="1"/>
    <col min="2794" max="2794" width="9.28515625" style="1" customWidth="1"/>
    <col min="2795" max="2795" width="7.85546875" style="1" bestFit="1" customWidth="1"/>
    <col min="2796" max="2796" width="9.42578125" style="1" bestFit="1" customWidth="1"/>
    <col min="2797" max="2797" width="9.28515625" style="1" customWidth="1"/>
    <col min="2798" max="2798" width="7.140625" style="1" customWidth="1"/>
    <col min="2799" max="2799" width="5.85546875" style="1" customWidth="1"/>
    <col min="2800" max="2800" width="6" style="1" bestFit="1" customWidth="1"/>
    <col min="2801" max="2801" width="6.5703125" style="1" bestFit="1" customWidth="1"/>
    <col min="2802" max="2802" width="5.85546875" style="1" bestFit="1" customWidth="1"/>
    <col min="2803" max="2803" width="11.7109375" style="1" customWidth="1"/>
    <col min="2804" max="2804" width="12.42578125" style="1" customWidth="1"/>
    <col min="2805" max="3036" width="11.42578125" style="1"/>
    <col min="3037" max="3037" width="0.85546875" style="1" customWidth="1"/>
    <col min="3038" max="3038" width="40.7109375" style="1" customWidth="1"/>
    <col min="3039" max="3039" width="10.5703125" style="1" customWidth="1"/>
    <col min="3040" max="3040" width="10.140625" style="1" customWidth="1"/>
    <col min="3041" max="3041" width="10.7109375" style="1" customWidth="1"/>
    <col min="3042" max="3042" width="5.85546875" style="1" bestFit="1" customWidth="1"/>
    <col min="3043" max="3043" width="7.7109375" style="1" bestFit="1" customWidth="1"/>
    <col min="3044" max="3044" width="6.42578125" style="1" bestFit="1" customWidth="1"/>
    <col min="3045" max="3045" width="5.28515625" style="1" bestFit="1" customWidth="1"/>
    <col min="3046" max="3046" width="8.7109375" style="1" bestFit="1" customWidth="1"/>
    <col min="3047" max="3047" width="5.140625" style="1" bestFit="1" customWidth="1"/>
    <col min="3048" max="3048" width="5" style="1" bestFit="1" customWidth="1"/>
    <col min="3049" max="3049" width="7.42578125" style="1" bestFit="1" customWidth="1"/>
    <col min="3050" max="3050" width="9.28515625" style="1" customWidth="1"/>
    <col min="3051" max="3051" width="7.85546875" style="1" bestFit="1" customWidth="1"/>
    <col min="3052" max="3052" width="9.42578125" style="1" bestFit="1" customWidth="1"/>
    <col min="3053" max="3053" width="9.28515625" style="1" customWidth="1"/>
    <col min="3054" max="3054" width="7.140625" style="1" customWidth="1"/>
    <col min="3055" max="3055" width="5.85546875" style="1" customWidth="1"/>
    <col min="3056" max="3056" width="6" style="1" bestFit="1" customWidth="1"/>
    <col min="3057" max="3057" width="6.5703125" style="1" bestFit="1" customWidth="1"/>
    <col min="3058" max="3058" width="5.85546875" style="1" bestFit="1" customWidth="1"/>
    <col min="3059" max="3059" width="11.7109375" style="1" customWidth="1"/>
    <col min="3060" max="3060" width="12.42578125" style="1" customWidth="1"/>
    <col min="3061" max="3292" width="11.42578125" style="1"/>
    <col min="3293" max="3293" width="0.85546875" style="1" customWidth="1"/>
    <col min="3294" max="3294" width="40.7109375" style="1" customWidth="1"/>
    <col min="3295" max="3295" width="10.5703125" style="1" customWidth="1"/>
    <col min="3296" max="3296" width="10.140625" style="1" customWidth="1"/>
    <col min="3297" max="3297" width="10.7109375" style="1" customWidth="1"/>
    <col min="3298" max="3298" width="5.85546875" style="1" bestFit="1" customWidth="1"/>
    <col min="3299" max="3299" width="7.7109375" style="1" bestFit="1" customWidth="1"/>
    <col min="3300" max="3300" width="6.42578125" style="1" bestFit="1" customWidth="1"/>
    <col min="3301" max="3301" width="5.28515625" style="1" bestFit="1" customWidth="1"/>
    <col min="3302" max="3302" width="8.7109375" style="1" bestFit="1" customWidth="1"/>
    <col min="3303" max="3303" width="5.140625" style="1" bestFit="1" customWidth="1"/>
    <col min="3304" max="3304" width="5" style="1" bestFit="1" customWidth="1"/>
    <col min="3305" max="3305" width="7.42578125" style="1" bestFit="1" customWidth="1"/>
    <col min="3306" max="3306" width="9.28515625" style="1" customWidth="1"/>
    <col min="3307" max="3307" width="7.85546875" style="1" bestFit="1" customWidth="1"/>
    <col min="3308" max="3308" width="9.42578125" style="1" bestFit="1" customWidth="1"/>
    <col min="3309" max="3309" width="9.28515625" style="1" customWidth="1"/>
    <col min="3310" max="3310" width="7.140625" style="1" customWidth="1"/>
    <col min="3311" max="3311" width="5.85546875" style="1" customWidth="1"/>
    <col min="3312" max="3312" width="6" style="1" bestFit="1" customWidth="1"/>
    <col min="3313" max="3313" width="6.5703125" style="1" bestFit="1" customWidth="1"/>
    <col min="3314" max="3314" width="5.85546875" style="1" bestFit="1" customWidth="1"/>
    <col min="3315" max="3315" width="11.7109375" style="1" customWidth="1"/>
    <col min="3316" max="3316" width="12.42578125" style="1" customWidth="1"/>
    <col min="3317" max="3548" width="11.42578125" style="1"/>
    <col min="3549" max="3549" width="0.85546875" style="1" customWidth="1"/>
    <col min="3550" max="3550" width="40.7109375" style="1" customWidth="1"/>
    <col min="3551" max="3551" width="10.5703125" style="1" customWidth="1"/>
    <col min="3552" max="3552" width="10.140625" style="1" customWidth="1"/>
    <col min="3553" max="3553" width="10.7109375" style="1" customWidth="1"/>
    <col min="3554" max="3554" width="5.85546875" style="1" bestFit="1" customWidth="1"/>
    <col min="3555" max="3555" width="7.7109375" style="1" bestFit="1" customWidth="1"/>
    <col min="3556" max="3556" width="6.42578125" style="1" bestFit="1" customWidth="1"/>
    <col min="3557" max="3557" width="5.28515625" style="1" bestFit="1" customWidth="1"/>
    <col min="3558" max="3558" width="8.7109375" style="1" bestFit="1" customWidth="1"/>
    <col min="3559" max="3559" width="5.140625" style="1" bestFit="1" customWidth="1"/>
    <col min="3560" max="3560" width="5" style="1" bestFit="1" customWidth="1"/>
    <col min="3561" max="3561" width="7.42578125" style="1" bestFit="1" customWidth="1"/>
    <col min="3562" max="3562" width="9.28515625" style="1" customWidth="1"/>
    <col min="3563" max="3563" width="7.85546875" style="1" bestFit="1" customWidth="1"/>
    <col min="3564" max="3564" width="9.42578125" style="1" bestFit="1" customWidth="1"/>
    <col min="3565" max="3565" width="9.28515625" style="1" customWidth="1"/>
    <col min="3566" max="3566" width="7.140625" style="1" customWidth="1"/>
    <col min="3567" max="3567" width="5.85546875" style="1" customWidth="1"/>
    <col min="3568" max="3568" width="6" style="1" bestFit="1" customWidth="1"/>
    <col min="3569" max="3569" width="6.5703125" style="1" bestFit="1" customWidth="1"/>
    <col min="3570" max="3570" width="5.85546875" style="1" bestFit="1" customWidth="1"/>
    <col min="3571" max="3571" width="11.7109375" style="1" customWidth="1"/>
    <col min="3572" max="3572" width="12.42578125" style="1" customWidth="1"/>
    <col min="3573" max="3804" width="11.42578125" style="1"/>
    <col min="3805" max="3805" width="0.85546875" style="1" customWidth="1"/>
    <col min="3806" max="3806" width="40.7109375" style="1" customWidth="1"/>
    <col min="3807" max="3807" width="10.5703125" style="1" customWidth="1"/>
    <col min="3808" max="3808" width="10.140625" style="1" customWidth="1"/>
    <col min="3809" max="3809" width="10.7109375" style="1" customWidth="1"/>
    <col min="3810" max="3810" width="5.85546875" style="1" bestFit="1" customWidth="1"/>
    <col min="3811" max="3811" width="7.7109375" style="1" bestFit="1" customWidth="1"/>
    <col min="3812" max="3812" width="6.42578125" style="1" bestFit="1" customWidth="1"/>
    <col min="3813" max="3813" width="5.28515625" style="1" bestFit="1" customWidth="1"/>
    <col min="3814" max="3814" width="8.7109375" style="1" bestFit="1" customWidth="1"/>
    <col min="3815" max="3815" width="5.140625" style="1" bestFit="1" customWidth="1"/>
    <col min="3816" max="3816" width="5" style="1" bestFit="1" customWidth="1"/>
    <col min="3817" max="3817" width="7.42578125" style="1" bestFit="1" customWidth="1"/>
    <col min="3818" max="3818" width="9.28515625" style="1" customWidth="1"/>
    <col min="3819" max="3819" width="7.85546875" style="1" bestFit="1" customWidth="1"/>
    <col min="3820" max="3820" width="9.42578125" style="1" bestFit="1" customWidth="1"/>
    <col min="3821" max="3821" width="9.28515625" style="1" customWidth="1"/>
    <col min="3822" max="3822" width="7.140625" style="1" customWidth="1"/>
    <col min="3823" max="3823" width="5.85546875" style="1" customWidth="1"/>
    <col min="3824" max="3824" width="6" style="1" bestFit="1" customWidth="1"/>
    <col min="3825" max="3825" width="6.5703125" style="1" bestFit="1" customWidth="1"/>
    <col min="3826" max="3826" width="5.85546875" style="1" bestFit="1" customWidth="1"/>
    <col min="3827" max="3827" width="11.7109375" style="1" customWidth="1"/>
    <col min="3828" max="3828" width="12.42578125" style="1" customWidth="1"/>
    <col min="3829" max="4060" width="11.42578125" style="1"/>
    <col min="4061" max="4061" width="0.85546875" style="1" customWidth="1"/>
    <col min="4062" max="4062" width="40.7109375" style="1" customWidth="1"/>
    <col min="4063" max="4063" width="10.5703125" style="1" customWidth="1"/>
    <col min="4064" max="4064" width="10.140625" style="1" customWidth="1"/>
    <col min="4065" max="4065" width="10.7109375" style="1" customWidth="1"/>
    <col min="4066" max="4066" width="5.85546875" style="1" bestFit="1" customWidth="1"/>
    <col min="4067" max="4067" width="7.7109375" style="1" bestFit="1" customWidth="1"/>
    <col min="4068" max="4068" width="6.42578125" style="1" bestFit="1" customWidth="1"/>
    <col min="4069" max="4069" width="5.28515625" style="1" bestFit="1" customWidth="1"/>
    <col min="4070" max="4070" width="8.7109375" style="1" bestFit="1" customWidth="1"/>
    <col min="4071" max="4071" width="5.140625" style="1" bestFit="1" customWidth="1"/>
    <col min="4072" max="4072" width="5" style="1" bestFit="1" customWidth="1"/>
    <col min="4073" max="4073" width="7.42578125" style="1" bestFit="1" customWidth="1"/>
    <col min="4074" max="4074" width="9.28515625" style="1" customWidth="1"/>
    <col min="4075" max="4075" width="7.85546875" style="1" bestFit="1" customWidth="1"/>
    <col min="4076" max="4076" width="9.42578125" style="1" bestFit="1" customWidth="1"/>
    <col min="4077" max="4077" width="9.28515625" style="1" customWidth="1"/>
    <col min="4078" max="4078" width="7.140625" style="1" customWidth="1"/>
    <col min="4079" max="4079" width="5.85546875" style="1" customWidth="1"/>
    <col min="4080" max="4080" width="6" style="1" bestFit="1" customWidth="1"/>
    <col min="4081" max="4081" width="6.5703125" style="1" bestFit="1" customWidth="1"/>
    <col min="4082" max="4082" width="5.85546875" style="1" bestFit="1" customWidth="1"/>
    <col min="4083" max="4083" width="11.7109375" style="1" customWidth="1"/>
    <col min="4084" max="4084" width="12.42578125" style="1" customWidth="1"/>
    <col min="4085" max="4316" width="11.42578125" style="1"/>
    <col min="4317" max="4317" width="0.85546875" style="1" customWidth="1"/>
    <col min="4318" max="4318" width="40.7109375" style="1" customWidth="1"/>
    <col min="4319" max="4319" width="10.5703125" style="1" customWidth="1"/>
    <col min="4320" max="4320" width="10.140625" style="1" customWidth="1"/>
    <col min="4321" max="4321" width="10.7109375" style="1" customWidth="1"/>
    <col min="4322" max="4322" width="5.85546875" style="1" bestFit="1" customWidth="1"/>
    <col min="4323" max="4323" width="7.7109375" style="1" bestFit="1" customWidth="1"/>
    <col min="4324" max="4324" width="6.42578125" style="1" bestFit="1" customWidth="1"/>
    <col min="4325" max="4325" width="5.28515625" style="1" bestFit="1" customWidth="1"/>
    <col min="4326" max="4326" width="8.7109375" style="1" bestFit="1" customWidth="1"/>
    <col min="4327" max="4327" width="5.140625" style="1" bestFit="1" customWidth="1"/>
    <col min="4328" max="4328" width="5" style="1" bestFit="1" customWidth="1"/>
    <col min="4329" max="4329" width="7.42578125" style="1" bestFit="1" customWidth="1"/>
    <col min="4330" max="4330" width="9.28515625" style="1" customWidth="1"/>
    <col min="4331" max="4331" width="7.85546875" style="1" bestFit="1" customWidth="1"/>
    <col min="4332" max="4332" width="9.42578125" style="1" bestFit="1" customWidth="1"/>
    <col min="4333" max="4333" width="9.28515625" style="1" customWidth="1"/>
    <col min="4334" max="4334" width="7.140625" style="1" customWidth="1"/>
    <col min="4335" max="4335" width="5.85546875" style="1" customWidth="1"/>
    <col min="4336" max="4336" width="6" style="1" bestFit="1" customWidth="1"/>
    <col min="4337" max="4337" width="6.5703125" style="1" bestFit="1" customWidth="1"/>
    <col min="4338" max="4338" width="5.85546875" style="1" bestFit="1" customWidth="1"/>
    <col min="4339" max="4339" width="11.7109375" style="1" customWidth="1"/>
    <col min="4340" max="4340" width="12.42578125" style="1" customWidth="1"/>
    <col min="4341" max="4572" width="11.42578125" style="1"/>
    <col min="4573" max="4573" width="0.85546875" style="1" customWidth="1"/>
    <col min="4574" max="4574" width="40.7109375" style="1" customWidth="1"/>
    <col min="4575" max="4575" width="10.5703125" style="1" customWidth="1"/>
    <col min="4576" max="4576" width="10.140625" style="1" customWidth="1"/>
    <col min="4577" max="4577" width="10.7109375" style="1" customWidth="1"/>
    <col min="4578" max="4578" width="5.85546875" style="1" bestFit="1" customWidth="1"/>
    <col min="4579" max="4579" width="7.7109375" style="1" bestFit="1" customWidth="1"/>
    <col min="4580" max="4580" width="6.42578125" style="1" bestFit="1" customWidth="1"/>
    <col min="4581" max="4581" width="5.28515625" style="1" bestFit="1" customWidth="1"/>
    <col min="4582" max="4582" width="8.7109375" style="1" bestFit="1" customWidth="1"/>
    <col min="4583" max="4583" width="5.140625" style="1" bestFit="1" customWidth="1"/>
    <col min="4584" max="4584" width="5" style="1" bestFit="1" customWidth="1"/>
    <col min="4585" max="4585" width="7.42578125" style="1" bestFit="1" customWidth="1"/>
    <col min="4586" max="4586" width="9.28515625" style="1" customWidth="1"/>
    <col min="4587" max="4587" width="7.85546875" style="1" bestFit="1" customWidth="1"/>
    <col min="4588" max="4588" width="9.42578125" style="1" bestFit="1" customWidth="1"/>
    <col min="4589" max="4589" width="9.28515625" style="1" customWidth="1"/>
    <col min="4590" max="4590" width="7.140625" style="1" customWidth="1"/>
    <col min="4591" max="4591" width="5.85546875" style="1" customWidth="1"/>
    <col min="4592" max="4592" width="6" style="1" bestFit="1" customWidth="1"/>
    <col min="4593" max="4593" width="6.5703125" style="1" bestFit="1" customWidth="1"/>
    <col min="4594" max="4594" width="5.85546875" style="1" bestFit="1" customWidth="1"/>
    <col min="4595" max="4595" width="11.7109375" style="1" customWidth="1"/>
    <col min="4596" max="4596" width="12.42578125" style="1" customWidth="1"/>
    <col min="4597" max="4828" width="11.42578125" style="1"/>
    <col min="4829" max="4829" width="0.85546875" style="1" customWidth="1"/>
    <col min="4830" max="4830" width="40.7109375" style="1" customWidth="1"/>
    <col min="4831" max="4831" width="10.5703125" style="1" customWidth="1"/>
    <col min="4832" max="4832" width="10.140625" style="1" customWidth="1"/>
    <col min="4833" max="4833" width="10.7109375" style="1" customWidth="1"/>
    <col min="4834" max="4834" width="5.85546875" style="1" bestFit="1" customWidth="1"/>
    <col min="4835" max="4835" width="7.7109375" style="1" bestFit="1" customWidth="1"/>
    <col min="4836" max="4836" width="6.42578125" style="1" bestFit="1" customWidth="1"/>
    <col min="4837" max="4837" width="5.28515625" style="1" bestFit="1" customWidth="1"/>
    <col min="4838" max="4838" width="8.7109375" style="1" bestFit="1" customWidth="1"/>
    <col min="4839" max="4839" width="5.140625" style="1" bestFit="1" customWidth="1"/>
    <col min="4840" max="4840" width="5" style="1" bestFit="1" customWidth="1"/>
    <col min="4841" max="4841" width="7.42578125" style="1" bestFit="1" customWidth="1"/>
    <col min="4842" max="4842" width="9.28515625" style="1" customWidth="1"/>
    <col min="4843" max="4843" width="7.85546875" style="1" bestFit="1" customWidth="1"/>
    <col min="4844" max="4844" width="9.42578125" style="1" bestFit="1" customWidth="1"/>
    <col min="4845" max="4845" width="9.28515625" style="1" customWidth="1"/>
    <col min="4846" max="4846" width="7.140625" style="1" customWidth="1"/>
    <col min="4847" max="4847" width="5.85546875" style="1" customWidth="1"/>
    <col min="4848" max="4848" width="6" style="1" bestFit="1" customWidth="1"/>
    <col min="4849" max="4849" width="6.5703125" style="1" bestFit="1" customWidth="1"/>
    <col min="4850" max="4850" width="5.85546875" style="1" bestFit="1" customWidth="1"/>
    <col min="4851" max="4851" width="11.7109375" style="1" customWidth="1"/>
    <col min="4852" max="4852" width="12.42578125" style="1" customWidth="1"/>
    <col min="4853" max="5084" width="11.42578125" style="1"/>
    <col min="5085" max="5085" width="0.85546875" style="1" customWidth="1"/>
    <col min="5086" max="5086" width="40.7109375" style="1" customWidth="1"/>
    <col min="5087" max="5087" width="10.5703125" style="1" customWidth="1"/>
    <col min="5088" max="5088" width="10.140625" style="1" customWidth="1"/>
    <col min="5089" max="5089" width="10.7109375" style="1" customWidth="1"/>
    <col min="5090" max="5090" width="5.85546875" style="1" bestFit="1" customWidth="1"/>
    <col min="5091" max="5091" width="7.7109375" style="1" bestFit="1" customWidth="1"/>
    <col min="5092" max="5092" width="6.42578125" style="1" bestFit="1" customWidth="1"/>
    <col min="5093" max="5093" width="5.28515625" style="1" bestFit="1" customWidth="1"/>
    <col min="5094" max="5094" width="8.7109375" style="1" bestFit="1" customWidth="1"/>
    <col min="5095" max="5095" width="5.140625" style="1" bestFit="1" customWidth="1"/>
    <col min="5096" max="5096" width="5" style="1" bestFit="1" customWidth="1"/>
    <col min="5097" max="5097" width="7.42578125" style="1" bestFit="1" customWidth="1"/>
    <col min="5098" max="5098" width="9.28515625" style="1" customWidth="1"/>
    <col min="5099" max="5099" width="7.85546875" style="1" bestFit="1" customWidth="1"/>
    <col min="5100" max="5100" width="9.42578125" style="1" bestFit="1" customWidth="1"/>
    <col min="5101" max="5101" width="9.28515625" style="1" customWidth="1"/>
    <col min="5102" max="5102" width="7.140625" style="1" customWidth="1"/>
    <col min="5103" max="5103" width="5.85546875" style="1" customWidth="1"/>
    <col min="5104" max="5104" width="6" style="1" bestFit="1" customWidth="1"/>
    <col min="5105" max="5105" width="6.5703125" style="1" bestFit="1" customWidth="1"/>
    <col min="5106" max="5106" width="5.85546875" style="1" bestFit="1" customWidth="1"/>
    <col min="5107" max="5107" width="11.7109375" style="1" customWidth="1"/>
    <col min="5108" max="5108" width="12.42578125" style="1" customWidth="1"/>
    <col min="5109" max="5340" width="11.42578125" style="1"/>
    <col min="5341" max="5341" width="0.85546875" style="1" customWidth="1"/>
    <col min="5342" max="5342" width="40.7109375" style="1" customWidth="1"/>
    <col min="5343" max="5343" width="10.5703125" style="1" customWidth="1"/>
    <col min="5344" max="5344" width="10.140625" style="1" customWidth="1"/>
    <col min="5345" max="5345" width="10.7109375" style="1" customWidth="1"/>
    <col min="5346" max="5346" width="5.85546875" style="1" bestFit="1" customWidth="1"/>
    <col min="5347" max="5347" width="7.7109375" style="1" bestFit="1" customWidth="1"/>
    <col min="5348" max="5348" width="6.42578125" style="1" bestFit="1" customWidth="1"/>
    <col min="5349" max="5349" width="5.28515625" style="1" bestFit="1" customWidth="1"/>
    <col min="5350" max="5350" width="8.7109375" style="1" bestFit="1" customWidth="1"/>
    <col min="5351" max="5351" width="5.140625" style="1" bestFit="1" customWidth="1"/>
    <col min="5352" max="5352" width="5" style="1" bestFit="1" customWidth="1"/>
    <col min="5353" max="5353" width="7.42578125" style="1" bestFit="1" customWidth="1"/>
    <col min="5354" max="5354" width="9.28515625" style="1" customWidth="1"/>
    <col min="5355" max="5355" width="7.85546875" style="1" bestFit="1" customWidth="1"/>
    <col min="5356" max="5356" width="9.42578125" style="1" bestFit="1" customWidth="1"/>
    <col min="5357" max="5357" width="9.28515625" style="1" customWidth="1"/>
    <col min="5358" max="5358" width="7.140625" style="1" customWidth="1"/>
    <col min="5359" max="5359" width="5.85546875" style="1" customWidth="1"/>
    <col min="5360" max="5360" width="6" style="1" bestFit="1" customWidth="1"/>
    <col min="5361" max="5361" width="6.5703125" style="1" bestFit="1" customWidth="1"/>
    <col min="5362" max="5362" width="5.85546875" style="1" bestFit="1" customWidth="1"/>
    <col min="5363" max="5363" width="11.7109375" style="1" customWidth="1"/>
    <col min="5364" max="5364" width="12.42578125" style="1" customWidth="1"/>
    <col min="5365" max="5596" width="11.42578125" style="1"/>
    <col min="5597" max="5597" width="0.85546875" style="1" customWidth="1"/>
    <col min="5598" max="5598" width="40.7109375" style="1" customWidth="1"/>
    <col min="5599" max="5599" width="10.5703125" style="1" customWidth="1"/>
    <col min="5600" max="5600" width="10.140625" style="1" customWidth="1"/>
    <col min="5601" max="5601" width="10.7109375" style="1" customWidth="1"/>
    <col min="5602" max="5602" width="5.85546875" style="1" bestFit="1" customWidth="1"/>
    <col min="5603" max="5603" width="7.7109375" style="1" bestFit="1" customWidth="1"/>
    <col min="5604" max="5604" width="6.42578125" style="1" bestFit="1" customWidth="1"/>
    <col min="5605" max="5605" width="5.28515625" style="1" bestFit="1" customWidth="1"/>
    <col min="5606" max="5606" width="8.7109375" style="1" bestFit="1" customWidth="1"/>
    <col min="5607" max="5607" width="5.140625" style="1" bestFit="1" customWidth="1"/>
    <col min="5608" max="5608" width="5" style="1" bestFit="1" customWidth="1"/>
    <col min="5609" max="5609" width="7.42578125" style="1" bestFit="1" customWidth="1"/>
    <col min="5610" max="5610" width="9.28515625" style="1" customWidth="1"/>
    <col min="5611" max="5611" width="7.85546875" style="1" bestFit="1" customWidth="1"/>
    <col min="5612" max="5612" width="9.42578125" style="1" bestFit="1" customWidth="1"/>
    <col min="5613" max="5613" width="9.28515625" style="1" customWidth="1"/>
    <col min="5614" max="5614" width="7.140625" style="1" customWidth="1"/>
    <col min="5615" max="5615" width="5.85546875" style="1" customWidth="1"/>
    <col min="5616" max="5616" width="6" style="1" bestFit="1" customWidth="1"/>
    <col min="5617" max="5617" width="6.5703125" style="1" bestFit="1" customWidth="1"/>
    <col min="5618" max="5618" width="5.85546875" style="1" bestFit="1" customWidth="1"/>
    <col min="5619" max="5619" width="11.7109375" style="1" customWidth="1"/>
    <col min="5620" max="5620" width="12.42578125" style="1" customWidth="1"/>
    <col min="5621" max="5852" width="11.42578125" style="1"/>
    <col min="5853" max="5853" width="0.85546875" style="1" customWidth="1"/>
    <col min="5854" max="5854" width="40.7109375" style="1" customWidth="1"/>
    <col min="5855" max="5855" width="10.5703125" style="1" customWidth="1"/>
    <col min="5856" max="5856" width="10.140625" style="1" customWidth="1"/>
    <col min="5857" max="5857" width="10.7109375" style="1" customWidth="1"/>
    <col min="5858" max="5858" width="5.85546875" style="1" bestFit="1" customWidth="1"/>
    <col min="5859" max="5859" width="7.7109375" style="1" bestFit="1" customWidth="1"/>
    <col min="5860" max="5860" width="6.42578125" style="1" bestFit="1" customWidth="1"/>
    <col min="5861" max="5861" width="5.28515625" style="1" bestFit="1" customWidth="1"/>
    <col min="5862" max="5862" width="8.7109375" style="1" bestFit="1" customWidth="1"/>
    <col min="5863" max="5863" width="5.140625" style="1" bestFit="1" customWidth="1"/>
    <col min="5864" max="5864" width="5" style="1" bestFit="1" customWidth="1"/>
    <col min="5865" max="5865" width="7.42578125" style="1" bestFit="1" customWidth="1"/>
    <col min="5866" max="5866" width="9.28515625" style="1" customWidth="1"/>
    <col min="5867" max="5867" width="7.85546875" style="1" bestFit="1" customWidth="1"/>
    <col min="5868" max="5868" width="9.42578125" style="1" bestFit="1" customWidth="1"/>
    <col min="5869" max="5869" width="9.28515625" style="1" customWidth="1"/>
    <col min="5870" max="5870" width="7.140625" style="1" customWidth="1"/>
    <col min="5871" max="5871" width="5.85546875" style="1" customWidth="1"/>
    <col min="5872" max="5872" width="6" style="1" bestFit="1" customWidth="1"/>
    <col min="5873" max="5873" width="6.5703125" style="1" bestFit="1" customWidth="1"/>
    <col min="5874" max="5874" width="5.85546875" style="1" bestFit="1" customWidth="1"/>
    <col min="5875" max="5875" width="11.7109375" style="1" customWidth="1"/>
    <col min="5876" max="5876" width="12.42578125" style="1" customWidth="1"/>
    <col min="5877" max="6108" width="11.42578125" style="1"/>
    <col min="6109" max="6109" width="0.85546875" style="1" customWidth="1"/>
    <col min="6110" max="6110" width="40.7109375" style="1" customWidth="1"/>
    <col min="6111" max="6111" width="10.5703125" style="1" customWidth="1"/>
    <col min="6112" max="6112" width="10.140625" style="1" customWidth="1"/>
    <col min="6113" max="6113" width="10.7109375" style="1" customWidth="1"/>
    <col min="6114" max="6114" width="5.85546875" style="1" bestFit="1" customWidth="1"/>
    <col min="6115" max="6115" width="7.7109375" style="1" bestFit="1" customWidth="1"/>
    <col min="6116" max="6116" width="6.42578125" style="1" bestFit="1" customWidth="1"/>
    <col min="6117" max="6117" width="5.28515625" style="1" bestFit="1" customWidth="1"/>
    <col min="6118" max="6118" width="8.7109375" style="1" bestFit="1" customWidth="1"/>
    <col min="6119" max="6119" width="5.140625" style="1" bestFit="1" customWidth="1"/>
    <col min="6120" max="6120" width="5" style="1" bestFit="1" customWidth="1"/>
    <col min="6121" max="6121" width="7.42578125" style="1" bestFit="1" customWidth="1"/>
    <col min="6122" max="6122" width="9.28515625" style="1" customWidth="1"/>
    <col min="6123" max="6123" width="7.85546875" style="1" bestFit="1" customWidth="1"/>
    <col min="6124" max="6124" width="9.42578125" style="1" bestFit="1" customWidth="1"/>
    <col min="6125" max="6125" width="9.28515625" style="1" customWidth="1"/>
    <col min="6126" max="6126" width="7.140625" style="1" customWidth="1"/>
    <col min="6127" max="6127" width="5.85546875" style="1" customWidth="1"/>
    <col min="6128" max="6128" width="6" style="1" bestFit="1" customWidth="1"/>
    <col min="6129" max="6129" width="6.5703125" style="1" bestFit="1" customWidth="1"/>
    <col min="6130" max="6130" width="5.85546875" style="1" bestFit="1" customWidth="1"/>
    <col min="6131" max="6131" width="11.7109375" style="1" customWidth="1"/>
    <col min="6132" max="6132" width="12.42578125" style="1" customWidth="1"/>
    <col min="6133" max="6364" width="11.42578125" style="1"/>
    <col min="6365" max="6365" width="0.85546875" style="1" customWidth="1"/>
    <col min="6366" max="6366" width="40.7109375" style="1" customWidth="1"/>
    <col min="6367" max="6367" width="10.5703125" style="1" customWidth="1"/>
    <col min="6368" max="6368" width="10.140625" style="1" customWidth="1"/>
    <col min="6369" max="6369" width="10.7109375" style="1" customWidth="1"/>
    <col min="6370" max="6370" width="5.85546875" style="1" bestFit="1" customWidth="1"/>
    <col min="6371" max="6371" width="7.7109375" style="1" bestFit="1" customWidth="1"/>
    <col min="6372" max="6372" width="6.42578125" style="1" bestFit="1" customWidth="1"/>
    <col min="6373" max="6373" width="5.28515625" style="1" bestFit="1" customWidth="1"/>
    <col min="6374" max="6374" width="8.7109375" style="1" bestFit="1" customWidth="1"/>
    <col min="6375" max="6375" width="5.140625" style="1" bestFit="1" customWidth="1"/>
    <col min="6376" max="6376" width="5" style="1" bestFit="1" customWidth="1"/>
    <col min="6377" max="6377" width="7.42578125" style="1" bestFit="1" customWidth="1"/>
    <col min="6378" max="6378" width="9.28515625" style="1" customWidth="1"/>
    <col min="6379" max="6379" width="7.85546875" style="1" bestFit="1" customWidth="1"/>
    <col min="6380" max="6380" width="9.42578125" style="1" bestFit="1" customWidth="1"/>
    <col min="6381" max="6381" width="9.28515625" style="1" customWidth="1"/>
    <col min="6382" max="6382" width="7.140625" style="1" customWidth="1"/>
    <col min="6383" max="6383" width="5.85546875" style="1" customWidth="1"/>
    <col min="6384" max="6384" width="6" style="1" bestFit="1" customWidth="1"/>
    <col min="6385" max="6385" width="6.5703125" style="1" bestFit="1" customWidth="1"/>
    <col min="6386" max="6386" width="5.85546875" style="1" bestFit="1" customWidth="1"/>
    <col min="6387" max="6387" width="11.7109375" style="1" customWidth="1"/>
    <col min="6388" max="6388" width="12.42578125" style="1" customWidth="1"/>
    <col min="6389" max="6620" width="11.42578125" style="1"/>
    <col min="6621" max="6621" width="0.85546875" style="1" customWidth="1"/>
    <col min="6622" max="6622" width="40.7109375" style="1" customWidth="1"/>
    <col min="6623" max="6623" width="10.5703125" style="1" customWidth="1"/>
    <col min="6624" max="6624" width="10.140625" style="1" customWidth="1"/>
    <col min="6625" max="6625" width="10.7109375" style="1" customWidth="1"/>
    <col min="6626" max="6626" width="5.85546875" style="1" bestFit="1" customWidth="1"/>
    <col min="6627" max="6627" width="7.7109375" style="1" bestFit="1" customWidth="1"/>
    <col min="6628" max="6628" width="6.42578125" style="1" bestFit="1" customWidth="1"/>
    <col min="6629" max="6629" width="5.28515625" style="1" bestFit="1" customWidth="1"/>
    <col min="6630" max="6630" width="8.7109375" style="1" bestFit="1" customWidth="1"/>
    <col min="6631" max="6631" width="5.140625" style="1" bestFit="1" customWidth="1"/>
    <col min="6632" max="6632" width="5" style="1" bestFit="1" customWidth="1"/>
    <col min="6633" max="6633" width="7.42578125" style="1" bestFit="1" customWidth="1"/>
    <col min="6634" max="6634" width="9.28515625" style="1" customWidth="1"/>
    <col min="6635" max="6635" width="7.85546875" style="1" bestFit="1" customWidth="1"/>
    <col min="6636" max="6636" width="9.42578125" style="1" bestFit="1" customWidth="1"/>
    <col min="6637" max="6637" width="9.28515625" style="1" customWidth="1"/>
    <col min="6638" max="6638" width="7.140625" style="1" customWidth="1"/>
    <col min="6639" max="6639" width="5.85546875" style="1" customWidth="1"/>
    <col min="6640" max="6640" width="6" style="1" bestFit="1" customWidth="1"/>
    <col min="6641" max="6641" width="6.5703125" style="1" bestFit="1" customWidth="1"/>
    <col min="6642" max="6642" width="5.85546875" style="1" bestFit="1" customWidth="1"/>
    <col min="6643" max="6643" width="11.7109375" style="1" customWidth="1"/>
    <col min="6644" max="6644" width="12.42578125" style="1" customWidth="1"/>
    <col min="6645" max="6876" width="11.42578125" style="1"/>
    <col min="6877" max="6877" width="0.85546875" style="1" customWidth="1"/>
    <col min="6878" max="6878" width="40.7109375" style="1" customWidth="1"/>
    <col min="6879" max="6879" width="10.5703125" style="1" customWidth="1"/>
    <col min="6880" max="6880" width="10.140625" style="1" customWidth="1"/>
    <col min="6881" max="6881" width="10.7109375" style="1" customWidth="1"/>
    <col min="6882" max="6882" width="5.85546875" style="1" bestFit="1" customWidth="1"/>
    <col min="6883" max="6883" width="7.7109375" style="1" bestFit="1" customWidth="1"/>
    <col min="6884" max="6884" width="6.42578125" style="1" bestFit="1" customWidth="1"/>
    <col min="6885" max="6885" width="5.28515625" style="1" bestFit="1" customWidth="1"/>
    <col min="6886" max="6886" width="8.7109375" style="1" bestFit="1" customWidth="1"/>
    <col min="6887" max="6887" width="5.140625" style="1" bestFit="1" customWidth="1"/>
    <col min="6888" max="6888" width="5" style="1" bestFit="1" customWidth="1"/>
    <col min="6889" max="6889" width="7.42578125" style="1" bestFit="1" customWidth="1"/>
    <col min="6890" max="6890" width="9.28515625" style="1" customWidth="1"/>
    <col min="6891" max="6891" width="7.85546875" style="1" bestFit="1" customWidth="1"/>
    <col min="6892" max="6892" width="9.42578125" style="1" bestFit="1" customWidth="1"/>
    <col min="6893" max="6893" width="9.28515625" style="1" customWidth="1"/>
    <col min="6894" max="6894" width="7.140625" style="1" customWidth="1"/>
    <col min="6895" max="6895" width="5.85546875" style="1" customWidth="1"/>
    <col min="6896" max="6896" width="6" style="1" bestFit="1" customWidth="1"/>
    <col min="6897" max="6897" width="6.5703125" style="1" bestFit="1" customWidth="1"/>
    <col min="6898" max="6898" width="5.85546875" style="1" bestFit="1" customWidth="1"/>
    <col min="6899" max="6899" width="11.7109375" style="1" customWidth="1"/>
    <col min="6900" max="6900" width="12.42578125" style="1" customWidth="1"/>
    <col min="6901" max="7132" width="11.42578125" style="1"/>
    <col min="7133" max="7133" width="0.85546875" style="1" customWidth="1"/>
    <col min="7134" max="7134" width="40.7109375" style="1" customWidth="1"/>
    <col min="7135" max="7135" width="10.5703125" style="1" customWidth="1"/>
    <col min="7136" max="7136" width="10.140625" style="1" customWidth="1"/>
    <col min="7137" max="7137" width="10.7109375" style="1" customWidth="1"/>
    <col min="7138" max="7138" width="5.85546875" style="1" bestFit="1" customWidth="1"/>
    <col min="7139" max="7139" width="7.7109375" style="1" bestFit="1" customWidth="1"/>
    <col min="7140" max="7140" width="6.42578125" style="1" bestFit="1" customWidth="1"/>
    <col min="7141" max="7141" width="5.28515625" style="1" bestFit="1" customWidth="1"/>
    <col min="7142" max="7142" width="8.7109375" style="1" bestFit="1" customWidth="1"/>
    <col min="7143" max="7143" width="5.140625" style="1" bestFit="1" customWidth="1"/>
    <col min="7144" max="7144" width="5" style="1" bestFit="1" customWidth="1"/>
    <col min="7145" max="7145" width="7.42578125" style="1" bestFit="1" customWidth="1"/>
    <col min="7146" max="7146" width="9.28515625" style="1" customWidth="1"/>
    <col min="7147" max="7147" width="7.85546875" style="1" bestFit="1" customWidth="1"/>
    <col min="7148" max="7148" width="9.42578125" style="1" bestFit="1" customWidth="1"/>
    <col min="7149" max="7149" width="9.28515625" style="1" customWidth="1"/>
    <col min="7150" max="7150" width="7.140625" style="1" customWidth="1"/>
    <col min="7151" max="7151" width="5.85546875" style="1" customWidth="1"/>
    <col min="7152" max="7152" width="6" style="1" bestFit="1" customWidth="1"/>
    <col min="7153" max="7153" width="6.5703125" style="1" bestFit="1" customWidth="1"/>
    <col min="7154" max="7154" width="5.85546875" style="1" bestFit="1" customWidth="1"/>
    <col min="7155" max="7155" width="11.7109375" style="1" customWidth="1"/>
    <col min="7156" max="7156" width="12.42578125" style="1" customWidth="1"/>
    <col min="7157" max="7388" width="11.42578125" style="1"/>
    <col min="7389" max="7389" width="0.85546875" style="1" customWidth="1"/>
    <col min="7390" max="7390" width="40.7109375" style="1" customWidth="1"/>
    <col min="7391" max="7391" width="10.5703125" style="1" customWidth="1"/>
    <col min="7392" max="7392" width="10.140625" style="1" customWidth="1"/>
    <col min="7393" max="7393" width="10.7109375" style="1" customWidth="1"/>
    <col min="7394" max="7394" width="5.85546875" style="1" bestFit="1" customWidth="1"/>
    <col min="7395" max="7395" width="7.7109375" style="1" bestFit="1" customWidth="1"/>
    <col min="7396" max="7396" width="6.42578125" style="1" bestFit="1" customWidth="1"/>
    <col min="7397" max="7397" width="5.28515625" style="1" bestFit="1" customWidth="1"/>
    <col min="7398" max="7398" width="8.7109375" style="1" bestFit="1" customWidth="1"/>
    <col min="7399" max="7399" width="5.140625" style="1" bestFit="1" customWidth="1"/>
    <col min="7400" max="7400" width="5" style="1" bestFit="1" customWidth="1"/>
    <col min="7401" max="7401" width="7.42578125" style="1" bestFit="1" customWidth="1"/>
    <col min="7402" max="7402" width="9.28515625" style="1" customWidth="1"/>
    <col min="7403" max="7403" width="7.85546875" style="1" bestFit="1" customWidth="1"/>
    <col min="7404" max="7404" width="9.42578125" style="1" bestFit="1" customWidth="1"/>
    <col min="7405" max="7405" width="9.28515625" style="1" customWidth="1"/>
    <col min="7406" max="7406" width="7.140625" style="1" customWidth="1"/>
    <col min="7407" max="7407" width="5.85546875" style="1" customWidth="1"/>
    <col min="7408" max="7408" width="6" style="1" bestFit="1" customWidth="1"/>
    <col min="7409" max="7409" width="6.5703125" style="1" bestFit="1" customWidth="1"/>
    <col min="7410" max="7410" width="5.85546875" style="1" bestFit="1" customWidth="1"/>
    <col min="7411" max="7411" width="11.7109375" style="1" customWidth="1"/>
    <col min="7412" max="7412" width="12.42578125" style="1" customWidth="1"/>
    <col min="7413" max="7644" width="11.42578125" style="1"/>
    <col min="7645" max="7645" width="0.85546875" style="1" customWidth="1"/>
    <col min="7646" max="7646" width="40.7109375" style="1" customWidth="1"/>
    <col min="7647" max="7647" width="10.5703125" style="1" customWidth="1"/>
    <col min="7648" max="7648" width="10.140625" style="1" customWidth="1"/>
    <col min="7649" max="7649" width="10.7109375" style="1" customWidth="1"/>
    <col min="7650" max="7650" width="5.85546875" style="1" bestFit="1" customWidth="1"/>
    <col min="7651" max="7651" width="7.7109375" style="1" bestFit="1" customWidth="1"/>
    <col min="7652" max="7652" width="6.42578125" style="1" bestFit="1" customWidth="1"/>
    <col min="7653" max="7653" width="5.28515625" style="1" bestFit="1" customWidth="1"/>
    <col min="7654" max="7654" width="8.7109375" style="1" bestFit="1" customWidth="1"/>
    <col min="7655" max="7655" width="5.140625" style="1" bestFit="1" customWidth="1"/>
    <col min="7656" max="7656" width="5" style="1" bestFit="1" customWidth="1"/>
    <col min="7657" max="7657" width="7.42578125" style="1" bestFit="1" customWidth="1"/>
    <col min="7658" max="7658" width="9.28515625" style="1" customWidth="1"/>
    <col min="7659" max="7659" width="7.85546875" style="1" bestFit="1" customWidth="1"/>
    <col min="7660" max="7660" width="9.42578125" style="1" bestFit="1" customWidth="1"/>
    <col min="7661" max="7661" width="9.28515625" style="1" customWidth="1"/>
    <col min="7662" max="7662" width="7.140625" style="1" customWidth="1"/>
    <col min="7663" max="7663" width="5.85546875" style="1" customWidth="1"/>
    <col min="7664" max="7664" width="6" style="1" bestFit="1" customWidth="1"/>
    <col min="7665" max="7665" width="6.5703125" style="1" bestFit="1" customWidth="1"/>
    <col min="7666" max="7666" width="5.85546875" style="1" bestFit="1" customWidth="1"/>
    <col min="7667" max="7667" width="11.7109375" style="1" customWidth="1"/>
    <col min="7668" max="7668" width="12.42578125" style="1" customWidth="1"/>
    <col min="7669" max="7900" width="11.42578125" style="1"/>
    <col min="7901" max="7901" width="0.85546875" style="1" customWidth="1"/>
    <col min="7902" max="7902" width="40.7109375" style="1" customWidth="1"/>
    <col min="7903" max="7903" width="10.5703125" style="1" customWidth="1"/>
    <col min="7904" max="7904" width="10.140625" style="1" customWidth="1"/>
    <col min="7905" max="7905" width="10.7109375" style="1" customWidth="1"/>
    <col min="7906" max="7906" width="5.85546875" style="1" bestFit="1" customWidth="1"/>
    <col min="7907" max="7907" width="7.7109375" style="1" bestFit="1" customWidth="1"/>
    <col min="7908" max="7908" width="6.42578125" style="1" bestFit="1" customWidth="1"/>
    <col min="7909" max="7909" width="5.28515625" style="1" bestFit="1" customWidth="1"/>
    <col min="7910" max="7910" width="8.7109375" style="1" bestFit="1" customWidth="1"/>
    <col min="7911" max="7911" width="5.140625" style="1" bestFit="1" customWidth="1"/>
    <col min="7912" max="7912" width="5" style="1" bestFit="1" customWidth="1"/>
    <col min="7913" max="7913" width="7.42578125" style="1" bestFit="1" customWidth="1"/>
    <col min="7914" max="7914" width="9.28515625" style="1" customWidth="1"/>
    <col min="7915" max="7915" width="7.85546875" style="1" bestFit="1" customWidth="1"/>
    <col min="7916" max="7916" width="9.42578125" style="1" bestFit="1" customWidth="1"/>
    <col min="7917" max="7917" width="9.28515625" style="1" customWidth="1"/>
    <col min="7918" max="7918" width="7.140625" style="1" customWidth="1"/>
    <col min="7919" max="7919" width="5.85546875" style="1" customWidth="1"/>
    <col min="7920" max="7920" width="6" style="1" bestFit="1" customWidth="1"/>
    <col min="7921" max="7921" width="6.5703125" style="1" bestFit="1" customWidth="1"/>
    <col min="7922" max="7922" width="5.85546875" style="1" bestFit="1" customWidth="1"/>
    <col min="7923" max="7923" width="11.7109375" style="1" customWidth="1"/>
    <col min="7924" max="7924" width="12.42578125" style="1" customWidth="1"/>
    <col min="7925" max="8156" width="11.42578125" style="1"/>
    <col min="8157" max="8157" width="0.85546875" style="1" customWidth="1"/>
    <col min="8158" max="8158" width="40.7109375" style="1" customWidth="1"/>
    <col min="8159" max="8159" width="10.5703125" style="1" customWidth="1"/>
    <col min="8160" max="8160" width="10.140625" style="1" customWidth="1"/>
    <col min="8161" max="8161" width="10.7109375" style="1" customWidth="1"/>
    <col min="8162" max="8162" width="5.85546875" style="1" bestFit="1" customWidth="1"/>
    <col min="8163" max="8163" width="7.7109375" style="1" bestFit="1" customWidth="1"/>
    <col min="8164" max="8164" width="6.42578125" style="1" bestFit="1" customWidth="1"/>
    <col min="8165" max="8165" width="5.28515625" style="1" bestFit="1" customWidth="1"/>
    <col min="8166" max="8166" width="8.7109375" style="1" bestFit="1" customWidth="1"/>
    <col min="8167" max="8167" width="5.140625" style="1" bestFit="1" customWidth="1"/>
    <col min="8168" max="8168" width="5" style="1" bestFit="1" customWidth="1"/>
    <col min="8169" max="8169" width="7.42578125" style="1" bestFit="1" customWidth="1"/>
    <col min="8170" max="8170" width="9.28515625" style="1" customWidth="1"/>
    <col min="8171" max="8171" width="7.85546875" style="1" bestFit="1" customWidth="1"/>
    <col min="8172" max="8172" width="9.42578125" style="1" bestFit="1" customWidth="1"/>
    <col min="8173" max="8173" width="9.28515625" style="1" customWidth="1"/>
    <col min="8174" max="8174" width="7.140625" style="1" customWidth="1"/>
    <col min="8175" max="8175" width="5.85546875" style="1" customWidth="1"/>
    <col min="8176" max="8176" width="6" style="1" bestFit="1" customWidth="1"/>
    <col min="8177" max="8177" width="6.5703125" style="1" bestFit="1" customWidth="1"/>
    <col min="8178" max="8178" width="5.85546875" style="1" bestFit="1" customWidth="1"/>
    <col min="8179" max="8179" width="11.7109375" style="1" customWidth="1"/>
    <col min="8180" max="8180" width="12.42578125" style="1" customWidth="1"/>
    <col min="8181" max="8412" width="11.42578125" style="1"/>
    <col min="8413" max="8413" width="0.85546875" style="1" customWidth="1"/>
    <col min="8414" max="8414" width="40.7109375" style="1" customWidth="1"/>
    <col min="8415" max="8415" width="10.5703125" style="1" customWidth="1"/>
    <col min="8416" max="8416" width="10.140625" style="1" customWidth="1"/>
    <col min="8417" max="8417" width="10.7109375" style="1" customWidth="1"/>
    <col min="8418" max="8418" width="5.85546875" style="1" bestFit="1" customWidth="1"/>
    <col min="8419" max="8419" width="7.7109375" style="1" bestFit="1" customWidth="1"/>
    <col min="8420" max="8420" width="6.42578125" style="1" bestFit="1" customWidth="1"/>
    <col min="8421" max="8421" width="5.28515625" style="1" bestFit="1" customWidth="1"/>
    <col min="8422" max="8422" width="8.7109375" style="1" bestFit="1" customWidth="1"/>
    <col min="8423" max="8423" width="5.140625" style="1" bestFit="1" customWidth="1"/>
    <col min="8424" max="8424" width="5" style="1" bestFit="1" customWidth="1"/>
    <col min="8425" max="8425" width="7.42578125" style="1" bestFit="1" customWidth="1"/>
    <col min="8426" max="8426" width="9.28515625" style="1" customWidth="1"/>
    <col min="8427" max="8427" width="7.85546875" style="1" bestFit="1" customWidth="1"/>
    <col min="8428" max="8428" width="9.42578125" style="1" bestFit="1" customWidth="1"/>
    <col min="8429" max="8429" width="9.28515625" style="1" customWidth="1"/>
    <col min="8430" max="8430" width="7.140625" style="1" customWidth="1"/>
    <col min="8431" max="8431" width="5.85546875" style="1" customWidth="1"/>
    <col min="8432" max="8432" width="6" style="1" bestFit="1" customWidth="1"/>
    <col min="8433" max="8433" width="6.5703125" style="1" bestFit="1" customWidth="1"/>
    <col min="8434" max="8434" width="5.85546875" style="1" bestFit="1" customWidth="1"/>
    <col min="8435" max="8435" width="11.7109375" style="1" customWidth="1"/>
    <col min="8436" max="8436" width="12.42578125" style="1" customWidth="1"/>
    <col min="8437" max="8668" width="11.42578125" style="1"/>
    <col min="8669" max="8669" width="0.85546875" style="1" customWidth="1"/>
    <col min="8670" max="8670" width="40.7109375" style="1" customWidth="1"/>
    <col min="8671" max="8671" width="10.5703125" style="1" customWidth="1"/>
    <col min="8672" max="8672" width="10.140625" style="1" customWidth="1"/>
    <col min="8673" max="8673" width="10.7109375" style="1" customWidth="1"/>
    <col min="8674" max="8674" width="5.85546875" style="1" bestFit="1" customWidth="1"/>
    <col min="8675" max="8675" width="7.7109375" style="1" bestFit="1" customWidth="1"/>
    <col min="8676" max="8676" width="6.42578125" style="1" bestFit="1" customWidth="1"/>
    <col min="8677" max="8677" width="5.28515625" style="1" bestFit="1" customWidth="1"/>
    <col min="8678" max="8678" width="8.7109375" style="1" bestFit="1" customWidth="1"/>
    <col min="8679" max="8679" width="5.140625" style="1" bestFit="1" customWidth="1"/>
    <col min="8680" max="8680" width="5" style="1" bestFit="1" customWidth="1"/>
    <col min="8681" max="8681" width="7.42578125" style="1" bestFit="1" customWidth="1"/>
    <col min="8682" max="8682" width="9.28515625" style="1" customWidth="1"/>
    <col min="8683" max="8683" width="7.85546875" style="1" bestFit="1" customWidth="1"/>
    <col min="8684" max="8684" width="9.42578125" style="1" bestFit="1" customWidth="1"/>
    <col min="8685" max="8685" width="9.28515625" style="1" customWidth="1"/>
    <col min="8686" max="8686" width="7.140625" style="1" customWidth="1"/>
    <col min="8687" max="8687" width="5.85546875" style="1" customWidth="1"/>
    <col min="8688" max="8688" width="6" style="1" bestFit="1" customWidth="1"/>
    <col min="8689" max="8689" width="6.5703125" style="1" bestFit="1" customWidth="1"/>
    <col min="8690" max="8690" width="5.85546875" style="1" bestFit="1" customWidth="1"/>
    <col min="8691" max="8691" width="11.7109375" style="1" customWidth="1"/>
    <col min="8692" max="8692" width="12.42578125" style="1" customWidth="1"/>
    <col min="8693" max="8924" width="11.42578125" style="1"/>
    <col min="8925" max="8925" width="0.85546875" style="1" customWidth="1"/>
    <col min="8926" max="8926" width="40.7109375" style="1" customWidth="1"/>
    <col min="8927" max="8927" width="10.5703125" style="1" customWidth="1"/>
    <col min="8928" max="8928" width="10.140625" style="1" customWidth="1"/>
    <col min="8929" max="8929" width="10.7109375" style="1" customWidth="1"/>
    <col min="8930" max="8930" width="5.85546875" style="1" bestFit="1" customWidth="1"/>
    <col min="8931" max="8931" width="7.7109375" style="1" bestFit="1" customWidth="1"/>
    <col min="8932" max="8932" width="6.42578125" style="1" bestFit="1" customWidth="1"/>
    <col min="8933" max="8933" width="5.28515625" style="1" bestFit="1" customWidth="1"/>
    <col min="8934" max="8934" width="8.7109375" style="1" bestFit="1" customWidth="1"/>
    <col min="8935" max="8935" width="5.140625" style="1" bestFit="1" customWidth="1"/>
    <col min="8936" max="8936" width="5" style="1" bestFit="1" customWidth="1"/>
    <col min="8937" max="8937" width="7.42578125" style="1" bestFit="1" customWidth="1"/>
    <col min="8938" max="8938" width="9.28515625" style="1" customWidth="1"/>
    <col min="8939" max="8939" width="7.85546875" style="1" bestFit="1" customWidth="1"/>
    <col min="8940" max="8940" width="9.42578125" style="1" bestFit="1" customWidth="1"/>
    <col min="8941" max="8941" width="9.28515625" style="1" customWidth="1"/>
    <col min="8942" max="8942" width="7.140625" style="1" customWidth="1"/>
    <col min="8943" max="8943" width="5.85546875" style="1" customWidth="1"/>
    <col min="8944" max="8944" width="6" style="1" bestFit="1" customWidth="1"/>
    <col min="8945" max="8945" width="6.5703125" style="1" bestFit="1" customWidth="1"/>
    <col min="8946" max="8946" width="5.85546875" style="1" bestFit="1" customWidth="1"/>
    <col min="8947" max="8947" width="11.7109375" style="1" customWidth="1"/>
    <col min="8948" max="8948" width="12.42578125" style="1" customWidth="1"/>
    <col min="8949" max="9180" width="11.42578125" style="1"/>
    <col min="9181" max="9181" width="0.85546875" style="1" customWidth="1"/>
    <col min="9182" max="9182" width="40.7109375" style="1" customWidth="1"/>
    <col min="9183" max="9183" width="10.5703125" style="1" customWidth="1"/>
    <col min="9184" max="9184" width="10.140625" style="1" customWidth="1"/>
    <col min="9185" max="9185" width="10.7109375" style="1" customWidth="1"/>
    <col min="9186" max="9186" width="5.85546875" style="1" bestFit="1" customWidth="1"/>
    <col min="9187" max="9187" width="7.7109375" style="1" bestFit="1" customWidth="1"/>
    <col min="9188" max="9188" width="6.42578125" style="1" bestFit="1" customWidth="1"/>
    <col min="9189" max="9189" width="5.28515625" style="1" bestFit="1" customWidth="1"/>
    <col min="9190" max="9190" width="8.7109375" style="1" bestFit="1" customWidth="1"/>
    <col min="9191" max="9191" width="5.140625" style="1" bestFit="1" customWidth="1"/>
    <col min="9192" max="9192" width="5" style="1" bestFit="1" customWidth="1"/>
    <col min="9193" max="9193" width="7.42578125" style="1" bestFit="1" customWidth="1"/>
    <col min="9194" max="9194" width="9.28515625" style="1" customWidth="1"/>
    <col min="9195" max="9195" width="7.85546875" style="1" bestFit="1" customWidth="1"/>
    <col min="9196" max="9196" width="9.42578125" style="1" bestFit="1" customWidth="1"/>
    <col min="9197" max="9197" width="9.28515625" style="1" customWidth="1"/>
    <col min="9198" max="9198" width="7.140625" style="1" customWidth="1"/>
    <col min="9199" max="9199" width="5.85546875" style="1" customWidth="1"/>
    <col min="9200" max="9200" width="6" style="1" bestFit="1" customWidth="1"/>
    <col min="9201" max="9201" width="6.5703125" style="1" bestFit="1" customWidth="1"/>
    <col min="9202" max="9202" width="5.85546875" style="1" bestFit="1" customWidth="1"/>
    <col min="9203" max="9203" width="11.7109375" style="1" customWidth="1"/>
    <col min="9204" max="9204" width="12.42578125" style="1" customWidth="1"/>
    <col min="9205" max="9436" width="11.42578125" style="1"/>
    <col min="9437" max="9437" width="0.85546875" style="1" customWidth="1"/>
    <col min="9438" max="9438" width="40.7109375" style="1" customWidth="1"/>
    <col min="9439" max="9439" width="10.5703125" style="1" customWidth="1"/>
    <col min="9440" max="9440" width="10.140625" style="1" customWidth="1"/>
    <col min="9441" max="9441" width="10.7109375" style="1" customWidth="1"/>
    <col min="9442" max="9442" width="5.85546875" style="1" bestFit="1" customWidth="1"/>
    <col min="9443" max="9443" width="7.7109375" style="1" bestFit="1" customWidth="1"/>
    <col min="9444" max="9444" width="6.42578125" style="1" bestFit="1" customWidth="1"/>
    <col min="9445" max="9445" width="5.28515625" style="1" bestFit="1" customWidth="1"/>
    <col min="9446" max="9446" width="8.7109375" style="1" bestFit="1" customWidth="1"/>
    <col min="9447" max="9447" width="5.140625" style="1" bestFit="1" customWidth="1"/>
    <col min="9448" max="9448" width="5" style="1" bestFit="1" customWidth="1"/>
    <col min="9449" max="9449" width="7.42578125" style="1" bestFit="1" customWidth="1"/>
    <col min="9450" max="9450" width="9.28515625" style="1" customWidth="1"/>
    <col min="9451" max="9451" width="7.85546875" style="1" bestFit="1" customWidth="1"/>
    <col min="9452" max="9452" width="9.42578125" style="1" bestFit="1" customWidth="1"/>
    <col min="9453" max="9453" width="9.28515625" style="1" customWidth="1"/>
    <col min="9454" max="9454" width="7.140625" style="1" customWidth="1"/>
    <col min="9455" max="9455" width="5.85546875" style="1" customWidth="1"/>
    <col min="9456" max="9456" width="6" style="1" bestFit="1" customWidth="1"/>
    <col min="9457" max="9457" width="6.5703125" style="1" bestFit="1" customWidth="1"/>
    <col min="9458" max="9458" width="5.85546875" style="1" bestFit="1" customWidth="1"/>
    <col min="9459" max="9459" width="11.7109375" style="1" customWidth="1"/>
    <col min="9460" max="9460" width="12.42578125" style="1" customWidth="1"/>
    <col min="9461" max="9692" width="11.42578125" style="1"/>
    <col min="9693" max="9693" width="0.85546875" style="1" customWidth="1"/>
    <col min="9694" max="9694" width="40.7109375" style="1" customWidth="1"/>
    <col min="9695" max="9695" width="10.5703125" style="1" customWidth="1"/>
    <col min="9696" max="9696" width="10.140625" style="1" customWidth="1"/>
    <col min="9697" max="9697" width="10.7109375" style="1" customWidth="1"/>
    <col min="9698" max="9698" width="5.85546875" style="1" bestFit="1" customWidth="1"/>
    <col min="9699" max="9699" width="7.7109375" style="1" bestFit="1" customWidth="1"/>
    <col min="9700" max="9700" width="6.42578125" style="1" bestFit="1" customWidth="1"/>
    <col min="9701" max="9701" width="5.28515625" style="1" bestFit="1" customWidth="1"/>
    <col min="9702" max="9702" width="8.7109375" style="1" bestFit="1" customWidth="1"/>
    <col min="9703" max="9703" width="5.140625" style="1" bestFit="1" customWidth="1"/>
    <col min="9704" max="9704" width="5" style="1" bestFit="1" customWidth="1"/>
    <col min="9705" max="9705" width="7.42578125" style="1" bestFit="1" customWidth="1"/>
    <col min="9706" max="9706" width="9.28515625" style="1" customWidth="1"/>
    <col min="9707" max="9707" width="7.85546875" style="1" bestFit="1" customWidth="1"/>
    <col min="9708" max="9708" width="9.42578125" style="1" bestFit="1" customWidth="1"/>
    <col min="9709" max="9709" width="9.28515625" style="1" customWidth="1"/>
    <col min="9710" max="9710" width="7.140625" style="1" customWidth="1"/>
    <col min="9711" max="9711" width="5.85546875" style="1" customWidth="1"/>
    <col min="9712" max="9712" width="6" style="1" bestFit="1" customWidth="1"/>
    <col min="9713" max="9713" width="6.5703125" style="1" bestFit="1" customWidth="1"/>
    <col min="9714" max="9714" width="5.85546875" style="1" bestFit="1" customWidth="1"/>
    <col min="9715" max="9715" width="11.7109375" style="1" customWidth="1"/>
    <col min="9716" max="9716" width="12.42578125" style="1" customWidth="1"/>
    <col min="9717" max="9948" width="11.42578125" style="1"/>
    <col min="9949" max="9949" width="0.85546875" style="1" customWidth="1"/>
    <col min="9950" max="9950" width="40.7109375" style="1" customWidth="1"/>
    <col min="9951" max="9951" width="10.5703125" style="1" customWidth="1"/>
    <col min="9952" max="9952" width="10.140625" style="1" customWidth="1"/>
    <col min="9953" max="9953" width="10.7109375" style="1" customWidth="1"/>
    <col min="9954" max="9954" width="5.85546875" style="1" bestFit="1" customWidth="1"/>
    <col min="9955" max="9955" width="7.7109375" style="1" bestFit="1" customWidth="1"/>
    <col min="9956" max="9956" width="6.42578125" style="1" bestFit="1" customWidth="1"/>
    <col min="9957" max="9957" width="5.28515625" style="1" bestFit="1" customWidth="1"/>
    <col min="9958" max="9958" width="8.7109375" style="1" bestFit="1" customWidth="1"/>
    <col min="9959" max="9959" width="5.140625" style="1" bestFit="1" customWidth="1"/>
    <col min="9960" max="9960" width="5" style="1" bestFit="1" customWidth="1"/>
    <col min="9961" max="9961" width="7.42578125" style="1" bestFit="1" customWidth="1"/>
    <col min="9962" max="9962" width="9.28515625" style="1" customWidth="1"/>
    <col min="9963" max="9963" width="7.85546875" style="1" bestFit="1" customWidth="1"/>
    <col min="9964" max="9964" width="9.42578125" style="1" bestFit="1" customWidth="1"/>
    <col min="9965" max="9965" width="9.28515625" style="1" customWidth="1"/>
    <col min="9966" max="9966" width="7.140625" style="1" customWidth="1"/>
    <col min="9967" max="9967" width="5.85546875" style="1" customWidth="1"/>
    <col min="9968" max="9968" width="6" style="1" bestFit="1" customWidth="1"/>
    <col min="9969" max="9969" width="6.5703125" style="1" bestFit="1" customWidth="1"/>
    <col min="9970" max="9970" width="5.85546875" style="1" bestFit="1" customWidth="1"/>
    <col min="9971" max="9971" width="11.7109375" style="1" customWidth="1"/>
    <col min="9972" max="9972" width="12.42578125" style="1" customWidth="1"/>
    <col min="9973" max="10204" width="11.42578125" style="1"/>
    <col min="10205" max="10205" width="0.85546875" style="1" customWidth="1"/>
    <col min="10206" max="10206" width="40.7109375" style="1" customWidth="1"/>
    <col min="10207" max="10207" width="10.5703125" style="1" customWidth="1"/>
    <col min="10208" max="10208" width="10.140625" style="1" customWidth="1"/>
    <col min="10209" max="10209" width="10.7109375" style="1" customWidth="1"/>
    <col min="10210" max="10210" width="5.85546875" style="1" bestFit="1" customWidth="1"/>
    <col min="10211" max="10211" width="7.7109375" style="1" bestFit="1" customWidth="1"/>
    <col min="10212" max="10212" width="6.42578125" style="1" bestFit="1" customWidth="1"/>
    <col min="10213" max="10213" width="5.28515625" style="1" bestFit="1" customWidth="1"/>
    <col min="10214" max="10214" width="8.7109375" style="1" bestFit="1" customWidth="1"/>
    <col min="10215" max="10215" width="5.140625" style="1" bestFit="1" customWidth="1"/>
    <col min="10216" max="10216" width="5" style="1" bestFit="1" customWidth="1"/>
    <col min="10217" max="10217" width="7.42578125" style="1" bestFit="1" customWidth="1"/>
    <col min="10218" max="10218" width="9.28515625" style="1" customWidth="1"/>
    <col min="10219" max="10219" width="7.85546875" style="1" bestFit="1" customWidth="1"/>
    <col min="10220" max="10220" width="9.42578125" style="1" bestFit="1" customWidth="1"/>
    <col min="10221" max="10221" width="9.28515625" style="1" customWidth="1"/>
    <col min="10222" max="10222" width="7.140625" style="1" customWidth="1"/>
    <col min="10223" max="10223" width="5.85546875" style="1" customWidth="1"/>
    <col min="10224" max="10224" width="6" style="1" bestFit="1" customWidth="1"/>
    <col min="10225" max="10225" width="6.5703125" style="1" bestFit="1" customWidth="1"/>
    <col min="10226" max="10226" width="5.85546875" style="1" bestFit="1" customWidth="1"/>
    <col min="10227" max="10227" width="11.7109375" style="1" customWidth="1"/>
    <col min="10228" max="10228" width="12.42578125" style="1" customWidth="1"/>
    <col min="10229" max="10460" width="11.42578125" style="1"/>
    <col min="10461" max="10461" width="0.85546875" style="1" customWidth="1"/>
    <col min="10462" max="10462" width="40.7109375" style="1" customWidth="1"/>
    <col min="10463" max="10463" width="10.5703125" style="1" customWidth="1"/>
    <col min="10464" max="10464" width="10.140625" style="1" customWidth="1"/>
    <col min="10465" max="10465" width="10.7109375" style="1" customWidth="1"/>
    <col min="10466" max="10466" width="5.85546875" style="1" bestFit="1" customWidth="1"/>
    <col min="10467" max="10467" width="7.7109375" style="1" bestFit="1" customWidth="1"/>
    <col min="10468" max="10468" width="6.42578125" style="1" bestFit="1" customWidth="1"/>
    <col min="10469" max="10469" width="5.28515625" style="1" bestFit="1" customWidth="1"/>
    <col min="10470" max="10470" width="8.7109375" style="1" bestFit="1" customWidth="1"/>
    <col min="10471" max="10471" width="5.140625" style="1" bestFit="1" customWidth="1"/>
    <col min="10472" max="10472" width="5" style="1" bestFit="1" customWidth="1"/>
    <col min="10473" max="10473" width="7.42578125" style="1" bestFit="1" customWidth="1"/>
    <col min="10474" max="10474" width="9.28515625" style="1" customWidth="1"/>
    <col min="10475" max="10475" width="7.85546875" style="1" bestFit="1" customWidth="1"/>
    <col min="10476" max="10476" width="9.42578125" style="1" bestFit="1" customWidth="1"/>
    <col min="10477" max="10477" width="9.28515625" style="1" customWidth="1"/>
    <col min="10478" max="10478" width="7.140625" style="1" customWidth="1"/>
    <col min="10479" max="10479" width="5.85546875" style="1" customWidth="1"/>
    <col min="10480" max="10480" width="6" style="1" bestFit="1" customWidth="1"/>
    <col min="10481" max="10481" width="6.5703125" style="1" bestFit="1" customWidth="1"/>
    <col min="10482" max="10482" width="5.85546875" style="1" bestFit="1" customWidth="1"/>
    <col min="10483" max="10483" width="11.7109375" style="1" customWidth="1"/>
    <col min="10484" max="10484" width="12.42578125" style="1" customWidth="1"/>
    <col min="10485" max="10716" width="11.42578125" style="1"/>
    <col min="10717" max="10717" width="0.85546875" style="1" customWidth="1"/>
    <col min="10718" max="10718" width="40.7109375" style="1" customWidth="1"/>
    <col min="10719" max="10719" width="10.5703125" style="1" customWidth="1"/>
    <col min="10720" max="10720" width="10.140625" style="1" customWidth="1"/>
    <col min="10721" max="10721" width="10.7109375" style="1" customWidth="1"/>
    <col min="10722" max="10722" width="5.85546875" style="1" bestFit="1" customWidth="1"/>
    <col min="10723" max="10723" width="7.7109375" style="1" bestFit="1" customWidth="1"/>
    <col min="10724" max="10724" width="6.42578125" style="1" bestFit="1" customWidth="1"/>
    <col min="10725" max="10725" width="5.28515625" style="1" bestFit="1" customWidth="1"/>
    <col min="10726" max="10726" width="8.7109375" style="1" bestFit="1" customWidth="1"/>
    <col min="10727" max="10727" width="5.140625" style="1" bestFit="1" customWidth="1"/>
    <col min="10728" max="10728" width="5" style="1" bestFit="1" customWidth="1"/>
    <col min="10729" max="10729" width="7.42578125" style="1" bestFit="1" customWidth="1"/>
    <col min="10730" max="10730" width="9.28515625" style="1" customWidth="1"/>
    <col min="10731" max="10731" width="7.85546875" style="1" bestFit="1" customWidth="1"/>
    <col min="10732" max="10732" width="9.42578125" style="1" bestFit="1" customWidth="1"/>
    <col min="10733" max="10733" width="9.28515625" style="1" customWidth="1"/>
    <col min="10734" max="10734" width="7.140625" style="1" customWidth="1"/>
    <col min="10735" max="10735" width="5.85546875" style="1" customWidth="1"/>
    <col min="10736" max="10736" width="6" style="1" bestFit="1" customWidth="1"/>
    <col min="10737" max="10737" width="6.5703125" style="1" bestFit="1" customWidth="1"/>
    <col min="10738" max="10738" width="5.85546875" style="1" bestFit="1" customWidth="1"/>
    <col min="10739" max="10739" width="11.7109375" style="1" customWidth="1"/>
    <col min="10740" max="10740" width="12.42578125" style="1" customWidth="1"/>
    <col min="10741" max="10972" width="11.42578125" style="1"/>
    <col min="10973" max="10973" width="0.85546875" style="1" customWidth="1"/>
    <col min="10974" max="10974" width="40.7109375" style="1" customWidth="1"/>
    <col min="10975" max="10975" width="10.5703125" style="1" customWidth="1"/>
    <col min="10976" max="10976" width="10.140625" style="1" customWidth="1"/>
    <col min="10977" max="10977" width="10.7109375" style="1" customWidth="1"/>
    <col min="10978" max="10978" width="5.85546875" style="1" bestFit="1" customWidth="1"/>
    <col min="10979" max="10979" width="7.7109375" style="1" bestFit="1" customWidth="1"/>
    <col min="10980" max="10980" width="6.42578125" style="1" bestFit="1" customWidth="1"/>
    <col min="10981" max="10981" width="5.28515625" style="1" bestFit="1" customWidth="1"/>
    <col min="10982" max="10982" width="8.7109375" style="1" bestFit="1" customWidth="1"/>
    <col min="10983" max="10983" width="5.140625" style="1" bestFit="1" customWidth="1"/>
    <col min="10984" max="10984" width="5" style="1" bestFit="1" customWidth="1"/>
    <col min="10985" max="10985" width="7.42578125" style="1" bestFit="1" customWidth="1"/>
    <col min="10986" max="10986" width="9.28515625" style="1" customWidth="1"/>
    <col min="10987" max="10987" width="7.85546875" style="1" bestFit="1" customWidth="1"/>
    <col min="10988" max="10988" width="9.42578125" style="1" bestFit="1" customWidth="1"/>
    <col min="10989" max="10989" width="9.28515625" style="1" customWidth="1"/>
    <col min="10990" max="10990" width="7.140625" style="1" customWidth="1"/>
    <col min="10991" max="10991" width="5.85546875" style="1" customWidth="1"/>
    <col min="10992" max="10992" width="6" style="1" bestFit="1" customWidth="1"/>
    <col min="10993" max="10993" width="6.5703125" style="1" bestFit="1" customWidth="1"/>
    <col min="10994" max="10994" width="5.85546875" style="1" bestFit="1" customWidth="1"/>
    <col min="10995" max="10995" width="11.7109375" style="1" customWidth="1"/>
    <col min="10996" max="10996" width="12.42578125" style="1" customWidth="1"/>
    <col min="10997" max="11228" width="11.42578125" style="1"/>
    <col min="11229" max="11229" width="0.85546875" style="1" customWidth="1"/>
    <col min="11230" max="11230" width="40.7109375" style="1" customWidth="1"/>
    <col min="11231" max="11231" width="10.5703125" style="1" customWidth="1"/>
    <col min="11232" max="11232" width="10.140625" style="1" customWidth="1"/>
    <col min="11233" max="11233" width="10.7109375" style="1" customWidth="1"/>
    <col min="11234" max="11234" width="5.85546875" style="1" bestFit="1" customWidth="1"/>
    <col min="11235" max="11235" width="7.7109375" style="1" bestFit="1" customWidth="1"/>
    <col min="11236" max="11236" width="6.42578125" style="1" bestFit="1" customWidth="1"/>
    <col min="11237" max="11237" width="5.28515625" style="1" bestFit="1" customWidth="1"/>
    <col min="11238" max="11238" width="8.7109375" style="1" bestFit="1" customWidth="1"/>
    <col min="11239" max="11239" width="5.140625" style="1" bestFit="1" customWidth="1"/>
    <col min="11240" max="11240" width="5" style="1" bestFit="1" customWidth="1"/>
    <col min="11241" max="11241" width="7.42578125" style="1" bestFit="1" customWidth="1"/>
    <col min="11242" max="11242" width="9.28515625" style="1" customWidth="1"/>
    <col min="11243" max="11243" width="7.85546875" style="1" bestFit="1" customWidth="1"/>
    <col min="11244" max="11244" width="9.42578125" style="1" bestFit="1" customWidth="1"/>
    <col min="11245" max="11245" width="9.28515625" style="1" customWidth="1"/>
    <col min="11246" max="11246" width="7.140625" style="1" customWidth="1"/>
    <col min="11247" max="11247" width="5.85546875" style="1" customWidth="1"/>
    <col min="11248" max="11248" width="6" style="1" bestFit="1" customWidth="1"/>
    <col min="11249" max="11249" width="6.5703125" style="1" bestFit="1" customWidth="1"/>
    <col min="11250" max="11250" width="5.85546875" style="1" bestFit="1" customWidth="1"/>
    <col min="11251" max="11251" width="11.7109375" style="1" customWidth="1"/>
    <col min="11252" max="11252" width="12.42578125" style="1" customWidth="1"/>
    <col min="11253" max="11484" width="11.42578125" style="1"/>
    <col min="11485" max="11485" width="0.85546875" style="1" customWidth="1"/>
    <col min="11486" max="11486" width="40.7109375" style="1" customWidth="1"/>
    <col min="11487" max="11487" width="10.5703125" style="1" customWidth="1"/>
    <col min="11488" max="11488" width="10.140625" style="1" customWidth="1"/>
    <col min="11489" max="11489" width="10.7109375" style="1" customWidth="1"/>
    <col min="11490" max="11490" width="5.85546875" style="1" bestFit="1" customWidth="1"/>
    <col min="11491" max="11491" width="7.7109375" style="1" bestFit="1" customWidth="1"/>
    <col min="11492" max="11492" width="6.42578125" style="1" bestFit="1" customWidth="1"/>
    <col min="11493" max="11493" width="5.28515625" style="1" bestFit="1" customWidth="1"/>
    <col min="11494" max="11494" width="8.7109375" style="1" bestFit="1" customWidth="1"/>
    <col min="11495" max="11495" width="5.140625" style="1" bestFit="1" customWidth="1"/>
    <col min="11496" max="11496" width="5" style="1" bestFit="1" customWidth="1"/>
    <col min="11497" max="11497" width="7.42578125" style="1" bestFit="1" customWidth="1"/>
    <col min="11498" max="11498" width="9.28515625" style="1" customWidth="1"/>
    <col min="11499" max="11499" width="7.85546875" style="1" bestFit="1" customWidth="1"/>
    <col min="11500" max="11500" width="9.42578125" style="1" bestFit="1" customWidth="1"/>
    <col min="11501" max="11501" width="9.28515625" style="1" customWidth="1"/>
    <col min="11502" max="11502" width="7.140625" style="1" customWidth="1"/>
    <col min="11503" max="11503" width="5.85546875" style="1" customWidth="1"/>
    <col min="11504" max="11504" width="6" style="1" bestFit="1" customWidth="1"/>
    <col min="11505" max="11505" width="6.5703125" style="1" bestFit="1" customWidth="1"/>
    <col min="11506" max="11506" width="5.85546875" style="1" bestFit="1" customWidth="1"/>
    <col min="11507" max="11507" width="11.7109375" style="1" customWidth="1"/>
    <col min="11508" max="11508" width="12.42578125" style="1" customWidth="1"/>
    <col min="11509" max="11740" width="11.42578125" style="1"/>
    <col min="11741" max="11741" width="0.85546875" style="1" customWidth="1"/>
    <col min="11742" max="11742" width="40.7109375" style="1" customWidth="1"/>
    <col min="11743" max="11743" width="10.5703125" style="1" customWidth="1"/>
    <col min="11744" max="11744" width="10.140625" style="1" customWidth="1"/>
    <col min="11745" max="11745" width="10.7109375" style="1" customWidth="1"/>
    <col min="11746" max="11746" width="5.85546875" style="1" bestFit="1" customWidth="1"/>
    <col min="11747" max="11747" width="7.7109375" style="1" bestFit="1" customWidth="1"/>
    <col min="11748" max="11748" width="6.42578125" style="1" bestFit="1" customWidth="1"/>
    <col min="11749" max="11749" width="5.28515625" style="1" bestFit="1" customWidth="1"/>
    <col min="11750" max="11750" width="8.7109375" style="1" bestFit="1" customWidth="1"/>
    <col min="11751" max="11751" width="5.140625" style="1" bestFit="1" customWidth="1"/>
    <col min="11752" max="11752" width="5" style="1" bestFit="1" customWidth="1"/>
    <col min="11753" max="11753" width="7.42578125" style="1" bestFit="1" customWidth="1"/>
    <col min="11754" max="11754" width="9.28515625" style="1" customWidth="1"/>
    <col min="11755" max="11755" width="7.85546875" style="1" bestFit="1" customWidth="1"/>
    <col min="11756" max="11756" width="9.42578125" style="1" bestFit="1" customWidth="1"/>
    <col min="11757" max="11757" width="9.28515625" style="1" customWidth="1"/>
    <col min="11758" max="11758" width="7.140625" style="1" customWidth="1"/>
    <col min="11759" max="11759" width="5.85546875" style="1" customWidth="1"/>
    <col min="11760" max="11760" width="6" style="1" bestFit="1" customWidth="1"/>
    <col min="11761" max="11761" width="6.5703125" style="1" bestFit="1" customWidth="1"/>
    <col min="11762" max="11762" width="5.85546875" style="1" bestFit="1" customWidth="1"/>
    <col min="11763" max="11763" width="11.7109375" style="1" customWidth="1"/>
    <col min="11764" max="11764" width="12.42578125" style="1" customWidth="1"/>
    <col min="11765" max="11996" width="11.42578125" style="1"/>
    <col min="11997" max="11997" width="0.85546875" style="1" customWidth="1"/>
    <col min="11998" max="11998" width="40.7109375" style="1" customWidth="1"/>
    <col min="11999" max="11999" width="10.5703125" style="1" customWidth="1"/>
    <col min="12000" max="12000" width="10.140625" style="1" customWidth="1"/>
    <col min="12001" max="12001" width="10.7109375" style="1" customWidth="1"/>
    <col min="12002" max="12002" width="5.85546875" style="1" bestFit="1" customWidth="1"/>
    <col min="12003" max="12003" width="7.7109375" style="1" bestFit="1" customWidth="1"/>
    <col min="12004" max="12004" width="6.42578125" style="1" bestFit="1" customWidth="1"/>
    <col min="12005" max="12005" width="5.28515625" style="1" bestFit="1" customWidth="1"/>
    <col min="12006" max="12006" width="8.7109375" style="1" bestFit="1" customWidth="1"/>
    <col min="12007" max="12007" width="5.140625" style="1" bestFit="1" customWidth="1"/>
    <col min="12008" max="12008" width="5" style="1" bestFit="1" customWidth="1"/>
    <col min="12009" max="12009" width="7.42578125" style="1" bestFit="1" customWidth="1"/>
    <col min="12010" max="12010" width="9.28515625" style="1" customWidth="1"/>
    <col min="12011" max="12011" width="7.85546875" style="1" bestFit="1" customWidth="1"/>
    <col min="12012" max="12012" width="9.42578125" style="1" bestFit="1" customWidth="1"/>
    <col min="12013" max="12013" width="9.28515625" style="1" customWidth="1"/>
    <col min="12014" max="12014" width="7.140625" style="1" customWidth="1"/>
    <col min="12015" max="12015" width="5.85546875" style="1" customWidth="1"/>
    <col min="12016" max="12016" width="6" style="1" bestFit="1" customWidth="1"/>
    <col min="12017" max="12017" width="6.5703125" style="1" bestFit="1" customWidth="1"/>
    <col min="12018" max="12018" width="5.85546875" style="1" bestFit="1" customWidth="1"/>
    <col min="12019" max="12019" width="11.7109375" style="1" customWidth="1"/>
    <col min="12020" max="12020" width="12.42578125" style="1" customWidth="1"/>
    <col min="12021" max="12252" width="11.42578125" style="1"/>
    <col min="12253" max="12253" width="0.85546875" style="1" customWidth="1"/>
    <col min="12254" max="12254" width="40.7109375" style="1" customWidth="1"/>
    <col min="12255" max="12255" width="10.5703125" style="1" customWidth="1"/>
    <col min="12256" max="12256" width="10.140625" style="1" customWidth="1"/>
    <col min="12257" max="12257" width="10.7109375" style="1" customWidth="1"/>
    <col min="12258" max="12258" width="5.85546875" style="1" bestFit="1" customWidth="1"/>
    <col min="12259" max="12259" width="7.7109375" style="1" bestFit="1" customWidth="1"/>
    <col min="12260" max="12260" width="6.42578125" style="1" bestFit="1" customWidth="1"/>
    <col min="12261" max="12261" width="5.28515625" style="1" bestFit="1" customWidth="1"/>
    <col min="12262" max="12262" width="8.7109375" style="1" bestFit="1" customWidth="1"/>
    <col min="12263" max="12263" width="5.140625" style="1" bestFit="1" customWidth="1"/>
    <col min="12264" max="12264" width="5" style="1" bestFit="1" customWidth="1"/>
    <col min="12265" max="12265" width="7.42578125" style="1" bestFit="1" customWidth="1"/>
    <col min="12266" max="12266" width="9.28515625" style="1" customWidth="1"/>
    <col min="12267" max="12267" width="7.85546875" style="1" bestFit="1" customWidth="1"/>
    <col min="12268" max="12268" width="9.42578125" style="1" bestFit="1" customWidth="1"/>
    <col min="12269" max="12269" width="9.28515625" style="1" customWidth="1"/>
    <col min="12270" max="12270" width="7.140625" style="1" customWidth="1"/>
    <col min="12271" max="12271" width="5.85546875" style="1" customWidth="1"/>
    <col min="12272" max="12272" width="6" style="1" bestFit="1" customWidth="1"/>
    <col min="12273" max="12273" width="6.5703125" style="1" bestFit="1" customWidth="1"/>
    <col min="12274" max="12274" width="5.85546875" style="1" bestFit="1" customWidth="1"/>
    <col min="12275" max="12275" width="11.7109375" style="1" customWidth="1"/>
    <col min="12276" max="12276" width="12.42578125" style="1" customWidth="1"/>
    <col min="12277" max="12508" width="11.42578125" style="1"/>
    <col min="12509" max="12509" width="0.85546875" style="1" customWidth="1"/>
    <col min="12510" max="12510" width="40.7109375" style="1" customWidth="1"/>
    <col min="12511" max="12511" width="10.5703125" style="1" customWidth="1"/>
    <col min="12512" max="12512" width="10.140625" style="1" customWidth="1"/>
    <col min="12513" max="12513" width="10.7109375" style="1" customWidth="1"/>
    <col min="12514" max="12514" width="5.85546875" style="1" bestFit="1" customWidth="1"/>
    <col min="12515" max="12515" width="7.7109375" style="1" bestFit="1" customWidth="1"/>
    <col min="12516" max="12516" width="6.42578125" style="1" bestFit="1" customWidth="1"/>
    <col min="12517" max="12517" width="5.28515625" style="1" bestFit="1" customWidth="1"/>
    <col min="12518" max="12518" width="8.7109375" style="1" bestFit="1" customWidth="1"/>
    <col min="12519" max="12519" width="5.140625" style="1" bestFit="1" customWidth="1"/>
    <col min="12520" max="12520" width="5" style="1" bestFit="1" customWidth="1"/>
    <col min="12521" max="12521" width="7.42578125" style="1" bestFit="1" customWidth="1"/>
    <col min="12522" max="12522" width="9.28515625" style="1" customWidth="1"/>
    <col min="12523" max="12523" width="7.85546875" style="1" bestFit="1" customWidth="1"/>
    <col min="12524" max="12524" width="9.42578125" style="1" bestFit="1" customWidth="1"/>
    <col min="12525" max="12525" width="9.28515625" style="1" customWidth="1"/>
    <col min="12526" max="12526" width="7.140625" style="1" customWidth="1"/>
    <col min="12527" max="12527" width="5.85546875" style="1" customWidth="1"/>
    <col min="12528" max="12528" width="6" style="1" bestFit="1" customWidth="1"/>
    <col min="12529" max="12529" width="6.5703125" style="1" bestFit="1" customWidth="1"/>
    <col min="12530" max="12530" width="5.85546875" style="1" bestFit="1" customWidth="1"/>
    <col min="12531" max="12531" width="11.7109375" style="1" customWidth="1"/>
    <col min="12532" max="12532" width="12.42578125" style="1" customWidth="1"/>
    <col min="12533" max="12764" width="11.42578125" style="1"/>
    <col min="12765" max="12765" width="0.85546875" style="1" customWidth="1"/>
    <col min="12766" max="12766" width="40.7109375" style="1" customWidth="1"/>
    <col min="12767" max="12767" width="10.5703125" style="1" customWidth="1"/>
    <col min="12768" max="12768" width="10.140625" style="1" customWidth="1"/>
    <col min="12769" max="12769" width="10.7109375" style="1" customWidth="1"/>
    <col min="12770" max="12770" width="5.85546875" style="1" bestFit="1" customWidth="1"/>
    <col min="12771" max="12771" width="7.7109375" style="1" bestFit="1" customWidth="1"/>
    <col min="12772" max="12772" width="6.42578125" style="1" bestFit="1" customWidth="1"/>
    <col min="12773" max="12773" width="5.28515625" style="1" bestFit="1" customWidth="1"/>
    <col min="12774" max="12774" width="8.7109375" style="1" bestFit="1" customWidth="1"/>
    <col min="12775" max="12775" width="5.140625" style="1" bestFit="1" customWidth="1"/>
    <col min="12776" max="12776" width="5" style="1" bestFit="1" customWidth="1"/>
    <col min="12777" max="12777" width="7.42578125" style="1" bestFit="1" customWidth="1"/>
    <col min="12778" max="12778" width="9.28515625" style="1" customWidth="1"/>
    <col min="12779" max="12779" width="7.85546875" style="1" bestFit="1" customWidth="1"/>
    <col min="12780" max="12780" width="9.42578125" style="1" bestFit="1" customWidth="1"/>
    <col min="12781" max="12781" width="9.28515625" style="1" customWidth="1"/>
    <col min="12782" max="12782" width="7.140625" style="1" customWidth="1"/>
    <col min="12783" max="12783" width="5.85546875" style="1" customWidth="1"/>
    <col min="12784" max="12784" width="6" style="1" bestFit="1" customWidth="1"/>
    <col min="12785" max="12785" width="6.5703125" style="1" bestFit="1" customWidth="1"/>
    <col min="12786" max="12786" width="5.85546875" style="1" bestFit="1" customWidth="1"/>
    <col min="12787" max="12787" width="11.7109375" style="1" customWidth="1"/>
    <col min="12788" max="12788" width="12.42578125" style="1" customWidth="1"/>
    <col min="12789" max="13020" width="11.42578125" style="1"/>
    <col min="13021" max="13021" width="0.85546875" style="1" customWidth="1"/>
    <col min="13022" max="13022" width="40.7109375" style="1" customWidth="1"/>
    <col min="13023" max="13023" width="10.5703125" style="1" customWidth="1"/>
    <col min="13024" max="13024" width="10.140625" style="1" customWidth="1"/>
    <col min="13025" max="13025" width="10.7109375" style="1" customWidth="1"/>
    <col min="13026" max="13026" width="5.85546875" style="1" bestFit="1" customWidth="1"/>
    <col min="13027" max="13027" width="7.7109375" style="1" bestFit="1" customWidth="1"/>
    <col min="13028" max="13028" width="6.42578125" style="1" bestFit="1" customWidth="1"/>
    <col min="13029" max="13029" width="5.28515625" style="1" bestFit="1" customWidth="1"/>
    <col min="13030" max="13030" width="8.7109375" style="1" bestFit="1" customWidth="1"/>
    <col min="13031" max="13031" width="5.140625" style="1" bestFit="1" customWidth="1"/>
    <col min="13032" max="13032" width="5" style="1" bestFit="1" customWidth="1"/>
    <col min="13033" max="13033" width="7.42578125" style="1" bestFit="1" customWidth="1"/>
    <col min="13034" max="13034" width="9.28515625" style="1" customWidth="1"/>
    <col min="13035" max="13035" width="7.85546875" style="1" bestFit="1" customWidth="1"/>
    <col min="13036" max="13036" width="9.42578125" style="1" bestFit="1" customWidth="1"/>
    <col min="13037" max="13037" width="9.28515625" style="1" customWidth="1"/>
    <col min="13038" max="13038" width="7.140625" style="1" customWidth="1"/>
    <col min="13039" max="13039" width="5.85546875" style="1" customWidth="1"/>
    <col min="13040" max="13040" width="6" style="1" bestFit="1" customWidth="1"/>
    <col min="13041" max="13041" width="6.5703125" style="1" bestFit="1" customWidth="1"/>
    <col min="13042" max="13042" width="5.85546875" style="1" bestFit="1" customWidth="1"/>
    <col min="13043" max="13043" width="11.7109375" style="1" customWidth="1"/>
    <col min="13044" max="13044" width="12.42578125" style="1" customWidth="1"/>
    <col min="13045" max="13276" width="11.42578125" style="1"/>
    <col min="13277" max="13277" width="0.85546875" style="1" customWidth="1"/>
    <col min="13278" max="13278" width="40.7109375" style="1" customWidth="1"/>
    <col min="13279" max="13279" width="10.5703125" style="1" customWidth="1"/>
    <col min="13280" max="13280" width="10.140625" style="1" customWidth="1"/>
    <col min="13281" max="13281" width="10.7109375" style="1" customWidth="1"/>
    <col min="13282" max="13282" width="5.85546875" style="1" bestFit="1" customWidth="1"/>
    <col min="13283" max="13283" width="7.7109375" style="1" bestFit="1" customWidth="1"/>
    <col min="13284" max="13284" width="6.42578125" style="1" bestFit="1" customWidth="1"/>
    <col min="13285" max="13285" width="5.28515625" style="1" bestFit="1" customWidth="1"/>
    <col min="13286" max="13286" width="8.7109375" style="1" bestFit="1" customWidth="1"/>
    <col min="13287" max="13287" width="5.140625" style="1" bestFit="1" customWidth="1"/>
    <col min="13288" max="13288" width="5" style="1" bestFit="1" customWidth="1"/>
    <col min="13289" max="13289" width="7.42578125" style="1" bestFit="1" customWidth="1"/>
    <col min="13290" max="13290" width="9.28515625" style="1" customWidth="1"/>
    <col min="13291" max="13291" width="7.85546875" style="1" bestFit="1" customWidth="1"/>
    <col min="13292" max="13292" width="9.42578125" style="1" bestFit="1" customWidth="1"/>
    <col min="13293" max="13293" width="9.28515625" style="1" customWidth="1"/>
    <col min="13294" max="13294" width="7.140625" style="1" customWidth="1"/>
    <col min="13295" max="13295" width="5.85546875" style="1" customWidth="1"/>
    <col min="13296" max="13296" width="6" style="1" bestFit="1" customWidth="1"/>
    <col min="13297" max="13297" width="6.5703125" style="1" bestFit="1" customWidth="1"/>
    <col min="13298" max="13298" width="5.85546875" style="1" bestFit="1" customWidth="1"/>
    <col min="13299" max="13299" width="11.7109375" style="1" customWidth="1"/>
    <col min="13300" max="13300" width="12.42578125" style="1" customWidth="1"/>
    <col min="13301" max="13532" width="11.42578125" style="1"/>
    <col min="13533" max="13533" width="0.85546875" style="1" customWidth="1"/>
    <col min="13534" max="13534" width="40.7109375" style="1" customWidth="1"/>
    <col min="13535" max="13535" width="10.5703125" style="1" customWidth="1"/>
    <col min="13536" max="13536" width="10.140625" style="1" customWidth="1"/>
    <col min="13537" max="13537" width="10.7109375" style="1" customWidth="1"/>
    <col min="13538" max="13538" width="5.85546875" style="1" bestFit="1" customWidth="1"/>
    <col min="13539" max="13539" width="7.7109375" style="1" bestFit="1" customWidth="1"/>
    <col min="13540" max="13540" width="6.42578125" style="1" bestFit="1" customWidth="1"/>
    <col min="13541" max="13541" width="5.28515625" style="1" bestFit="1" customWidth="1"/>
    <col min="13542" max="13542" width="8.7109375" style="1" bestFit="1" customWidth="1"/>
    <col min="13543" max="13543" width="5.140625" style="1" bestFit="1" customWidth="1"/>
    <col min="13544" max="13544" width="5" style="1" bestFit="1" customWidth="1"/>
    <col min="13545" max="13545" width="7.42578125" style="1" bestFit="1" customWidth="1"/>
    <col min="13546" max="13546" width="9.28515625" style="1" customWidth="1"/>
    <col min="13547" max="13547" width="7.85546875" style="1" bestFit="1" customWidth="1"/>
    <col min="13548" max="13548" width="9.42578125" style="1" bestFit="1" customWidth="1"/>
    <col min="13549" max="13549" width="9.28515625" style="1" customWidth="1"/>
    <col min="13550" max="13550" width="7.140625" style="1" customWidth="1"/>
    <col min="13551" max="13551" width="5.85546875" style="1" customWidth="1"/>
    <col min="13552" max="13552" width="6" style="1" bestFit="1" customWidth="1"/>
    <col min="13553" max="13553" width="6.5703125" style="1" bestFit="1" customWidth="1"/>
    <col min="13554" max="13554" width="5.85546875" style="1" bestFit="1" customWidth="1"/>
    <col min="13555" max="13555" width="11.7109375" style="1" customWidth="1"/>
    <col min="13556" max="13556" width="12.42578125" style="1" customWidth="1"/>
    <col min="13557" max="13788" width="11.42578125" style="1"/>
    <col min="13789" max="13789" width="0.85546875" style="1" customWidth="1"/>
    <col min="13790" max="13790" width="40.7109375" style="1" customWidth="1"/>
    <col min="13791" max="13791" width="10.5703125" style="1" customWidth="1"/>
    <col min="13792" max="13792" width="10.140625" style="1" customWidth="1"/>
    <col min="13793" max="13793" width="10.7109375" style="1" customWidth="1"/>
    <col min="13794" max="13794" width="5.85546875" style="1" bestFit="1" customWidth="1"/>
    <col min="13795" max="13795" width="7.7109375" style="1" bestFit="1" customWidth="1"/>
    <col min="13796" max="13796" width="6.42578125" style="1" bestFit="1" customWidth="1"/>
    <col min="13797" max="13797" width="5.28515625" style="1" bestFit="1" customWidth="1"/>
    <col min="13798" max="13798" width="8.7109375" style="1" bestFit="1" customWidth="1"/>
    <col min="13799" max="13799" width="5.140625" style="1" bestFit="1" customWidth="1"/>
    <col min="13800" max="13800" width="5" style="1" bestFit="1" customWidth="1"/>
    <col min="13801" max="13801" width="7.42578125" style="1" bestFit="1" customWidth="1"/>
    <col min="13802" max="13802" width="9.28515625" style="1" customWidth="1"/>
    <col min="13803" max="13803" width="7.85546875" style="1" bestFit="1" customWidth="1"/>
    <col min="13804" max="13804" width="9.42578125" style="1" bestFit="1" customWidth="1"/>
    <col min="13805" max="13805" width="9.28515625" style="1" customWidth="1"/>
    <col min="13806" max="13806" width="7.140625" style="1" customWidth="1"/>
    <col min="13807" max="13807" width="5.85546875" style="1" customWidth="1"/>
    <col min="13808" max="13808" width="6" style="1" bestFit="1" customWidth="1"/>
    <col min="13809" max="13809" width="6.5703125" style="1" bestFit="1" customWidth="1"/>
    <col min="13810" max="13810" width="5.85546875" style="1" bestFit="1" customWidth="1"/>
    <col min="13811" max="13811" width="11.7109375" style="1" customWidth="1"/>
    <col min="13812" max="13812" width="12.42578125" style="1" customWidth="1"/>
    <col min="13813" max="14044" width="11.42578125" style="1"/>
    <col min="14045" max="14045" width="0.85546875" style="1" customWidth="1"/>
    <col min="14046" max="14046" width="40.7109375" style="1" customWidth="1"/>
    <col min="14047" max="14047" width="10.5703125" style="1" customWidth="1"/>
    <col min="14048" max="14048" width="10.140625" style="1" customWidth="1"/>
    <col min="14049" max="14049" width="10.7109375" style="1" customWidth="1"/>
    <col min="14050" max="14050" width="5.85546875" style="1" bestFit="1" customWidth="1"/>
    <col min="14051" max="14051" width="7.7109375" style="1" bestFit="1" customWidth="1"/>
    <col min="14052" max="14052" width="6.42578125" style="1" bestFit="1" customWidth="1"/>
    <col min="14053" max="14053" width="5.28515625" style="1" bestFit="1" customWidth="1"/>
    <col min="14054" max="14054" width="8.7109375" style="1" bestFit="1" customWidth="1"/>
    <col min="14055" max="14055" width="5.140625" style="1" bestFit="1" customWidth="1"/>
    <col min="14056" max="14056" width="5" style="1" bestFit="1" customWidth="1"/>
    <col min="14057" max="14057" width="7.42578125" style="1" bestFit="1" customWidth="1"/>
    <col min="14058" max="14058" width="9.28515625" style="1" customWidth="1"/>
    <col min="14059" max="14059" width="7.85546875" style="1" bestFit="1" customWidth="1"/>
    <col min="14060" max="14060" width="9.42578125" style="1" bestFit="1" customWidth="1"/>
    <col min="14061" max="14061" width="9.28515625" style="1" customWidth="1"/>
    <col min="14062" max="14062" width="7.140625" style="1" customWidth="1"/>
    <col min="14063" max="14063" width="5.85546875" style="1" customWidth="1"/>
    <col min="14064" max="14064" width="6" style="1" bestFit="1" customWidth="1"/>
    <col min="14065" max="14065" width="6.5703125" style="1" bestFit="1" customWidth="1"/>
    <col min="14066" max="14066" width="5.85546875" style="1" bestFit="1" customWidth="1"/>
    <col min="14067" max="14067" width="11.7109375" style="1" customWidth="1"/>
    <col min="14068" max="14068" width="12.42578125" style="1" customWidth="1"/>
    <col min="14069" max="14300" width="11.42578125" style="1"/>
    <col min="14301" max="14301" width="0.85546875" style="1" customWidth="1"/>
    <col min="14302" max="14302" width="40.7109375" style="1" customWidth="1"/>
    <col min="14303" max="14303" width="10.5703125" style="1" customWidth="1"/>
    <col min="14304" max="14304" width="10.140625" style="1" customWidth="1"/>
    <col min="14305" max="14305" width="10.7109375" style="1" customWidth="1"/>
    <col min="14306" max="14306" width="5.85546875" style="1" bestFit="1" customWidth="1"/>
    <col min="14307" max="14307" width="7.7109375" style="1" bestFit="1" customWidth="1"/>
    <col min="14308" max="14308" width="6.42578125" style="1" bestFit="1" customWidth="1"/>
    <col min="14309" max="14309" width="5.28515625" style="1" bestFit="1" customWidth="1"/>
    <col min="14310" max="14310" width="8.7109375" style="1" bestFit="1" customWidth="1"/>
    <col min="14311" max="14311" width="5.140625" style="1" bestFit="1" customWidth="1"/>
    <col min="14312" max="14312" width="5" style="1" bestFit="1" customWidth="1"/>
    <col min="14313" max="14313" width="7.42578125" style="1" bestFit="1" customWidth="1"/>
    <col min="14314" max="14314" width="9.28515625" style="1" customWidth="1"/>
    <col min="14315" max="14315" width="7.85546875" style="1" bestFit="1" customWidth="1"/>
    <col min="14316" max="14316" width="9.42578125" style="1" bestFit="1" customWidth="1"/>
    <col min="14317" max="14317" width="9.28515625" style="1" customWidth="1"/>
    <col min="14318" max="14318" width="7.140625" style="1" customWidth="1"/>
    <col min="14319" max="14319" width="5.85546875" style="1" customWidth="1"/>
    <col min="14320" max="14320" width="6" style="1" bestFit="1" customWidth="1"/>
    <col min="14321" max="14321" width="6.5703125" style="1" bestFit="1" customWidth="1"/>
    <col min="14322" max="14322" width="5.85546875" style="1" bestFit="1" customWidth="1"/>
    <col min="14323" max="14323" width="11.7109375" style="1" customWidth="1"/>
    <col min="14324" max="14324" width="12.42578125" style="1" customWidth="1"/>
    <col min="14325" max="14556" width="11.42578125" style="1"/>
    <col min="14557" max="14557" width="0.85546875" style="1" customWidth="1"/>
    <col min="14558" max="14558" width="40.7109375" style="1" customWidth="1"/>
    <col min="14559" max="14559" width="10.5703125" style="1" customWidth="1"/>
    <col min="14560" max="14560" width="10.140625" style="1" customWidth="1"/>
    <col min="14561" max="14561" width="10.7109375" style="1" customWidth="1"/>
    <col min="14562" max="14562" width="5.85546875" style="1" bestFit="1" customWidth="1"/>
    <col min="14563" max="14563" width="7.7109375" style="1" bestFit="1" customWidth="1"/>
    <col min="14564" max="14564" width="6.42578125" style="1" bestFit="1" customWidth="1"/>
    <col min="14565" max="14565" width="5.28515625" style="1" bestFit="1" customWidth="1"/>
    <col min="14566" max="14566" width="8.7109375" style="1" bestFit="1" customWidth="1"/>
    <col min="14567" max="14567" width="5.140625" style="1" bestFit="1" customWidth="1"/>
    <col min="14568" max="14568" width="5" style="1" bestFit="1" customWidth="1"/>
    <col min="14569" max="14569" width="7.42578125" style="1" bestFit="1" customWidth="1"/>
    <col min="14570" max="14570" width="9.28515625" style="1" customWidth="1"/>
    <col min="14571" max="14571" width="7.85546875" style="1" bestFit="1" customWidth="1"/>
    <col min="14572" max="14572" width="9.42578125" style="1" bestFit="1" customWidth="1"/>
    <col min="14573" max="14573" width="9.28515625" style="1" customWidth="1"/>
    <col min="14574" max="14574" width="7.140625" style="1" customWidth="1"/>
    <col min="14575" max="14575" width="5.85546875" style="1" customWidth="1"/>
    <col min="14576" max="14576" width="6" style="1" bestFit="1" customWidth="1"/>
    <col min="14577" max="14577" width="6.5703125" style="1" bestFit="1" customWidth="1"/>
    <col min="14578" max="14578" width="5.85546875" style="1" bestFit="1" customWidth="1"/>
    <col min="14579" max="14579" width="11.7109375" style="1" customWidth="1"/>
    <col min="14580" max="14580" width="12.42578125" style="1" customWidth="1"/>
    <col min="14581" max="14812" width="11.42578125" style="1"/>
    <col min="14813" max="14813" width="0.85546875" style="1" customWidth="1"/>
    <col min="14814" max="14814" width="40.7109375" style="1" customWidth="1"/>
    <col min="14815" max="14815" width="10.5703125" style="1" customWidth="1"/>
    <col min="14816" max="14816" width="10.140625" style="1" customWidth="1"/>
    <col min="14817" max="14817" width="10.7109375" style="1" customWidth="1"/>
    <col min="14818" max="14818" width="5.85546875" style="1" bestFit="1" customWidth="1"/>
    <col min="14819" max="14819" width="7.7109375" style="1" bestFit="1" customWidth="1"/>
    <col min="14820" max="14820" width="6.42578125" style="1" bestFit="1" customWidth="1"/>
    <col min="14821" max="14821" width="5.28515625" style="1" bestFit="1" customWidth="1"/>
    <col min="14822" max="14822" width="8.7109375" style="1" bestFit="1" customWidth="1"/>
    <col min="14823" max="14823" width="5.140625" style="1" bestFit="1" customWidth="1"/>
    <col min="14824" max="14824" width="5" style="1" bestFit="1" customWidth="1"/>
    <col min="14825" max="14825" width="7.42578125" style="1" bestFit="1" customWidth="1"/>
    <col min="14826" max="14826" width="9.28515625" style="1" customWidth="1"/>
    <col min="14827" max="14827" width="7.85546875" style="1" bestFit="1" customWidth="1"/>
    <col min="14828" max="14828" width="9.42578125" style="1" bestFit="1" customWidth="1"/>
    <col min="14829" max="14829" width="9.28515625" style="1" customWidth="1"/>
    <col min="14830" max="14830" width="7.140625" style="1" customWidth="1"/>
    <col min="14831" max="14831" width="5.85546875" style="1" customWidth="1"/>
    <col min="14832" max="14832" width="6" style="1" bestFit="1" customWidth="1"/>
    <col min="14833" max="14833" width="6.5703125" style="1" bestFit="1" customWidth="1"/>
    <col min="14834" max="14834" width="5.85546875" style="1" bestFit="1" customWidth="1"/>
    <col min="14835" max="14835" width="11.7109375" style="1" customWidth="1"/>
    <col min="14836" max="14836" width="12.42578125" style="1" customWidth="1"/>
    <col min="14837" max="15068" width="11.42578125" style="1"/>
    <col min="15069" max="15069" width="0.85546875" style="1" customWidth="1"/>
    <col min="15070" max="15070" width="40.7109375" style="1" customWidth="1"/>
    <col min="15071" max="15071" width="10.5703125" style="1" customWidth="1"/>
    <col min="15072" max="15072" width="10.140625" style="1" customWidth="1"/>
    <col min="15073" max="15073" width="10.7109375" style="1" customWidth="1"/>
    <col min="15074" max="15074" width="5.85546875" style="1" bestFit="1" customWidth="1"/>
    <col min="15075" max="15075" width="7.7109375" style="1" bestFit="1" customWidth="1"/>
    <col min="15076" max="15076" width="6.42578125" style="1" bestFit="1" customWidth="1"/>
    <col min="15077" max="15077" width="5.28515625" style="1" bestFit="1" customWidth="1"/>
    <col min="15078" max="15078" width="8.7109375" style="1" bestFit="1" customWidth="1"/>
    <col min="15079" max="15079" width="5.140625" style="1" bestFit="1" customWidth="1"/>
    <col min="15080" max="15080" width="5" style="1" bestFit="1" customWidth="1"/>
    <col min="15081" max="15081" width="7.42578125" style="1" bestFit="1" customWidth="1"/>
    <col min="15082" max="15082" width="9.28515625" style="1" customWidth="1"/>
    <col min="15083" max="15083" width="7.85546875" style="1" bestFit="1" customWidth="1"/>
    <col min="15084" max="15084" width="9.42578125" style="1" bestFit="1" customWidth="1"/>
    <col min="15085" max="15085" width="9.28515625" style="1" customWidth="1"/>
    <col min="15086" max="15086" width="7.140625" style="1" customWidth="1"/>
    <col min="15087" max="15087" width="5.85546875" style="1" customWidth="1"/>
    <col min="15088" max="15088" width="6" style="1" bestFit="1" customWidth="1"/>
    <col min="15089" max="15089" width="6.5703125" style="1" bestFit="1" customWidth="1"/>
    <col min="15090" max="15090" width="5.85546875" style="1" bestFit="1" customWidth="1"/>
    <col min="15091" max="15091" width="11.7109375" style="1" customWidth="1"/>
    <col min="15092" max="15092" width="12.42578125" style="1" customWidth="1"/>
    <col min="15093" max="15324" width="11.42578125" style="1"/>
    <col min="15325" max="15325" width="0.85546875" style="1" customWidth="1"/>
    <col min="15326" max="15326" width="40.7109375" style="1" customWidth="1"/>
    <col min="15327" max="15327" width="10.5703125" style="1" customWidth="1"/>
    <col min="15328" max="15328" width="10.140625" style="1" customWidth="1"/>
    <col min="15329" max="15329" width="10.7109375" style="1" customWidth="1"/>
    <col min="15330" max="15330" width="5.85546875" style="1" bestFit="1" customWidth="1"/>
    <col min="15331" max="15331" width="7.7109375" style="1" bestFit="1" customWidth="1"/>
    <col min="15332" max="15332" width="6.42578125" style="1" bestFit="1" customWidth="1"/>
    <col min="15333" max="15333" width="5.28515625" style="1" bestFit="1" customWidth="1"/>
    <col min="15334" max="15334" width="8.7109375" style="1" bestFit="1" customWidth="1"/>
    <col min="15335" max="15335" width="5.140625" style="1" bestFit="1" customWidth="1"/>
    <col min="15336" max="15336" width="5" style="1" bestFit="1" customWidth="1"/>
    <col min="15337" max="15337" width="7.42578125" style="1" bestFit="1" customWidth="1"/>
    <col min="15338" max="15338" width="9.28515625" style="1" customWidth="1"/>
    <col min="15339" max="15339" width="7.85546875" style="1" bestFit="1" customWidth="1"/>
    <col min="15340" max="15340" width="9.42578125" style="1" bestFit="1" customWidth="1"/>
    <col min="15341" max="15341" width="9.28515625" style="1" customWidth="1"/>
    <col min="15342" max="15342" width="7.140625" style="1" customWidth="1"/>
    <col min="15343" max="15343" width="5.85546875" style="1" customWidth="1"/>
    <col min="15344" max="15344" width="6" style="1" bestFit="1" customWidth="1"/>
    <col min="15345" max="15345" width="6.5703125" style="1" bestFit="1" customWidth="1"/>
    <col min="15346" max="15346" width="5.85546875" style="1" bestFit="1" customWidth="1"/>
    <col min="15347" max="15347" width="11.7109375" style="1" customWidth="1"/>
    <col min="15348" max="15348" width="12.42578125" style="1" customWidth="1"/>
    <col min="15349" max="15580" width="11.42578125" style="1"/>
    <col min="15581" max="15581" width="0.85546875" style="1" customWidth="1"/>
    <col min="15582" max="15582" width="40.7109375" style="1" customWidth="1"/>
    <col min="15583" max="15583" width="10.5703125" style="1" customWidth="1"/>
    <col min="15584" max="15584" width="10.140625" style="1" customWidth="1"/>
    <col min="15585" max="15585" width="10.7109375" style="1" customWidth="1"/>
    <col min="15586" max="15586" width="5.85546875" style="1" bestFit="1" customWidth="1"/>
    <col min="15587" max="15587" width="7.7109375" style="1" bestFit="1" customWidth="1"/>
    <col min="15588" max="15588" width="6.42578125" style="1" bestFit="1" customWidth="1"/>
    <col min="15589" max="15589" width="5.28515625" style="1" bestFit="1" customWidth="1"/>
    <col min="15590" max="15590" width="8.7109375" style="1" bestFit="1" customWidth="1"/>
    <col min="15591" max="15591" width="5.140625" style="1" bestFit="1" customWidth="1"/>
    <col min="15592" max="15592" width="5" style="1" bestFit="1" customWidth="1"/>
    <col min="15593" max="15593" width="7.42578125" style="1" bestFit="1" customWidth="1"/>
    <col min="15594" max="15594" width="9.28515625" style="1" customWidth="1"/>
    <col min="15595" max="15595" width="7.85546875" style="1" bestFit="1" customWidth="1"/>
    <col min="15596" max="15596" width="9.42578125" style="1" bestFit="1" customWidth="1"/>
    <col min="15597" max="15597" width="9.28515625" style="1" customWidth="1"/>
    <col min="15598" max="15598" width="7.140625" style="1" customWidth="1"/>
    <col min="15599" max="15599" width="5.85546875" style="1" customWidth="1"/>
    <col min="15600" max="15600" width="6" style="1" bestFit="1" customWidth="1"/>
    <col min="15601" max="15601" width="6.5703125" style="1" bestFit="1" customWidth="1"/>
    <col min="15602" max="15602" width="5.85546875" style="1" bestFit="1" customWidth="1"/>
    <col min="15603" max="15603" width="11.7109375" style="1" customWidth="1"/>
    <col min="15604" max="15604" width="12.42578125" style="1" customWidth="1"/>
    <col min="15605" max="15836" width="11.42578125" style="1"/>
    <col min="15837" max="15837" width="0.85546875" style="1" customWidth="1"/>
    <col min="15838" max="15838" width="40.7109375" style="1" customWidth="1"/>
    <col min="15839" max="15839" width="10.5703125" style="1" customWidth="1"/>
    <col min="15840" max="15840" width="10.140625" style="1" customWidth="1"/>
    <col min="15841" max="15841" width="10.7109375" style="1" customWidth="1"/>
    <col min="15842" max="15842" width="5.85546875" style="1" bestFit="1" customWidth="1"/>
    <col min="15843" max="15843" width="7.7109375" style="1" bestFit="1" customWidth="1"/>
    <col min="15844" max="15844" width="6.42578125" style="1" bestFit="1" customWidth="1"/>
    <col min="15845" max="15845" width="5.28515625" style="1" bestFit="1" customWidth="1"/>
    <col min="15846" max="15846" width="8.7109375" style="1" bestFit="1" customWidth="1"/>
    <col min="15847" max="15847" width="5.140625" style="1" bestFit="1" customWidth="1"/>
    <col min="15848" max="15848" width="5" style="1" bestFit="1" customWidth="1"/>
    <col min="15849" max="15849" width="7.42578125" style="1" bestFit="1" customWidth="1"/>
    <col min="15850" max="15850" width="9.28515625" style="1" customWidth="1"/>
    <col min="15851" max="15851" width="7.85546875" style="1" bestFit="1" customWidth="1"/>
    <col min="15852" max="15852" width="9.42578125" style="1" bestFit="1" customWidth="1"/>
    <col min="15853" max="15853" width="9.28515625" style="1" customWidth="1"/>
    <col min="15854" max="15854" width="7.140625" style="1" customWidth="1"/>
    <col min="15855" max="15855" width="5.85546875" style="1" customWidth="1"/>
    <col min="15856" max="15856" width="6" style="1" bestFit="1" customWidth="1"/>
    <col min="15857" max="15857" width="6.5703125" style="1" bestFit="1" customWidth="1"/>
    <col min="15858" max="15858" width="5.85546875" style="1" bestFit="1" customWidth="1"/>
    <col min="15859" max="15859" width="11.7109375" style="1" customWidth="1"/>
    <col min="15860" max="15860" width="12.42578125" style="1" customWidth="1"/>
    <col min="15861" max="16092" width="11.42578125" style="1"/>
    <col min="16093" max="16093" width="0.85546875" style="1" customWidth="1"/>
    <col min="16094" max="16094" width="40.7109375" style="1" customWidth="1"/>
    <col min="16095" max="16095" width="10.5703125" style="1" customWidth="1"/>
    <col min="16096" max="16096" width="10.140625" style="1" customWidth="1"/>
    <col min="16097" max="16097" width="10.7109375" style="1" customWidth="1"/>
    <col min="16098" max="16098" width="5.85546875" style="1" bestFit="1" customWidth="1"/>
    <col min="16099" max="16099" width="7.7109375" style="1" bestFit="1" customWidth="1"/>
    <col min="16100" max="16100" width="6.42578125" style="1" bestFit="1" customWidth="1"/>
    <col min="16101" max="16101" width="5.28515625" style="1" bestFit="1" customWidth="1"/>
    <col min="16102" max="16102" width="8.7109375" style="1" bestFit="1" customWidth="1"/>
    <col min="16103" max="16103" width="5.140625" style="1" bestFit="1" customWidth="1"/>
    <col min="16104" max="16104" width="5" style="1" bestFit="1" customWidth="1"/>
    <col min="16105" max="16105" width="7.42578125" style="1" bestFit="1" customWidth="1"/>
    <col min="16106" max="16106" width="9.28515625" style="1" customWidth="1"/>
    <col min="16107" max="16107" width="7.85546875" style="1" bestFit="1" customWidth="1"/>
    <col min="16108" max="16108" width="9.42578125" style="1" bestFit="1" customWidth="1"/>
    <col min="16109" max="16109" width="9.28515625" style="1" customWidth="1"/>
    <col min="16110" max="16110" width="7.140625" style="1" customWidth="1"/>
    <col min="16111" max="16111" width="5.85546875" style="1" customWidth="1"/>
    <col min="16112" max="16112" width="6" style="1" bestFit="1" customWidth="1"/>
    <col min="16113" max="16113" width="6.5703125" style="1" bestFit="1" customWidth="1"/>
    <col min="16114" max="16114" width="5.85546875" style="1" bestFit="1" customWidth="1"/>
    <col min="16115" max="16115" width="11.7109375" style="1" customWidth="1"/>
    <col min="16116" max="16116" width="12.42578125" style="1" customWidth="1"/>
    <col min="16117" max="16384" width="11.42578125" style="1"/>
  </cols>
  <sheetData>
    <row r="1" spans="2:27" ht="12.75" customHeight="1">
      <c r="B1" s="1" t="s">
        <v>18</v>
      </c>
      <c r="C1" s="2" t="s">
        <v>19</v>
      </c>
    </row>
    <row r="2" spans="2:27" ht="12.75" customHeight="1">
      <c r="C2" s="2" t="s">
        <v>20</v>
      </c>
      <c r="D2" s="3" t="s">
        <v>21</v>
      </c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 t="s">
        <v>22</v>
      </c>
    </row>
    <row r="3" spans="2:27" ht="12.75" customHeight="1">
      <c r="C3" s="2" t="s">
        <v>23</v>
      </c>
      <c r="D3" s="6" t="s">
        <v>221</v>
      </c>
      <c r="E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2:27" ht="12.75" customHeight="1">
      <c r="D4" s="8" t="s">
        <v>24</v>
      </c>
    </row>
    <row r="6" spans="2:27" ht="12.75" customHeight="1">
      <c r="C6" s="9" t="s">
        <v>0</v>
      </c>
      <c r="D6" s="10" t="s">
        <v>25</v>
      </c>
      <c r="E6" s="11" t="s">
        <v>26</v>
      </c>
      <c r="F6" s="11" t="s">
        <v>218</v>
      </c>
      <c r="G6" s="70" t="s">
        <v>219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12"/>
      <c r="T6" s="12"/>
      <c r="U6" s="12"/>
      <c r="V6" s="12"/>
      <c r="W6" s="13"/>
      <c r="X6" s="9" t="s">
        <v>27</v>
      </c>
      <c r="Y6" s="11" t="s">
        <v>28</v>
      </c>
      <c r="Z6" s="11" t="s">
        <v>220</v>
      </c>
    </row>
    <row r="7" spans="2:27">
      <c r="B7" s="14"/>
      <c r="C7" s="15"/>
      <c r="D7" s="16" t="s">
        <v>29</v>
      </c>
      <c r="E7" s="17" t="s">
        <v>29</v>
      </c>
      <c r="F7" s="18" t="s">
        <v>30</v>
      </c>
      <c r="G7" s="19" t="s">
        <v>31</v>
      </c>
      <c r="H7" s="19" t="s">
        <v>32</v>
      </c>
      <c r="I7" s="19" t="s">
        <v>33</v>
      </c>
      <c r="J7" s="19" t="s">
        <v>34</v>
      </c>
      <c r="K7" s="19" t="s">
        <v>35</v>
      </c>
      <c r="L7" s="19" t="s">
        <v>36</v>
      </c>
      <c r="M7" s="19" t="s">
        <v>37</v>
      </c>
      <c r="N7" s="19" t="s">
        <v>38</v>
      </c>
      <c r="O7" s="19" t="s">
        <v>39</v>
      </c>
      <c r="P7" s="19" t="s">
        <v>40</v>
      </c>
      <c r="Q7" s="19" t="s">
        <v>41</v>
      </c>
      <c r="R7" s="20" t="s">
        <v>42</v>
      </c>
      <c r="S7" s="20" t="s">
        <v>43</v>
      </c>
      <c r="T7" s="20" t="s">
        <v>44</v>
      </c>
      <c r="U7" s="20" t="s">
        <v>45</v>
      </c>
      <c r="V7" s="20" t="s">
        <v>46</v>
      </c>
      <c r="W7" s="20" t="s">
        <v>47</v>
      </c>
      <c r="X7" s="17" t="s">
        <v>48</v>
      </c>
      <c r="Y7" s="21" t="s">
        <v>48</v>
      </c>
      <c r="Z7" s="21" t="s">
        <v>48</v>
      </c>
    </row>
    <row r="8" spans="2:27" s="64" customFormat="1" hidden="1">
      <c r="B8" s="65"/>
      <c r="C8" s="65"/>
      <c r="D8" s="66" t="s">
        <v>211</v>
      </c>
      <c r="E8" s="66" t="s">
        <v>143</v>
      </c>
      <c r="F8" s="69" t="s">
        <v>146</v>
      </c>
      <c r="G8" s="66" t="s">
        <v>147</v>
      </c>
      <c r="H8" s="66" t="s">
        <v>153</v>
      </c>
      <c r="I8" s="66" t="s">
        <v>150</v>
      </c>
      <c r="J8" s="66" t="s">
        <v>151</v>
      </c>
      <c r="K8" s="66" t="s">
        <v>158</v>
      </c>
      <c r="L8" s="66" t="s">
        <v>159</v>
      </c>
      <c r="M8" s="66" t="s">
        <v>160</v>
      </c>
      <c r="N8" s="66" t="s">
        <v>161</v>
      </c>
      <c r="O8" s="66" t="s">
        <v>162</v>
      </c>
      <c r="P8" s="66" t="s">
        <v>145</v>
      </c>
      <c r="Q8" s="66" t="s">
        <v>163</v>
      </c>
      <c r="R8" s="66" t="s">
        <v>164</v>
      </c>
      <c r="S8" s="67"/>
      <c r="T8" s="67"/>
      <c r="U8" s="67"/>
      <c r="V8" s="67"/>
      <c r="W8" s="66" t="s">
        <v>165</v>
      </c>
      <c r="X8" s="66" t="s">
        <v>166</v>
      </c>
      <c r="Y8" s="66" t="s">
        <v>168</v>
      </c>
      <c r="Z8" s="66" t="s">
        <v>169</v>
      </c>
    </row>
    <row r="9" spans="2:27">
      <c r="C9" s="22" t="s">
        <v>1</v>
      </c>
      <c r="D9" s="23"/>
    </row>
    <row r="10" spans="2:27">
      <c r="C10" s="24" t="s">
        <v>49</v>
      </c>
      <c r="D10" s="25">
        <f t="shared" ref="D10:R10" si="0">+D11+D12+D13+D14+D15+D16</f>
        <v>0</v>
      </c>
      <c r="E10" s="25">
        <f t="shared" si="0"/>
        <v>0</v>
      </c>
      <c r="F10" s="25">
        <f t="shared" si="0"/>
        <v>0</v>
      </c>
      <c r="G10" s="25">
        <f t="shared" si="0"/>
        <v>0</v>
      </c>
      <c r="H10" s="25">
        <f t="shared" si="0"/>
        <v>0</v>
      </c>
      <c r="I10" s="25">
        <f t="shared" si="0"/>
        <v>0</v>
      </c>
      <c r="J10" s="25">
        <f t="shared" si="0"/>
        <v>0</v>
      </c>
      <c r="K10" s="25">
        <f t="shared" si="0"/>
        <v>0</v>
      </c>
      <c r="L10" s="25">
        <f t="shared" si="0"/>
        <v>0</v>
      </c>
      <c r="M10" s="25">
        <f t="shared" si="0"/>
        <v>0</v>
      </c>
      <c r="N10" s="25">
        <f t="shared" si="0"/>
        <v>0</v>
      </c>
      <c r="O10" s="25">
        <f t="shared" si="0"/>
        <v>0</v>
      </c>
      <c r="P10" s="25">
        <f t="shared" si="0"/>
        <v>0</v>
      </c>
      <c r="Q10" s="25">
        <f t="shared" si="0"/>
        <v>0</v>
      </c>
      <c r="R10" s="25">
        <f t="shared" si="0"/>
        <v>0</v>
      </c>
      <c r="S10" s="25">
        <f>SUM(G10:I10)</f>
        <v>0</v>
      </c>
      <c r="T10" s="25">
        <f>SUM(J10:L10)</f>
        <v>0</v>
      </c>
      <c r="U10" s="25">
        <f>SUM(M10:O10)</f>
        <v>0</v>
      </c>
      <c r="V10" s="25">
        <f>SUM(P10:R10)</f>
        <v>0</v>
      </c>
      <c r="W10" s="25">
        <f>SUM(G10:R10)</f>
        <v>0</v>
      </c>
      <c r="X10" s="25">
        <f t="shared" ref="X10:Z10" si="1">+X11+X12+X13+X14+X15+X16</f>
        <v>0</v>
      </c>
      <c r="Y10" s="25">
        <f t="shared" si="1"/>
        <v>0</v>
      </c>
      <c r="Z10" s="25">
        <f t="shared" si="1"/>
        <v>0</v>
      </c>
      <c r="AA10" s="26"/>
    </row>
    <row r="11" spans="2:27">
      <c r="B11" s="63" t="s">
        <v>143</v>
      </c>
      <c r="C11" s="28" t="s">
        <v>50</v>
      </c>
      <c r="D11" s="29">
        <f>IFERROR(VLOOKUP(CONCATENATE($B11,D$8),Hoja3!$A$2:$B$65536,2,FALSE),0)</f>
        <v>0</v>
      </c>
      <c r="E11" s="29">
        <f>IFERROR(VLOOKUP(CONCATENATE($B11,E$8),Hoja3!$A$2:$B$65536,2,FALSE),0)</f>
        <v>0</v>
      </c>
      <c r="F11" s="29">
        <f>IFERROR(VLOOKUP(CONCATENATE($B11,F$8),Hoja3!$A$2:$B$65536,2,FALSE),0)</f>
        <v>0</v>
      </c>
      <c r="G11" s="29">
        <f>IFERROR(VLOOKUP(CONCATENATE($B11,G$8),Hoja3!$A$2:$B$65536,2,FALSE),0)</f>
        <v>0</v>
      </c>
      <c r="H11" s="29">
        <f>IFERROR(VLOOKUP(CONCATENATE($B11,H$8),Hoja3!$A$2:$B$65536,2,FALSE),0)</f>
        <v>0</v>
      </c>
      <c r="I11" s="29">
        <f>IFERROR(VLOOKUP(CONCATENATE($B11,I$8),Hoja3!$A$2:$B$65536,2,FALSE),0)</f>
        <v>0</v>
      </c>
      <c r="J11" s="29">
        <f>IFERROR(VLOOKUP(CONCATENATE($B11,J$8),Hoja3!$A$2:$B$65536,2,FALSE),0)</f>
        <v>0</v>
      </c>
      <c r="K11" s="29">
        <f>IFERROR(VLOOKUP(CONCATENATE($B11,K$8),Hoja3!$A$2:$B$65536,2,FALSE),0)</f>
        <v>0</v>
      </c>
      <c r="L11" s="29">
        <f>IFERROR(VLOOKUP(CONCATENATE($B11,L$8),Hoja3!$A$2:$B$65536,2,FALSE),0)</f>
        <v>0</v>
      </c>
      <c r="M11" s="29">
        <f>IFERROR(VLOOKUP(CONCATENATE($B11,M$8),Hoja3!$A$2:$B$65536,2,FALSE),0)</f>
        <v>0</v>
      </c>
      <c r="N11" s="29">
        <f>IFERROR(VLOOKUP(CONCATENATE($B11,N$8),Hoja3!$A$2:$B$65536,2,FALSE),0)</f>
        <v>0</v>
      </c>
      <c r="O11" s="29">
        <f>IFERROR(VLOOKUP(CONCATENATE($B11,O$8),Hoja3!$A$2:$B$65536,2,FALSE),0)</f>
        <v>0</v>
      </c>
      <c r="P11" s="29">
        <f>IFERROR(VLOOKUP(CONCATENATE($B11,P$8),Hoja3!$A$2:$B$65536,2,FALSE),0)</f>
        <v>0</v>
      </c>
      <c r="Q11" s="29">
        <f>IFERROR(VLOOKUP(CONCATENATE($B11,Q$8),Hoja3!$A$2:$B$65536,2,FALSE),0)</f>
        <v>0</v>
      </c>
      <c r="R11" s="29">
        <f>IFERROR(VLOOKUP(CONCATENATE($B11,R$8),Hoja3!$A$2:$B$65536,2,FALSE),0)</f>
        <v>0</v>
      </c>
      <c r="S11" s="29">
        <f t="shared" ref="S11:S74" si="2">SUM(G11:I11)</f>
        <v>0</v>
      </c>
      <c r="T11" s="29">
        <f t="shared" ref="T11:T74" si="3">SUM(J11:L11)</f>
        <v>0</v>
      </c>
      <c r="U11" s="29">
        <f t="shared" ref="U11:U74" si="4">SUM(M11:O11)</f>
        <v>0</v>
      </c>
      <c r="V11" s="29">
        <f t="shared" ref="V11:V74" si="5">SUM(P11:R11)</f>
        <v>0</v>
      </c>
      <c r="W11" s="29">
        <f t="shared" ref="W11:W74" si="6">SUM(G11:R11)</f>
        <v>0</v>
      </c>
      <c r="X11" s="29">
        <f>IFERROR(VLOOKUP(CONCATENATE($B11,X$8),Hoja3!$A$2:$B$65536,2,FALSE),0)</f>
        <v>0</v>
      </c>
      <c r="Y11" s="29">
        <f>IFERROR(VLOOKUP(CONCATENATE($B11,Y$8),Hoja3!$A$2:$B$65536,2,FALSE),0)</f>
        <v>0</v>
      </c>
      <c r="Z11" s="29">
        <f>IFERROR(VLOOKUP(CONCATENATE($B11,Z$8),Hoja3!$A$2:$B$65536,2,FALSE),0)</f>
        <v>0</v>
      </c>
      <c r="AA11" s="26"/>
    </row>
    <row r="12" spans="2:27">
      <c r="B12" s="63" t="s">
        <v>146</v>
      </c>
      <c r="C12" s="30" t="s">
        <v>51</v>
      </c>
      <c r="D12" s="29">
        <f>IFERROR(VLOOKUP(CONCATENATE($B12,D$8),Hoja3!$A$2:$B$65536,2,FALSE),0)</f>
        <v>0</v>
      </c>
      <c r="E12" s="29">
        <f>IFERROR(VLOOKUP(CONCATENATE($B12,E$8),Hoja3!$A$2:$B$65536,2,FALSE),0)</f>
        <v>0</v>
      </c>
      <c r="F12" s="29">
        <f>IFERROR(VLOOKUP(CONCATENATE($B12,F$8),Hoja3!$A$2:$B$65536,2,FALSE),0)</f>
        <v>0</v>
      </c>
      <c r="G12" s="29">
        <f>IFERROR(VLOOKUP(CONCATENATE($B12,G$8),Hoja3!$A$2:$B$65536,2,FALSE),0)</f>
        <v>0</v>
      </c>
      <c r="H12" s="29">
        <f>IFERROR(VLOOKUP(CONCATENATE($B12,H$8),Hoja3!$A$2:$B$65536,2,FALSE),0)</f>
        <v>0</v>
      </c>
      <c r="I12" s="29">
        <f>IFERROR(VLOOKUP(CONCATENATE($B12,I$8),Hoja3!$A$2:$B$65536,2,FALSE),0)</f>
        <v>0</v>
      </c>
      <c r="J12" s="29">
        <f>IFERROR(VLOOKUP(CONCATENATE($B12,J$8),Hoja3!$A$2:$B$65536,2,FALSE),0)</f>
        <v>0</v>
      </c>
      <c r="K12" s="29">
        <f>IFERROR(VLOOKUP(CONCATENATE($B12,K$8),Hoja3!$A$2:$B$65536,2,FALSE),0)</f>
        <v>0</v>
      </c>
      <c r="L12" s="29">
        <f>IFERROR(VLOOKUP(CONCATENATE($B12,L$8),Hoja3!$A$2:$B$65536,2,FALSE),0)</f>
        <v>0</v>
      </c>
      <c r="M12" s="29">
        <f>IFERROR(VLOOKUP(CONCATENATE($B12,M$8),Hoja3!$A$2:$B$65536,2,FALSE),0)</f>
        <v>0</v>
      </c>
      <c r="N12" s="29">
        <f>IFERROR(VLOOKUP(CONCATENATE($B12,N$8),Hoja3!$A$2:$B$65536,2,FALSE),0)</f>
        <v>0</v>
      </c>
      <c r="O12" s="29">
        <f>IFERROR(VLOOKUP(CONCATENATE($B12,O$8),Hoja3!$A$2:$B$65536,2,FALSE),0)</f>
        <v>0</v>
      </c>
      <c r="P12" s="29">
        <f>IFERROR(VLOOKUP(CONCATENATE($B12,P$8),Hoja3!$A$2:$B$65536,2,FALSE),0)</f>
        <v>0</v>
      </c>
      <c r="Q12" s="29">
        <f>IFERROR(VLOOKUP(CONCATENATE($B12,Q$8),Hoja3!$A$2:$B$65536,2,FALSE),0)</f>
        <v>0</v>
      </c>
      <c r="R12" s="29">
        <f>IFERROR(VLOOKUP(CONCATENATE($B12,R$8),Hoja3!$A$2:$B$65536,2,FALSE),0)</f>
        <v>0</v>
      </c>
      <c r="S12" s="31">
        <f t="shared" si="2"/>
        <v>0</v>
      </c>
      <c r="T12" s="31">
        <f t="shared" si="3"/>
        <v>0</v>
      </c>
      <c r="U12" s="31">
        <f t="shared" si="4"/>
        <v>0</v>
      </c>
      <c r="V12" s="31">
        <f t="shared" si="5"/>
        <v>0</v>
      </c>
      <c r="W12" s="31">
        <f t="shared" si="6"/>
        <v>0</v>
      </c>
      <c r="X12" s="29">
        <f>IFERROR(VLOOKUP(CONCATENATE($B12,X$8),Hoja3!$A$2:$B$65536,2,FALSE),0)</f>
        <v>0</v>
      </c>
      <c r="Y12" s="29">
        <f>IFERROR(VLOOKUP(CONCATENATE($B12,Y$8),Hoja3!$A$2:$B$65536,2,FALSE),0)</f>
        <v>0</v>
      </c>
      <c r="Z12" s="29">
        <f>IFERROR(VLOOKUP(CONCATENATE($B12,Z$8),Hoja3!$A$2:$B$65536,2,FALSE),0)</f>
        <v>0</v>
      </c>
      <c r="AA12" s="26"/>
    </row>
    <row r="13" spans="2:27">
      <c r="B13" s="63" t="s">
        <v>147</v>
      </c>
      <c r="C13" s="30" t="s">
        <v>2</v>
      </c>
      <c r="D13" s="29">
        <f>IFERROR(VLOOKUP(CONCATENATE($B13,D$8),Hoja3!$A$2:$B$65536,2,FALSE),0)</f>
        <v>0</v>
      </c>
      <c r="E13" s="29">
        <f>IFERROR(VLOOKUP(CONCATENATE($B13,E$8),Hoja3!$A$2:$B$65536,2,FALSE),0)</f>
        <v>0</v>
      </c>
      <c r="F13" s="29">
        <f>IFERROR(VLOOKUP(CONCATENATE($B13,F$8),Hoja3!$A$2:$B$65536,2,FALSE),0)</f>
        <v>0</v>
      </c>
      <c r="G13" s="29">
        <f>IFERROR(VLOOKUP(CONCATENATE($B13,G$8),Hoja3!$A$2:$B$65536,2,FALSE),0)</f>
        <v>0</v>
      </c>
      <c r="H13" s="29">
        <f>IFERROR(VLOOKUP(CONCATENATE($B13,H$8),Hoja3!$A$2:$B$65536,2,FALSE),0)</f>
        <v>0</v>
      </c>
      <c r="I13" s="29">
        <f>IFERROR(VLOOKUP(CONCATENATE($B13,I$8),Hoja3!$A$2:$B$65536,2,FALSE),0)</f>
        <v>0</v>
      </c>
      <c r="J13" s="29">
        <f>IFERROR(VLOOKUP(CONCATENATE($B13,J$8),Hoja3!$A$2:$B$65536,2,FALSE),0)</f>
        <v>0</v>
      </c>
      <c r="K13" s="29">
        <f>IFERROR(VLOOKUP(CONCATENATE($B13,K$8),Hoja3!$A$2:$B$65536,2,FALSE),0)</f>
        <v>0</v>
      </c>
      <c r="L13" s="29">
        <f>IFERROR(VLOOKUP(CONCATENATE($B13,L$8),Hoja3!$A$2:$B$65536,2,FALSE),0)</f>
        <v>0</v>
      </c>
      <c r="M13" s="29">
        <f>IFERROR(VLOOKUP(CONCATENATE($B13,M$8),Hoja3!$A$2:$B$65536,2,FALSE),0)</f>
        <v>0</v>
      </c>
      <c r="N13" s="29">
        <f>IFERROR(VLOOKUP(CONCATENATE($B13,N$8),Hoja3!$A$2:$B$65536,2,FALSE),0)</f>
        <v>0</v>
      </c>
      <c r="O13" s="29">
        <f>IFERROR(VLOOKUP(CONCATENATE($B13,O$8),Hoja3!$A$2:$B$65536,2,FALSE),0)</f>
        <v>0</v>
      </c>
      <c r="P13" s="29">
        <f>IFERROR(VLOOKUP(CONCATENATE($B13,P$8),Hoja3!$A$2:$B$65536,2,FALSE),0)</f>
        <v>0</v>
      </c>
      <c r="Q13" s="29">
        <f>IFERROR(VLOOKUP(CONCATENATE($B13,Q$8),Hoja3!$A$2:$B$65536,2,FALSE),0)</f>
        <v>0</v>
      </c>
      <c r="R13" s="29">
        <f>IFERROR(VLOOKUP(CONCATENATE($B13,R$8),Hoja3!$A$2:$B$65536,2,FALSE),0)</f>
        <v>0</v>
      </c>
      <c r="S13" s="31">
        <f>SUM(G13:I13)</f>
        <v>0</v>
      </c>
      <c r="T13" s="31">
        <f t="shared" si="3"/>
        <v>0</v>
      </c>
      <c r="U13" s="31">
        <f t="shared" si="4"/>
        <v>0</v>
      </c>
      <c r="V13" s="31">
        <f t="shared" si="5"/>
        <v>0</v>
      </c>
      <c r="W13" s="31">
        <f t="shared" si="6"/>
        <v>0</v>
      </c>
      <c r="X13" s="29">
        <f>IFERROR(VLOOKUP(CONCATENATE($B13,X$8),Hoja3!$A$2:$B$65536,2,FALSE),0)</f>
        <v>0</v>
      </c>
      <c r="Y13" s="29">
        <f>IFERROR(VLOOKUP(CONCATENATE($B13,Y$8),Hoja3!$A$2:$B$65536,2,FALSE),0)</f>
        <v>0</v>
      </c>
      <c r="Z13" s="29">
        <f>IFERROR(VLOOKUP(CONCATENATE($B13,Z$8),Hoja3!$A$2:$B$65536,2,FALSE),0)</f>
        <v>0</v>
      </c>
      <c r="AA13" s="26"/>
    </row>
    <row r="14" spans="2:27">
      <c r="B14" s="63" t="s">
        <v>153</v>
      </c>
      <c r="C14" s="30" t="s">
        <v>52</v>
      </c>
      <c r="D14" s="29">
        <f>IFERROR(VLOOKUP(CONCATENATE($B14,D$8),Hoja3!$A$2:$B$65536,2,FALSE),0)</f>
        <v>0</v>
      </c>
      <c r="E14" s="29">
        <f>IFERROR(VLOOKUP(CONCATENATE($B14,E$8),Hoja3!$A$2:$B$65536,2,FALSE),0)</f>
        <v>0</v>
      </c>
      <c r="F14" s="29">
        <f>IFERROR(VLOOKUP(CONCATENATE($B14,F$8),Hoja3!$A$2:$B$65536,2,FALSE),0)</f>
        <v>0</v>
      </c>
      <c r="G14" s="29">
        <f>IFERROR(VLOOKUP(CONCATENATE($B14,G$8),Hoja3!$A$2:$B$65536,2,FALSE),0)</f>
        <v>0</v>
      </c>
      <c r="H14" s="29">
        <f>IFERROR(VLOOKUP(CONCATENATE($B14,H$8),Hoja3!$A$2:$B$65536,2,FALSE),0)</f>
        <v>0</v>
      </c>
      <c r="I14" s="29">
        <f>IFERROR(VLOOKUP(CONCATENATE($B14,I$8),Hoja3!$A$2:$B$65536,2,FALSE),0)</f>
        <v>0</v>
      </c>
      <c r="J14" s="29">
        <f>IFERROR(VLOOKUP(CONCATENATE($B14,J$8),Hoja3!$A$2:$B$65536,2,FALSE),0)</f>
        <v>0</v>
      </c>
      <c r="K14" s="29">
        <f>IFERROR(VLOOKUP(CONCATENATE($B14,K$8),Hoja3!$A$2:$B$65536,2,FALSE),0)</f>
        <v>0</v>
      </c>
      <c r="L14" s="29">
        <f>IFERROR(VLOOKUP(CONCATENATE($B14,L$8),Hoja3!$A$2:$B$65536,2,FALSE),0)</f>
        <v>0</v>
      </c>
      <c r="M14" s="29">
        <f>IFERROR(VLOOKUP(CONCATENATE($B14,M$8),Hoja3!$A$2:$B$65536,2,FALSE),0)</f>
        <v>0</v>
      </c>
      <c r="N14" s="29">
        <f>IFERROR(VLOOKUP(CONCATENATE($B14,N$8),Hoja3!$A$2:$B$65536,2,FALSE),0)</f>
        <v>0</v>
      </c>
      <c r="O14" s="29">
        <f>IFERROR(VLOOKUP(CONCATENATE($B14,O$8),Hoja3!$A$2:$B$65536,2,FALSE),0)</f>
        <v>0</v>
      </c>
      <c r="P14" s="29">
        <f>IFERROR(VLOOKUP(CONCATENATE($B14,P$8),Hoja3!$A$2:$B$65536,2,FALSE),0)</f>
        <v>0</v>
      </c>
      <c r="Q14" s="29">
        <f>IFERROR(VLOOKUP(CONCATENATE($B14,Q$8),Hoja3!$A$2:$B$65536,2,FALSE),0)</f>
        <v>0</v>
      </c>
      <c r="R14" s="29">
        <f>IFERROR(VLOOKUP(CONCATENATE($B14,R$8),Hoja3!$A$2:$B$65536,2,FALSE),0)</f>
        <v>0</v>
      </c>
      <c r="S14" s="31">
        <f t="shared" si="2"/>
        <v>0</v>
      </c>
      <c r="T14" s="31">
        <f t="shared" si="3"/>
        <v>0</v>
      </c>
      <c r="U14" s="31">
        <f t="shared" si="4"/>
        <v>0</v>
      </c>
      <c r="V14" s="31">
        <f t="shared" si="5"/>
        <v>0</v>
      </c>
      <c r="W14" s="31">
        <f t="shared" si="6"/>
        <v>0</v>
      </c>
      <c r="X14" s="29">
        <f>IFERROR(VLOOKUP(CONCATENATE($B14,X$8),Hoja3!$A$2:$B$65536,2,FALSE),0)</f>
        <v>0</v>
      </c>
      <c r="Y14" s="29">
        <f>IFERROR(VLOOKUP(CONCATENATE($B14,Y$8),Hoja3!$A$2:$B$65536,2,FALSE),0)</f>
        <v>0</v>
      </c>
      <c r="Z14" s="29">
        <f>IFERROR(VLOOKUP(CONCATENATE($B14,Z$8),Hoja3!$A$2:$B$65536,2,FALSE),0)</f>
        <v>0</v>
      </c>
      <c r="AA14" s="26"/>
    </row>
    <row r="15" spans="2:27">
      <c r="B15" s="63" t="s">
        <v>150</v>
      </c>
      <c r="C15" s="30" t="s">
        <v>53</v>
      </c>
      <c r="D15" s="29">
        <f>IFERROR(VLOOKUP(CONCATENATE($B15,D$8),Hoja3!$A$2:$B$65536,2,FALSE),0)</f>
        <v>0</v>
      </c>
      <c r="E15" s="29">
        <f>IFERROR(VLOOKUP(CONCATENATE($B15,E$8),Hoja3!$A$2:$B$65536,2,FALSE),0)</f>
        <v>0</v>
      </c>
      <c r="F15" s="29">
        <f>IFERROR(VLOOKUP(CONCATENATE($B15,F$8),Hoja3!$A$2:$B$65536,2,FALSE),0)</f>
        <v>0</v>
      </c>
      <c r="G15" s="29">
        <f>IFERROR(VLOOKUP(CONCATENATE($B15,G$8),Hoja3!$A$2:$B$65536,2,FALSE),0)</f>
        <v>0</v>
      </c>
      <c r="H15" s="29">
        <f>IFERROR(VLOOKUP(CONCATENATE($B15,H$8),Hoja3!$A$2:$B$65536,2,FALSE),0)</f>
        <v>0</v>
      </c>
      <c r="I15" s="29">
        <f>IFERROR(VLOOKUP(CONCATENATE($B15,I$8),Hoja3!$A$2:$B$65536,2,FALSE),0)</f>
        <v>0</v>
      </c>
      <c r="J15" s="29">
        <f>IFERROR(VLOOKUP(CONCATENATE($B15,J$8),Hoja3!$A$2:$B$65536,2,FALSE),0)</f>
        <v>0</v>
      </c>
      <c r="K15" s="29">
        <f>IFERROR(VLOOKUP(CONCATENATE($B15,K$8),Hoja3!$A$2:$B$65536,2,FALSE),0)</f>
        <v>0</v>
      </c>
      <c r="L15" s="29">
        <f>IFERROR(VLOOKUP(CONCATENATE($B15,L$8),Hoja3!$A$2:$B$65536,2,FALSE),0)</f>
        <v>0</v>
      </c>
      <c r="M15" s="29">
        <f>IFERROR(VLOOKUP(CONCATENATE($B15,M$8),Hoja3!$A$2:$B$65536,2,FALSE),0)</f>
        <v>0</v>
      </c>
      <c r="N15" s="29">
        <f>IFERROR(VLOOKUP(CONCATENATE($B15,N$8),Hoja3!$A$2:$B$65536,2,FALSE),0)</f>
        <v>0</v>
      </c>
      <c r="O15" s="29">
        <f>IFERROR(VLOOKUP(CONCATENATE($B15,O$8),Hoja3!$A$2:$B$65536,2,FALSE),0)</f>
        <v>0</v>
      </c>
      <c r="P15" s="29">
        <f>IFERROR(VLOOKUP(CONCATENATE($B15,P$8),Hoja3!$A$2:$B$65536,2,FALSE),0)</f>
        <v>0</v>
      </c>
      <c r="Q15" s="29">
        <f>IFERROR(VLOOKUP(CONCATENATE($B15,Q$8),Hoja3!$A$2:$B$65536,2,FALSE),0)</f>
        <v>0</v>
      </c>
      <c r="R15" s="29">
        <f>IFERROR(VLOOKUP(CONCATENATE($B15,R$8),Hoja3!$A$2:$B$65536,2,FALSE),0)</f>
        <v>0</v>
      </c>
      <c r="S15" s="31">
        <f t="shared" si="2"/>
        <v>0</v>
      </c>
      <c r="T15" s="31">
        <f t="shared" si="3"/>
        <v>0</v>
      </c>
      <c r="U15" s="31">
        <f t="shared" si="4"/>
        <v>0</v>
      </c>
      <c r="V15" s="31">
        <f t="shared" si="5"/>
        <v>0</v>
      </c>
      <c r="W15" s="31">
        <f t="shared" si="6"/>
        <v>0</v>
      </c>
      <c r="X15" s="29">
        <f>IFERROR(VLOOKUP(CONCATENATE($B15,X$8),Hoja3!$A$2:$B$65536,2,FALSE),0)</f>
        <v>0</v>
      </c>
      <c r="Y15" s="29">
        <f>IFERROR(VLOOKUP(CONCATENATE($B15,Y$8),Hoja3!$A$2:$B$65536,2,FALSE),0)</f>
        <v>0</v>
      </c>
      <c r="Z15" s="29">
        <f>IFERROR(VLOOKUP(CONCATENATE($B15,Z$8),Hoja3!$A$2:$B$65536,2,FALSE),0)</f>
        <v>0</v>
      </c>
      <c r="AA15" s="26"/>
    </row>
    <row r="16" spans="2:27">
      <c r="B16" s="63" t="s">
        <v>151</v>
      </c>
      <c r="C16" s="30" t="s">
        <v>3</v>
      </c>
      <c r="D16" s="29">
        <f>IFERROR(VLOOKUP(CONCATENATE($B16,D$8),Hoja3!$A$2:$B$65536,2,FALSE),0)</f>
        <v>0</v>
      </c>
      <c r="E16" s="29">
        <f>IFERROR(VLOOKUP(CONCATENATE($B16,E$8),Hoja3!$A$2:$B$65536,2,FALSE),0)</f>
        <v>0</v>
      </c>
      <c r="F16" s="29">
        <f>IFERROR(VLOOKUP(CONCATENATE($B16,F$8),Hoja3!$A$2:$B$65536,2,FALSE),0)</f>
        <v>0</v>
      </c>
      <c r="G16" s="29">
        <f>IFERROR(VLOOKUP(CONCATENATE($B16,G$8),Hoja3!$A$2:$B$65536,2,FALSE),0)</f>
        <v>0</v>
      </c>
      <c r="H16" s="29">
        <f>IFERROR(VLOOKUP(CONCATENATE($B16,H$8),Hoja3!$A$2:$B$65536,2,FALSE),0)</f>
        <v>0</v>
      </c>
      <c r="I16" s="29">
        <f>IFERROR(VLOOKUP(CONCATENATE($B16,I$8),Hoja3!$A$2:$B$65536,2,FALSE),0)</f>
        <v>0</v>
      </c>
      <c r="J16" s="29">
        <f>IFERROR(VLOOKUP(CONCATENATE($B16,J$8),Hoja3!$A$2:$B$65536,2,FALSE),0)</f>
        <v>0</v>
      </c>
      <c r="K16" s="29">
        <f>IFERROR(VLOOKUP(CONCATENATE($B16,K$8),Hoja3!$A$2:$B$65536,2,FALSE),0)</f>
        <v>0</v>
      </c>
      <c r="L16" s="29">
        <f>IFERROR(VLOOKUP(CONCATENATE($B16,L$8),Hoja3!$A$2:$B$65536,2,FALSE),0)</f>
        <v>0</v>
      </c>
      <c r="M16" s="29">
        <f>IFERROR(VLOOKUP(CONCATENATE($B16,M$8),Hoja3!$A$2:$B$65536,2,FALSE),0)</f>
        <v>0</v>
      </c>
      <c r="N16" s="29">
        <f>IFERROR(VLOOKUP(CONCATENATE($B16,N$8),Hoja3!$A$2:$B$65536,2,FALSE),0)</f>
        <v>0</v>
      </c>
      <c r="O16" s="29">
        <f>IFERROR(VLOOKUP(CONCATENATE($B16,O$8),Hoja3!$A$2:$B$65536,2,FALSE),0)</f>
        <v>0</v>
      </c>
      <c r="P16" s="29">
        <f>IFERROR(VLOOKUP(CONCATENATE($B16,P$8),Hoja3!$A$2:$B$65536,2,FALSE),0)</f>
        <v>0</v>
      </c>
      <c r="Q16" s="29">
        <f>IFERROR(VLOOKUP(CONCATENATE($B16,Q$8),Hoja3!$A$2:$B$65536,2,FALSE),0)</f>
        <v>0</v>
      </c>
      <c r="R16" s="29">
        <f>IFERROR(VLOOKUP(CONCATENATE($B16,R$8),Hoja3!$A$2:$B$65536,2,FALSE),0)</f>
        <v>0</v>
      </c>
      <c r="S16" s="32">
        <f t="shared" si="2"/>
        <v>0</v>
      </c>
      <c r="T16" s="32">
        <f t="shared" si="3"/>
        <v>0</v>
      </c>
      <c r="U16" s="32">
        <f t="shared" si="4"/>
        <v>0</v>
      </c>
      <c r="V16" s="32">
        <f t="shared" si="5"/>
        <v>0</v>
      </c>
      <c r="W16" s="32">
        <f t="shared" si="6"/>
        <v>0</v>
      </c>
      <c r="X16" s="29">
        <f>IFERROR(VLOOKUP(CONCATENATE($B16,X$8),Hoja3!$A$2:$B$65536,2,FALSE),0)</f>
        <v>0</v>
      </c>
      <c r="Y16" s="29">
        <f>IFERROR(VLOOKUP(CONCATENATE($B16,Y$8),Hoja3!$A$2:$B$65536,2,FALSE),0)</f>
        <v>0</v>
      </c>
      <c r="Z16" s="29">
        <f>IFERROR(VLOOKUP(CONCATENATE($B16,Z$8),Hoja3!$A$2:$B$65536,2,FALSE),0)</f>
        <v>0</v>
      </c>
      <c r="AA16" s="26"/>
    </row>
    <row r="17" spans="2:27">
      <c r="C17" s="33" t="s">
        <v>54</v>
      </c>
      <c r="D17" s="25">
        <f t="shared" ref="D17" si="7">+D18+D22+D46+D66+D69+D76+D77</f>
        <v>0</v>
      </c>
      <c r="E17" s="25"/>
      <c r="F17" s="25">
        <f>+F18+F22+F46+F66+F69+F76+F77</f>
        <v>0</v>
      </c>
      <c r="G17" s="25">
        <f t="shared" ref="G17:Z17" si="8">+G18+G22+G46+G66+G69+G76+G77</f>
        <v>0</v>
      </c>
      <c r="H17" s="25">
        <f t="shared" si="8"/>
        <v>0</v>
      </c>
      <c r="I17" s="25">
        <f t="shared" si="8"/>
        <v>0</v>
      </c>
      <c r="J17" s="25">
        <f t="shared" si="8"/>
        <v>0</v>
      </c>
      <c r="K17" s="25">
        <f t="shared" si="8"/>
        <v>0</v>
      </c>
      <c r="L17" s="25">
        <f t="shared" si="8"/>
        <v>0</v>
      </c>
      <c r="M17" s="25">
        <f t="shared" si="8"/>
        <v>0</v>
      </c>
      <c r="N17" s="25">
        <f t="shared" si="8"/>
        <v>0</v>
      </c>
      <c r="O17" s="25">
        <f t="shared" si="8"/>
        <v>0</v>
      </c>
      <c r="P17" s="25">
        <f t="shared" si="8"/>
        <v>0</v>
      </c>
      <c r="Q17" s="25">
        <f t="shared" si="8"/>
        <v>0</v>
      </c>
      <c r="R17" s="25">
        <f t="shared" si="8"/>
        <v>0</v>
      </c>
      <c r="S17" s="25">
        <f t="shared" si="2"/>
        <v>0</v>
      </c>
      <c r="T17" s="25">
        <f t="shared" si="3"/>
        <v>0</v>
      </c>
      <c r="U17" s="25">
        <f t="shared" si="4"/>
        <v>0</v>
      </c>
      <c r="V17" s="25">
        <f t="shared" si="5"/>
        <v>0</v>
      </c>
      <c r="W17" s="25">
        <f t="shared" si="6"/>
        <v>0</v>
      </c>
      <c r="X17" s="25">
        <f t="shared" si="8"/>
        <v>0</v>
      </c>
      <c r="Y17" s="25">
        <f t="shared" si="8"/>
        <v>0</v>
      </c>
      <c r="Z17" s="25">
        <f t="shared" si="8"/>
        <v>0</v>
      </c>
      <c r="AA17" s="26"/>
    </row>
    <row r="18" spans="2:27">
      <c r="C18" s="24" t="s">
        <v>55</v>
      </c>
      <c r="D18" s="25">
        <f>SUM(D19:D21)</f>
        <v>0</v>
      </c>
      <c r="E18" s="25">
        <f t="shared" ref="E18:R18" si="9">SUM(E19:E21)</f>
        <v>0</v>
      </c>
      <c r="F18" s="25">
        <f t="shared" si="9"/>
        <v>0</v>
      </c>
      <c r="G18" s="25">
        <f t="shared" si="9"/>
        <v>0</v>
      </c>
      <c r="H18" s="25">
        <f t="shared" si="9"/>
        <v>0</v>
      </c>
      <c r="I18" s="25">
        <f t="shared" si="9"/>
        <v>0</v>
      </c>
      <c r="J18" s="25">
        <f t="shared" si="9"/>
        <v>0</v>
      </c>
      <c r="K18" s="25">
        <f t="shared" si="9"/>
        <v>0</v>
      </c>
      <c r="L18" s="25">
        <f t="shared" si="9"/>
        <v>0</v>
      </c>
      <c r="M18" s="25">
        <f t="shared" si="9"/>
        <v>0</v>
      </c>
      <c r="N18" s="25">
        <f t="shared" si="9"/>
        <v>0</v>
      </c>
      <c r="O18" s="25">
        <f t="shared" si="9"/>
        <v>0</v>
      </c>
      <c r="P18" s="25">
        <f t="shared" si="9"/>
        <v>0</v>
      </c>
      <c r="Q18" s="25">
        <f t="shared" si="9"/>
        <v>0</v>
      </c>
      <c r="R18" s="25">
        <f t="shared" si="9"/>
        <v>0</v>
      </c>
      <c r="S18" s="25">
        <f t="shared" si="2"/>
        <v>0</v>
      </c>
      <c r="T18" s="25">
        <f t="shared" si="3"/>
        <v>0</v>
      </c>
      <c r="U18" s="25">
        <f t="shared" si="4"/>
        <v>0</v>
      </c>
      <c r="V18" s="25">
        <f t="shared" si="5"/>
        <v>0</v>
      </c>
      <c r="W18" s="25">
        <f t="shared" si="6"/>
        <v>0</v>
      </c>
      <c r="X18" s="25">
        <f t="shared" ref="X18:Z18" si="10">SUM(X19:X21)</f>
        <v>0</v>
      </c>
      <c r="Y18" s="25">
        <f t="shared" si="10"/>
        <v>0</v>
      </c>
      <c r="Z18" s="25">
        <f t="shared" si="10"/>
        <v>0</v>
      </c>
      <c r="AA18" s="26"/>
    </row>
    <row r="19" spans="2:27">
      <c r="B19" s="63" t="s">
        <v>158</v>
      </c>
      <c r="C19" s="30" t="s">
        <v>56</v>
      </c>
      <c r="D19" s="29">
        <f>IFERROR(VLOOKUP(CONCATENATE($B19,D$8),Hoja3!$A$2:$B$65536,2,FALSE),0)</f>
        <v>0</v>
      </c>
      <c r="E19" s="29">
        <f>IFERROR(VLOOKUP(CONCATENATE($B19,E$8),Hoja3!$A$2:$B$65536,2,FALSE),0)</f>
        <v>0</v>
      </c>
      <c r="F19" s="29">
        <f>IFERROR(VLOOKUP(CONCATENATE($B19,F$8),Hoja3!$A$2:$B$65536,2,FALSE),0)</f>
        <v>0</v>
      </c>
      <c r="G19" s="29">
        <f>IFERROR(VLOOKUP(CONCATENATE($B19,G$8),Hoja3!$A$2:$B$65536,2,FALSE),0)</f>
        <v>0</v>
      </c>
      <c r="H19" s="29">
        <f>IFERROR(VLOOKUP(CONCATENATE($B19,H$8),Hoja3!$A$2:$B$65536,2,FALSE),0)</f>
        <v>0</v>
      </c>
      <c r="I19" s="29">
        <f>IFERROR(VLOOKUP(CONCATENATE($B19,I$8),Hoja3!$A$2:$B$65536,2,FALSE),0)</f>
        <v>0</v>
      </c>
      <c r="J19" s="29">
        <f>IFERROR(VLOOKUP(CONCATENATE($B19,J$8),Hoja3!$A$2:$B$65536,2,FALSE),0)</f>
        <v>0</v>
      </c>
      <c r="K19" s="29">
        <f>IFERROR(VLOOKUP(CONCATENATE($B19,K$8),Hoja3!$A$2:$B$65536,2,FALSE),0)</f>
        <v>0</v>
      </c>
      <c r="L19" s="29">
        <f>IFERROR(VLOOKUP(CONCATENATE($B19,L$8),Hoja3!$A$2:$B$65536,2,FALSE),0)</f>
        <v>0</v>
      </c>
      <c r="M19" s="29">
        <f>IFERROR(VLOOKUP(CONCATENATE($B19,M$8),Hoja3!$A$2:$B$65536,2,FALSE),0)</f>
        <v>0</v>
      </c>
      <c r="N19" s="29">
        <f>IFERROR(VLOOKUP(CONCATENATE($B19,N$8),Hoja3!$A$2:$B$65536,2,FALSE),0)</f>
        <v>0</v>
      </c>
      <c r="O19" s="29">
        <f>IFERROR(VLOOKUP(CONCATENATE($B19,O$8),Hoja3!$A$2:$B$65536,2,FALSE),0)</f>
        <v>0</v>
      </c>
      <c r="P19" s="29">
        <f>IFERROR(VLOOKUP(CONCATENATE($B19,P$8),Hoja3!$A$2:$B$65536,2,FALSE),0)</f>
        <v>0</v>
      </c>
      <c r="Q19" s="29">
        <f>IFERROR(VLOOKUP(CONCATENATE($B19,Q$8),Hoja3!$A$2:$B$65536,2,FALSE),0)</f>
        <v>0</v>
      </c>
      <c r="R19" s="29">
        <f>IFERROR(VLOOKUP(CONCATENATE($B19,R$8),Hoja3!$A$2:$B$65536,2,FALSE),0)</f>
        <v>0</v>
      </c>
      <c r="S19" s="34">
        <f t="shared" si="2"/>
        <v>0</v>
      </c>
      <c r="T19" s="29">
        <f t="shared" si="3"/>
        <v>0</v>
      </c>
      <c r="U19" s="29">
        <f t="shared" si="4"/>
        <v>0</v>
      </c>
      <c r="V19" s="29">
        <f t="shared" si="5"/>
        <v>0</v>
      </c>
      <c r="W19" s="29">
        <f t="shared" si="6"/>
        <v>0</v>
      </c>
      <c r="X19" s="29">
        <f>IFERROR(VLOOKUP(CONCATENATE($B19,X$8),Hoja3!$A$2:$B$65536,2,FALSE),0)</f>
        <v>0</v>
      </c>
      <c r="Y19" s="29">
        <f>IFERROR(VLOOKUP(CONCATENATE($B19,Y$8),Hoja3!$A$2:$B$65536,2,FALSE),0)</f>
        <v>0</v>
      </c>
      <c r="Z19" s="29">
        <f>IFERROR(VLOOKUP(CONCATENATE($B19,Z$8),Hoja3!$A$2:$B$65536,2,FALSE),0)</f>
        <v>0</v>
      </c>
      <c r="AA19" s="26"/>
    </row>
    <row r="20" spans="2:27">
      <c r="B20" s="63" t="s">
        <v>159</v>
      </c>
      <c r="C20" s="30" t="s">
        <v>57</v>
      </c>
      <c r="D20" s="29">
        <f>IFERROR(VLOOKUP(CONCATENATE($B20,D$8),Hoja3!$A$2:$B$65536,2,FALSE),0)</f>
        <v>0</v>
      </c>
      <c r="E20" s="29">
        <f>IFERROR(VLOOKUP(CONCATENATE($B20,E$8),Hoja3!$A$2:$B$65536,2,FALSE),0)</f>
        <v>0</v>
      </c>
      <c r="F20" s="29">
        <f>IFERROR(VLOOKUP(CONCATENATE($B20,F$8),Hoja3!$A$2:$B$65536,2,FALSE),0)</f>
        <v>0</v>
      </c>
      <c r="G20" s="29">
        <f>IFERROR(VLOOKUP(CONCATENATE($B20,G$8),Hoja3!$A$2:$B$65536,2,FALSE),0)</f>
        <v>0</v>
      </c>
      <c r="H20" s="29">
        <f>IFERROR(VLOOKUP(CONCATENATE($B20,H$8),Hoja3!$A$2:$B$65536,2,FALSE),0)</f>
        <v>0</v>
      </c>
      <c r="I20" s="29">
        <f>IFERROR(VLOOKUP(CONCATENATE($B20,I$8),Hoja3!$A$2:$B$65536,2,FALSE),0)</f>
        <v>0</v>
      </c>
      <c r="J20" s="29">
        <f>IFERROR(VLOOKUP(CONCATENATE($B20,J$8),Hoja3!$A$2:$B$65536,2,FALSE),0)</f>
        <v>0</v>
      </c>
      <c r="K20" s="29">
        <f>IFERROR(VLOOKUP(CONCATENATE($B20,K$8),Hoja3!$A$2:$B$65536,2,FALSE),0)</f>
        <v>0</v>
      </c>
      <c r="L20" s="29">
        <f>IFERROR(VLOOKUP(CONCATENATE($B20,L$8),Hoja3!$A$2:$B$65536,2,FALSE),0)</f>
        <v>0</v>
      </c>
      <c r="M20" s="29">
        <f>IFERROR(VLOOKUP(CONCATENATE($B20,M$8),Hoja3!$A$2:$B$65536,2,FALSE),0)</f>
        <v>0</v>
      </c>
      <c r="N20" s="29">
        <f>IFERROR(VLOOKUP(CONCATENATE($B20,N$8),Hoja3!$A$2:$B$65536,2,FALSE),0)</f>
        <v>0</v>
      </c>
      <c r="O20" s="29">
        <f>IFERROR(VLOOKUP(CONCATENATE($B20,O$8),Hoja3!$A$2:$B$65536,2,FALSE),0)</f>
        <v>0</v>
      </c>
      <c r="P20" s="29">
        <f>IFERROR(VLOOKUP(CONCATENATE($B20,P$8),Hoja3!$A$2:$B$65536,2,FALSE),0)</f>
        <v>0</v>
      </c>
      <c r="Q20" s="29">
        <f>IFERROR(VLOOKUP(CONCATENATE($B20,Q$8),Hoja3!$A$2:$B$65536,2,FALSE),0)</f>
        <v>0</v>
      </c>
      <c r="R20" s="29">
        <f>IFERROR(VLOOKUP(CONCATENATE($B20,R$8),Hoja3!$A$2:$B$65536,2,FALSE),0)</f>
        <v>0</v>
      </c>
      <c r="S20" s="35">
        <f t="shared" si="2"/>
        <v>0</v>
      </c>
      <c r="T20" s="31">
        <f t="shared" si="3"/>
        <v>0</v>
      </c>
      <c r="U20" s="31">
        <f t="shared" si="4"/>
        <v>0</v>
      </c>
      <c r="V20" s="31">
        <f t="shared" si="5"/>
        <v>0</v>
      </c>
      <c r="W20" s="31">
        <f t="shared" si="6"/>
        <v>0</v>
      </c>
      <c r="X20" s="29">
        <f>IFERROR(VLOOKUP(CONCATENATE($B20,X$8),Hoja3!$A$2:$B$65536,2,FALSE),0)</f>
        <v>0</v>
      </c>
      <c r="Y20" s="29">
        <f>IFERROR(VLOOKUP(CONCATENATE($B20,Y$8),Hoja3!$A$2:$B$65536,2,FALSE),0)</f>
        <v>0</v>
      </c>
      <c r="Z20" s="29">
        <f>IFERROR(VLOOKUP(CONCATENATE($B20,Z$8),Hoja3!$A$2:$B$65536,2,FALSE),0)</f>
        <v>0</v>
      </c>
      <c r="AA20" s="26"/>
    </row>
    <row r="21" spans="2:27">
      <c r="B21" s="63" t="s">
        <v>160</v>
      </c>
      <c r="C21" s="30" t="s">
        <v>58</v>
      </c>
      <c r="D21" s="29">
        <f>IFERROR(VLOOKUP(CONCATENATE($B21,D$8),Hoja3!$A$2:$B$65536,2,FALSE),0)</f>
        <v>0</v>
      </c>
      <c r="E21" s="29">
        <f>IFERROR(VLOOKUP(CONCATENATE($B21,E$8),Hoja3!$A$2:$B$65536,2,FALSE),0)</f>
        <v>0</v>
      </c>
      <c r="F21" s="29">
        <f>IFERROR(VLOOKUP(CONCATENATE($B21,F$8),Hoja3!$A$2:$B$65536,2,FALSE),0)</f>
        <v>0</v>
      </c>
      <c r="G21" s="29">
        <f>IFERROR(VLOOKUP(CONCATENATE($B21,G$8),Hoja3!$A$2:$B$65536,2,FALSE),0)</f>
        <v>0</v>
      </c>
      <c r="H21" s="29">
        <f>IFERROR(VLOOKUP(CONCATENATE($B21,H$8),Hoja3!$A$2:$B$65536,2,FALSE),0)</f>
        <v>0</v>
      </c>
      <c r="I21" s="29">
        <f>IFERROR(VLOOKUP(CONCATENATE($B21,I$8),Hoja3!$A$2:$B$65536,2,FALSE),0)</f>
        <v>0</v>
      </c>
      <c r="J21" s="29">
        <f>IFERROR(VLOOKUP(CONCATENATE($B21,J$8),Hoja3!$A$2:$B$65536,2,FALSE),0)</f>
        <v>0</v>
      </c>
      <c r="K21" s="29">
        <f>IFERROR(VLOOKUP(CONCATENATE($B21,K$8),Hoja3!$A$2:$B$65536,2,FALSE),0)</f>
        <v>0</v>
      </c>
      <c r="L21" s="29">
        <f>IFERROR(VLOOKUP(CONCATENATE($B21,L$8),Hoja3!$A$2:$B$65536,2,FALSE),0)</f>
        <v>0</v>
      </c>
      <c r="M21" s="29">
        <f>IFERROR(VLOOKUP(CONCATENATE($B21,M$8),Hoja3!$A$2:$B$65536,2,FALSE),0)</f>
        <v>0</v>
      </c>
      <c r="N21" s="29">
        <f>IFERROR(VLOOKUP(CONCATENATE($B21,N$8),Hoja3!$A$2:$B$65536,2,FALSE),0)</f>
        <v>0</v>
      </c>
      <c r="O21" s="29">
        <f>IFERROR(VLOOKUP(CONCATENATE($B21,O$8),Hoja3!$A$2:$B$65536,2,FALSE),0)</f>
        <v>0</v>
      </c>
      <c r="P21" s="29">
        <f>IFERROR(VLOOKUP(CONCATENATE($B21,P$8),Hoja3!$A$2:$B$65536,2,FALSE),0)</f>
        <v>0</v>
      </c>
      <c r="Q21" s="29">
        <f>IFERROR(VLOOKUP(CONCATENATE($B21,Q$8),Hoja3!$A$2:$B$65536,2,FALSE),0)</f>
        <v>0</v>
      </c>
      <c r="R21" s="29">
        <f>IFERROR(VLOOKUP(CONCATENATE($B21,R$8),Hoja3!$A$2:$B$65536,2,FALSE),0)</f>
        <v>0</v>
      </c>
      <c r="S21" s="36">
        <f t="shared" si="2"/>
        <v>0</v>
      </c>
      <c r="T21" s="32">
        <f t="shared" si="3"/>
        <v>0</v>
      </c>
      <c r="U21" s="32">
        <f t="shared" si="4"/>
        <v>0</v>
      </c>
      <c r="V21" s="32">
        <f t="shared" si="5"/>
        <v>0</v>
      </c>
      <c r="W21" s="32">
        <f t="shared" si="6"/>
        <v>0</v>
      </c>
      <c r="X21" s="29">
        <f>IFERROR(VLOOKUP(CONCATENATE($B21,X$8),Hoja3!$A$2:$B$65536,2,FALSE),0)</f>
        <v>0</v>
      </c>
      <c r="Y21" s="29">
        <f>IFERROR(VLOOKUP(CONCATENATE($B21,Y$8),Hoja3!$A$2:$B$65536,2,FALSE),0)</f>
        <v>0</v>
      </c>
      <c r="Z21" s="29">
        <f>IFERROR(VLOOKUP(CONCATENATE($B21,Z$8),Hoja3!$A$2:$B$65536,2,FALSE),0)</f>
        <v>0</v>
      </c>
      <c r="AA21" s="26"/>
    </row>
    <row r="22" spans="2:27">
      <c r="C22" s="37" t="s">
        <v>59</v>
      </c>
      <c r="D22" s="25">
        <f>D23+D35</f>
        <v>0</v>
      </c>
      <c r="E22" s="25">
        <f t="shared" ref="E22:R22" si="11">E23+E35</f>
        <v>0</v>
      </c>
      <c r="F22" s="25">
        <f t="shared" si="11"/>
        <v>0</v>
      </c>
      <c r="G22" s="25">
        <f t="shared" si="11"/>
        <v>0</v>
      </c>
      <c r="H22" s="25">
        <f t="shared" si="11"/>
        <v>0</v>
      </c>
      <c r="I22" s="25">
        <f t="shared" si="11"/>
        <v>0</v>
      </c>
      <c r="J22" s="25">
        <f t="shared" si="11"/>
        <v>0</v>
      </c>
      <c r="K22" s="25">
        <f t="shared" si="11"/>
        <v>0</v>
      </c>
      <c r="L22" s="25">
        <f t="shared" si="11"/>
        <v>0</v>
      </c>
      <c r="M22" s="25">
        <f t="shared" si="11"/>
        <v>0</v>
      </c>
      <c r="N22" s="25">
        <f t="shared" si="11"/>
        <v>0</v>
      </c>
      <c r="O22" s="25">
        <f t="shared" si="11"/>
        <v>0</v>
      </c>
      <c r="P22" s="25">
        <f t="shared" si="11"/>
        <v>0</v>
      </c>
      <c r="Q22" s="25">
        <f t="shared" si="11"/>
        <v>0</v>
      </c>
      <c r="R22" s="25">
        <f t="shared" si="11"/>
        <v>0</v>
      </c>
      <c r="S22" s="25">
        <f t="shared" si="2"/>
        <v>0</v>
      </c>
      <c r="T22" s="25">
        <f t="shared" si="3"/>
        <v>0</v>
      </c>
      <c r="U22" s="25">
        <f t="shared" si="4"/>
        <v>0</v>
      </c>
      <c r="V22" s="25">
        <f t="shared" si="5"/>
        <v>0</v>
      </c>
      <c r="W22" s="25">
        <f t="shared" si="6"/>
        <v>0</v>
      </c>
      <c r="X22" s="25">
        <f t="shared" ref="X22:Z22" si="12">+X23+X30+X31+X32+X33+X34+X35</f>
        <v>0</v>
      </c>
      <c r="Y22" s="25">
        <f t="shared" si="12"/>
        <v>0</v>
      </c>
      <c r="Z22" s="25">
        <f t="shared" si="12"/>
        <v>0</v>
      </c>
      <c r="AA22" s="26"/>
    </row>
    <row r="23" spans="2:27">
      <c r="C23" s="38" t="s">
        <v>60</v>
      </c>
      <c r="D23" s="39">
        <f>SUM(D24:D34)</f>
        <v>0</v>
      </c>
      <c r="E23" s="39">
        <f t="shared" ref="E23:R23" si="13">SUM(E24:E34)</f>
        <v>0</v>
      </c>
      <c r="F23" s="39">
        <f t="shared" si="13"/>
        <v>0</v>
      </c>
      <c r="G23" s="39">
        <f t="shared" si="13"/>
        <v>0</v>
      </c>
      <c r="H23" s="39">
        <f t="shared" si="13"/>
        <v>0</v>
      </c>
      <c r="I23" s="39">
        <f t="shared" si="13"/>
        <v>0</v>
      </c>
      <c r="J23" s="39">
        <f t="shared" si="13"/>
        <v>0</v>
      </c>
      <c r="K23" s="39">
        <f t="shared" si="13"/>
        <v>0</v>
      </c>
      <c r="L23" s="39">
        <f t="shared" si="13"/>
        <v>0</v>
      </c>
      <c r="M23" s="39">
        <f t="shared" si="13"/>
        <v>0</v>
      </c>
      <c r="N23" s="39">
        <f t="shared" si="13"/>
        <v>0</v>
      </c>
      <c r="O23" s="39">
        <f t="shared" si="13"/>
        <v>0</v>
      </c>
      <c r="P23" s="39">
        <f t="shared" si="13"/>
        <v>0</v>
      </c>
      <c r="Q23" s="39">
        <f t="shared" si="13"/>
        <v>0</v>
      </c>
      <c r="R23" s="39">
        <f t="shared" si="13"/>
        <v>0</v>
      </c>
      <c r="S23" s="39">
        <f t="shared" si="2"/>
        <v>0</v>
      </c>
      <c r="T23" s="39">
        <f t="shared" si="3"/>
        <v>0</v>
      </c>
      <c r="U23" s="39">
        <f t="shared" si="4"/>
        <v>0</v>
      </c>
      <c r="V23" s="39">
        <f t="shared" si="5"/>
        <v>0</v>
      </c>
      <c r="W23" s="39">
        <f t="shared" si="6"/>
        <v>0</v>
      </c>
      <c r="X23" s="29">
        <f>IFERROR(VLOOKUP(CONCATENATE($B23,X$8),Hoja3!$A$2:$B$65536,2,FALSE),0)</f>
        <v>0</v>
      </c>
      <c r="Y23" s="29">
        <f>IFERROR(VLOOKUP(CONCATENATE($B23,Y$8),Hoja3!$A$2:$B$65536,2,FALSE),0)</f>
        <v>0</v>
      </c>
      <c r="Z23" s="29">
        <f>IFERROR(VLOOKUP(CONCATENATE($B23,Z$8),Hoja3!$A$2:$B$65536,2,FALSE),0)</f>
        <v>0</v>
      </c>
      <c r="AA23" s="26"/>
    </row>
    <row r="24" spans="2:27">
      <c r="B24" s="63" t="s">
        <v>161</v>
      </c>
      <c r="C24" s="30" t="s">
        <v>61</v>
      </c>
      <c r="D24" s="29">
        <f>IFERROR(VLOOKUP(CONCATENATE($B24,D$8),Hoja3!$A$2:$B$65536,2,FALSE),0)</f>
        <v>0</v>
      </c>
      <c r="E24" s="29">
        <f>IFERROR(VLOOKUP(CONCATENATE($B24,E$8),Hoja3!$A$2:$B$65536,2,FALSE),0)</f>
        <v>0</v>
      </c>
      <c r="F24" s="29">
        <f>IFERROR(VLOOKUP(CONCATENATE($B24,F$8),Hoja3!$A$2:$B$65536,2,FALSE),0)</f>
        <v>0</v>
      </c>
      <c r="G24" s="29">
        <f>IFERROR(VLOOKUP(CONCATENATE($B24,G$8),Hoja3!$A$2:$B$65536,2,FALSE),0)</f>
        <v>0</v>
      </c>
      <c r="H24" s="29">
        <f>IFERROR(VLOOKUP(CONCATENATE($B24,H$8),Hoja3!$A$2:$B$65536,2,FALSE),0)</f>
        <v>0</v>
      </c>
      <c r="I24" s="29">
        <f>IFERROR(VLOOKUP(CONCATENATE($B24,I$8),Hoja3!$A$2:$B$65536,2,FALSE),0)</f>
        <v>0</v>
      </c>
      <c r="J24" s="29">
        <f>IFERROR(VLOOKUP(CONCATENATE($B24,J$8),Hoja3!$A$2:$B$65536,2,FALSE),0)</f>
        <v>0</v>
      </c>
      <c r="K24" s="29">
        <f>IFERROR(VLOOKUP(CONCATENATE($B24,K$8),Hoja3!$A$2:$B$65536,2,FALSE),0)</f>
        <v>0</v>
      </c>
      <c r="L24" s="29">
        <f>IFERROR(VLOOKUP(CONCATENATE($B24,L$8),Hoja3!$A$2:$B$65536,2,FALSE),0)</f>
        <v>0</v>
      </c>
      <c r="M24" s="29">
        <f>IFERROR(VLOOKUP(CONCATENATE($B24,M$8),Hoja3!$A$2:$B$65536,2,FALSE),0)</f>
        <v>0</v>
      </c>
      <c r="N24" s="29">
        <f>IFERROR(VLOOKUP(CONCATENATE($B24,N$8),Hoja3!$A$2:$B$65536,2,FALSE),0)</f>
        <v>0</v>
      </c>
      <c r="O24" s="29">
        <f>IFERROR(VLOOKUP(CONCATENATE($B24,O$8),Hoja3!$A$2:$B$65536,2,FALSE),0)</f>
        <v>0</v>
      </c>
      <c r="P24" s="29">
        <f>IFERROR(VLOOKUP(CONCATENATE($B24,P$8),Hoja3!$A$2:$B$65536,2,FALSE),0)</f>
        <v>0</v>
      </c>
      <c r="Q24" s="29">
        <f>IFERROR(VLOOKUP(CONCATENATE($B24,Q$8),Hoja3!$A$2:$B$65536,2,FALSE),0)</f>
        <v>0</v>
      </c>
      <c r="R24" s="29">
        <f>IFERROR(VLOOKUP(CONCATENATE($B24,R$8),Hoja3!$A$2:$B$65536,2,FALSE),0)</f>
        <v>0</v>
      </c>
      <c r="S24" s="31">
        <f t="shared" si="2"/>
        <v>0</v>
      </c>
      <c r="T24" s="31">
        <f t="shared" si="3"/>
        <v>0</v>
      </c>
      <c r="U24" s="31">
        <f t="shared" si="4"/>
        <v>0</v>
      </c>
      <c r="V24" s="31">
        <f t="shared" si="5"/>
        <v>0</v>
      </c>
      <c r="W24" s="31">
        <f t="shared" si="6"/>
        <v>0</v>
      </c>
      <c r="X24" s="29">
        <f>IFERROR(VLOOKUP(CONCATENATE($B24,X$8),Hoja3!$A$2:$B$65536,2,FALSE),0)</f>
        <v>0</v>
      </c>
      <c r="Y24" s="29">
        <f>IFERROR(VLOOKUP(CONCATENATE($B24,Y$8),Hoja3!$A$2:$B$65536,2,FALSE),0)</f>
        <v>0</v>
      </c>
      <c r="Z24" s="29">
        <f>IFERROR(VLOOKUP(CONCATENATE($B24,Z$8),Hoja3!$A$2:$B$65536,2,FALSE),0)</f>
        <v>0</v>
      </c>
      <c r="AA24" s="26"/>
    </row>
    <row r="25" spans="2:27">
      <c r="B25" s="63" t="s">
        <v>162</v>
      </c>
      <c r="C25" s="40" t="s">
        <v>62</v>
      </c>
      <c r="D25" s="29">
        <f>IFERROR(VLOOKUP(CONCATENATE($B25,D$8),Hoja3!$A$2:$B$65536,2,FALSE),0)</f>
        <v>0</v>
      </c>
      <c r="E25" s="29">
        <f>IFERROR(VLOOKUP(CONCATENATE($B25,E$8),Hoja3!$A$2:$B$65536,2,FALSE),0)</f>
        <v>0</v>
      </c>
      <c r="F25" s="29">
        <f>IFERROR(VLOOKUP(CONCATENATE($B25,F$8),Hoja3!$A$2:$B$65536,2,FALSE),0)</f>
        <v>0</v>
      </c>
      <c r="G25" s="29">
        <f>IFERROR(VLOOKUP(CONCATENATE($B25,G$8),Hoja3!$A$2:$B$65536,2,FALSE),0)</f>
        <v>0</v>
      </c>
      <c r="H25" s="29">
        <f>IFERROR(VLOOKUP(CONCATENATE($B25,H$8),Hoja3!$A$2:$B$65536,2,FALSE),0)</f>
        <v>0</v>
      </c>
      <c r="I25" s="29">
        <f>IFERROR(VLOOKUP(CONCATENATE($B25,I$8),Hoja3!$A$2:$B$65536,2,FALSE),0)</f>
        <v>0</v>
      </c>
      <c r="J25" s="29">
        <f>IFERROR(VLOOKUP(CONCATENATE($B25,J$8),Hoja3!$A$2:$B$65536,2,FALSE),0)</f>
        <v>0</v>
      </c>
      <c r="K25" s="29">
        <f>IFERROR(VLOOKUP(CONCATENATE($B25,K$8),Hoja3!$A$2:$B$65536,2,FALSE),0)</f>
        <v>0</v>
      </c>
      <c r="L25" s="29">
        <f>IFERROR(VLOOKUP(CONCATENATE($B25,L$8),Hoja3!$A$2:$B$65536,2,FALSE),0)</f>
        <v>0</v>
      </c>
      <c r="M25" s="29">
        <f>IFERROR(VLOOKUP(CONCATENATE($B25,M$8),Hoja3!$A$2:$B$65536,2,FALSE),0)</f>
        <v>0</v>
      </c>
      <c r="N25" s="29">
        <f>IFERROR(VLOOKUP(CONCATENATE($B25,N$8),Hoja3!$A$2:$B$65536,2,FALSE),0)</f>
        <v>0</v>
      </c>
      <c r="O25" s="29">
        <f>IFERROR(VLOOKUP(CONCATENATE($B25,O$8),Hoja3!$A$2:$B$65536,2,FALSE),0)</f>
        <v>0</v>
      </c>
      <c r="P25" s="29">
        <f>IFERROR(VLOOKUP(CONCATENATE($B25,P$8),Hoja3!$A$2:$B$65536,2,FALSE),0)</f>
        <v>0</v>
      </c>
      <c r="Q25" s="29">
        <f>IFERROR(VLOOKUP(CONCATENATE($B25,Q$8),Hoja3!$A$2:$B$65536,2,FALSE),0)</f>
        <v>0</v>
      </c>
      <c r="R25" s="29">
        <f>IFERROR(VLOOKUP(CONCATENATE($B25,R$8),Hoja3!$A$2:$B$65536,2,FALSE),0)</f>
        <v>0</v>
      </c>
      <c r="S25" s="31">
        <f t="shared" si="2"/>
        <v>0</v>
      </c>
      <c r="T25" s="31">
        <f t="shared" si="3"/>
        <v>0</v>
      </c>
      <c r="U25" s="31">
        <f t="shared" si="4"/>
        <v>0</v>
      </c>
      <c r="V25" s="31">
        <f t="shared" si="5"/>
        <v>0</v>
      </c>
      <c r="W25" s="31">
        <f t="shared" si="6"/>
        <v>0</v>
      </c>
      <c r="X25" s="29">
        <f>IFERROR(VLOOKUP(CONCATENATE($B25,X$8),Hoja3!$A$2:$B$65536,2,FALSE),0)</f>
        <v>0</v>
      </c>
      <c r="Y25" s="29">
        <f>IFERROR(VLOOKUP(CONCATENATE($B25,Y$8),Hoja3!$A$2:$B$65536,2,FALSE),0)</f>
        <v>0</v>
      </c>
      <c r="Z25" s="29">
        <f>IFERROR(VLOOKUP(CONCATENATE($B25,Z$8),Hoja3!$A$2:$B$65536,2,FALSE),0)</f>
        <v>0</v>
      </c>
      <c r="AA25" s="26"/>
    </row>
    <row r="26" spans="2:27">
      <c r="B26" s="63" t="s">
        <v>145</v>
      </c>
      <c r="C26" s="30" t="s">
        <v>63</v>
      </c>
      <c r="D26" s="29">
        <f>IFERROR(VLOOKUP(CONCATENATE($B26,D$8),Hoja3!$A$2:$B$65536,2,FALSE),0)</f>
        <v>0</v>
      </c>
      <c r="E26" s="29">
        <f>IFERROR(VLOOKUP(CONCATENATE($B26,E$8),Hoja3!$A$2:$B$65536,2,FALSE),0)</f>
        <v>0</v>
      </c>
      <c r="F26" s="29">
        <f>IFERROR(VLOOKUP(CONCATENATE($B26,F$8),Hoja3!$A$2:$B$65536,2,FALSE),0)</f>
        <v>0</v>
      </c>
      <c r="G26" s="29">
        <f>IFERROR(VLOOKUP(CONCATENATE($B26,G$8),Hoja3!$A$2:$B$65536,2,FALSE),0)</f>
        <v>0</v>
      </c>
      <c r="H26" s="29">
        <f>IFERROR(VLOOKUP(CONCATENATE($B26,H$8),Hoja3!$A$2:$B$65536,2,FALSE),0)</f>
        <v>0</v>
      </c>
      <c r="I26" s="29">
        <f>IFERROR(VLOOKUP(CONCATENATE($B26,I$8),Hoja3!$A$2:$B$65536,2,FALSE),0)</f>
        <v>0</v>
      </c>
      <c r="J26" s="29">
        <f>IFERROR(VLOOKUP(CONCATENATE($B26,J$8),Hoja3!$A$2:$B$65536,2,FALSE),0)</f>
        <v>0</v>
      </c>
      <c r="K26" s="29">
        <f>IFERROR(VLOOKUP(CONCATENATE($B26,K$8),Hoja3!$A$2:$B$65536,2,FALSE),0)</f>
        <v>0</v>
      </c>
      <c r="L26" s="29">
        <f>IFERROR(VLOOKUP(CONCATENATE($B26,L$8),Hoja3!$A$2:$B$65536,2,FALSE),0)</f>
        <v>0</v>
      </c>
      <c r="M26" s="29">
        <f>IFERROR(VLOOKUP(CONCATENATE($B26,M$8),Hoja3!$A$2:$B$65536,2,FALSE),0)</f>
        <v>0</v>
      </c>
      <c r="N26" s="29">
        <f>IFERROR(VLOOKUP(CONCATENATE($B26,N$8),Hoja3!$A$2:$B$65536,2,FALSE),0)</f>
        <v>0</v>
      </c>
      <c r="O26" s="29">
        <f>IFERROR(VLOOKUP(CONCATENATE($B26,O$8),Hoja3!$A$2:$B$65536,2,FALSE),0)</f>
        <v>0</v>
      </c>
      <c r="P26" s="29">
        <f>IFERROR(VLOOKUP(CONCATENATE($B26,P$8),Hoja3!$A$2:$B$65536,2,FALSE),0)</f>
        <v>0</v>
      </c>
      <c r="Q26" s="29">
        <f>IFERROR(VLOOKUP(CONCATENATE($B26,Q$8),Hoja3!$A$2:$B$65536,2,FALSE),0)</f>
        <v>0</v>
      </c>
      <c r="R26" s="29">
        <f>IFERROR(VLOOKUP(CONCATENATE($B26,R$8),Hoja3!$A$2:$B$65536,2,FALSE),0)</f>
        <v>0</v>
      </c>
      <c r="S26" s="31">
        <f t="shared" si="2"/>
        <v>0</v>
      </c>
      <c r="T26" s="31">
        <f t="shared" si="3"/>
        <v>0</v>
      </c>
      <c r="U26" s="31">
        <f t="shared" si="4"/>
        <v>0</v>
      </c>
      <c r="V26" s="31">
        <f t="shared" si="5"/>
        <v>0</v>
      </c>
      <c r="W26" s="31">
        <f t="shared" si="6"/>
        <v>0</v>
      </c>
      <c r="X26" s="29">
        <f>IFERROR(VLOOKUP(CONCATENATE($B26,X$8),Hoja3!$A$2:$B$65536,2,FALSE),0)</f>
        <v>0</v>
      </c>
      <c r="Y26" s="29">
        <f>IFERROR(VLOOKUP(CONCATENATE($B26,Y$8),Hoja3!$A$2:$B$65536,2,FALSE),0)</f>
        <v>0</v>
      </c>
      <c r="Z26" s="29">
        <f>IFERROR(VLOOKUP(CONCATENATE($B26,Z$8),Hoja3!$A$2:$B$65536,2,FALSE),0)</f>
        <v>0</v>
      </c>
      <c r="AA26" s="26"/>
    </row>
    <row r="27" spans="2:27">
      <c r="B27" s="63" t="s">
        <v>163</v>
      </c>
      <c r="C27" s="30" t="s">
        <v>64</v>
      </c>
      <c r="D27" s="29">
        <f>IFERROR(VLOOKUP(CONCATENATE($B27,D$8),Hoja3!$A$2:$B$65536,2,FALSE),0)</f>
        <v>0</v>
      </c>
      <c r="E27" s="29">
        <f>IFERROR(VLOOKUP(CONCATENATE($B27,E$8),Hoja3!$A$2:$B$65536,2,FALSE),0)</f>
        <v>0</v>
      </c>
      <c r="F27" s="29">
        <f>IFERROR(VLOOKUP(CONCATENATE($B27,F$8),Hoja3!$A$2:$B$65536,2,FALSE),0)</f>
        <v>0</v>
      </c>
      <c r="G27" s="29">
        <f>IFERROR(VLOOKUP(CONCATENATE($B27,G$8),Hoja3!$A$2:$B$65536,2,FALSE),0)</f>
        <v>0</v>
      </c>
      <c r="H27" s="29">
        <f>IFERROR(VLOOKUP(CONCATENATE($B27,H$8),Hoja3!$A$2:$B$65536,2,FALSE),0)</f>
        <v>0</v>
      </c>
      <c r="I27" s="29">
        <f>IFERROR(VLOOKUP(CONCATENATE($B27,I$8),Hoja3!$A$2:$B$65536,2,FALSE),0)</f>
        <v>0</v>
      </c>
      <c r="J27" s="29">
        <f>IFERROR(VLOOKUP(CONCATENATE($B27,J$8),Hoja3!$A$2:$B$65536,2,FALSE),0)</f>
        <v>0</v>
      </c>
      <c r="K27" s="29">
        <f>IFERROR(VLOOKUP(CONCATENATE($B27,K$8),Hoja3!$A$2:$B$65536,2,FALSE),0)</f>
        <v>0</v>
      </c>
      <c r="L27" s="29">
        <f>IFERROR(VLOOKUP(CONCATENATE($B27,L$8),Hoja3!$A$2:$B$65536,2,FALSE),0)</f>
        <v>0</v>
      </c>
      <c r="M27" s="29">
        <f>IFERROR(VLOOKUP(CONCATENATE($B27,M$8),Hoja3!$A$2:$B$65536,2,FALSE),0)</f>
        <v>0</v>
      </c>
      <c r="N27" s="29">
        <f>IFERROR(VLOOKUP(CONCATENATE($B27,N$8),Hoja3!$A$2:$B$65536,2,FALSE),0)</f>
        <v>0</v>
      </c>
      <c r="O27" s="29">
        <f>IFERROR(VLOOKUP(CONCATENATE($B27,O$8),Hoja3!$A$2:$B$65536,2,FALSE),0)</f>
        <v>0</v>
      </c>
      <c r="P27" s="29">
        <f>IFERROR(VLOOKUP(CONCATENATE($B27,P$8),Hoja3!$A$2:$B$65536,2,FALSE),0)</f>
        <v>0</v>
      </c>
      <c r="Q27" s="29">
        <f>IFERROR(VLOOKUP(CONCATENATE($B27,Q$8),Hoja3!$A$2:$B$65536,2,FALSE),0)</f>
        <v>0</v>
      </c>
      <c r="R27" s="29">
        <f>IFERROR(VLOOKUP(CONCATENATE($B27,R$8),Hoja3!$A$2:$B$65536,2,FALSE),0)</f>
        <v>0</v>
      </c>
      <c r="S27" s="31">
        <f t="shared" si="2"/>
        <v>0</v>
      </c>
      <c r="T27" s="31">
        <f t="shared" si="3"/>
        <v>0</v>
      </c>
      <c r="U27" s="31">
        <f t="shared" si="4"/>
        <v>0</v>
      </c>
      <c r="V27" s="31">
        <f t="shared" si="5"/>
        <v>0</v>
      </c>
      <c r="W27" s="31">
        <f t="shared" si="6"/>
        <v>0</v>
      </c>
      <c r="X27" s="29">
        <f>IFERROR(VLOOKUP(CONCATENATE($B27,X$8),Hoja3!$A$2:$B$65536,2,FALSE),0)</f>
        <v>0</v>
      </c>
      <c r="Y27" s="29">
        <f>IFERROR(VLOOKUP(CONCATENATE($B27,Y$8),Hoja3!$A$2:$B$65536,2,FALSE),0)</f>
        <v>0</v>
      </c>
      <c r="Z27" s="29">
        <f>IFERROR(VLOOKUP(CONCATENATE($B27,Z$8),Hoja3!$A$2:$B$65536,2,FALSE),0)</f>
        <v>0</v>
      </c>
      <c r="AA27" s="26"/>
    </row>
    <row r="28" spans="2:27">
      <c r="B28" s="63" t="s">
        <v>164</v>
      </c>
      <c r="C28" s="30" t="s">
        <v>65</v>
      </c>
      <c r="D28" s="29">
        <f>IFERROR(VLOOKUP(CONCATENATE($B28,D$8),Hoja3!$A$2:$B$65536,2,FALSE),0)</f>
        <v>0</v>
      </c>
      <c r="E28" s="29">
        <f>IFERROR(VLOOKUP(CONCATENATE($B28,E$8),Hoja3!$A$2:$B$65536,2,FALSE),0)</f>
        <v>0</v>
      </c>
      <c r="F28" s="29">
        <f>IFERROR(VLOOKUP(CONCATENATE($B28,F$8),Hoja3!$A$2:$B$65536,2,FALSE),0)</f>
        <v>0</v>
      </c>
      <c r="G28" s="29">
        <f>IFERROR(VLOOKUP(CONCATENATE($B28,G$8),Hoja3!$A$2:$B$65536,2,FALSE),0)</f>
        <v>0</v>
      </c>
      <c r="H28" s="29">
        <f>IFERROR(VLOOKUP(CONCATENATE($B28,H$8),Hoja3!$A$2:$B$65536,2,FALSE),0)</f>
        <v>0</v>
      </c>
      <c r="I28" s="29">
        <f>IFERROR(VLOOKUP(CONCATENATE($B28,I$8),Hoja3!$A$2:$B$65536,2,FALSE),0)</f>
        <v>0</v>
      </c>
      <c r="J28" s="29">
        <f>IFERROR(VLOOKUP(CONCATENATE($B28,J$8),Hoja3!$A$2:$B$65536,2,FALSE),0)</f>
        <v>0</v>
      </c>
      <c r="K28" s="29">
        <f>IFERROR(VLOOKUP(CONCATENATE($B28,K$8),Hoja3!$A$2:$B$65536,2,FALSE),0)</f>
        <v>0</v>
      </c>
      <c r="L28" s="29">
        <f>IFERROR(VLOOKUP(CONCATENATE($B28,L$8),Hoja3!$A$2:$B$65536,2,FALSE),0)</f>
        <v>0</v>
      </c>
      <c r="M28" s="29">
        <f>IFERROR(VLOOKUP(CONCATENATE($B28,M$8),Hoja3!$A$2:$B$65536,2,FALSE),0)</f>
        <v>0</v>
      </c>
      <c r="N28" s="29">
        <f>IFERROR(VLOOKUP(CONCATENATE($B28,N$8),Hoja3!$A$2:$B$65536,2,FALSE),0)</f>
        <v>0</v>
      </c>
      <c r="O28" s="29">
        <f>IFERROR(VLOOKUP(CONCATENATE($B28,O$8),Hoja3!$A$2:$B$65536,2,FALSE),0)</f>
        <v>0</v>
      </c>
      <c r="P28" s="29">
        <f>IFERROR(VLOOKUP(CONCATENATE($B28,P$8),Hoja3!$A$2:$B$65536,2,FALSE),0)</f>
        <v>0</v>
      </c>
      <c r="Q28" s="29">
        <f>IFERROR(VLOOKUP(CONCATENATE($B28,Q$8),Hoja3!$A$2:$B$65536,2,FALSE),0)</f>
        <v>0</v>
      </c>
      <c r="R28" s="29">
        <f>IFERROR(VLOOKUP(CONCATENATE($B28,R$8),Hoja3!$A$2:$B$65536,2,FALSE),0)</f>
        <v>0</v>
      </c>
      <c r="S28" s="31">
        <f t="shared" si="2"/>
        <v>0</v>
      </c>
      <c r="T28" s="31">
        <f t="shared" si="3"/>
        <v>0</v>
      </c>
      <c r="U28" s="31">
        <f t="shared" si="4"/>
        <v>0</v>
      </c>
      <c r="V28" s="31">
        <f t="shared" si="5"/>
        <v>0</v>
      </c>
      <c r="W28" s="31">
        <f t="shared" si="6"/>
        <v>0</v>
      </c>
      <c r="X28" s="29">
        <f>IFERROR(VLOOKUP(CONCATENATE($B28,X$8),Hoja3!$A$2:$B$65536,2,FALSE),0)</f>
        <v>0</v>
      </c>
      <c r="Y28" s="29">
        <f>IFERROR(VLOOKUP(CONCATENATE($B28,Y$8),Hoja3!$A$2:$B$65536,2,FALSE),0)</f>
        <v>0</v>
      </c>
      <c r="Z28" s="29">
        <f>IFERROR(VLOOKUP(CONCATENATE($B28,Z$8),Hoja3!$A$2:$B$65536,2,FALSE),0)</f>
        <v>0</v>
      </c>
      <c r="AA28" s="26"/>
    </row>
    <row r="29" spans="2:27">
      <c r="B29" s="63" t="s">
        <v>165</v>
      </c>
      <c r="C29" s="30" t="s">
        <v>66</v>
      </c>
      <c r="D29" s="29">
        <f>IFERROR(VLOOKUP(CONCATENATE($B29,D$8),Hoja3!$A$2:$B$65536,2,FALSE),0)</f>
        <v>0</v>
      </c>
      <c r="E29" s="29">
        <f>IFERROR(VLOOKUP(CONCATENATE($B29,E$8),Hoja3!$A$2:$B$65536,2,FALSE),0)</f>
        <v>0</v>
      </c>
      <c r="F29" s="29">
        <f>IFERROR(VLOOKUP(CONCATENATE($B29,F$8),Hoja3!$A$2:$B$65536,2,FALSE),0)</f>
        <v>0</v>
      </c>
      <c r="G29" s="29">
        <f>IFERROR(VLOOKUP(CONCATENATE($B29,G$8),Hoja3!$A$2:$B$65536,2,FALSE),0)</f>
        <v>0</v>
      </c>
      <c r="H29" s="29">
        <f>IFERROR(VLOOKUP(CONCATENATE($B29,H$8),Hoja3!$A$2:$B$65536,2,FALSE),0)</f>
        <v>0</v>
      </c>
      <c r="I29" s="29">
        <f>IFERROR(VLOOKUP(CONCATENATE($B29,I$8),Hoja3!$A$2:$B$65536,2,FALSE),0)</f>
        <v>0</v>
      </c>
      <c r="J29" s="29">
        <f>IFERROR(VLOOKUP(CONCATENATE($B29,J$8),Hoja3!$A$2:$B$65536,2,FALSE),0)</f>
        <v>0</v>
      </c>
      <c r="K29" s="29">
        <f>IFERROR(VLOOKUP(CONCATENATE($B29,K$8),Hoja3!$A$2:$B$65536,2,FALSE),0)</f>
        <v>0</v>
      </c>
      <c r="L29" s="29">
        <f>IFERROR(VLOOKUP(CONCATENATE($B29,L$8),Hoja3!$A$2:$B$65536,2,FALSE),0)</f>
        <v>0</v>
      </c>
      <c r="M29" s="29">
        <f>IFERROR(VLOOKUP(CONCATENATE($B29,M$8),Hoja3!$A$2:$B$65536,2,FALSE),0)</f>
        <v>0</v>
      </c>
      <c r="N29" s="29">
        <f>IFERROR(VLOOKUP(CONCATENATE($B29,N$8),Hoja3!$A$2:$B$65536,2,FALSE),0)</f>
        <v>0</v>
      </c>
      <c r="O29" s="29">
        <f>IFERROR(VLOOKUP(CONCATENATE($B29,O$8),Hoja3!$A$2:$B$65536,2,FALSE),0)</f>
        <v>0</v>
      </c>
      <c r="P29" s="29">
        <f>IFERROR(VLOOKUP(CONCATENATE($B29,P$8),Hoja3!$A$2:$B$65536,2,FALSE),0)</f>
        <v>0</v>
      </c>
      <c r="Q29" s="29">
        <f>IFERROR(VLOOKUP(CONCATENATE($B29,Q$8),Hoja3!$A$2:$B$65536,2,FALSE),0)</f>
        <v>0</v>
      </c>
      <c r="R29" s="29">
        <f>IFERROR(VLOOKUP(CONCATENATE($B29,R$8),Hoja3!$A$2:$B$65536,2,FALSE),0)</f>
        <v>0</v>
      </c>
      <c r="S29" s="31">
        <f t="shared" si="2"/>
        <v>0</v>
      </c>
      <c r="T29" s="31">
        <f t="shared" si="3"/>
        <v>0</v>
      </c>
      <c r="U29" s="31">
        <f t="shared" si="4"/>
        <v>0</v>
      </c>
      <c r="V29" s="31">
        <f t="shared" si="5"/>
        <v>0</v>
      </c>
      <c r="W29" s="31">
        <f t="shared" si="6"/>
        <v>0</v>
      </c>
      <c r="X29" s="29">
        <f>IFERROR(VLOOKUP(CONCATENATE($B29,X$8),Hoja3!$A$2:$B$65536,2,FALSE),0)</f>
        <v>0</v>
      </c>
      <c r="Y29" s="29">
        <f>IFERROR(VLOOKUP(CONCATENATE($B29,Y$8),Hoja3!$A$2:$B$65536,2,FALSE),0)</f>
        <v>0</v>
      </c>
      <c r="Z29" s="29">
        <f>IFERROR(VLOOKUP(CONCATENATE($B29,Z$8),Hoja3!$A$2:$B$65536,2,FALSE),0)</f>
        <v>0</v>
      </c>
      <c r="AA29" s="26"/>
    </row>
    <row r="30" spans="2:27">
      <c r="B30" s="63" t="s">
        <v>166</v>
      </c>
      <c r="C30" s="30" t="s">
        <v>67</v>
      </c>
      <c r="D30" s="29">
        <f>IFERROR(VLOOKUP(CONCATENATE($B30,D$8),Hoja3!$A$2:$B$65536,2,FALSE),0)</f>
        <v>0</v>
      </c>
      <c r="E30" s="29">
        <f>IFERROR(VLOOKUP(CONCATENATE($B30,E$8),Hoja3!$A$2:$B$65536,2,FALSE),0)</f>
        <v>0</v>
      </c>
      <c r="F30" s="29">
        <f>IFERROR(VLOOKUP(CONCATENATE($B30,F$8),Hoja3!$A$2:$B$65536,2,FALSE),0)</f>
        <v>0</v>
      </c>
      <c r="G30" s="29">
        <f>IFERROR(VLOOKUP(CONCATENATE($B30,G$8),Hoja3!$A$2:$B$65536,2,FALSE),0)</f>
        <v>0</v>
      </c>
      <c r="H30" s="29">
        <f>IFERROR(VLOOKUP(CONCATENATE($B30,H$8),Hoja3!$A$2:$B$65536,2,FALSE),0)</f>
        <v>0</v>
      </c>
      <c r="I30" s="29">
        <f>IFERROR(VLOOKUP(CONCATENATE($B30,I$8),Hoja3!$A$2:$B$65536,2,FALSE),0)</f>
        <v>0</v>
      </c>
      <c r="J30" s="29">
        <f>IFERROR(VLOOKUP(CONCATENATE($B30,J$8),Hoja3!$A$2:$B$65536,2,FALSE),0)</f>
        <v>0</v>
      </c>
      <c r="K30" s="29">
        <f>IFERROR(VLOOKUP(CONCATENATE($B30,K$8),Hoja3!$A$2:$B$65536,2,FALSE),0)</f>
        <v>0</v>
      </c>
      <c r="L30" s="29">
        <f>IFERROR(VLOOKUP(CONCATENATE($B30,L$8),Hoja3!$A$2:$B$65536,2,FALSE),0)</f>
        <v>0</v>
      </c>
      <c r="M30" s="29">
        <f>IFERROR(VLOOKUP(CONCATENATE($B30,M$8),Hoja3!$A$2:$B$65536,2,FALSE),0)</f>
        <v>0</v>
      </c>
      <c r="N30" s="29">
        <f>IFERROR(VLOOKUP(CONCATENATE($B30,N$8),Hoja3!$A$2:$B$65536,2,FALSE),0)</f>
        <v>0</v>
      </c>
      <c r="O30" s="29">
        <f>IFERROR(VLOOKUP(CONCATENATE($B30,O$8),Hoja3!$A$2:$B$65536,2,FALSE),0)</f>
        <v>0</v>
      </c>
      <c r="P30" s="29">
        <f>IFERROR(VLOOKUP(CONCATENATE($B30,P$8),Hoja3!$A$2:$B$65536,2,FALSE),0)</f>
        <v>0</v>
      </c>
      <c r="Q30" s="29">
        <f>IFERROR(VLOOKUP(CONCATENATE($B30,Q$8),Hoja3!$A$2:$B$65536,2,FALSE),0)</f>
        <v>0</v>
      </c>
      <c r="R30" s="29">
        <f>IFERROR(VLOOKUP(CONCATENATE($B30,R$8),Hoja3!$A$2:$B$65536,2,FALSE),0)</f>
        <v>0</v>
      </c>
      <c r="S30" s="31">
        <f t="shared" si="2"/>
        <v>0</v>
      </c>
      <c r="T30" s="31">
        <f t="shared" si="3"/>
        <v>0</v>
      </c>
      <c r="U30" s="31">
        <f t="shared" si="4"/>
        <v>0</v>
      </c>
      <c r="V30" s="31">
        <f t="shared" si="5"/>
        <v>0</v>
      </c>
      <c r="W30" s="31">
        <f t="shared" si="6"/>
        <v>0</v>
      </c>
      <c r="X30" s="29">
        <f>IFERROR(VLOOKUP(CONCATENATE($B30,X$8),Hoja3!$A$2:$B$65536,2,FALSE),0)</f>
        <v>0</v>
      </c>
      <c r="Y30" s="29">
        <f>IFERROR(VLOOKUP(CONCATENATE($B30,Y$8),Hoja3!$A$2:$B$65536,2,FALSE),0)</f>
        <v>0</v>
      </c>
      <c r="Z30" s="29">
        <f>IFERROR(VLOOKUP(CONCATENATE($B30,Z$8),Hoja3!$A$2:$B$65536,2,FALSE),0)</f>
        <v>0</v>
      </c>
      <c r="AA30" s="26"/>
    </row>
    <row r="31" spans="2:27">
      <c r="B31" s="63" t="s">
        <v>168</v>
      </c>
      <c r="C31" s="30" t="s">
        <v>68</v>
      </c>
      <c r="D31" s="29">
        <f>IFERROR(VLOOKUP(CONCATENATE($B31,D$8),Hoja3!$A$2:$B$65536,2,FALSE),0)</f>
        <v>0</v>
      </c>
      <c r="E31" s="29">
        <f>IFERROR(VLOOKUP(CONCATENATE($B31,E$8),Hoja3!$A$2:$B$65536,2,FALSE),0)</f>
        <v>0</v>
      </c>
      <c r="F31" s="29">
        <f>IFERROR(VLOOKUP(CONCATENATE($B31,F$8),Hoja3!$A$2:$B$65536,2,FALSE),0)</f>
        <v>0</v>
      </c>
      <c r="G31" s="29">
        <f>IFERROR(VLOOKUP(CONCATENATE($B31,G$8),Hoja3!$A$2:$B$65536,2,FALSE),0)</f>
        <v>0</v>
      </c>
      <c r="H31" s="29">
        <f>IFERROR(VLOOKUP(CONCATENATE($B31,H$8),Hoja3!$A$2:$B$65536,2,FALSE),0)</f>
        <v>0</v>
      </c>
      <c r="I31" s="29">
        <f>IFERROR(VLOOKUP(CONCATENATE($B31,I$8),Hoja3!$A$2:$B$65536,2,FALSE),0)</f>
        <v>0</v>
      </c>
      <c r="J31" s="29">
        <f>IFERROR(VLOOKUP(CONCATENATE($B31,J$8),Hoja3!$A$2:$B$65536,2,FALSE),0)</f>
        <v>0</v>
      </c>
      <c r="K31" s="29">
        <f>IFERROR(VLOOKUP(CONCATENATE($B31,K$8),Hoja3!$A$2:$B$65536,2,FALSE),0)</f>
        <v>0</v>
      </c>
      <c r="L31" s="29">
        <f>IFERROR(VLOOKUP(CONCATENATE($B31,L$8),Hoja3!$A$2:$B$65536,2,FALSE),0)</f>
        <v>0</v>
      </c>
      <c r="M31" s="29">
        <f>IFERROR(VLOOKUP(CONCATENATE($B31,M$8),Hoja3!$A$2:$B$65536,2,FALSE),0)</f>
        <v>0</v>
      </c>
      <c r="N31" s="29">
        <f>IFERROR(VLOOKUP(CONCATENATE($B31,N$8),Hoja3!$A$2:$B$65536,2,FALSE),0)</f>
        <v>0</v>
      </c>
      <c r="O31" s="29">
        <f>IFERROR(VLOOKUP(CONCATENATE($B31,O$8),Hoja3!$A$2:$B$65536,2,FALSE),0)</f>
        <v>0</v>
      </c>
      <c r="P31" s="29">
        <f>IFERROR(VLOOKUP(CONCATENATE($B31,P$8),Hoja3!$A$2:$B$65536,2,FALSE),0)</f>
        <v>0</v>
      </c>
      <c r="Q31" s="29">
        <f>IFERROR(VLOOKUP(CONCATENATE($B31,Q$8),Hoja3!$A$2:$B$65536,2,FALSE),0)</f>
        <v>0</v>
      </c>
      <c r="R31" s="29">
        <f>IFERROR(VLOOKUP(CONCATENATE($B31,R$8),Hoja3!$A$2:$B$65536,2,FALSE),0)</f>
        <v>0</v>
      </c>
      <c r="S31" s="31">
        <f t="shared" si="2"/>
        <v>0</v>
      </c>
      <c r="T31" s="31">
        <f t="shared" si="3"/>
        <v>0</v>
      </c>
      <c r="U31" s="31">
        <f t="shared" si="4"/>
        <v>0</v>
      </c>
      <c r="V31" s="31">
        <f t="shared" si="5"/>
        <v>0</v>
      </c>
      <c r="W31" s="31">
        <f t="shared" si="6"/>
        <v>0</v>
      </c>
      <c r="X31" s="29">
        <f>IFERROR(VLOOKUP(CONCATENATE($B31,X$8),Hoja3!$A$2:$B$65536,2,FALSE),0)</f>
        <v>0</v>
      </c>
      <c r="Y31" s="29">
        <f>IFERROR(VLOOKUP(CONCATENATE($B31,Y$8),Hoja3!$A$2:$B$65536,2,FALSE),0)</f>
        <v>0</v>
      </c>
      <c r="Z31" s="29">
        <f>IFERROR(VLOOKUP(CONCATENATE($B31,Z$8),Hoja3!$A$2:$B$65536,2,FALSE),0)</f>
        <v>0</v>
      </c>
      <c r="AA31" s="26"/>
    </row>
    <row r="32" spans="2:27">
      <c r="B32" s="63" t="s">
        <v>169</v>
      </c>
      <c r="C32" s="30" t="s">
        <v>69</v>
      </c>
      <c r="D32" s="29">
        <f>IFERROR(VLOOKUP(CONCATENATE($B32,D$8),Hoja3!$A$2:$B$65536,2,FALSE),0)</f>
        <v>0</v>
      </c>
      <c r="E32" s="29">
        <f>IFERROR(VLOOKUP(CONCATENATE($B32,E$8),Hoja3!$A$2:$B$65536,2,FALSE),0)</f>
        <v>0</v>
      </c>
      <c r="F32" s="29">
        <f>IFERROR(VLOOKUP(CONCATENATE($B32,F$8),Hoja3!$A$2:$B$65536,2,FALSE),0)</f>
        <v>0</v>
      </c>
      <c r="G32" s="29">
        <f>IFERROR(VLOOKUP(CONCATENATE($B32,G$8),Hoja3!$A$2:$B$65536,2,FALSE),0)</f>
        <v>0</v>
      </c>
      <c r="H32" s="29">
        <f>IFERROR(VLOOKUP(CONCATENATE($B32,H$8),Hoja3!$A$2:$B$65536,2,FALSE),0)</f>
        <v>0</v>
      </c>
      <c r="I32" s="29">
        <f>IFERROR(VLOOKUP(CONCATENATE($B32,I$8),Hoja3!$A$2:$B$65536,2,FALSE),0)</f>
        <v>0</v>
      </c>
      <c r="J32" s="29">
        <f>IFERROR(VLOOKUP(CONCATENATE($B32,J$8),Hoja3!$A$2:$B$65536,2,FALSE),0)</f>
        <v>0</v>
      </c>
      <c r="K32" s="29">
        <f>IFERROR(VLOOKUP(CONCATENATE($B32,K$8),Hoja3!$A$2:$B$65536,2,FALSE),0)</f>
        <v>0</v>
      </c>
      <c r="L32" s="29">
        <f>IFERROR(VLOOKUP(CONCATENATE($B32,L$8),Hoja3!$A$2:$B$65536,2,FALSE),0)</f>
        <v>0</v>
      </c>
      <c r="M32" s="29">
        <f>IFERROR(VLOOKUP(CONCATENATE($B32,M$8),Hoja3!$A$2:$B$65536,2,FALSE),0)</f>
        <v>0</v>
      </c>
      <c r="N32" s="29">
        <f>IFERROR(VLOOKUP(CONCATENATE($B32,N$8),Hoja3!$A$2:$B$65536,2,FALSE),0)</f>
        <v>0</v>
      </c>
      <c r="O32" s="29">
        <f>IFERROR(VLOOKUP(CONCATENATE($B32,O$8),Hoja3!$A$2:$B$65536,2,FALSE),0)</f>
        <v>0</v>
      </c>
      <c r="P32" s="29">
        <f>IFERROR(VLOOKUP(CONCATENATE($B32,P$8),Hoja3!$A$2:$B$65536,2,FALSE),0)</f>
        <v>0</v>
      </c>
      <c r="Q32" s="29">
        <f>IFERROR(VLOOKUP(CONCATENATE($B32,Q$8),Hoja3!$A$2:$B$65536,2,FALSE),0)</f>
        <v>0</v>
      </c>
      <c r="R32" s="29">
        <f>IFERROR(VLOOKUP(CONCATENATE($B32,R$8),Hoja3!$A$2:$B$65536,2,FALSE),0)</f>
        <v>0</v>
      </c>
      <c r="S32" s="31">
        <f t="shared" si="2"/>
        <v>0</v>
      </c>
      <c r="T32" s="31">
        <f t="shared" si="3"/>
        <v>0</v>
      </c>
      <c r="U32" s="31">
        <f t="shared" si="4"/>
        <v>0</v>
      </c>
      <c r="V32" s="31">
        <f t="shared" si="5"/>
        <v>0</v>
      </c>
      <c r="W32" s="31">
        <f t="shared" si="6"/>
        <v>0</v>
      </c>
      <c r="X32" s="29">
        <f>IFERROR(VLOOKUP(CONCATENATE($B32,X$8),Hoja3!$A$2:$B$65536,2,FALSE),0)</f>
        <v>0</v>
      </c>
      <c r="Y32" s="29">
        <f>IFERROR(VLOOKUP(CONCATENATE($B32,Y$8),Hoja3!$A$2:$B$65536,2,FALSE),0)</f>
        <v>0</v>
      </c>
      <c r="Z32" s="29">
        <f>IFERROR(VLOOKUP(CONCATENATE($B32,Z$8),Hoja3!$A$2:$B$65536,2,FALSE),0)</f>
        <v>0</v>
      </c>
      <c r="AA32" s="26"/>
    </row>
    <row r="33" spans="2:27">
      <c r="B33" s="63" t="s">
        <v>170</v>
      </c>
      <c r="C33" s="30" t="s">
        <v>70</v>
      </c>
      <c r="D33" s="29">
        <f>IFERROR(VLOOKUP(CONCATENATE($B33,D$8),Hoja3!$A$2:$B$65536,2,FALSE),0)</f>
        <v>0</v>
      </c>
      <c r="E33" s="29">
        <f>IFERROR(VLOOKUP(CONCATENATE($B33,E$8),Hoja3!$A$2:$B$65536,2,FALSE),0)</f>
        <v>0</v>
      </c>
      <c r="F33" s="29">
        <f>IFERROR(VLOOKUP(CONCATENATE($B33,F$8),Hoja3!$A$2:$B$65536,2,FALSE),0)</f>
        <v>0</v>
      </c>
      <c r="G33" s="29">
        <f>IFERROR(VLOOKUP(CONCATENATE($B33,G$8),Hoja3!$A$2:$B$65536,2,FALSE),0)</f>
        <v>0</v>
      </c>
      <c r="H33" s="29">
        <f>IFERROR(VLOOKUP(CONCATENATE($B33,H$8),Hoja3!$A$2:$B$65536,2,FALSE),0)</f>
        <v>0</v>
      </c>
      <c r="I33" s="29">
        <f>IFERROR(VLOOKUP(CONCATENATE($B33,I$8),Hoja3!$A$2:$B$65536,2,FALSE),0)</f>
        <v>0</v>
      </c>
      <c r="J33" s="29">
        <f>IFERROR(VLOOKUP(CONCATENATE($B33,J$8),Hoja3!$A$2:$B$65536,2,FALSE),0)</f>
        <v>0</v>
      </c>
      <c r="K33" s="29">
        <f>IFERROR(VLOOKUP(CONCATENATE($B33,K$8),Hoja3!$A$2:$B$65536,2,FALSE),0)</f>
        <v>0</v>
      </c>
      <c r="L33" s="29">
        <f>IFERROR(VLOOKUP(CONCATENATE($B33,L$8),Hoja3!$A$2:$B$65536,2,FALSE),0)</f>
        <v>0</v>
      </c>
      <c r="M33" s="29">
        <f>IFERROR(VLOOKUP(CONCATENATE($B33,M$8),Hoja3!$A$2:$B$65536,2,FALSE),0)</f>
        <v>0</v>
      </c>
      <c r="N33" s="29">
        <f>IFERROR(VLOOKUP(CONCATENATE($B33,N$8),Hoja3!$A$2:$B$65536,2,FALSE),0)</f>
        <v>0</v>
      </c>
      <c r="O33" s="29">
        <f>IFERROR(VLOOKUP(CONCATENATE($B33,O$8),Hoja3!$A$2:$B$65536,2,FALSE),0)</f>
        <v>0</v>
      </c>
      <c r="P33" s="29">
        <f>IFERROR(VLOOKUP(CONCATENATE($B33,P$8),Hoja3!$A$2:$B$65536,2,FALSE),0)</f>
        <v>0</v>
      </c>
      <c r="Q33" s="29">
        <f>IFERROR(VLOOKUP(CONCATENATE($B33,Q$8),Hoja3!$A$2:$B$65536,2,FALSE),0)</f>
        <v>0</v>
      </c>
      <c r="R33" s="29">
        <f>IFERROR(VLOOKUP(CONCATENATE($B33,R$8),Hoja3!$A$2:$B$65536,2,FALSE),0)</f>
        <v>0</v>
      </c>
      <c r="S33" s="31">
        <f t="shared" si="2"/>
        <v>0</v>
      </c>
      <c r="T33" s="31">
        <f t="shared" si="3"/>
        <v>0</v>
      </c>
      <c r="U33" s="31">
        <f t="shared" si="4"/>
        <v>0</v>
      </c>
      <c r="V33" s="31">
        <f t="shared" si="5"/>
        <v>0</v>
      </c>
      <c r="W33" s="31">
        <f t="shared" si="6"/>
        <v>0</v>
      </c>
      <c r="X33" s="29">
        <f>IFERROR(VLOOKUP(CONCATENATE($B33,X$8),Hoja3!$A$2:$B$65536,2,FALSE),0)</f>
        <v>0</v>
      </c>
      <c r="Y33" s="29">
        <f>IFERROR(VLOOKUP(CONCATENATE($B33,Y$8),Hoja3!$A$2:$B$65536,2,FALSE),0)</f>
        <v>0</v>
      </c>
      <c r="Z33" s="29">
        <f>IFERROR(VLOOKUP(CONCATENATE($B33,Z$8),Hoja3!$A$2:$B$65536,2,FALSE),0)</f>
        <v>0</v>
      </c>
      <c r="AA33" s="26"/>
    </row>
    <row r="34" spans="2:27">
      <c r="B34" s="63" t="s">
        <v>171</v>
      </c>
      <c r="C34" s="30" t="s">
        <v>71</v>
      </c>
      <c r="D34" s="29">
        <f>IFERROR(VLOOKUP(CONCATENATE($B34,D$8),Hoja3!$A$2:$B$65536,2,FALSE),0)</f>
        <v>0</v>
      </c>
      <c r="E34" s="29">
        <f>IFERROR(VLOOKUP(CONCATENATE($B34,E$8),Hoja3!$A$2:$B$65536,2,FALSE),0)</f>
        <v>0</v>
      </c>
      <c r="F34" s="29">
        <f>IFERROR(VLOOKUP(CONCATENATE($B34,F$8),Hoja3!$A$2:$B$65536,2,FALSE),0)</f>
        <v>0</v>
      </c>
      <c r="G34" s="29">
        <f>IFERROR(VLOOKUP(CONCATENATE($B34,G$8),Hoja3!$A$2:$B$65536,2,FALSE),0)</f>
        <v>0</v>
      </c>
      <c r="H34" s="29">
        <f>IFERROR(VLOOKUP(CONCATENATE($B34,H$8),Hoja3!$A$2:$B$65536,2,FALSE),0)</f>
        <v>0</v>
      </c>
      <c r="I34" s="29">
        <f>IFERROR(VLOOKUP(CONCATENATE($B34,I$8),Hoja3!$A$2:$B$65536,2,FALSE),0)</f>
        <v>0</v>
      </c>
      <c r="J34" s="29">
        <f>IFERROR(VLOOKUP(CONCATENATE($B34,J$8),Hoja3!$A$2:$B$65536,2,FALSE),0)</f>
        <v>0</v>
      </c>
      <c r="K34" s="29">
        <f>IFERROR(VLOOKUP(CONCATENATE($B34,K$8),Hoja3!$A$2:$B$65536,2,FALSE),0)</f>
        <v>0</v>
      </c>
      <c r="L34" s="29">
        <f>IFERROR(VLOOKUP(CONCATENATE($B34,L$8),Hoja3!$A$2:$B$65536,2,FALSE),0)</f>
        <v>0</v>
      </c>
      <c r="M34" s="29">
        <f>IFERROR(VLOOKUP(CONCATENATE($B34,M$8),Hoja3!$A$2:$B$65536,2,FALSE),0)</f>
        <v>0</v>
      </c>
      <c r="N34" s="29">
        <f>IFERROR(VLOOKUP(CONCATENATE($B34,N$8),Hoja3!$A$2:$B$65536,2,FALSE),0)</f>
        <v>0</v>
      </c>
      <c r="O34" s="29">
        <f>IFERROR(VLOOKUP(CONCATENATE($B34,O$8),Hoja3!$A$2:$B$65536,2,FALSE),0)</f>
        <v>0</v>
      </c>
      <c r="P34" s="29">
        <f>IFERROR(VLOOKUP(CONCATENATE($B34,P$8),Hoja3!$A$2:$B$65536,2,FALSE),0)</f>
        <v>0</v>
      </c>
      <c r="Q34" s="29">
        <f>IFERROR(VLOOKUP(CONCATENATE($B34,Q$8),Hoja3!$A$2:$B$65536,2,FALSE),0)</f>
        <v>0</v>
      </c>
      <c r="R34" s="29">
        <f>IFERROR(VLOOKUP(CONCATENATE($B34,R$8),Hoja3!$A$2:$B$65536,2,FALSE),0)</f>
        <v>0</v>
      </c>
      <c r="S34" s="31">
        <f t="shared" si="2"/>
        <v>0</v>
      </c>
      <c r="T34" s="31">
        <f t="shared" si="3"/>
        <v>0</v>
      </c>
      <c r="U34" s="31">
        <f t="shared" si="4"/>
        <v>0</v>
      </c>
      <c r="V34" s="31">
        <f t="shared" si="5"/>
        <v>0</v>
      </c>
      <c r="W34" s="31">
        <f t="shared" si="6"/>
        <v>0</v>
      </c>
      <c r="X34" s="29">
        <f>IFERROR(VLOOKUP(CONCATENATE($B34,X$8),Hoja3!$A$2:$B$65536,2,FALSE),0)</f>
        <v>0</v>
      </c>
      <c r="Y34" s="29">
        <f>IFERROR(VLOOKUP(CONCATENATE($B34,Y$8),Hoja3!$A$2:$B$65536,2,FALSE),0)</f>
        <v>0</v>
      </c>
      <c r="Z34" s="29">
        <f>IFERROR(VLOOKUP(CONCATENATE($B34,Z$8),Hoja3!$A$2:$B$65536,2,FALSE),0)</f>
        <v>0</v>
      </c>
      <c r="AA34" s="26"/>
    </row>
    <row r="35" spans="2:27">
      <c r="C35" s="38" t="s">
        <v>72</v>
      </c>
      <c r="D35" s="41">
        <f>SUM(D36:D45)</f>
        <v>0</v>
      </c>
      <c r="E35" s="41">
        <f t="shared" ref="E35:R35" si="14">SUM(E36:E45)</f>
        <v>0</v>
      </c>
      <c r="F35" s="41">
        <f t="shared" si="14"/>
        <v>0</v>
      </c>
      <c r="G35" s="41">
        <f t="shared" si="14"/>
        <v>0</v>
      </c>
      <c r="H35" s="41">
        <f t="shared" si="14"/>
        <v>0</v>
      </c>
      <c r="I35" s="41">
        <f t="shared" si="14"/>
        <v>0</v>
      </c>
      <c r="J35" s="41">
        <f t="shared" si="14"/>
        <v>0</v>
      </c>
      <c r="K35" s="41">
        <f t="shared" si="14"/>
        <v>0</v>
      </c>
      <c r="L35" s="41">
        <f t="shared" si="14"/>
        <v>0</v>
      </c>
      <c r="M35" s="41">
        <f t="shared" si="14"/>
        <v>0</v>
      </c>
      <c r="N35" s="41">
        <f t="shared" si="14"/>
        <v>0</v>
      </c>
      <c r="O35" s="41">
        <f t="shared" si="14"/>
        <v>0</v>
      </c>
      <c r="P35" s="41">
        <f t="shared" si="14"/>
        <v>0</v>
      </c>
      <c r="Q35" s="41">
        <f t="shared" si="14"/>
        <v>0</v>
      </c>
      <c r="R35" s="41">
        <f t="shared" si="14"/>
        <v>0</v>
      </c>
      <c r="S35" s="41">
        <f t="shared" si="2"/>
        <v>0</v>
      </c>
      <c r="T35" s="41">
        <f t="shared" si="3"/>
        <v>0</v>
      </c>
      <c r="U35" s="41">
        <f t="shared" si="4"/>
        <v>0</v>
      </c>
      <c r="V35" s="41">
        <f t="shared" si="5"/>
        <v>0</v>
      </c>
      <c r="W35" s="41">
        <f t="shared" si="6"/>
        <v>0</v>
      </c>
      <c r="X35" s="41">
        <f t="shared" ref="X35:Z35" si="15">SUM(X36:X45)</f>
        <v>0</v>
      </c>
      <c r="Y35" s="41">
        <f t="shared" si="15"/>
        <v>0</v>
      </c>
      <c r="Z35" s="41">
        <f t="shared" si="15"/>
        <v>0</v>
      </c>
      <c r="AA35" s="26"/>
    </row>
    <row r="36" spans="2:27">
      <c r="B36" s="63" t="s">
        <v>172</v>
      </c>
      <c r="C36" s="30" t="s">
        <v>73</v>
      </c>
      <c r="D36" s="29">
        <f>IFERROR(VLOOKUP(CONCATENATE($B36,D$8),Hoja3!$A$2:$B$65536,2,FALSE),0)</f>
        <v>0</v>
      </c>
      <c r="E36" s="29">
        <f>IFERROR(VLOOKUP(CONCATENATE($B36,E$8),Hoja3!$A$2:$B$65536,2,FALSE),0)</f>
        <v>0</v>
      </c>
      <c r="F36" s="29">
        <f>IFERROR(VLOOKUP(CONCATENATE($B36,F$8),Hoja3!$A$2:$B$65536,2,FALSE),0)</f>
        <v>0</v>
      </c>
      <c r="G36" s="29">
        <f>IFERROR(VLOOKUP(CONCATENATE($B36,G$8),Hoja3!$A$2:$B$65536,2,FALSE),0)</f>
        <v>0</v>
      </c>
      <c r="H36" s="29">
        <f>IFERROR(VLOOKUP(CONCATENATE($B36,H$8),Hoja3!$A$2:$B$65536,2,FALSE),0)</f>
        <v>0</v>
      </c>
      <c r="I36" s="29">
        <f>IFERROR(VLOOKUP(CONCATENATE($B36,I$8),Hoja3!$A$2:$B$65536,2,FALSE),0)</f>
        <v>0</v>
      </c>
      <c r="J36" s="29">
        <f>IFERROR(VLOOKUP(CONCATENATE($B36,J$8),Hoja3!$A$2:$B$65536,2,FALSE),0)</f>
        <v>0</v>
      </c>
      <c r="K36" s="29">
        <f>IFERROR(VLOOKUP(CONCATENATE($B36,K$8),Hoja3!$A$2:$B$65536,2,FALSE),0)</f>
        <v>0</v>
      </c>
      <c r="L36" s="29">
        <f>IFERROR(VLOOKUP(CONCATENATE($B36,L$8),Hoja3!$A$2:$B$65536,2,FALSE),0)</f>
        <v>0</v>
      </c>
      <c r="M36" s="29">
        <f>IFERROR(VLOOKUP(CONCATENATE($B36,M$8),Hoja3!$A$2:$B$65536,2,FALSE),0)</f>
        <v>0</v>
      </c>
      <c r="N36" s="29">
        <f>IFERROR(VLOOKUP(CONCATENATE($B36,N$8),Hoja3!$A$2:$B$65536,2,FALSE),0)</f>
        <v>0</v>
      </c>
      <c r="O36" s="29">
        <f>IFERROR(VLOOKUP(CONCATENATE($B36,O$8),Hoja3!$A$2:$B$65536,2,FALSE),0)</f>
        <v>0</v>
      </c>
      <c r="P36" s="29">
        <f>IFERROR(VLOOKUP(CONCATENATE($B36,P$8),Hoja3!$A$2:$B$65536,2,FALSE),0)</f>
        <v>0</v>
      </c>
      <c r="Q36" s="29">
        <f>IFERROR(VLOOKUP(CONCATENATE($B36,Q$8),Hoja3!$A$2:$B$65536,2,FALSE),0)</f>
        <v>0</v>
      </c>
      <c r="R36" s="29">
        <f>IFERROR(VLOOKUP(CONCATENATE($B36,R$8),Hoja3!$A$2:$B$65536,2,FALSE),0)</f>
        <v>0</v>
      </c>
      <c r="S36" s="31">
        <f t="shared" si="2"/>
        <v>0</v>
      </c>
      <c r="T36" s="31">
        <f t="shared" si="3"/>
        <v>0</v>
      </c>
      <c r="U36" s="31">
        <f t="shared" si="4"/>
        <v>0</v>
      </c>
      <c r="V36" s="31">
        <f t="shared" si="5"/>
        <v>0</v>
      </c>
      <c r="W36" s="31">
        <f t="shared" si="6"/>
        <v>0</v>
      </c>
      <c r="X36" s="29">
        <f>IFERROR(VLOOKUP(CONCATENATE($B36,X$8),Hoja3!$A$2:$B$65536,2,FALSE),0)</f>
        <v>0</v>
      </c>
      <c r="Y36" s="29">
        <f>IFERROR(VLOOKUP(CONCATENATE($B36,Y$8),Hoja3!$A$2:$B$65536,2,FALSE),0)</f>
        <v>0</v>
      </c>
      <c r="Z36" s="29">
        <f>IFERROR(VLOOKUP(CONCATENATE($B36,Z$8),Hoja3!$A$2:$B$65536,2,FALSE),0)</f>
        <v>0</v>
      </c>
      <c r="AA36" s="26"/>
    </row>
    <row r="37" spans="2:27">
      <c r="B37" s="63" t="s">
        <v>173</v>
      </c>
      <c r="C37" s="30" t="s">
        <v>74</v>
      </c>
      <c r="D37" s="29">
        <f>IFERROR(VLOOKUP(CONCATENATE($B37,D$8),Hoja3!$A$2:$B$65536,2,FALSE),0)</f>
        <v>0</v>
      </c>
      <c r="E37" s="29">
        <f>IFERROR(VLOOKUP(CONCATENATE($B37,E$8),Hoja3!$A$2:$B$65536,2,FALSE),0)</f>
        <v>0</v>
      </c>
      <c r="F37" s="29">
        <f>IFERROR(VLOOKUP(CONCATENATE($B37,F$8),Hoja3!$A$2:$B$65536,2,FALSE),0)</f>
        <v>0</v>
      </c>
      <c r="G37" s="29">
        <f>IFERROR(VLOOKUP(CONCATENATE($B37,G$8),Hoja3!$A$2:$B$65536,2,FALSE),0)</f>
        <v>0</v>
      </c>
      <c r="H37" s="29">
        <f>IFERROR(VLOOKUP(CONCATENATE($B37,H$8),Hoja3!$A$2:$B$65536,2,FALSE),0)</f>
        <v>0</v>
      </c>
      <c r="I37" s="29">
        <f>IFERROR(VLOOKUP(CONCATENATE($B37,I$8),Hoja3!$A$2:$B$65536,2,FALSE),0)</f>
        <v>0</v>
      </c>
      <c r="J37" s="29">
        <f>IFERROR(VLOOKUP(CONCATENATE($B37,J$8),Hoja3!$A$2:$B$65536,2,FALSE),0)</f>
        <v>0</v>
      </c>
      <c r="K37" s="29">
        <f>IFERROR(VLOOKUP(CONCATENATE($B37,K$8),Hoja3!$A$2:$B$65536,2,FALSE),0)</f>
        <v>0</v>
      </c>
      <c r="L37" s="29">
        <f>IFERROR(VLOOKUP(CONCATENATE($B37,L$8),Hoja3!$A$2:$B$65536,2,FALSE),0)</f>
        <v>0</v>
      </c>
      <c r="M37" s="29">
        <f>IFERROR(VLOOKUP(CONCATENATE($B37,M$8),Hoja3!$A$2:$B$65536,2,FALSE),0)</f>
        <v>0</v>
      </c>
      <c r="N37" s="29">
        <f>IFERROR(VLOOKUP(CONCATENATE($B37,N$8),Hoja3!$A$2:$B$65536,2,FALSE),0)</f>
        <v>0</v>
      </c>
      <c r="O37" s="29">
        <f>IFERROR(VLOOKUP(CONCATENATE($B37,O$8),Hoja3!$A$2:$B$65536,2,FALSE),0)</f>
        <v>0</v>
      </c>
      <c r="P37" s="29">
        <f>IFERROR(VLOOKUP(CONCATENATE($B37,P$8),Hoja3!$A$2:$B$65536,2,FALSE),0)</f>
        <v>0</v>
      </c>
      <c r="Q37" s="29">
        <f>IFERROR(VLOOKUP(CONCATENATE($B37,Q$8),Hoja3!$A$2:$B$65536,2,FALSE),0)</f>
        <v>0</v>
      </c>
      <c r="R37" s="29">
        <f>IFERROR(VLOOKUP(CONCATENATE($B37,R$8),Hoja3!$A$2:$B$65536,2,FALSE),0)</f>
        <v>0</v>
      </c>
      <c r="S37" s="31">
        <f t="shared" si="2"/>
        <v>0</v>
      </c>
      <c r="T37" s="31">
        <f t="shared" si="3"/>
        <v>0</v>
      </c>
      <c r="U37" s="31">
        <f t="shared" si="4"/>
        <v>0</v>
      </c>
      <c r="V37" s="31">
        <f t="shared" si="5"/>
        <v>0</v>
      </c>
      <c r="W37" s="31">
        <f t="shared" si="6"/>
        <v>0</v>
      </c>
      <c r="X37" s="29">
        <f>IFERROR(VLOOKUP(CONCATENATE($B37,X$8),Hoja3!$A$2:$B$65536,2,FALSE),0)</f>
        <v>0</v>
      </c>
      <c r="Y37" s="29">
        <f>IFERROR(VLOOKUP(CONCATENATE($B37,Y$8),Hoja3!$A$2:$B$65536,2,FALSE),0)</f>
        <v>0</v>
      </c>
      <c r="Z37" s="29">
        <f>IFERROR(VLOOKUP(CONCATENATE($B37,Z$8),Hoja3!$A$2:$B$65536,2,FALSE),0)</f>
        <v>0</v>
      </c>
      <c r="AA37" s="26"/>
    </row>
    <row r="38" spans="2:27">
      <c r="B38" s="63" t="s">
        <v>174</v>
      </c>
      <c r="C38" s="30" t="s">
        <v>75</v>
      </c>
      <c r="D38" s="29">
        <f>IFERROR(VLOOKUP(CONCATENATE($B38,D$8),Hoja3!$A$2:$B$65536,2,FALSE),0)</f>
        <v>0</v>
      </c>
      <c r="E38" s="29">
        <f>IFERROR(VLOOKUP(CONCATENATE($B38,E$8),Hoja3!$A$2:$B$65536,2,FALSE),0)</f>
        <v>0</v>
      </c>
      <c r="F38" s="29">
        <f>IFERROR(VLOOKUP(CONCATENATE($B38,F$8),Hoja3!$A$2:$B$65536,2,FALSE),0)</f>
        <v>0</v>
      </c>
      <c r="G38" s="29">
        <f>IFERROR(VLOOKUP(CONCATENATE($B38,G$8),Hoja3!$A$2:$B$65536,2,FALSE),0)</f>
        <v>0</v>
      </c>
      <c r="H38" s="29">
        <f>IFERROR(VLOOKUP(CONCATENATE($B38,H$8),Hoja3!$A$2:$B$65536,2,FALSE),0)</f>
        <v>0</v>
      </c>
      <c r="I38" s="29">
        <f>IFERROR(VLOOKUP(CONCATENATE($B38,I$8),Hoja3!$A$2:$B$65536,2,FALSE),0)</f>
        <v>0</v>
      </c>
      <c r="J38" s="29">
        <f>IFERROR(VLOOKUP(CONCATENATE($B38,J$8),Hoja3!$A$2:$B$65536,2,FALSE),0)</f>
        <v>0</v>
      </c>
      <c r="K38" s="29">
        <f>IFERROR(VLOOKUP(CONCATENATE($B38,K$8),Hoja3!$A$2:$B$65536,2,FALSE),0)</f>
        <v>0</v>
      </c>
      <c r="L38" s="29">
        <f>IFERROR(VLOOKUP(CONCATENATE($B38,L$8),Hoja3!$A$2:$B$65536,2,FALSE),0)</f>
        <v>0</v>
      </c>
      <c r="M38" s="29">
        <f>IFERROR(VLOOKUP(CONCATENATE($B38,M$8),Hoja3!$A$2:$B$65536,2,FALSE),0)</f>
        <v>0</v>
      </c>
      <c r="N38" s="29">
        <f>IFERROR(VLOOKUP(CONCATENATE($B38,N$8),Hoja3!$A$2:$B$65536,2,FALSE),0)</f>
        <v>0</v>
      </c>
      <c r="O38" s="29">
        <f>IFERROR(VLOOKUP(CONCATENATE($B38,O$8),Hoja3!$A$2:$B$65536,2,FALSE),0)</f>
        <v>0</v>
      </c>
      <c r="P38" s="29">
        <f>IFERROR(VLOOKUP(CONCATENATE($B38,P$8),Hoja3!$A$2:$B$65536,2,FALSE),0)</f>
        <v>0</v>
      </c>
      <c r="Q38" s="29">
        <f>IFERROR(VLOOKUP(CONCATENATE($B38,Q$8),Hoja3!$A$2:$B$65536,2,FALSE),0)</f>
        <v>0</v>
      </c>
      <c r="R38" s="29">
        <f>IFERROR(VLOOKUP(CONCATENATE($B38,R$8),Hoja3!$A$2:$B$65536,2,FALSE),0)</f>
        <v>0</v>
      </c>
      <c r="S38" s="31">
        <f t="shared" si="2"/>
        <v>0</v>
      </c>
      <c r="T38" s="31">
        <f t="shared" si="3"/>
        <v>0</v>
      </c>
      <c r="U38" s="31">
        <f t="shared" si="4"/>
        <v>0</v>
      </c>
      <c r="V38" s="31">
        <f t="shared" si="5"/>
        <v>0</v>
      </c>
      <c r="W38" s="31">
        <f t="shared" si="6"/>
        <v>0</v>
      </c>
      <c r="X38" s="29">
        <f>IFERROR(VLOOKUP(CONCATENATE($B38,X$8),Hoja3!$A$2:$B$65536,2,FALSE),0)</f>
        <v>0</v>
      </c>
      <c r="Y38" s="29">
        <f>IFERROR(VLOOKUP(CONCATENATE($B38,Y$8),Hoja3!$A$2:$B$65536,2,FALSE),0)</f>
        <v>0</v>
      </c>
      <c r="Z38" s="29">
        <f>IFERROR(VLOOKUP(CONCATENATE($B38,Z$8),Hoja3!$A$2:$B$65536,2,FALSE),0)</f>
        <v>0</v>
      </c>
      <c r="AA38" s="26"/>
    </row>
    <row r="39" spans="2:27">
      <c r="B39" s="63" t="s">
        <v>175</v>
      </c>
      <c r="C39" s="30" t="s">
        <v>76</v>
      </c>
      <c r="D39" s="29">
        <f>IFERROR(VLOOKUP(CONCATENATE($B39,D$8),Hoja3!$A$2:$B$65536,2,FALSE),0)</f>
        <v>0</v>
      </c>
      <c r="E39" s="29">
        <f>IFERROR(VLOOKUP(CONCATENATE($B39,E$8),Hoja3!$A$2:$B$65536,2,FALSE),0)</f>
        <v>0</v>
      </c>
      <c r="F39" s="29">
        <f>IFERROR(VLOOKUP(CONCATENATE($B39,F$8),Hoja3!$A$2:$B$65536,2,FALSE),0)</f>
        <v>0</v>
      </c>
      <c r="G39" s="29">
        <f>IFERROR(VLOOKUP(CONCATENATE($B39,G$8),Hoja3!$A$2:$B$65536,2,FALSE),0)</f>
        <v>0</v>
      </c>
      <c r="H39" s="29">
        <f>IFERROR(VLOOKUP(CONCATENATE($B39,H$8),Hoja3!$A$2:$B$65536,2,FALSE),0)</f>
        <v>0</v>
      </c>
      <c r="I39" s="29">
        <f>IFERROR(VLOOKUP(CONCATENATE($B39,I$8),Hoja3!$A$2:$B$65536,2,FALSE),0)</f>
        <v>0</v>
      </c>
      <c r="J39" s="29">
        <f>IFERROR(VLOOKUP(CONCATENATE($B39,J$8),Hoja3!$A$2:$B$65536,2,FALSE),0)</f>
        <v>0</v>
      </c>
      <c r="K39" s="29">
        <f>IFERROR(VLOOKUP(CONCATENATE($B39,K$8),Hoja3!$A$2:$B$65536,2,FALSE),0)</f>
        <v>0</v>
      </c>
      <c r="L39" s="29">
        <f>IFERROR(VLOOKUP(CONCATENATE($B39,L$8),Hoja3!$A$2:$B$65536,2,FALSE),0)</f>
        <v>0</v>
      </c>
      <c r="M39" s="29">
        <f>IFERROR(VLOOKUP(CONCATENATE($B39,M$8),Hoja3!$A$2:$B$65536,2,FALSE),0)</f>
        <v>0</v>
      </c>
      <c r="N39" s="29">
        <f>IFERROR(VLOOKUP(CONCATENATE($B39,N$8),Hoja3!$A$2:$B$65536,2,FALSE),0)</f>
        <v>0</v>
      </c>
      <c r="O39" s="29">
        <f>IFERROR(VLOOKUP(CONCATENATE($B39,O$8),Hoja3!$A$2:$B$65536,2,FALSE),0)</f>
        <v>0</v>
      </c>
      <c r="P39" s="29">
        <f>IFERROR(VLOOKUP(CONCATENATE($B39,P$8),Hoja3!$A$2:$B$65536,2,FALSE),0)</f>
        <v>0</v>
      </c>
      <c r="Q39" s="29">
        <f>IFERROR(VLOOKUP(CONCATENATE($B39,Q$8),Hoja3!$A$2:$B$65536,2,FALSE),0)</f>
        <v>0</v>
      </c>
      <c r="R39" s="29">
        <f>IFERROR(VLOOKUP(CONCATENATE($B39,R$8),Hoja3!$A$2:$B$65536,2,FALSE),0)</f>
        <v>0</v>
      </c>
      <c r="S39" s="31">
        <f t="shared" si="2"/>
        <v>0</v>
      </c>
      <c r="T39" s="31">
        <f t="shared" si="3"/>
        <v>0</v>
      </c>
      <c r="U39" s="31">
        <f t="shared" si="4"/>
        <v>0</v>
      </c>
      <c r="V39" s="31">
        <f t="shared" si="5"/>
        <v>0</v>
      </c>
      <c r="W39" s="31">
        <f t="shared" si="6"/>
        <v>0</v>
      </c>
      <c r="X39" s="29">
        <f>IFERROR(VLOOKUP(CONCATENATE($B39,X$8),Hoja3!$A$2:$B$65536,2,FALSE),0)</f>
        <v>0</v>
      </c>
      <c r="Y39" s="29">
        <f>IFERROR(VLOOKUP(CONCATENATE($B39,Y$8),Hoja3!$A$2:$B$65536,2,FALSE),0)</f>
        <v>0</v>
      </c>
      <c r="Z39" s="29">
        <f>IFERROR(VLOOKUP(CONCATENATE($B39,Z$8),Hoja3!$A$2:$B$65536,2,FALSE),0)</f>
        <v>0</v>
      </c>
      <c r="AA39" s="26"/>
    </row>
    <row r="40" spans="2:27">
      <c r="B40" s="63" t="s">
        <v>176</v>
      </c>
      <c r="C40" s="30" t="s">
        <v>77</v>
      </c>
      <c r="D40" s="29">
        <f>IFERROR(VLOOKUP(CONCATENATE($B40,D$8),Hoja3!$A$2:$B$65536,2,FALSE),0)</f>
        <v>0</v>
      </c>
      <c r="E40" s="29">
        <f>IFERROR(VLOOKUP(CONCATENATE($B40,E$8),Hoja3!$A$2:$B$65536,2,FALSE),0)</f>
        <v>0</v>
      </c>
      <c r="F40" s="29">
        <f>IFERROR(VLOOKUP(CONCATENATE($B40,F$8),Hoja3!$A$2:$B$65536,2,FALSE),0)</f>
        <v>0</v>
      </c>
      <c r="G40" s="29">
        <f>IFERROR(VLOOKUP(CONCATENATE($B40,G$8),Hoja3!$A$2:$B$65536,2,FALSE),0)</f>
        <v>0</v>
      </c>
      <c r="H40" s="29">
        <f>IFERROR(VLOOKUP(CONCATENATE($B40,H$8),Hoja3!$A$2:$B$65536,2,FALSE),0)</f>
        <v>0</v>
      </c>
      <c r="I40" s="29">
        <f>IFERROR(VLOOKUP(CONCATENATE($B40,I$8),Hoja3!$A$2:$B$65536,2,FALSE),0)</f>
        <v>0</v>
      </c>
      <c r="J40" s="29">
        <f>IFERROR(VLOOKUP(CONCATENATE($B40,J$8),Hoja3!$A$2:$B$65536,2,FALSE),0)</f>
        <v>0</v>
      </c>
      <c r="K40" s="29">
        <f>IFERROR(VLOOKUP(CONCATENATE($B40,K$8),Hoja3!$A$2:$B$65536,2,FALSE),0)</f>
        <v>0</v>
      </c>
      <c r="L40" s="29">
        <f>IFERROR(VLOOKUP(CONCATENATE($B40,L$8),Hoja3!$A$2:$B$65536,2,FALSE),0)</f>
        <v>0</v>
      </c>
      <c r="M40" s="29">
        <f>IFERROR(VLOOKUP(CONCATENATE($B40,M$8),Hoja3!$A$2:$B$65536,2,FALSE),0)</f>
        <v>0</v>
      </c>
      <c r="N40" s="29">
        <f>IFERROR(VLOOKUP(CONCATENATE($B40,N$8),Hoja3!$A$2:$B$65536,2,FALSE),0)</f>
        <v>0</v>
      </c>
      <c r="O40" s="29">
        <f>IFERROR(VLOOKUP(CONCATENATE($B40,O$8),Hoja3!$A$2:$B$65536,2,FALSE),0)</f>
        <v>0</v>
      </c>
      <c r="P40" s="29">
        <f>IFERROR(VLOOKUP(CONCATENATE($B40,P$8),Hoja3!$A$2:$B$65536,2,FALSE),0)</f>
        <v>0</v>
      </c>
      <c r="Q40" s="29">
        <f>IFERROR(VLOOKUP(CONCATENATE($B40,Q$8),Hoja3!$A$2:$B$65536,2,FALSE),0)</f>
        <v>0</v>
      </c>
      <c r="R40" s="29">
        <f>IFERROR(VLOOKUP(CONCATENATE($B40,R$8),Hoja3!$A$2:$B$65536,2,FALSE),0)</f>
        <v>0</v>
      </c>
      <c r="S40" s="31">
        <f t="shared" si="2"/>
        <v>0</v>
      </c>
      <c r="T40" s="31">
        <f t="shared" si="3"/>
        <v>0</v>
      </c>
      <c r="U40" s="31">
        <f t="shared" si="4"/>
        <v>0</v>
      </c>
      <c r="V40" s="31">
        <f t="shared" si="5"/>
        <v>0</v>
      </c>
      <c r="W40" s="31">
        <f t="shared" si="6"/>
        <v>0</v>
      </c>
      <c r="X40" s="29">
        <f>IFERROR(VLOOKUP(CONCATENATE($B40,X$8),Hoja3!$A$2:$B$65536,2,FALSE),0)</f>
        <v>0</v>
      </c>
      <c r="Y40" s="29">
        <f>IFERROR(VLOOKUP(CONCATENATE($B40,Y$8),Hoja3!$A$2:$B$65536,2,FALSE),0)</f>
        <v>0</v>
      </c>
      <c r="Z40" s="29">
        <f>IFERROR(VLOOKUP(CONCATENATE($B40,Z$8),Hoja3!$A$2:$B$65536,2,FALSE),0)</f>
        <v>0</v>
      </c>
      <c r="AA40" s="26"/>
    </row>
    <row r="41" spans="2:27">
      <c r="B41" s="63" t="s">
        <v>177</v>
      </c>
      <c r="C41" s="30" t="s">
        <v>78</v>
      </c>
      <c r="D41" s="29">
        <f>IFERROR(VLOOKUP(CONCATENATE($B41,D$8),Hoja3!$A$2:$B$65536,2,FALSE),0)</f>
        <v>0</v>
      </c>
      <c r="E41" s="29">
        <f>IFERROR(VLOOKUP(CONCATENATE($B41,E$8),Hoja3!$A$2:$B$65536,2,FALSE),0)</f>
        <v>0</v>
      </c>
      <c r="F41" s="29">
        <f>IFERROR(VLOOKUP(CONCATENATE($B41,F$8),Hoja3!$A$2:$B$65536,2,FALSE),0)</f>
        <v>0</v>
      </c>
      <c r="G41" s="29">
        <f>IFERROR(VLOOKUP(CONCATENATE($B41,G$8),Hoja3!$A$2:$B$65536,2,FALSE),0)</f>
        <v>0</v>
      </c>
      <c r="H41" s="29">
        <f>IFERROR(VLOOKUP(CONCATENATE($B41,H$8),Hoja3!$A$2:$B$65536,2,FALSE),0)</f>
        <v>0</v>
      </c>
      <c r="I41" s="29">
        <f>IFERROR(VLOOKUP(CONCATENATE($B41,I$8),Hoja3!$A$2:$B$65536,2,FALSE),0)</f>
        <v>0</v>
      </c>
      <c r="J41" s="29">
        <f>IFERROR(VLOOKUP(CONCATENATE($B41,J$8),Hoja3!$A$2:$B$65536,2,FALSE),0)</f>
        <v>0</v>
      </c>
      <c r="K41" s="29">
        <f>IFERROR(VLOOKUP(CONCATENATE($B41,K$8),Hoja3!$A$2:$B$65536,2,FALSE),0)</f>
        <v>0</v>
      </c>
      <c r="L41" s="29">
        <f>IFERROR(VLOOKUP(CONCATENATE($B41,L$8),Hoja3!$A$2:$B$65536,2,FALSE),0)</f>
        <v>0</v>
      </c>
      <c r="M41" s="29">
        <f>IFERROR(VLOOKUP(CONCATENATE($B41,M$8),Hoja3!$A$2:$B$65536,2,FALSE),0)</f>
        <v>0</v>
      </c>
      <c r="N41" s="29">
        <f>IFERROR(VLOOKUP(CONCATENATE($B41,N$8),Hoja3!$A$2:$B$65536,2,FALSE),0)</f>
        <v>0</v>
      </c>
      <c r="O41" s="29">
        <f>IFERROR(VLOOKUP(CONCATENATE($B41,O$8),Hoja3!$A$2:$B$65536,2,FALSE),0)</f>
        <v>0</v>
      </c>
      <c r="P41" s="29">
        <f>IFERROR(VLOOKUP(CONCATENATE($B41,P$8),Hoja3!$A$2:$B$65536,2,FALSE),0)</f>
        <v>0</v>
      </c>
      <c r="Q41" s="29">
        <f>IFERROR(VLOOKUP(CONCATENATE($B41,Q$8),Hoja3!$A$2:$B$65536,2,FALSE),0)</f>
        <v>0</v>
      </c>
      <c r="R41" s="29">
        <f>IFERROR(VLOOKUP(CONCATENATE($B41,R$8),Hoja3!$A$2:$B$65536,2,FALSE),0)</f>
        <v>0</v>
      </c>
      <c r="S41" s="31">
        <f t="shared" si="2"/>
        <v>0</v>
      </c>
      <c r="T41" s="31">
        <f t="shared" si="3"/>
        <v>0</v>
      </c>
      <c r="U41" s="31">
        <f t="shared" si="4"/>
        <v>0</v>
      </c>
      <c r="V41" s="31">
        <f t="shared" si="5"/>
        <v>0</v>
      </c>
      <c r="W41" s="31">
        <f t="shared" si="6"/>
        <v>0</v>
      </c>
      <c r="X41" s="29">
        <f>IFERROR(VLOOKUP(CONCATENATE($B41,X$8),Hoja3!$A$2:$B$65536,2,FALSE),0)</f>
        <v>0</v>
      </c>
      <c r="Y41" s="29">
        <f>IFERROR(VLOOKUP(CONCATENATE($B41,Y$8),Hoja3!$A$2:$B$65536,2,FALSE),0)</f>
        <v>0</v>
      </c>
      <c r="Z41" s="29">
        <f>IFERROR(VLOOKUP(CONCATENATE($B41,Z$8),Hoja3!$A$2:$B$65536,2,FALSE),0)</f>
        <v>0</v>
      </c>
      <c r="AA41" s="26"/>
    </row>
    <row r="42" spans="2:27">
      <c r="B42" s="63" t="s">
        <v>179</v>
      </c>
      <c r="C42" s="30" t="s">
        <v>79</v>
      </c>
      <c r="D42" s="29">
        <f>IFERROR(VLOOKUP(CONCATENATE($B42,D$8),Hoja3!$A$2:$B$65536,2,FALSE),0)</f>
        <v>0</v>
      </c>
      <c r="E42" s="29">
        <f>IFERROR(VLOOKUP(CONCATENATE($B42,E$8),Hoja3!$A$2:$B$65536,2,FALSE),0)</f>
        <v>0</v>
      </c>
      <c r="F42" s="29">
        <f>IFERROR(VLOOKUP(CONCATENATE($B42,F$8),Hoja3!$A$2:$B$65536,2,FALSE),0)</f>
        <v>0</v>
      </c>
      <c r="G42" s="29">
        <f>IFERROR(VLOOKUP(CONCATENATE($B42,G$8),Hoja3!$A$2:$B$65536,2,FALSE),0)</f>
        <v>0</v>
      </c>
      <c r="H42" s="29">
        <f>IFERROR(VLOOKUP(CONCATENATE($B42,H$8),Hoja3!$A$2:$B$65536,2,FALSE),0)</f>
        <v>0</v>
      </c>
      <c r="I42" s="29">
        <f>IFERROR(VLOOKUP(CONCATENATE($B42,I$8),Hoja3!$A$2:$B$65536,2,FALSE),0)</f>
        <v>0</v>
      </c>
      <c r="J42" s="29">
        <f>IFERROR(VLOOKUP(CONCATENATE($B42,J$8),Hoja3!$A$2:$B$65536,2,FALSE),0)</f>
        <v>0</v>
      </c>
      <c r="K42" s="29">
        <f>IFERROR(VLOOKUP(CONCATENATE($B42,K$8),Hoja3!$A$2:$B$65536,2,FALSE),0)</f>
        <v>0</v>
      </c>
      <c r="L42" s="29">
        <f>IFERROR(VLOOKUP(CONCATENATE($B42,L$8),Hoja3!$A$2:$B$65536,2,FALSE),0)</f>
        <v>0</v>
      </c>
      <c r="M42" s="29">
        <f>IFERROR(VLOOKUP(CONCATENATE($B42,M$8),Hoja3!$A$2:$B$65536,2,FALSE),0)</f>
        <v>0</v>
      </c>
      <c r="N42" s="29">
        <f>IFERROR(VLOOKUP(CONCATENATE($B42,N$8),Hoja3!$A$2:$B$65536,2,FALSE),0)</f>
        <v>0</v>
      </c>
      <c r="O42" s="29">
        <f>IFERROR(VLOOKUP(CONCATENATE($B42,O$8),Hoja3!$A$2:$B$65536,2,FALSE),0)</f>
        <v>0</v>
      </c>
      <c r="P42" s="29">
        <f>IFERROR(VLOOKUP(CONCATENATE($B42,P$8),Hoja3!$A$2:$B$65536,2,FALSE),0)</f>
        <v>0</v>
      </c>
      <c r="Q42" s="29">
        <f>IFERROR(VLOOKUP(CONCATENATE($B42,Q$8),Hoja3!$A$2:$B$65536,2,FALSE),0)</f>
        <v>0</v>
      </c>
      <c r="R42" s="29">
        <f>IFERROR(VLOOKUP(CONCATENATE($B42,R$8),Hoja3!$A$2:$B$65536,2,FALSE),0)</f>
        <v>0</v>
      </c>
      <c r="S42" s="31">
        <f t="shared" si="2"/>
        <v>0</v>
      </c>
      <c r="T42" s="31">
        <f t="shared" si="3"/>
        <v>0</v>
      </c>
      <c r="U42" s="31">
        <f t="shared" si="4"/>
        <v>0</v>
      </c>
      <c r="V42" s="31">
        <f t="shared" si="5"/>
        <v>0</v>
      </c>
      <c r="W42" s="31">
        <f t="shared" si="6"/>
        <v>0</v>
      </c>
      <c r="X42" s="29">
        <f>IFERROR(VLOOKUP(CONCATENATE($B42,X$8),Hoja3!$A$2:$B$65536,2,FALSE),0)</f>
        <v>0</v>
      </c>
      <c r="Y42" s="29">
        <f>IFERROR(VLOOKUP(CONCATENATE($B42,Y$8),Hoja3!$A$2:$B$65536,2,FALSE),0)</f>
        <v>0</v>
      </c>
      <c r="Z42" s="29">
        <f>IFERROR(VLOOKUP(CONCATENATE($B42,Z$8),Hoja3!$A$2:$B$65536,2,FALSE),0)</f>
        <v>0</v>
      </c>
      <c r="AA42" s="26"/>
    </row>
    <row r="43" spans="2:27">
      <c r="B43" s="63" t="s">
        <v>181</v>
      </c>
      <c r="C43" s="30" t="s">
        <v>80</v>
      </c>
      <c r="D43" s="29">
        <f>IFERROR(VLOOKUP(CONCATENATE($B43,D$8),Hoja3!$A$2:$B$65536,2,FALSE),0)</f>
        <v>0</v>
      </c>
      <c r="E43" s="29">
        <f>IFERROR(VLOOKUP(CONCATENATE($B43,E$8),Hoja3!$A$2:$B$65536,2,FALSE),0)</f>
        <v>0</v>
      </c>
      <c r="F43" s="29">
        <f>IFERROR(VLOOKUP(CONCATENATE($B43,F$8),Hoja3!$A$2:$B$65536,2,FALSE),0)</f>
        <v>0</v>
      </c>
      <c r="G43" s="29">
        <f>IFERROR(VLOOKUP(CONCATENATE($B43,G$8),Hoja3!$A$2:$B$65536,2,FALSE),0)</f>
        <v>0</v>
      </c>
      <c r="H43" s="29">
        <f>IFERROR(VLOOKUP(CONCATENATE($B43,H$8),Hoja3!$A$2:$B$65536,2,FALSE),0)</f>
        <v>0</v>
      </c>
      <c r="I43" s="29">
        <f>IFERROR(VLOOKUP(CONCATENATE($B43,I$8),Hoja3!$A$2:$B$65536,2,FALSE),0)</f>
        <v>0</v>
      </c>
      <c r="J43" s="29">
        <f>IFERROR(VLOOKUP(CONCATENATE($B43,J$8),Hoja3!$A$2:$B$65536,2,FALSE),0)</f>
        <v>0</v>
      </c>
      <c r="K43" s="29">
        <f>IFERROR(VLOOKUP(CONCATENATE($B43,K$8),Hoja3!$A$2:$B$65536,2,FALSE),0)</f>
        <v>0</v>
      </c>
      <c r="L43" s="29">
        <f>IFERROR(VLOOKUP(CONCATENATE($B43,L$8),Hoja3!$A$2:$B$65536,2,FALSE),0)</f>
        <v>0</v>
      </c>
      <c r="M43" s="29">
        <f>IFERROR(VLOOKUP(CONCATENATE($B43,M$8),Hoja3!$A$2:$B$65536,2,FALSE),0)</f>
        <v>0</v>
      </c>
      <c r="N43" s="29">
        <f>IFERROR(VLOOKUP(CONCATENATE($B43,N$8),Hoja3!$A$2:$B$65536,2,FALSE),0)</f>
        <v>0</v>
      </c>
      <c r="O43" s="29">
        <f>IFERROR(VLOOKUP(CONCATENATE($B43,O$8),Hoja3!$A$2:$B$65536,2,FALSE),0)</f>
        <v>0</v>
      </c>
      <c r="P43" s="29">
        <f>IFERROR(VLOOKUP(CONCATENATE($B43,P$8),Hoja3!$A$2:$B$65536,2,FALSE),0)</f>
        <v>0</v>
      </c>
      <c r="Q43" s="29">
        <f>IFERROR(VLOOKUP(CONCATENATE($B43,Q$8),Hoja3!$A$2:$B$65536,2,FALSE),0)</f>
        <v>0</v>
      </c>
      <c r="R43" s="29">
        <f>IFERROR(VLOOKUP(CONCATENATE($B43,R$8),Hoja3!$A$2:$B$65536,2,FALSE),0)</f>
        <v>0</v>
      </c>
      <c r="S43" s="31">
        <f t="shared" si="2"/>
        <v>0</v>
      </c>
      <c r="T43" s="31">
        <f t="shared" si="3"/>
        <v>0</v>
      </c>
      <c r="U43" s="31">
        <f t="shared" si="4"/>
        <v>0</v>
      </c>
      <c r="V43" s="31">
        <f t="shared" si="5"/>
        <v>0</v>
      </c>
      <c r="W43" s="31">
        <f t="shared" si="6"/>
        <v>0</v>
      </c>
      <c r="X43" s="29">
        <f>IFERROR(VLOOKUP(CONCATENATE($B43,X$8),Hoja3!$A$2:$B$65536,2,FALSE),0)</f>
        <v>0</v>
      </c>
      <c r="Y43" s="29">
        <f>IFERROR(VLOOKUP(CONCATENATE($B43,Y$8),Hoja3!$A$2:$B$65536,2,FALSE),0)</f>
        <v>0</v>
      </c>
      <c r="Z43" s="29">
        <f>IFERROR(VLOOKUP(CONCATENATE($B43,Z$8),Hoja3!$A$2:$B$65536,2,FALSE),0)</f>
        <v>0</v>
      </c>
      <c r="AA43" s="26"/>
    </row>
    <row r="44" spans="2:27">
      <c r="B44" s="63" t="s">
        <v>178</v>
      </c>
      <c r="C44" s="30" t="s">
        <v>81</v>
      </c>
      <c r="D44" s="29">
        <f>IFERROR(VLOOKUP(CONCATENATE($B44,D$8),Hoja3!$A$2:$B$65536,2,FALSE),0)</f>
        <v>0</v>
      </c>
      <c r="E44" s="29">
        <f>IFERROR(VLOOKUP(CONCATENATE($B44,E$8),Hoja3!$A$2:$B$65536,2,FALSE),0)</f>
        <v>0</v>
      </c>
      <c r="F44" s="29">
        <f>IFERROR(VLOOKUP(CONCATENATE($B44,F$8),Hoja3!$A$2:$B$65536,2,FALSE),0)</f>
        <v>0</v>
      </c>
      <c r="G44" s="29">
        <f>IFERROR(VLOOKUP(CONCATENATE($B44,G$8),Hoja3!$A$2:$B$65536,2,FALSE),0)</f>
        <v>0</v>
      </c>
      <c r="H44" s="29">
        <f>IFERROR(VLOOKUP(CONCATENATE($B44,H$8),Hoja3!$A$2:$B$65536,2,FALSE),0)</f>
        <v>0</v>
      </c>
      <c r="I44" s="29">
        <f>IFERROR(VLOOKUP(CONCATENATE($B44,I$8),Hoja3!$A$2:$B$65536,2,FALSE),0)</f>
        <v>0</v>
      </c>
      <c r="J44" s="29">
        <f>IFERROR(VLOOKUP(CONCATENATE($B44,J$8),Hoja3!$A$2:$B$65536,2,FALSE),0)</f>
        <v>0</v>
      </c>
      <c r="K44" s="29">
        <f>IFERROR(VLOOKUP(CONCATENATE($B44,K$8),Hoja3!$A$2:$B$65536,2,FALSE),0)</f>
        <v>0</v>
      </c>
      <c r="L44" s="29">
        <f>IFERROR(VLOOKUP(CONCATENATE($B44,L$8),Hoja3!$A$2:$B$65536,2,FALSE),0)</f>
        <v>0</v>
      </c>
      <c r="M44" s="29">
        <f>IFERROR(VLOOKUP(CONCATENATE($B44,M$8),Hoja3!$A$2:$B$65536,2,FALSE),0)</f>
        <v>0</v>
      </c>
      <c r="N44" s="29">
        <f>IFERROR(VLOOKUP(CONCATENATE($B44,N$8),Hoja3!$A$2:$B$65536,2,FALSE),0)</f>
        <v>0</v>
      </c>
      <c r="O44" s="29">
        <f>IFERROR(VLOOKUP(CONCATENATE($B44,O$8),Hoja3!$A$2:$B$65536,2,FALSE),0)</f>
        <v>0</v>
      </c>
      <c r="P44" s="29">
        <f>IFERROR(VLOOKUP(CONCATENATE($B44,P$8),Hoja3!$A$2:$B$65536,2,FALSE),0)</f>
        <v>0</v>
      </c>
      <c r="Q44" s="29">
        <f>IFERROR(VLOOKUP(CONCATENATE($B44,Q$8),Hoja3!$A$2:$B$65536,2,FALSE),0)</f>
        <v>0</v>
      </c>
      <c r="R44" s="29">
        <f>IFERROR(VLOOKUP(CONCATENATE($B44,R$8),Hoja3!$A$2:$B$65536,2,FALSE),0)</f>
        <v>0</v>
      </c>
      <c r="S44" s="31">
        <f t="shared" si="2"/>
        <v>0</v>
      </c>
      <c r="T44" s="31">
        <f t="shared" si="3"/>
        <v>0</v>
      </c>
      <c r="U44" s="31">
        <f t="shared" si="4"/>
        <v>0</v>
      </c>
      <c r="V44" s="31">
        <f t="shared" si="5"/>
        <v>0</v>
      </c>
      <c r="W44" s="31">
        <f t="shared" si="6"/>
        <v>0</v>
      </c>
      <c r="X44" s="29">
        <f>IFERROR(VLOOKUP(CONCATENATE($B44,X$8),Hoja3!$A$2:$B$65536,2,FALSE),0)</f>
        <v>0</v>
      </c>
      <c r="Y44" s="29">
        <f>IFERROR(VLOOKUP(CONCATENATE($B44,Y$8),Hoja3!$A$2:$B$65536,2,FALSE),0)</f>
        <v>0</v>
      </c>
      <c r="Z44" s="29">
        <f>IFERROR(VLOOKUP(CONCATENATE($B44,Z$8),Hoja3!$A$2:$B$65536,2,FALSE),0)</f>
        <v>0</v>
      </c>
      <c r="AA44" s="26"/>
    </row>
    <row r="45" spans="2:27">
      <c r="B45" s="63" t="s">
        <v>182</v>
      </c>
      <c r="C45" s="30" t="s">
        <v>82</v>
      </c>
      <c r="D45" s="29">
        <f>IFERROR(VLOOKUP(CONCATENATE($B45,D$8),Hoja3!$A$2:$B$65536,2,FALSE),0)</f>
        <v>0</v>
      </c>
      <c r="E45" s="29">
        <f>IFERROR(VLOOKUP(CONCATENATE($B45,E$8),Hoja3!$A$2:$B$65536,2,FALSE),0)</f>
        <v>0</v>
      </c>
      <c r="F45" s="29">
        <f>IFERROR(VLOOKUP(CONCATENATE($B45,F$8),Hoja3!$A$2:$B$65536,2,FALSE),0)</f>
        <v>0</v>
      </c>
      <c r="G45" s="29">
        <f>IFERROR(VLOOKUP(CONCATENATE($B45,G$8),Hoja3!$A$2:$B$65536,2,FALSE),0)</f>
        <v>0</v>
      </c>
      <c r="H45" s="29">
        <f>IFERROR(VLOOKUP(CONCATENATE($B45,H$8),Hoja3!$A$2:$B$65536,2,FALSE),0)</f>
        <v>0</v>
      </c>
      <c r="I45" s="29">
        <f>IFERROR(VLOOKUP(CONCATENATE($B45,I$8),Hoja3!$A$2:$B$65536,2,FALSE),0)</f>
        <v>0</v>
      </c>
      <c r="J45" s="29">
        <f>IFERROR(VLOOKUP(CONCATENATE($B45,J$8),Hoja3!$A$2:$B$65536,2,FALSE),0)</f>
        <v>0</v>
      </c>
      <c r="K45" s="29">
        <f>IFERROR(VLOOKUP(CONCATENATE($B45,K$8),Hoja3!$A$2:$B$65536,2,FALSE),0)</f>
        <v>0</v>
      </c>
      <c r="L45" s="29">
        <f>IFERROR(VLOOKUP(CONCATENATE($B45,L$8),Hoja3!$A$2:$B$65536,2,FALSE),0)</f>
        <v>0</v>
      </c>
      <c r="M45" s="29">
        <f>IFERROR(VLOOKUP(CONCATENATE($B45,M$8),Hoja3!$A$2:$B$65536,2,FALSE),0)</f>
        <v>0</v>
      </c>
      <c r="N45" s="29">
        <f>IFERROR(VLOOKUP(CONCATENATE($B45,N$8),Hoja3!$A$2:$B$65536,2,FALSE),0)</f>
        <v>0</v>
      </c>
      <c r="O45" s="29">
        <f>IFERROR(VLOOKUP(CONCATENATE($B45,O$8),Hoja3!$A$2:$B$65536,2,FALSE),0)</f>
        <v>0</v>
      </c>
      <c r="P45" s="29">
        <f>IFERROR(VLOOKUP(CONCATENATE($B45,P$8),Hoja3!$A$2:$B$65536,2,FALSE),0)</f>
        <v>0</v>
      </c>
      <c r="Q45" s="29">
        <f>IFERROR(VLOOKUP(CONCATENATE($B45,Q$8),Hoja3!$A$2:$B$65536,2,FALSE),0)</f>
        <v>0</v>
      </c>
      <c r="R45" s="29">
        <f>IFERROR(VLOOKUP(CONCATENATE($B45,R$8),Hoja3!$A$2:$B$65536,2,FALSE),0)</f>
        <v>0</v>
      </c>
      <c r="S45" s="32">
        <f t="shared" si="2"/>
        <v>0</v>
      </c>
      <c r="T45" s="32">
        <f t="shared" si="3"/>
        <v>0</v>
      </c>
      <c r="U45" s="32">
        <f t="shared" si="4"/>
        <v>0</v>
      </c>
      <c r="V45" s="32">
        <f t="shared" si="5"/>
        <v>0</v>
      </c>
      <c r="W45" s="32">
        <f t="shared" si="6"/>
        <v>0</v>
      </c>
      <c r="X45" s="29">
        <f>IFERROR(VLOOKUP(CONCATENATE($B45,X$8),Hoja3!$A$2:$B$65536,2,FALSE),0)</f>
        <v>0</v>
      </c>
      <c r="Y45" s="29">
        <f>IFERROR(VLOOKUP(CONCATENATE($B45,Y$8),Hoja3!$A$2:$B$65536,2,FALSE),0)</f>
        <v>0</v>
      </c>
      <c r="Z45" s="29">
        <f>IFERROR(VLOOKUP(CONCATENATE($B45,Z$8),Hoja3!$A$2:$B$65536,2,FALSE),0)</f>
        <v>0</v>
      </c>
      <c r="AA45" s="26"/>
    </row>
    <row r="46" spans="2:27">
      <c r="C46" s="24" t="s">
        <v>83</v>
      </c>
      <c r="D46" s="25">
        <f>D47+D48+D49+D56+D61</f>
        <v>0</v>
      </c>
      <c r="E46" s="25">
        <f t="shared" ref="E46:R46" si="16">E47+E48+E49+E56+E61</f>
        <v>0</v>
      </c>
      <c r="F46" s="25">
        <f t="shared" si="16"/>
        <v>0</v>
      </c>
      <c r="G46" s="25">
        <f t="shared" si="16"/>
        <v>0</v>
      </c>
      <c r="H46" s="25">
        <f t="shared" si="16"/>
        <v>0</v>
      </c>
      <c r="I46" s="25">
        <f t="shared" si="16"/>
        <v>0</v>
      </c>
      <c r="J46" s="25">
        <f t="shared" si="16"/>
        <v>0</v>
      </c>
      <c r="K46" s="25">
        <f t="shared" si="16"/>
        <v>0</v>
      </c>
      <c r="L46" s="25">
        <f t="shared" si="16"/>
        <v>0</v>
      </c>
      <c r="M46" s="25">
        <f t="shared" si="16"/>
        <v>0</v>
      </c>
      <c r="N46" s="25">
        <f t="shared" si="16"/>
        <v>0</v>
      </c>
      <c r="O46" s="25">
        <f t="shared" si="16"/>
        <v>0</v>
      </c>
      <c r="P46" s="25">
        <f t="shared" si="16"/>
        <v>0</v>
      </c>
      <c r="Q46" s="25">
        <f t="shared" si="16"/>
        <v>0</v>
      </c>
      <c r="R46" s="25">
        <f t="shared" si="16"/>
        <v>0</v>
      </c>
      <c r="S46" s="25">
        <f t="shared" si="2"/>
        <v>0</v>
      </c>
      <c r="T46" s="25">
        <f t="shared" si="3"/>
        <v>0</v>
      </c>
      <c r="U46" s="25">
        <f t="shared" si="4"/>
        <v>0</v>
      </c>
      <c r="V46" s="25">
        <f t="shared" si="5"/>
        <v>0</v>
      </c>
      <c r="W46" s="25">
        <f t="shared" si="6"/>
        <v>0</v>
      </c>
      <c r="X46" s="25">
        <f t="shared" ref="X46:Z46" si="17">+X47+X48+X49+X54+X55+X56+X60+X61</f>
        <v>0</v>
      </c>
      <c r="Y46" s="25">
        <f t="shared" si="17"/>
        <v>0</v>
      </c>
      <c r="Z46" s="25">
        <f t="shared" si="17"/>
        <v>0</v>
      </c>
      <c r="AA46" s="26"/>
    </row>
    <row r="47" spans="2:27">
      <c r="B47" s="63" t="s">
        <v>156</v>
      </c>
      <c r="C47" s="30" t="s">
        <v>84</v>
      </c>
      <c r="D47" s="29">
        <f>IFERROR(VLOOKUP(CONCATENATE($B47,D$8),Hoja3!$A$2:$B$65536,2,FALSE),0)</f>
        <v>0</v>
      </c>
      <c r="E47" s="29">
        <f>IFERROR(VLOOKUP(CONCATENATE($B47,E$8),Hoja3!$A$2:$B$65536,2,FALSE),0)</f>
        <v>0</v>
      </c>
      <c r="F47" s="29">
        <f>IFERROR(VLOOKUP(CONCATENATE($B47,F$8),Hoja3!$A$2:$B$65536,2,FALSE),0)</f>
        <v>0</v>
      </c>
      <c r="G47" s="29">
        <f>IFERROR(VLOOKUP(CONCATENATE($B47,G$8),Hoja3!$A$2:$B$65536,2,FALSE),0)</f>
        <v>0</v>
      </c>
      <c r="H47" s="29">
        <f>IFERROR(VLOOKUP(CONCATENATE($B47,H$8),Hoja3!$A$2:$B$65536,2,FALSE),0)</f>
        <v>0</v>
      </c>
      <c r="I47" s="29">
        <f>IFERROR(VLOOKUP(CONCATENATE($B47,I$8),Hoja3!$A$2:$B$65536,2,FALSE),0)</f>
        <v>0</v>
      </c>
      <c r="J47" s="29">
        <f>IFERROR(VLOOKUP(CONCATENATE($B47,J$8),Hoja3!$A$2:$B$65536,2,FALSE),0)</f>
        <v>0</v>
      </c>
      <c r="K47" s="29">
        <f>IFERROR(VLOOKUP(CONCATENATE($B47,K$8),Hoja3!$A$2:$B$65536,2,FALSE),0)</f>
        <v>0</v>
      </c>
      <c r="L47" s="29">
        <f>IFERROR(VLOOKUP(CONCATENATE($B47,L$8),Hoja3!$A$2:$B$65536,2,FALSE),0)</f>
        <v>0</v>
      </c>
      <c r="M47" s="29">
        <f>IFERROR(VLOOKUP(CONCATENATE($B47,M$8),Hoja3!$A$2:$B$65536,2,FALSE),0)</f>
        <v>0</v>
      </c>
      <c r="N47" s="29">
        <f>IFERROR(VLOOKUP(CONCATENATE($B47,N$8),Hoja3!$A$2:$B$65536,2,FALSE),0)</f>
        <v>0</v>
      </c>
      <c r="O47" s="29">
        <f>IFERROR(VLOOKUP(CONCATENATE($B47,O$8),Hoja3!$A$2:$B$65536,2,FALSE),0)</f>
        <v>0</v>
      </c>
      <c r="P47" s="29">
        <f>IFERROR(VLOOKUP(CONCATENATE($B47,P$8),Hoja3!$A$2:$B$65536,2,FALSE),0)</f>
        <v>0</v>
      </c>
      <c r="Q47" s="29">
        <f>IFERROR(VLOOKUP(CONCATENATE($B47,Q$8),Hoja3!$A$2:$B$65536,2,FALSE),0)</f>
        <v>0</v>
      </c>
      <c r="R47" s="29">
        <f>IFERROR(VLOOKUP(CONCATENATE($B47,R$8),Hoja3!$A$2:$B$65536,2,FALSE),0)</f>
        <v>0</v>
      </c>
      <c r="S47" s="29">
        <f t="shared" si="2"/>
        <v>0</v>
      </c>
      <c r="T47" s="29">
        <f t="shared" si="3"/>
        <v>0</v>
      </c>
      <c r="U47" s="29">
        <f t="shared" si="4"/>
        <v>0</v>
      </c>
      <c r="V47" s="29">
        <f t="shared" si="5"/>
        <v>0</v>
      </c>
      <c r="W47" s="29">
        <f t="shared" si="6"/>
        <v>0</v>
      </c>
      <c r="X47" s="29">
        <f>IFERROR(VLOOKUP(CONCATENATE($B47,X$8),Hoja3!$A$2:$B$65536,2,FALSE),0)</f>
        <v>0</v>
      </c>
      <c r="Y47" s="29">
        <f>IFERROR(VLOOKUP(CONCATENATE($B47,Y$8),Hoja3!$A$2:$B$65536,2,FALSE),0)</f>
        <v>0</v>
      </c>
      <c r="Z47" s="29">
        <f>IFERROR(VLOOKUP(CONCATENATE($B47,Z$8),Hoja3!$A$2:$B$65536,2,FALSE),0)</f>
        <v>0</v>
      </c>
      <c r="AA47" s="26"/>
    </row>
    <row r="48" spans="2:27">
      <c r="B48" s="63" t="s">
        <v>152</v>
      </c>
      <c r="C48" s="30" t="s">
        <v>85</v>
      </c>
      <c r="D48" s="29">
        <f>IFERROR(VLOOKUP(CONCATENATE($B48,D$8),Hoja3!$A$2:$B$65536,2,FALSE),0)</f>
        <v>0</v>
      </c>
      <c r="E48" s="29">
        <f>IFERROR(VLOOKUP(CONCATENATE($B48,E$8),Hoja3!$A$2:$B$65536,2,FALSE),0)</f>
        <v>0</v>
      </c>
      <c r="F48" s="29">
        <f>IFERROR(VLOOKUP(CONCATENATE($B48,F$8),Hoja3!$A$2:$B$65536,2,FALSE),0)</f>
        <v>0</v>
      </c>
      <c r="G48" s="29">
        <f>IFERROR(VLOOKUP(CONCATENATE($B48,G$8),Hoja3!$A$2:$B$65536,2,FALSE),0)</f>
        <v>0</v>
      </c>
      <c r="H48" s="29">
        <f>IFERROR(VLOOKUP(CONCATENATE($B48,H$8),Hoja3!$A$2:$B$65536,2,FALSE),0)</f>
        <v>0</v>
      </c>
      <c r="I48" s="29">
        <f>IFERROR(VLOOKUP(CONCATENATE($B48,I$8),Hoja3!$A$2:$B$65536,2,FALSE),0)</f>
        <v>0</v>
      </c>
      <c r="J48" s="29">
        <f>IFERROR(VLOOKUP(CONCATENATE($B48,J$8),Hoja3!$A$2:$B$65536,2,FALSE),0)</f>
        <v>0</v>
      </c>
      <c r="K48" s="29">
        <f>IFERROR(VLOOKUP(CONCATENATE($B48,K$8),Hoja3!$A$2:$B$65536,2,FALSE),0)</f>
        <v>0</v>
      </c>
      <c r="L48" s="29">
        <f>IFERROR(VLOOKUP(CONCATENATE($B48,L$8),Hoja3!$A$2:$B$65536,2,FALSE),0)</f>
        <v>0</v>
      </c>
      <c r="M48" s="29">
        <f>IFERROR(VLOOKUP(CONCATENATE($B48,M$8),Hoja3!$A$2:$B$65536,2,FALSE),0)</f>
        <v>0</v>
      </c>
      <c r="N48" s="29">
        <f>IFERROR(VLOOKUP(CONCATENATE($B48,N$8),Hoja3!$A$2:$B$65536,2,FALSE),0)</f>
        <v>0</v>
      </c>
      <c r="O48" s="29">
        <f>IFERROR(VLOOKUP(CONCATENATE($B48,O$8),Hoja3!$A$2:$B$65536,2,FALSE),0)</f>
        <v>0</v>
      </c>
      <c r="P48" s="29">
        <f>IFERROR(VLOOKUP(CONCATENATE($B48,P$8),Hoja3!$A$2:$B$65536,2,FALSE),0)</f>
        <v>0</v>
      </c>
      <c r="Q48" s="29">
        <f>IFERROR(VLOOKUP(CONCATENATE($B48,Q$8),Hoja3!$A$2:$B$65536,2,FALSE),0)</f>
        <v>0</v>
      </c>
      <c r="R48" s="29">
        <f>IFERROR(VLOOKUP(CONCATENATE($B48,R$8),Hoja3!$A$2:$B$65536,2,FALSE),0)</f>
        <v>0</v>
      </c>
      <c r="S48" s="31">
        <f t="shared" si="2"/>
        <v>0</v>
      </c>
      <c r="T48" s="31">
        <f t="shared" si="3"/>
        <v>0</v>
      </c>
      <c r="U48" s="31">
        <f t="shared" si="4"/>
        <v>0</v>
      </c>
      <c r="V48" s="31">
        <f t="shared" si="5"/>
        <v>0</v>
      </c>
      <c r="W48" s="31">
        <f t="shared" si="6"/>
        <v>0</v>
      </c>
      <c r="X48" s="29">
        <f>IFERROR(VLOOKUP(CONCATENATE($B48,X$8),Hoja3!$A$2:$B$65536,2,FALSE),0)</f>
        <v>0</v>
      </c>
      <c r="Y48" s="29">
        <f>IFERROR(VLOOKUP(CONCATENATE($B48,Y$8),Hoja3!$A$2:$B$65536,2,FALSE),0)</f>
        <v>0</v>
      </c>
      <c r="Z48" s="29">
        <f>IFERROR(VLOOKUP(CONCATENATE($B48,Z$8),Hoja3!$A$2:$B$65536,2,FALSE),0)</f>
        <v>0</v>
      </c>
      <c r="AA48" s="26"/>
    </row>
    <row r="49" spans="2:27">
      <c r="C49" s="38" t="s">
        <v>86</v>
      </c>
      <c r="D49" s="41">
        <f>SUM(D50:D55)</f>
        <v>0</v>
      </c>
      <c r="E49" s="41">
        <f t="shared" ref="E49:R49" si="18">SUM(E50:E55)</f>
        <v>0</v>
      </c>
      <c r="F49" s="41">
        <f t="shared" si="18"/>
        <v>0</v>
      </c>
      <c r="G49" s="41">
        <f t="shared" si="18"/>
        <v>0</v>
      </c>
      <c r="H49" s="41">
        <f t="shared" si="18"/>
        <v>0</v>
      </c>
      <c r="I49" s="41">
        <f t="shared" si="18"/>
        <v>0</v>
      </c>
      <c r="J49" s="41">
        <f t="shared" si="18"/>
        <v>0</v>
      </c>
      <c r="K49" s="41">
        <f t="shared" si="18"/>
        <v>0</v>
      </c>
      <c r="L49" s="41">
        <f t="shared" si="18"/>
        <v>0</v>
      </c>
      <c r="M49" s="41">
        <f t="shared" si="18"/>
        <v>0</v>
      </c>
      <c r="N49" s="41">
        <f t="shared" si="18"/>
        <v>0</v>
      </c>
      <c r="O49" s="41">
        <f t="shared" si="18"/>
        <v>0</v>
      </c>
      <c r="P49" s="41">
        <f t="shared" si="18"/>
        <v>0</v>
      </c>
      <c r="Q49" s="41">
        <f t="shared" si="18"/>
        <v>0</v>
      </c>
      <c r="R49" s="41">
        <f t="shared" si="18"/>
        <v>0</v>
      </c>
      <c r="S49" s="41">
        <f t="shared" si="2"/>
        <v>0</v>
      </c>
      <c r="T49" s="41">
        <f t="shared" si="3"/>
        <v>0</v>
      </c>
      <c r="U49" s="41">
        <f t="shared" si="4"/>
        <v>0</v>
      </c>
      <c r="V49" s="41">
        <f t="shared" si="5"/>
        <v>0</v>
      </c>
      <c r="W49" s="41">
        <f t="shared" si="6"/>
        <v>0</v>
      </c>
      <c r="X49" s="41">
        <f t="shared" ref="X49:Z49" si="19">SUM(X50:X53)</f>
        <v>0</v>
      </c>
      <c r="Y49" s="41">
        <f t="shared" si="19"/>
        <v>0</v>
      </c>
      <c r="Z49" s="41">
        <f t="shared" si="19"/>
        <v>0</v>
      </c>
      <c r="AA49" s="26"/>
    </row>
    <row r="50" spans="2:27">
      <c r="B50" s="63" t="s">
        <v>148</v>
      </c>
      <c r="C50" s="30" t="s">
        <v>87</v>
      </c>
      <c r="D50" s="29">
        <f>IFERROR(VLOOKUP(CONCATENATE($B50,D$8),Hoja3!$A$2:$B$65536,2,FALSE),0)</f>
        <v>0</v>
      </c>
      <c r="E50" s="29">
        <f>IFERROR(VLOOKUP(CONCATENATE($B50,E$8),Hoja3!$A$2:$B$65536,2,FALSE),0)</f>
        <v>0</v>
      </c>
      <c r="F50" s="29">
        <f>IFERROR(VLOOKUP(CONCATENATE($B50,F$8),Hoja3!$A$2:$B$65536,2,FALSE),0)</f>
        <v>0</v>
      </c>
      <c r="G50" s="29">
        <f>IFERROR(VLOOKUP(CONCATENATE($B50,G$8),Hoja3!$A$2:$B$65536,2,FALSE),0)</f>
        <v>0</v>
      </c>
      <c r="H50" s="29">
        <f>IFERROR(VLOOKUP(CONCATENATE($B50,H$8),Hoja3!$A$2:$B$65536,2,FALSE),0)</f>
        <v>0</v>
      </c>
      <c r="I50" s="29">
        <f>IFERROR(VLOOKUP(CONCATENATE($B50,I$8),Hoja3!$A$2:$B$65536,2,FALSE),0)</f>
        <v>0</v>
      </c>
      <c r="J50" s="29">
        <f>IFERROR(VLOOKUP(CONCATENATE($B50,J$8),Hoja3!$A$2:$B$65536,2,FALSE),0)</f>
        <v>0</v>
      </c>
      <c r="K50" s="29">
        <f>IFERROR(VLOOKUP(CONCATENATE($B50,K$8),Hoja3!$A$2:$B$65536,2,FALSE),0)</f>
        <v>0</v>
      </c>
      <c r="L50" s="29">
        <f>IFERROR(VLOOKUP(CONCATENATE($B50,L$8),Hoja3!$A$2:$B$65536,2,FALSE),0)</f>
        <v>0</v>
      </c>
      <c r="M50" s="29">
        <f>IFERROR(VLOOKUP(CONCATENATE($B50,M$8),Hoja3!$A$2:$B$65536,2,FALSE),0)</f>
        <v>0</v>
      </c>
      <c r="N50" s="29">
        <f>IFERROR(VLOOKUP(CONCATENATE($B50,N$8),Hoja3!$A$2:$B$65536,2,FALSE),0)</f>
        <v>0</v>
      </c>
      <c r="O50" s="29">
        <f>IFERROR(VLOOKUP(CONCATENATE($B50,O$8),Hoja3!$A$2:$B$65536,2,FALSE),0)</f>
        <v>0</v>
      </c>
      <c r="P50" s="29">
        <f>IFERROR(VLOOKUP(CONCATENATE($B50,P$8),Hoja3!$A$2:$B$65536,2,FALSE),0)</f>
        <v>0</v>
      </c>
      <c r="Q50" s="29">
        <f>IFERROR(VLOOKUP(CONCATENATE($B50,Q$8),Hoja3!$A$2:$B$65536,2,FALSE),0)</f>
        <v>0</v>
      </c>
      <c r="R50" s="29">
        <f>IFERROR(VLOOKUP(CONCATENATE($B50,R$8),Hoja3!$A$2:$B$65536,2,FALSE),0)</f>
        <v>0</v>
      </c>
      <c r="S50" s="31">
        <f t="shared" si="2"/>
        <v>0</v>
      </c>
      <c r="T50" s="31">
        <f t="shared" si="3"/>
        <v>0</v>
      </c>
      <c r="U50" s="31">
        <f t="shared" si="4"/>
        <v>0</v>
      </c>
      <c r="V50" s="31">
        <f t="shared" si="5"/>
        <v>0</v>
      </c>
      <c r="W50" s="31">
        <f t="shared" si="6"/>
        <v>0</v>
      </c>
      <c r="X50" s="29">
        <f>IFERROR(VLOOKUP(CONCATENATE($B50,X$8),Hoja3!$A$2:$B$65536,2,FALSE),0)</f>
        <v>0</v>
      </c>
      <c r="Y50" s="29">
        <f>IFERROR(VLOOKUP(CONCATENATE($B50,Y$8),Hoja3!$A$2:$B$65536,2,FALSE),0)</f>
        <v>0</v>
      </c>
      <c r="Z50" s="29">
        <f>IFERROR(VLOOKUP(CONCATENATE($B50,Z$8),Hoja3!$A$2:$B$65536,2,FALSE),0)</f>
        <v>0</v>
      </c>
      <c r="AA50" s="26"/>
    </row>
    <row r="51" spans="2:27">
      <c r="B51" s="63" t="s">
        <v>157</v>
      </c>
      <c r="C51" s="30" t="s">
        <v>88</v>
      </c>
      <c r="D51" s="29">
        <f>IFERROR(VLOOKUP(CONCATENATE($B51,D$8),Hoja3!$A$2:$B$65536,2,FALSE),0)</f>
        <v>0</v>
      </c>
      <c r="E51" s="29">
        <f>IFERROR(VLOOKUP(CONCATENATE($B51,E$8),Hoja3!$A$2:$B$65536,2,FALSE),0)</f>
        <v>0</v>
      </c>
      <c r="F51" s="29">
        <f>IFERROR(VLOOKUP(CONCATENATE($B51,F$8),Hoja3!$A$2:$B$65536,2,FALSE),0)</f>
        <v>0</v>
      </c>
      <c r="G51" s="29">
        <f>IFERROR(VLOOKUP(CONCATENATE($B51,G$8),Hoja3!$A$2:$B$65536,2,FALSE),0)</f>
        <v>0</v>
      </c>
      <c r="H51" s="29">
        <f>IFERROR(VLOOKUP(CONCATENATE($B51,H$8),Hoja3!$A$2:$B$65536,2,FALSE),0)</f>
        <v>0</v>
      </c>
      <c r="I51" s="29">
        <f>IFERROR(VLOOKUP(CONCATENATE($B51,I$8),Hoja3!$A$2:$B$65536,2,FALSE),0)</f>
        <v>0</v>
      </c>
      <c r="J51" s="29">
        <f>IFERROR(VLOOKUP(CONCATENATE($B51,J$8),Hoja3!$A$2:$B$65536,2,FALSE),0)</f>
        <v>0</v>
      </c>
      <c r="K51" s="29">
        <f>IFERROR(VLOOKUP(CONCATENATE($B51,K$8),Hoja3!$A$2:$B$65536,2,FALSE),0)</f>
        <v>0</v>
      </c>
      <c r="L51" s="29">
        <f>IFERROR(VLOOKUP(CONCATENATE($B51,L$8),Hoja3!$A$2:$B$65536,2,FALSE),0)</f>
        <v>0</v>
      </c>
      <c r="M51" s="29">
        <f>IFERROR(VLOOKUP(CONCATENATE($B51,M$8),Hoja3!$A$2:$B$65536,2,FALSE),0)</f>
        <v>0</v>
      </c>
      <c r="N51" s="29">
        <f>IFERROR(VLOOKUP(CONCATENATE($B51,N$8),Hoja3!$A$2:$B$65536,2,FALSE),0)</f>
        <v>0</v>
      </c>
      <c r="O51" s="29">
        <f>IFERROR(VLOOKUP(CONCATENATE($B51,O$8),Hoja3!$A$2:$B$65536,2,FALSE),0)</f>
        <v>0</v>
      </c>
      <c r="P51" s="29">
        <f>IFERROR(VLOOKUP(CONCATENATE($B51,P$8),Hoja3!$A$2:$B$65536,2,FALSE),0)</f>
        <v>0</v>
      </c>
      <c r="Q51" s="29">
        <f>IFERROR(VLOOKUP(CONCATENATE($B51,Q$8),Hoja3!$A$2:$B$65536,2,FALSE),0)</f>
        <v>0</v>
      </c>
      <c r="R51" s="29">
        <f>IFERROR(VLOOKUP(CONCATENATE($B51,R$8),Hoja3!$A$2:$B$65536,2,FALSE),0)</f>
        <v>0</v>
      </c>
      <c r="S51" s="31">
        <f t="shared" si="2"/>
        <v>0</v>
      </c>
      <c r="T51" s="31">
        <f t="shared" si="3"/>
        <v>0</v>
      </c>
      <c r="U51" s="31">
        <f t="shared" si="4"/>
        <v>0</v>
      </c>
      <c r="V51" s="31">
        <f t="shared" si="5"/>
        <v>0</v>
      </c>
      <c r="W51" s="31">
        <f t="shared" si="6"/>
        <v>0</v>
      </c>
      <c r="X51" s="29">
        <f>IFERROR(VLOOKUP(CONCATENATE($B51,X$8),Hoja3!$A$2:$B$65536,2,FALSE),0)</f>
        <v>0</v>
      </c>
      <c r="Y51" s="29">
        <f>IFERROR(VLOOKUP(CONCATENATE($B51,Y$8),Hoja3!$A$2:$B$65536,2,FALSE),0)</f>
        <v>0</v>
      </c>
      <c r="Z51" s="29">
        <f>IFERROR(VLOOKUP(CONCATENATE($B51,Z$8),Hoja3!$A$2:$B$65536,2,FALSE),0)</f>
        <v>0</v>
      </c>
      <c r="AA51" s="26"/>
    </row>
    <row r="52" spans="2:27">
      <c r="B52" s="63" t="s">
        <v>187</v>
      </c>
      <c r="C52" s="30" t="s">
        <v>89</v>
      </c>
      <c r="D52" s="29">
        <f>IFERROR(VLOOKUP(CONCATENATE($B52,D$8),Hoja3!$A$2:$B$65536,2,FALSE),0)</f>
        <v>0</v>
      </c>
      <c r="E52" s="29">
        <f>IFERROR(VLOOKUP(CONCATENATE($B52,E$8),Hoja3!$A$2:$B$65536,2,FALSE),0)</f>
        <v>0</v>
      </c>
      <c r="F52" s="29">
        <f>IFERROR(VLOOKUP(CONCATENATE($B52,F$8),Hoja3!$A$2:$B$65536,2,FALSE),0)</f>
        <v>0</v>
      </c>
      <c r="G52" s="29">
        <f>IFERROR(VLOOKUP(CONCATENATE($B52,G$8),Hoja3!$A$2:$B$65536,2,FALSE),0)</f>
        <v>0</v>
      </c>
      <c r="H52" s="29">
        <f>IFERROR(VLOOKUP(CONCATENATE($B52,H$8),Hoja3!$A$2:$B$65536,2,FALSE),0)</f>
        <v>0</v>
      </c>
      <c r="I52" s="29">
        <f>IFERROR(VLOOKUP(CONCATENATE($B52,I$8),Hoja3!$A$2:$B$65536,2,FALSE),0)</f>
        <v>0</v>
      </c>
      <c r="J52" s="29">
        <f>IFERROR(VLOOKUP(CONCATENATE($B52,J$8),Hoja3!$A$2:$B$65536,2,FALSE),0)</f>
        <v>0</v>
      </c>
      <c r="K52" s="29">
        <f>IFERROR(VLOOKUP(CONCATENATE($B52,K$8),Hoja3!$A$2:$B$65536,2,FALSE),0)</f>
        <v>0</v>
      </c>
      <c r="L52" s="29">
        <f>IFERROR(VLOOKUP(CONCATENATE($B52,L$8),Hoja3!$A$2:$B$65536,2,FALSE),0)</f>
        <v>0</v>
      </c>
      <c r="M52" s="29">
        <f>IFERROR(VLOOKUP(CONCATENATE($B52,M$8),Hoja3!$A$2:$B$65536,2,FALSE),0)</f>
        <v>0</v>
      </c>
      <c r="N52" s="29">
        <f>IFERROR(VLOOKUP(CONCATENATE($B52,N$8),Hoja3!$A$2:$B$65536,2,FALSE),0)</f>
        <v>0</v>
      </c>
      <c r="O52" s="29">
        <f>IFERROR(VLOOKUP(CONCATENATE($B52,O$8),Hoja3!$A$2:$B$65536,2,FALSE),0)</f>
        <v>0</v>
      </c>
      <c r="P52" s="29">
        <f>IFERROR(VLOOKUP(CONCATENATE($B52,P$8),Hoja3!$A$2:$B$65536,2,FALSE),0)</f>
        <v>0</v>
      </c>
      <c r="Q52" s="29">
        <f>IFERROR(VLOOKUP(CONCATENATE($B52,Q$8),Hoja3!$A$2:$B$65536,2,FALSE),0)</f>
        <v>0</v>
      </c>
      <c r="R52" s="29">
        <f>IFERROR(VLOOKUP(CONCATENATE($B52,R$8),Hoja3!$A$2:$B$65536,2,FALSE),0)</f>
        <v>0</v>
      </c>
      <c r="S52" s="31">
        <f t="shared" si="2"/>
        <v>0</v>
      </c>
      <c r="T52" s="31">
        <f t="shared" si="3"/>
        <v>0</v>
      </c>
      <c r="U52" s="31">
        <f t="shared" si="4"/>
        <v>0</v>
      </c>
      <c r="V52" s="31">
        <f t="shared" si="5"/>
        <v>0</v>
      </c>
      <c r="W52" s="31">
        <f t="shared" si="6"/>
        <v>0</v>
      </c>
      <c r="X52" s="29">
        <f>IFERROR(VLOOKUP(CONCATENATE($B52,X$8),Hoja3!$A$2:$B$65536,2,FALSE),0)</f>
        <v>0</v>
      </c>
      <c r="Y52" s="29">
        <f>IFERROR(VLOOKUP(CONCATENATE($B52,Y$8),Hoja3!$A$2:$B$65536,2,FALSE),0)</f>
        <v>0</v>
      </c>
      <c r="Z52" s="29">
        <f>IFERROR(VLOOKUP(CONCATENATE($B52,Z$8),Hoja3!$A$2:$B$65536,2,FALSE),0)</f>
        <v>0</v>
      </c>
      <c r="AA52" s="26"/>
    </row>
    <row r="53" spans="2:27">
      <c r="B53" s="63" t="s">
        <v>188</v>
      </c>
      <c r="C53" s="30" t="s">
        <v>90</v>
      </c>
      <c r="D53" s="29">
        <f>IFERROR(VLOOKUP(CONCATENATE($B53,D$8),Hoja3!$A$2:$B$65536,2,FALSE),0)</f>
        <v>0</v>
      </c>
      <c r="E53" s="29">
        <f>IFERROR(VLOOKUP(CONCATENATE($B53,E$8),Hoja3!$A$2:$B$65536,2,FALSE),0)</f>
        <v>0</v>
      </c>
      <c r="F53" s="29">
        <f>IFERROR(VLOOKUP(CONCATENATE($B53,F$8),Hoja3!$A$2:$B$65536,2,FALSE),0)</f>
        <v>0</v>
      </c>
      <c r="G53" s="29">
        <f>IFERROR(VLOOKUP(CONCATENATE($B53,G$8),Hoja3!$A$2:$B$65536,2,FALSE),0)</f>
        <v>0</v>
      </c>
      <c r="H53" s="29">
        <f>IFERROR(VLOOKUP(CONCATENATE($B53,H$8),Hoja3!$A$2:$B$65536,2,FALSE),0)</f>
        <v>0</v>
      </c>
      <c r="I53" s="29">
        <f>IFERROR(VLOOKUP(CONCATENATE($B53,I$8),Hoja3!$A$2:$B$65536,2,FALSE),0)</f>
        <v>0</v>
      </c>
      <c r="J53" s="29">
        <f>IFERROR(VLOOKUP(CONCATENATE($B53,J$8),Hoja3!$A$2:$B$65536,2,FALSE),0)</f>
        <v>0</v>
      </c>
      <c r="K53" s="29">
        <f>IFERROR(VLOOKUP(CONCATENATE($B53,K$8),Hoja3!$A$2:$B$65536,2,FALSE),0)</f>
        <v>0</v>
      </c>
      <c r="L53" s="29">
        <f>IFERROR(VLOOKUP(CONCATENATE($B53,L$8),Hoja3!$A$2:$B$65536,2,FALSE),0)</f>
        <v>0</v>
      </c>
      <c r="M53" s="29">
        <f>IFERROR(VLOOKUP(CONCATENATE($B53,M$8),Hoja3!$A$2:$B$65536,2,FALSE),0)</f>
        <v>0</v>
      </c>
      <c r="N53" s="29">
        <f>IFERROR(VLOOKUP(CONCATENATE($B53,N$8),Hoja3!$A$2:$B$65536,2,FALSE),0)</f>
        <v>0</v>
      </c>
      <c r="O53" s="29">
        <f>IFERROR(VLOOKUP(CONCATENATE($B53,O$8),Hoja3!$A$2:$B$65536,2,FALSE),0)</f>
        <v>0</v>
      </c>
      <c r="P53" s="29">
        <f>IFERROR(VLOOKUP(CONCATENATE($B53,P$8),Hoja3!$A$2:$B$65536,2,FALSE),0)</f>
        <v>0</v>
      </c>
      <c r="Q53" s="29">
        <f>IFERROR(VLOOKUP(CONCATENATE($B53,Q$8),Hoja3!$A$2:$B$65536,2,FALSE),0)</f>
        <v>0</v>
      </c>
      <c r="R53" s="29">
        <f>IFERROR(VLOOKUP(CONCATENATE($B53,R$8),Hoja3!$A$2:$B$65536,2,FALSE),0)</f>
        <v>0</v>
      </c>
      <c r="S53" s="31">
        <f t="shared" si="2"/>
        <v>0</v>
      </c>
      <c r="T53" s="31">
        <f t="shared" si="3"/>
        <v>0</v>
      </c>
      <c r="U53" s="31">
        <f t="shared" si="4"/>
        <v>0</v>
      </c>
      <c r="V53" s="31">
        <f t="shared" si="5"/>
        <v>0</v>
      </c>
      <c r="W53" s="31">
        <f t="shared" si="6"/>
        <v>0</v>
      </c>
      <c r="X53" s="29">
        <f>IFERROR(VLOOKUP(CONCATENATE($B53,X$8),Hoja3!$A$2:$B$65536,2,FALSE),0)</f>
        <v>0</v>
      </c>
      <c r="Y53" s="29">
        <f>IFERROR(VLOOKUP(CONCATENATE($B53,Y$8),Hoja3!$A$2:$B$65536,2,FALSE),0)</f>
        <v>0</v>
      </c>
      <c r="Z53" s="29">
        <f>IFERROR(VLOOKUP(CONCATENATE($B53,Z$8),Hoja3!$A$2:$B$65536,2,FALSE),0)</f>
        <v>0</v>
      </c>
      <c r="AA53" s="26"/>
    </row>
    <row r="54" spans="2:27">
      <c r="B54" s="63" t="s">
        <v>154</v>
      </c>
      <c r="C54" s="30" t="s">
        <v>91</v>
      </c>
      <c r="D54" s="29">
        <f>IFERROR(VLOOKUP(CONCATENATE($B54,D$8),Hoja3!$A$2:$B$65536,2,FALSE),0)</f>
        <v>0</v>
      </c>
      <c r="E54" s="29">
        <f>IFERROR(VLOOKUP(CONCATENATE($B54,E$8),Hoja3!$A$2:$B$65536,2,FALSE),0)</f>
        <v>0</v>
      </c>
      <c r="F54" s="29">
        <f>IFERROR(VLOOKUP(CONCATENATE($B54,F$8),Hoja3!$A$2:$B$65536,2,FALSE),0)</f>
        <v>0</v>
      </c>
      <c r="G54" s="29">
        <f>IFERROR(VLOOKUP(CONCATENATE($B54,G$8),Hoja3!$A$2:$B$65536,2,FALSE),0)</f>
        <v>0</v>
      </c>
      <c r="H54" s="29">
        <f>IFERROR(VLOOKUP(CONCATENATE($B54,H$8),Hoja3!$A$2:$B$65536,2,FALSE),0)</f>
        <v>0</v>
      </c>
      <c r="I54" s="29">
        <f>IFERROR(VLOOKUP(CONCATENATE($B54,I$8),Hoja3!$A$2:$B$65536,2,FALSE),0)</f>
        <v>0</v>
      </c>
      <c r="J54" s="29">
        <f>IFERROR(VLOOKUP(CONCATENATE($B54,J$8),Hoja3!$A$2:$B$65536,2,FALSE),0)</f>
        <v>0</v>
      </c>
      <c r="K54" s="29">
        <f>IFERROR(VLOOKUP(CONCATENATE($B54,K$8),Hoja3!$A$2:$B$65536,2,FALSE),0)</f>
        <v>0</v>
      </c>
      <c r="L54" s="29">
        <f>IFERROR(VLOOKUP(CONCATENATE($B54,L$8),Hoja3!$A$2:$B$65536,2,FALSE),0)</f>
        <v>0</v>
      </c>
      <c r="M54" s="29">
        <f>IFERROR(VLOOKUP(CONCATENATE($B54,M$8),Hoja3!$A$2:$B$65536,2,FALSE),0)</f>
        <v>0</v>
      </c>
      <c r="N54" s="29">
        <f>IFERROR(VLOOKUP(CONCATENATE($B54,N$8),Hoja3!$A$2:$B$65536,2,FALSE),0)</f>
        <v>0</v>
      </c>
      <c r="O54" s="29">
        <f>IFERROR(VLOOKUP(CONCATENATE($B54,O$8),Hoja3!$A$2:$B$65536,2,FALSE),0)</f>
        <v>0</v>
      </c>
      <c r="P54" s="29">
        <f>IFERROR(VLOOKUP(CONCATENATE($B54,P$8),Hoja3!$A$2:$B$65536,2,FALSE),0)</f>
        <v>0</v>
      </c>
      <c r="Q54" s="29">
        <f>IFERROR(VLOOKUP(CONCATENATE($B54,Q$8),Hoja3!$A$2:$B$65536,2,FALSE),0)</f>
        <v>0</v>
      </c>
      <c r="R54" s="29">
        <f>IFERROR(VLOOKUP(CONCATENATE($B54,R$8),Hoja3!$A$2:$B$65536,2,FALSE),0)</f>
        <v>0</v>
      </c>
      <c r="S54" s="31">
        <f t="shared" si="2"/>
        <v>0</v>
      </c>
      <c r="T54" s="31">
        <f t="shared" si="3"/>
        <v>0</v>
      </c>
      <c r="U54" s="31">
        <f t="shared" si="4"/>
        <v>0</v>
      </c>
      <c r="V54" s="31">
        <f t="shared" si="5"/>
        <v>0</v>
      </c>
      <c r="W54" s="31">
        <f t="shared" si="6"/>
        <v>0</v>
      </c>
      <c r="X54" s="29">
        <f>IFERROR(VLOOKUP(CONCATENATE($B54,X$8),Hoja3!$A$2:$B$65536,2,FALSE),0)</f>
        <v>0</v>
      </c>
      <c r="Y54" s="29">
        <f>IFERROR(VLOOKUP(CONCATENATE($B54,Y$8),Hoja3!$A$2:$B$65536,2,FALSE),0)</f>
        <v>0</v>
      </c>
      <c r="Z54" s="29">
        <f>IFERROR(VLOOKUP(CONCATENATE($B54,Z$8),Hoja3!$A$2:$B$65536,2,FALSE),0)</f>
        <v>0</v>
      </c>
      <c r="AA54" s="26"/>
    </row>
    <row r="55" spans="2:27">
      <c r="B55" s="63" t="s">
        <v>185</v>
      </c>
      <c r="C55" s="30" t="s">
        <v>92</v>
      </c>
      <c r="D55" s="29">
        <f>IFERROR(VLOOKUP(CONCATENATE($B55,D$8),Hoja3!$A$2:$B$65536,2,FALSE),0)</f>
        <v>0</v>
      </c>
      <c r="E55" s="29">
        <f>IFERROR(VLOOKUP(CONCATENATE($B55,E$8),Hoja3!$A$2:$B$65536,2,FALSE),0)</f>
        <v>0</v>
      </c>
      <c r="F55" s="29">
        <f>IFERROR(VLOOKUP(CONCATENATE($B55,F$8),Hoja3!$A$2:$B$65536,2,FALSE),0)</f>
        <v>0</v>
      </c>
      <c r="G55" s="29">
        <f>IFERROR(VLOOKUP(CONCATENATE($B55,G$8),Hoja3!$A$2:$B$65536,2,FALSE),0)</f>
        <v>0</v>
      </c>
      <c r="H55" s="29">
        <f>IFERROR(VLOOKUP(CONCATENATE($B55,H$8),Hoja3!$A$2:$B$65536,2,FALSE),0)</f>
        <v>0</v>
      </c>
      <c r="I55" s="29">
        <f>IFERROR(VLOOKUP(CONCATENATE($B55,I$8),Hoja3!$A$2:$B$65536,2,FALSE),0)</f>
        <v>0</v>
      </c>
      <c r="J55" s="29">
        <f>IFERROR(VLOOKUP(CONCATENATE($B55,J$8),Hoja3!$A$2:$B$65536,2,FALSE),0)</f>
        <v>0</v>
      </c>
      <c r="K55" s="29">
        <f>IFERROR(VLOOKUP(CONCATENATE($B55,K$8),Hoja3!$A$2:$B$65536,2,FALSE),0)</f>
        <v>0</v>
      </c>
      <c r="L55" s="29">
        <f>IFERROR(VLOOKUP(CONCATENATE($B55,L$8),Hoja3!$A$2:$B$65536,2,FALSE),0)</f>
        <v>0</v>
      </c>
      <c r="M55" s="29">
        <f>IFERROR(VLOOKUP(CONCATENATE($B55,M$8),Hoja3!$A$2:$B$65536,2,FALSE),0)</f>
        <v>0</v>
      </c>
      <c r="N55" s="29">
        <f>IFERROR(VLOOKUP(CONCATENATE($B55,N$8),Hoja3!$A$2:$B$65536,2,FALSE),0)</f>
        <v>0</v>
      </c>
      <c r="O55" s="29">
        <f>IFERROR(VLOOKUP(CONCATENATE($B55,O$8),Hoja3!$A$2:$B$65536,2,FALSE),0)</f>
        <v>0</v>
      </c>
      <c r="P55" s="29">
        <f>IFERROR(VLOOKUP(CONCATENATE($B55,P$8),Hoja3!$A$2:$B$65536,2,FALSE),0)</f>
        <v>0</v>
      </c>
      <c r="Q55" s="29">
        <f>IFERROR(VLOOKUP(CONCATENATE($B55,Q$8),Hoja3!$A$2:$B$65536,2,FALSE),0)</f>
        <v>0</v>
      </c>
      <c r="R55" s="29">
        <f>IFERROR(VLOOKUP(CONCATENATE($B55,R$8),Hoja3!$A$2:$B$65536,2,FALSE),0)</f>
        <v>0</v>
      </c>
      <c r="S55" s="31">
        <f t="shared" si="2"/>
        <v>0</v>
      </c>
      <c r="T55" s="31">
        <f t="shared" si="3"/>
        <v>0</v>
      </c>
      <c r="U55" s="31">
        <f t="shared" si="4"/>
        <v>0</v>
      </c>
      <c r="V55" s="31">
        <f t="shared" si="5"/>
        <v>0</v>
      </c>
      <c r="W55" s="31">
        <f t="shared" si="6"/>
        <v>0</v>
      </c>
      <c r="X55" s="29">
        <f>IFERROR(VLOOKUP(CONCATENATE($B55,X$8),Hoja3!$A$2:$B$65536,2,FALSE),0)</f>
        <v>0</v>
      </c>
      <c r="Y55" s="29">
        <f>IFERROR(VLOOKUP(CONCATENATE($B55,Y$8),Hoja3!$A$2:$B$65536,2,FALSE),0)</f>
        <v>0</v>
      </c>
      <c r="Z55" s="29">
        <f>IFERROR(VLOOKUP(CONCATENATE($B55,Z$8),Hoja3!$A$2:$B$65536,2,FALSE),0)</f>
        <v>0</v>
      </c>
      <c r="AA55" s="26"/>
    </row>
    <row r="56" spans="2:27">
      <c r="C56" s="38" t="s">
        <v>93</v>
      </c>
      <c r="D56" s="41">
        <f>SUM(D57:D60)</f>
        <v>0</v>
      </c>
      <c r="E56" s="41">
        <f t="shared" ref="E56:R56" si="20">SUM(E57:E60)</f>
        <v>0</v>
      </c>
      <c r="F56" s="41">
        <f t="shared" si="20"/>
        <v>0</v>
      </c>
      <c r="G56" s="41">
        <f t="shared" si="20"/>
        <v>0</v>
      </c>
      <c r="H56" s="41">
        <f t="shared" si="20"/>
        <v>0</v>
      </c>
      <c r="I56" s="41">
        <f t="shared" si="20"/>
        <v>0</v>
      </c>
      <c r="J56" s="41">
        <f t="shared" si="20"/>
        <v>0</v>
      </c>
      <c r="K56" s="41">
        <f t="shared" si="20"/>
        <v>0</v>
      </c>
      <c r="L56" s="41">
        <f t="shared" si="20"/>
        <v>0</v>
      </c>
      <c r="M56" s="41">
        <f t="shared" si="20"/>
        <v>0</v>
      </c>
      <c r="N56" s="41">
        <f t="shared" si="20"/>
        <v>0</v>
      </c>
      <c r="O56" s="41">
        <f t="shared" si="20"/>
        <v>0</v>
      </c>
      <c r="P56" s="41">
        <f t="shared" si="20"/>
        <v>0</v>
      </c>
      <c r="Q56" s="41">
        <f t="shared" si="20"/>
        <v>0</v>
      </c>
      <c r="R56" s="41">
        <f t="shared" si="20"/>
        <v>0</v>
      </c>
      <c r="S56" s="41">
        <f t="shared" si="2"/>
        <v>0</v>
      </c>
      <c r="T56" s="41">
        <f t="shared" si="3"/>
        <v>0</v>
      </c>
      <c r="U56" s="41">
        <f t="shared" si="4"/>
        <v>0</v>
      </c>
      <c r="V56" s="41">
        <f t="shared" si="5"/>
        <v>0</v>
      </c>
      <c r="W56" s="41">
        <f t="shared" si="6"/>
        <v>0</v>
      </c>
      <c r="X56" s="41">
        <f t="shared" ref="X56:Z56" si="21">SUM(X57:X59)</f>
        <v>0</v>
      </c>
      <c r="Y56" s="41">
        <f t="shared" si="21"/>
        <v>0</v>
      </c>
      <c r="Z56" s="41">
        <f t="shared" si="21"/>
        <v>0</v>
      </c>
      <c r="AA56" s="26"/>
    </row>
    <row r="57" spans="2:27">
      <c r="B57" s="63" t="s">
        <v>190</v>
      </c>
      <c r="C57" s="30" t="s">
        <v>94</v>
      </c>
      <c r="D57" s="29">
        <f>IFERROR(VLOOKUP(CONCATENATE($B57,D$8),Hoja3!$A$2:$B$65536,2,FALSE),0)</f>
        <v>0</v>
      </c>
      <c r="E57" s="29">
        <f>IFERROR(VLOOKUP(CONCATENATE($B57,E$8),Hoja3!$A$2:$B$65536,2,FALSE),0)</f>
        <v>0</v>
      </c>
      <c r="F57" s="29">
        <f>IFERROR(VLOOKUP(CONCATENATE($B57,F$8),Hoja3!$A$2:$B$65536,2,FALSE),0)</f>
        <v>0</v>
      </c>
      <c r="G57" s="29">
        <f>IFERROR(VLOOKUP(CONCATENATE($B57,G$8),Hoja3!$A$2:$B$65536,2,FALSE),0)</f>
        <v>0</v>
      </c>
      <c r="H57" s="29">
        <f>IFERROR(VLOOKUP(CONCATENATE($B57,H$8),Hoja3!$A$2:$B$65536,2,FALSE),0)</f>
        <v>0</v>
      </c>
      <c r="I57" s="29">
        <f>IFERROR(VLOOKUP(CONCATENATE($B57,I$8),Hoja3!$A$2:$B$65536,2,FALSE),0)</f>
        <v>0</v>
      </c>
      <c r="J57" s="29">
        <f>IFERROR(VLOOKUP(CONCATENATE($B57,J$8),Hoja3!$A$2:$B$65536,2,FALSE),0)</f>
        <v>0</v>
      </c>
      <c r="K57" s="29">
        <f>IFERROR(VLOOKUP(CONCATENATE($B57,K$8),Hoja3!$A$2:$B$65536,2,FALSE),0)</f>
        <v>0</v>
      </c>
      <c r="L57" s="29">
        <f>IFERROR(VLOOKUP(CONCATENATE($B57,L$8),Hoja3!$A$2:$B$65536,2,FALSE),0)</f>
        <v>0</v>
      </c>
      <c r="M57" s="29">
        <f>IFERROR(VLOOKUP(CONCATENATE($B57,M$8),Hoja3!$A$2:$B$65536,2,FALSE),0)</f>
        <v>0</v>
      </c>
      <c r="N57" s="29">
        <f>IFERROR(VLOOKUP(CONCATENATE($B57,N$8),Hoja3!$A$2:$B$65536,2,FALSE),0)</f>
        <v>0</v>
      </c>
      <c r="O57" s="29">
        <f>IFERROR(VLOOKUP(CONCATENATE($B57,O$8),Hoja3!$A$2:$B$65536,2,FALSE),0)</f>
        <v>0</v>
      </c>
      <c r="P57" s="29">
        <f>IFERROR(VLOOKUP(CONCATENATE($B57,P$8),Hoja3!$A$2:$B$65536,2,FALSE),0)</f>
        <v>0</v>
      </c>
      <c r="Q57" s="29">
        <f>IFERROR(VLOOKUP(CONCATENATE($B57,Q$8),Hoja3!$A$2:$B$65536,2,FALSE),0)</f>
        <v>0</v>
      </c>
      <c r="R57" s="29">
        <f>IFERROR(VLOOKUP(CONCATENATE($B57,R$8),Hoja3!$A$2:$B$65536,2,FALSE),0)</f>
        <v>0</v>
      </c>
      <c r="S57" s="31">
        <f t="shared" si="2"/>
        <v>0</v>
      </c>
      <c r="T57" s="31">
        <f t="shared" si="3"/>
        <v>0</v>
      </c>
      <c r="U57" s="31">
        <f t="shared" si="4"/>
        <v>0</v>
      </c>
      <c r="V57" s="31">
        <f t="shared" si="5"/>
        <v>0</v>
      </c>
      <c r="W57" s="31">
        <f t="shared" si="6"/>
        <v>0</v>
      </c>
      <c r="X57" s="29">
        <f>IFERROR(VLOOKUP(CONCATENATE($B57,X$8),Hoja3!$A$2:$B$65536,2,FALSE),0)</f>
        <v>0</v>
      </c>
      <c r="Y57" s="29">
        <f>IFERROR(VLOOKUP(CONCATENATE($B57,Y$8),Hoja3!$A$2:$B$65536,2,FALSE),0)</f>
        <v>0</v>
      </c>
      <c r="Z57" s="29">
        <f>IFERROR(VLOOKUP(CONCATENATE($B57,Z$8),Hoja3!$A$2:$B$65536,2,FALSE),0)</f>
        <v>0</v>
      </c>
      <c r="AA57" s="26"/>
    </row>
    <row r="58" spans="2:27">
      <c r="B58" s="63" t="s">
        <v>191</v>
      </c>
      <c r="C58" s="30" t="s">
        <v>95</v>
      </c>
      <c r="D58" s="29">
        <f>IFERROR(VLOOKUP(CONCATENATE($B58,D$8),Hoja3!$A$2:$B$65536,2,FALSE),0)</f>
        <v>0</v>
      </c>
      <c r="E58" s="29">
        <f>IFERROR(VLOOKUP(CONCATENATE($B58,E$8),Hoja3!$A$2:$B$65536,2,FALSE),0)</f>
        <v>0</v>
      </c>
      <c r="F58" s="29">
        <f>IFERROR(VLOOKUP(CONCATENATE($B58,F$8),Hoja3!$A$2:$B$65536,2,FALSE),0)</f>
        <v>0</v>
      </c>
      <c r="G58" s="29">
        <f>IFERROR(VLOOKUP(CONCATENATE($B58,G$8),Hoja3!$A$2:$B$65536,2,FALSE),0)</f>
        <v>0</v>
      </c>
      <c r="H58" s="29">
        <f>IFERROR(VLOOKUP(CONCATENATE($B58,H$8),Hoja3!$A$2:$B$65536,2,FALSE),0)</f>
        <v>0</v>
      </c>
      <c r="I58" s="29">
        <f>IFERROR(VLOOKUP(CONCATENATE($B58,I$8),Hoja3!$A$2:$B$65536,2,FALSE),0)</f>
        <v>0</v>
      </c>
      <c r="J58" s="29">
        <f>IFERROR(VLOOKUP(CONCATENATE($B58,J$8),Hoja3!$A$2:$B$65536,2,FALSE),0)</f>
        <v>0</v>
      </c>
      <c r="K58" s="29">
        <f>IFERROR(VLOOKUP(CONCATENATE($B58,K$8),Hoja3!$A$2:$B$65536,2,FALSE),0)</f>
        <v>0</v>
      </c>
      <c r="L58" s="29">
        <f>IFERROR(VLOOKUP(CONCATENATE($B58,L$8),Hoja3!$A$2:$B$65536,2,FALSE),0)</f>
        <v>0</v>
      </c>
      <c r="M58" s="29">
        <f>IFERROR(VLOOKUP(CONCATENATE($B58,M$8),Hoja3!$A$2:$B$65536,2,FALSE),0)</f>
        <v>0</v>
      </c>
      <c r="N58" s="29">
        <f>IFERROR(VLOOKUP(CONCATENATE($B58,N$8),Hoja3!$A$2:$B$65536,2,FALSE),0)</f>
        <v>0</v>
      </c>
      <c r="O58" s="29">
        <f>IFERROR(VLOOKUP(CONCATENATE($B58,O$8),Hoja3!$A$2:$B$65536,2,FALSE),0)</f>
        <v>0</v>
      </c>
      <c r="P58" s="29">
        <f>IFERROR(VLOOKUP(CONCATENATE($B58,P$8),Hoja3!$A$2:$B$65536,2,FALSE),0)</f>
        <v>0</v>
      </c>
      <c r="Q58" s="29">
        <f>IFERROR(VLOOKUP(CONCATENATE($B58,Q$8),Hoja3!$A$2:$B$65536,2,FALSE),0)</f>
        <v>0</v>
      </c>
      <c r="R58" s="29">
        <f>IFERROR(VLOOKUP(CONCATENATE($B58,R$8),Hoja3!$A$2:$B$65536,2,FALSE),0)</f>
        <v>0</v>
      </c>
      <c r="S58" s="31">
        <f t="shared" si="2"/>
        <v>0</v>
      </c>
      <c r="T58" s="31">
        <f t="shared" si="3"/>
        <v>0</v>
      </c>
      <c r="U58" s="31">
        <f t="shared" si="4"/>
        <v>0</v>
      </c>
      <c r="V58" s="31">
        <f t="shared" si="5"/>
        <v>0</v>
      </c>
      <c r="W58" s="31">
        <f t="shared" si="6"/>
        <v>0</v>
      </c>
      <c r="X58" s="29">
        <f>IFERROR(VLOOKUP(CONCATENATE($B58,X$8),Hoja3!$A$2:$B$65536,2,FALSE),0)</f>
        <v>0</v>
      </c>
      <c r="Y58" s="29">
        <f>IFERROR(VLOOKUP(CONCATENATE($B58,Y$8),Hoja3!$A$2:$B$65536,2,FALSE),0)</f>
        <v>0</v>
      </c>
      <c r="Z58" s="29">
        <f>IFERROR(VLOOKUP(CONCATENATE($B58,Z$8),Hoja3!$A$2:$B$65536,2,FALSE),0)</f>
        <v>0</v>
      </c>
      <c r="AA58" s="26"/>
    </row>
    <row r="59" spans="2:27">
      <c r="B59" s="63" t="s">
        <v>192</v>
      </c>
      <c r="C59" s="30" t="s">
        <v>96</v>
      </c>
      <c r="D59" s="29">
        <f>IFERROR(VLOOKUP(CONCATENATE($B59,D$8),Hoja3!$A$2:$B$65536,2,FALSE),0)</f>
        <v>0</v>
      </c>
      <c r="E59" s="29">
        <f>IFERROR(VLOOKUP(CONCATENATE($B59,E$8),Hoja3!$A$2:$B$65536,2,FALSE),0)</f>
        <v>0</v>
      </c>
      <c r="F59" s="29">
        <f>IFERROR(VLOOKUP(CONCATENATE($B59,F$8),Hoja3!$A$2:$B$65536,2,FALSE),0)</f>
        <v>0</v>
      </c>
      <c r="G59" s="29">
        <f>IFERROR(VLOOKUP(CONCATENATE($B59,G$8),Hoja3!$A$2:$B$65536,2,FALSE),0)</f>
        <v>0</v>
      </c>
      <c r="H59" s="29">
        <f>IFERROR(VLOOKUP(CONCATENATE($B59,H$8),Hoja3!$A$2:$B$65536,2,FALSE),0)</f>
        <v>0</v>
      </c>
      <c r="I59" s="29">
        <f>IFERROR(VLOOKUP(CONCATENATE($B59,I$8),Hoja3!$A$2:$B$65536,2,FALSE),0)</f>
        <v>0</v>
      </c>
      <c r="J59" s="29">
        <f>IFERROR(VLOOKUP(CONCATENATE($B59,J$8),Hoja3!$A$2:$B$65536,2,FALSE),0)</f>
        <v>0</v>
      </c>
      <c r="K59" s="29">
        <f>IFERROR(VLOOKUP(CONCATENATE($B59,K$8),Hoja3!$A$2:$B$65536,2,FALSE),0)</f>
        <v>0</v>
      </c>
      <c r="L59" s="29">
        <f>IFERROR(VLOOKUP(CONCATENATE($B59,L$8),Hoja3!$A$2:$B$65536,2,FALSE),0)</f>
        <v>0</v>
      </c>
      <c r="M59" s="29">
        <f>IFERROR(VLOOKUP(CONCATENATE($B59,M$8),Hoja3!$A$2:$B$65536,2,FALSE),0)</f>
        <v>0</v>
      </c>
      <c r="N59" s="29">
        <f>IFERROR(VLOOKUP(CONCATENATE($B59,N$8),Hoja3!$A$2:$B$65536,2,FALSE),0)</f>
        <v>0</v>
      </c>
      <c r="O59" s="29">
        <f>IFERROR(VLOOKUP(CONCATENATE($B59,O$8),Hoja3!$A$2:$B$65536,2,FALSE),0)</f>
        <v>0</v>
      </c>
      <c r="P59" s="29">
        <f>IFERROR(VLOOKUP(CONCATENATE($B59,P$8),Hoja3!$A$2:$B$65536,2,FALSE),0)</f>
        <v>0</v>
      </c>
      <c r="Q59" s="29">
        <f>IFERROR(VLOOKUP(CONCATENATE($B59,Q$8),Hoja3!$A$2:$B$65536,2,FALSE),0)</f>
        <v>0</v>
      </c>
      <c r="R59" s="29">
        <f>IFERROR(VLOOKUP(CONCATENATE($B59,R$8),Hoja3!$A$2:$B$65536,2,FALSE),0)</f>
        <v>0</v>
      </c>
      <c r="S59" s="31">
        <f t="shared" si="2"/>
        <v>0</v>
      </c>
      <c r="T59" s="31">
        <f t="shared" si="3"/>
        <v>0</v>
      </c>
      <c r="U59" s="31">
        <f t="shared" si="4"/>
        <v>0</v>
      </c>
      <c r="V59" s="31">
        <f t="shared" si="5"/>
        <v>0</v>
      </c>
      <c r="W59" s="31">
        <f t="shared" si="6"/>
        <v>0</v>
      </c>
      <c r="X59" s="29">
        <f>IFERROR(VLOOKUP(CONCATENATE($B59,X$8),Hoja3!$A$2:$B$65536,2,FALSE),0)</f>
        <v>0</v>
      </c>
      <c r="Y59" s="29">
        <f>IFERROR(VLOOKUP(CONCATENATE($B59,Y$8),Hoja3!$A$2:$B$65536,2,FALSE),0)</f>
        <v>0</v>
      </c>
      <c r="Z59" s="29">
        <f>IFERROR(VLOOKUP(CONCATENATE($B59,Z$8),Hoja3!$A$2:$B$65536,2,FALSE),0)</f>
        <v>0</v>
      </c>
      <c r="AA59" s="26"/>
    </row>
    <row r="60" spans="2:27">
      <c r="B60" s="63" t="s">
        <v>194</v>
      </c>
      <c r="C60" s="30" t="s">
        <v>97</v>
      </c>
      <c r="D60" s="29">
        <f>IFERROR(VLOOKUP(CONCATENATE($B60,D$8),Hoja3!$A$2:$B$65536,2,FALSE),0)</f>
        <v>0</v>
      </c>
      <c r="E60" s="29">
        <f>IFERROR(VLOOKUP(CONCATENATE($B60,E$8),Hoja3!$A$2:$B$65536,2,FALSE),0)</f>
        <v>0</v>
      </c>
      <c r="F60" s="29">
        <f>IFERROR(VLOOKUP(CONCATENATE($B60,F$8),Hoja3!$A$2:$B$65536,2,FALSE),0)</f>
        <v>0</v>
      </c>
      <c r="G60" s="29">
        <f>IFERROR(VLOOKUP(CONCATENATE($B60,G$8),Hoja3!$A$2:$B$65536,2,FALSE),0)</f>
        <v>0</v>
      </c>
      <c r="H60" s="29">
        <f>IFERROR(VLOOKUP(CONCATENATE($B60,H$8),Hoja3!$A$2:$B$65536,2,FALSE),0)</f>
        <v>0</v>
      </c>
      <c r="I60" s="29">
        <f>IFERROR(VLOOKUP(CONCATENATE($B60,I$8),Hoja3!$A$2:$B$65536,2,FALSE),0)</f>
        <v>0</v>
      </c>
      <c r="J60" s="29">
        <f>IFERROR(VLOOKUP(CONCATENATE($B60,J$8),Hoja3!$A$2:$B$65536,2,FALSE),0)</f>
        <v>0</v>
      </c>
      <c r="K60" s="29">
        <f>IFERROR(VLOOKUP(CONCATENATE($B60,K$8),Hoja3!$A$2:$B$65536,2,FALSE),0)</f>
        <v>0</v>
      </c>
      <c r="L60" s="29">
        <f>IFERROR(VLOOKUP(CONCATENATE($B60,L$8),Hoja3!$A$2:$B$65536,2,FALSE),0)</f>
        <v>0</v>
      </c>
      <c r="M60" s="29">
        <f>IFERROR(VLOOKUP(CONCATENATE($B60,M$8),Hoja3!$A$2:$B$65536,2,FALSE),0)</f>
        <v>0</v>
      </c>
      <c r="N60" s="29">
        <f>IFERROR(VLOOKUP(CONCATENATE($B60,N$8),Hoja3!$A$2:$B$65536,2,FALSE),0)</f>
        <v>0</v>
      </c>
      <c r="O60" s="29">
        <f>IFERROR(VLOOKUP(CONCATENATE($B60,O$8),Hoja3!$A$2:$B$65536,2,FALSE),0)</f>
        <v>0</v>
      </c>
      <c r="P60" s="29">
        <f>IFERROR(VLOOKUP(CONCATENATE($B60,P$8),Hoja3!$A$2:$B$65536,2,FALSE),0)</f>
        <v>0</v>
      </c>
      <c r="Q60" s="29">
        <f>IFERROR(VLOOKUP(CONCATENATE($B60,Q$8),Hoja3!$A$2:$B$65536,2,FALSE),0)</f>
        <v>0</v>
      </c>
      <c r="R60" s="29">
        <f>IFERROR(VLOOKUP(CONCATENATE($B60,R$8),Hoja3!$A$2:$B$65536,2,FALSE),0)</f>
        <v>0</v>
      </c>
      <c r="S60" s="31">
        <f t="shared" si="2"/>
        <v>0</v>
      </c>
      <c r="T60" s="31">
        <f t="shared" si="3"/>
        <v>0</v>
      </c>
      <c r="U60" s="31">
        <f t="shared" si="4"/>
        <v>0</v>
      </c>
      <c r="V60" s="31">
        <f t="shared" si="5"/>
        <v>0</v>
      </c>
      <c r="W60" s="31">
        <f t="shared" si="6"/>
        <v>0</v>
      </c>
      <c r="X60" s="29">
        <f>IFERROR(VLOOKUP(CONCATENATE($B60,X$8),Hoja3!$A$2:$B$65536,2,FALSE),0)</f>
        <v>0</v>
      </c>
      <c r="Y60" s="29">
        <f>IFERROR(VLOOKUP(CONCATENATE($B60,Y$8),Hoja3!$A$2:$B$65536,2,FALSE),0)</f>
        <v>0</v>
      </c>
      <c r="Z60" s="29">
        <f>IFERROR(VLOOKUP(CONCATENATE($B60,Z$8),Hoja3!$A$2:$B$65536,2,FALSE),0)</f>
        <v>0</v>
      </c>
      <c r="AA60" s="26"/>
    </row>
    <row r="61" spans="2:27">
      <c r="C61" s="38" t="s">
        <v>98</v>
      </c>
      <c r="D61" s="41">
        <f>SUM(D62:D65)</f>
        <v>0</v>
      </c>
      <c r="E61" s="41">
        <f t="shared" ref="E61:R61" si="22">SUM(E62:E65)</f>
        <v>0</v>
      </c>
      <c r="F61" s="41">
        <f t="shared" si="22"/>
        <v>0</v>
      </c>
      <c r="G61" s="41">
        <f t="shared" si="22"/>
        <v>0</v>
      </c>
      <c r="H61" s="41">
        <f t="shared" si="22"/>
        <v>0</v>
      </c>
      <c r="I61" s="41">
        <f t="shared" si="22"/>
        <v>0</v>
      </c>
      <c r="J61" s="41">
        <f t="shared" si="22"/>
        <v>0</v>
      </c>
      <c r="K61" s="41">
        <f t="shared" si="22"/>
        <v>0</v>
      </c>
      <c r="L61" s="41">
        <f t="shared" si="22"/>
        <v>0</v>
      </c>
      <c r="M61" s="41">
        <f t="shared" si="22"/>
        <v>0</v>
      </c>
      <c r="N61" s="41">
        <f t="shared" si="22"/>
        <v>0</v>
      </c>
      <c r="O61" s="41">
        <f t="shared" si="22"/>
        <v>0</v>
      </c>
      <c r="P61" s="41">
        <f t="shared" si="22"/>
        <v>0</v>
      </c>
      <c r="Q61" s="41">
        <f t="shared" si="22"/>
        <v>0</v>
      </c>
      <c r="R61" s="41">
        <f t="shared" si="22"/>
        <v>0</v>
      </c>
      <c r="S61" s="41">
        <f t="shared" si="2"/>
        <v>0</v>
      </c>
      <c r="T61" s="41">
        <f t="shared" si="3"/>
        <v>0</v>
      </c>
      <c r="U61" s="41">
        <f t="shared" si="4"/>
        <v>0</v>
      </c>
      <c r="V61" s="41">
        <f t="shared" si="5"/>
        <v>0</v>
      </c>
      <c r="W61" s="41">
        <f t="shared" si="6"/>
        <v>0</v>
      </c>
      <c r="X61" s="41">
        <f t="shared" ref="X61:Z61" si="23">SUM(X62:X65)</f>
        <v>0</v>
      </c>
      <c r="Y61" s="41">
        <f t="shared" si="23"/>
        <v>0</v>
      </c>
      <c r="Z61" s="41">
        <f t="shared" si="23"/>
        <v>0</v>
      </c>
      <c r="AA61" s="26"/>
    </row>
    <row r="62" spans="2:27">
      <c r="B62" s="63" t="s">
        <v>195</v>
      </c>
      <c r="C62" s="30" t="s">
        <v>99</v>
      </c>
      <c r="D62" s="29">
        <f>IFERROR(VLOOKUP(CONCATENATE($B62,D$8),Hoja3!$A$2:$B$65536,2,FALSE),0)</f>
        <v>0</v>
      </c>
      <c r="E62" s="29">
        <f>IFERROR(VLOOKUP(CONCATENATE($B62,E$8),Hoja3!$A$2:$B$65536,2,FALSE),0)</f>
        <v>0</v>
      </c>
      <c r="F62" s="29">
        <f>IFERROR(VLOOKUP(CONCATENATE($B62,F$8),Hoja3!$A$2:$B$65536,2,FALSE),0)</f>
        <v>0</v>
      </c>
      <c r="G62" s="29">
        <f>IFERROR(VLOOKUP(CONCATENATE($B62,G$8),Hoja3!$A$2:$B$65536,2,FALSE),0)</f>
        <v>0</v>
      </c>
      <c r="H62" s="29">
        <f>IFERROR(VLOOKUP(CONCATENATE($B62,H$8),Hoja3!$A$2:$B$65536,2,FALSE),0)</f>
        <v>0</v>
      </c>
      <c r="I62" s="29">
        <f>IFERROR(VLOOKUP(CONCATENATE($B62,I$8),Hoja3!$A$2:$B$65536,2,FALSE),0)</f>
        <v>0</v>
      </c>
      <c r="J62" s="29">
        <f>IFERROR(VLOOKUP(CONCATENATE($B62,J$8),Hoja3!$A$2:$B$65536,2,FALSE),0)</f>
        <v>0</v>
      </c>
      <c r="K62" s="29">
        <f>IFERROR(VLOOKUP(CONCATENATE($B62,K$8),Hoja3!$A$2:$B$65536,2,FALSE),0)</f>
        <v>0</v>
      </c>
      <c r="L62" s="29">
        <f>IFERROR(VLOOKUP(CONCATENATE($B62,L$8),Hoja3!$A$2:$B$65536,2,FALSE),0)</f>
        <v>0</v>
      </c>
      <c r="M62" s="29">
        <f>IFERROR(VLOOKUP(CONCATENATE($B62,M$8),Hoja3!$A$2:$B$65536,2,FALSE),0)</f>
        <v>0</v>
      </c>
      <c r="N62" s="29">
        <f>IFERROR(VLOOKUP(CONCATENATE($B62,N$8),Hoja3!$A$2:$B$65536,2,FALSE),0)</f>
        <v>0</v>
      </c>
      <c r="O62" s="29">
        <f>IFERROR(VLOOKUP(CONCATENATE($B62,O$8),Hoja3!$A$2:$B$65536,2,FALSE),0)</f>
        <v>0</v>
      </c>
      <c r="P62" s="29">
        <f>IFERROR(VLOOKUP(CONCATENATE($B62,P$8),Hoja3!$A$2:$B$65536,2,FALSE),0)</f>
        <v>0</v>
      </c>
      <c r="Q62" s="29">
        <f>IFERROR(VLOOKUP(CONCATENATE($B62,Q$8),Hoja3!$A$2:$B$65536,2,FALSE),0)</f>
        <v>0</v>
      </c>
      <c r="R62" s="29">
        <f>IFERROR(VLOOKUP(CONCATENATE($B62,R$8),Hoja3!$A$2:$B$65536,2,FALSE),0)</f>
        <v>0</v>
      </c>
      <c r="S62" s="31">
        <f t="shared" si="2"/>
        <v>0</v>
      </c>
      <c r="T62" s="31">
        <f t="shared" si="3"/>
        <v>0</v>
      </c>
      <c r="U62" s="31">
        <f t="shared" si="4"/>
        <v>0</v>
      </c>
      <c r="V62" s="31">
        <f t="shared" si="5"/>
        <v>0</v>
      </c>
      <c r="W62" s="31">
        <f t="shared" si="6"/>
        <v>0</v>
      </c>
      <c r="X62" s="29">
        <f>IFERROR(VLOOKUP(CONCATENATE($B62,X$8),Hoja3!$A$2:$B$65536,2,FALSE),0)</f>
        <v>0</v>
      </c>
      <c r="Y62" s="29">
        <f>IFERROR(VLOOKUP(CONCATENATE($B62,Y$8),Hoja3!$A$2:$B$65536,2,FALSE),0)</f>
        <v>0</v>
      </c>
      <c r="Z62" s="29">
        <f>IFERROR(VLOOKUP(CONCATENATE($B62,Z$8),Hoja3!$A$2:$B$65536,2,FALSE),0)</f>
        <v>0</v>
      </c>
      <c r="AA62" s="26"/>
    </row>
    <row r="63" spans="2:27">
      <c r="B63" s="63" t="s">
        <v>183</v>
      </c>
      <c r="C63" s="30" t="s">
        <v>100</v>
      </c>
      <c r="D63" s="29">
        <f>IFERROR(VLOOKUP(CONCATENATE($B63,D$8),Hoja3!$A$2:$B$65536,2,FALSE),0)</f>
        <v>0</v>
      </c>
      <c r="E63" s="29">
        <f>IFERROR(VLOOKUP(CONCATENATE($B63,E$8),Hoja3!$A$2:$B$65536,2,FALSE),0)</f>
        <v>0</v>
      </c>
      <c r="F63" s="29">
        <f>IFERROR(VLOOKUP(CONCATENATE($B63,F$8),Hoja3!$A$2:$B$65536,2,FALSE),0)</f>
        <v>0</v>
      </c>
      <c r="G63" s="29">
        <f>IFERROR(VLOOKUP(CONCATENATE($B63,G$8),Hoja3!$A$2:$B$65536,2,FALSE),0)</f>
        <v>0</v>
      </c>
      <c r="H63" s="29">
        <f>IFERROR(VLOOKUP(CONCATENATE($B63,H$8),Hoja3!$A$2:$B$65536,2,FALSE),0)</f>
        <v>0</v>
      </c>
      <c r="I63" s="29">
        <f>IFERROR(VLOOKUP(CONCATENATE($B63,I$8),Hoja3!$A$2:$B$65536,2,FALSE),0)</f>
        <v>0</v>
      </c>
      <c r="J63" s="29">
        <f>IFERROR(VLOOKUP(CONCATENATE($B63,J$8),Hoja3!$A$2:$B$65536,2,FALSE),0)</f>
        <v>0</v>
      </c>
      <c r="K63" s="29">
        <f>IFERROR(VLOOKUP(CONCATENATE($B63,K$8),Hoja3!$A$2:$B$65536,2,FALSE),0)</f>
        <v>0</v>
      </c>
      <c r="L63" s="29">
        <f>IFERROR(VLOOKUP(CONCATENATE($B63,L$8),Hoja3!$A$2:$B$65536,2,FALSE),0)</f>
        <v>0</v>
      </c>
      <c r="M63" s="29">
        <f>IFERROR(VLOOKUP(CONCATENATE($B63,M$8),Hoja3!$A$2:$B$65536,2,FALSE),0)</f>
        <v>0</v>
      </c>
      <c r="N63" s="29">
        <f>IFERROR(VLOOKUP(CONCATENATE($B63,N$8),Hoja3!$A$2:$B$65536,2,FALSE),0)</f>
        <v>0</v>
      </c>
      <c r="O63" s="29">
        <f>IFERROR(VLOOKUP(CONCATENATE($B63,O$8),Hoja3!$A$2:$B$65536,2,FALSE),0)</f>
        <v>0</v>
      </c>
      <c r="P63" s="29">
        <f>IFERROR(VLOOKUP(CONCATENATE($B63,P$8),Hoja3!$A$2:$B$65536,2,FALSE),0)</f>
        <v>0</v>
      </c>
      <c r="Q63" s="29">
        <f>IFERROR(VLOOKUP(CONCATENATE($B63,Q$8),Hoja3!$A$2:$B$65536,2,FALSE),0)</f>
        <v>0</v>
      </c>
      <c r="R63" s="29">
        <f>IFERROR(VLOOKUP(CONCATENATE($B63,R$8),Hoja3!$A$2:$B$65536,2,FALSE),0)</f>
        <v>0</v>
      </c>
      <c r="S63" s="31">
        <f t="shared" si="2"/>
        <v>0</v>
      </c>
      <c r="T63" s="31">
        <f t="shared" si="3"/>
        <v>0</v>
      </c>
      <c r="U63" s="31">
        <f t="shared" si="4"/>
        <v>0</v>
      </c>
      <c r="V63" s="31">
        <f t="shared" si="5"/>
        <v>0</v>
      </c>
      <c r="W63" s="31">
        <f t="shared" si="6"/>
        <v>0</v>
      </c>
      <c r="X63" s="29">
        <f>IFERROR(VLOOKUP(CONCATENATE($B63,X$8),Hoja3!$A$2:$B$65536,2,FALSE),0)</f>
        <v>0</v>
      </c>
      <c r="Y63" s="29">
        <f>IFERROR(VLOOKUP(CONCATENATE($B63,Y$8),Hoja3!$A$2:$B$65536,2,FALSE),0)</f>
        <v>0</v>
      </c>
      <c r="Z63" s="29">
        <f>IFERROR(VLOOKUP(CONCATENATE($B63,Z$8),Hoja3!$A$2:$B$65536,2,FALSE),0)</f>
        <v>0</v>
      </c>
      <c r="AA63" s="26"/>
    </row>
    <row r="64" spans="2:27">
      <c r="B64" s="63" t="s">
        <v>196</v>
      </c>
      <c r="C64" s="30" t="s">
        <v>101</v>
      </c>
      <c r="D64" s="29">
        <f>IFERROR(VLOOKUP(CONCATENATE($B64,D$8),Hoja3!$A$2:$B$65536,2,FALSE),0)</f>
        <v>0</v>
      </c>
      <c r="E64" s="29">
        <f>IFERROR(VLOOKUP(CONCATENATE($B64,E$8),Hoja3!$A$2:$B$65536,2,FALSE),0)</f>
        <v>0</v>
      </c>
      <c r="F64" s="29">
        <f>IFERROR(VLOOKUP(CONCATENATE($B64,F$8),Hoja3!$A$2:$B$65536,2,FALSE),0)</f>
        <v>0</v>
      </c>
      <c r="G64" s="29">
        <f>IFERROR(VLOOKUP(CONCATENATE($B64,G$8),Hoja3!$A$2:$B$65536,2,FALSE),0)</f>
        <v>0</v>
      </c>
      <c r="H64" s="29">
        <f>IFERROR(VLOOKUP(CONCATENATE($B64,H$8),Hoja3!$A$2:$B$65536,2,FALSE),0)</f>
        <v>0</v>
      </c>
      <c r="I64" s="29">
        <f>IFERROR(VLOOKUP(CONCATENATE($B64,I$8),Hoja3!$A$2:$B$65536,2,FALSE),0)</f>
        <v>0</v>
      </c>
      <c r="J64" s="29">
        <f>IFERROR(VLOOKUP(CONCATENATE($B64,J$8),Hoja3!$A$2:$B$65536,2,FALSE),0)</f>
        <v>0</v>
      </c>
      <c r="K64" s="29">
        <f>IFERROR(VLOOKUP(CONCATENATE($B64,K$8),Hoja3!$A$2:$B$65536,2,FALSE),0)</f>
        <v>0</v>
      </c>
      <c r="L64" s="29">
        <f>IFERROR(VLOOKUP(CONCATENATE($B64,L$8),Hoja3!$A$2:$B$65536,2,FALSE),0)</f>
        <v>0</v>
      </c>
      <c r="M64" s="29">
        <f>IFERROR(VLOOKUP(CONCATENATE($B64,M$8),Hoja3!$A$2:$B$65536,2,FALSE),0)</f>
        <v>0</v>
      </c>
      <c r="N64" s="29">
        <f>IFERROR(VLOOKUP(CONCATENATE($B64,N$8),Hoja3!$A$2:$B$65536,2,FALSE),0)</f>
        <v>0</v>
      </c>
      <c r="O64" s="29">
        <f>IFERROR(VLOOKUP(CONCATENATE($B64,O$8),Hoja3!$A$2:$B$65536,2,FALSE),0)</f>
        <v>0</v>
      </c>
      <c r="P64" s="29">
        <f>IFERROR(VLOOKUP(CONCATENATE($B64,P$8),Hoja3!$A$2:$B$65536,2,FALSE),0)</f>
        <v>0</v>
      </c>
      <c r="Q64" s="29">
        <f>IFERROR(VLOOKUP(CONCATENATE($B64,Q$8),Hoja3!$A$2:$B$65536,2,FALSE),0)</f>
        <v>0</v>
      </c>
      <c r="R64" s="29">
        <f>IFERROR(VLOOKUP(CONCATENATE($B64,R$8),Hoja3!$A$2:$B$65536,2,FALSE),0)</f>
        <v>0</v>
      </c>
      <c r="S64" s="31">
        <f t="shared" si="2"/>
        <v>0</v>
      </c>
      <c r="T64" s="31">
        <f t="shared" si="3"/>
        <v>0</v>
      </c>
      <c r="U64" s="31">
        <f t="shared" si="4"/>
        <v>0</v>
      </c>
      <c r="V64" s="31">
        <f t="shared" si="5"/>
        <v>0</v>
      </c>
      <c r="W64" s="31">
        <f t="shared" si="6"/>
        <v>0</v>
      </c>
      <c r="X64" s="29">
        <f>IFERROR(VLOOKUP(CONCATENATE($B64,X$8),Hoja3!$A$2:$B$65536,2,FALSE),0)</f>
        <v>0</v>
      </c>
      <c r="Y64" s="29">
        <f>IFERROR(VLOOKUP(CONCATENATE($B64,Y$8),Hoja3!$A$2:$B$65536,2,FALSE),0)</f>
        <v>0</v>
      </c>
      <c r="Z64" s="29">
        <f>IFERROR(VLOOKUP(CONCATENATE($B64,Z$8),Hoja3!$A$2:$B$65536,2,FALSE),0)</f>
        <v>0</v>
      </c>
      <c r="AA64" s="26"/>
    </row>
    <row r="65" spans="2:27">
      <c r="B65" s="63" t="s">
        <v>197</v>
      </c>
      <c r="C65" s="30" t="s">
        <v>102</v>
      </c>
      <c r="D65" s="29">
        <f>IFERROR(VLOOKUP(CONCATENATE($B65,D$8),Hoja3!$A$2:$B$65536,2,FALSE),0)</f>
        <v>0</v>
      </c>
      <c r="E65" s="29">
        <f>IFERROR(VLOOKUP(CONCATENATE($B65,E$8),Hoja3!$A$2:$B$65536,2,FALSE),0)</f>
        <v>0</v>
      </c>
      <c r="F65" s="29">
        <f>IFERROR(VLOOKUP(CONCATENATE($B65,F$8),Hoja3!$A$2:$B$65536,2,FALSE),0)</f>
        <v>0</v>
      </c>
      <c r="G65" s="29">
        <f>IFERROR(VLOOKUP(CONCATENATE($B65,G$8),Hoja3!$A$2:$B$65536,2,FALSE),0)</f>
        <v>0</v>
      </c>
      <c r="H65" s="29">
        <f>IFERROR(VLOOKUP(CONCATENATE($B65,H$8),Hoja3!$A$2:$B$65536,2,FALSE),0)</f>
        <v>0</v>
      </c>
      <c r="I65" s="29">
        <f>IFERROR(VLOOKUP(CONCATENATE($B65,I$8),Hoja3!$A$2:$B$65536,2,FALSE),0)</f>
        <v>0</v>
      </c>
      <c r="J65" s="29">
        <f>IFERROR(VLOOKUP(CONCATENATE($B65,J$8),Hoja3!$A$2:$B$65536,2,FALSE),0)</f>
        <v>0</v>
      </c>
      <c r="K65" s="29">
        <f>IFERROR(VLOOKUP(CONCATENATE($B65,K$8),Hoja3!$A$2:$B$65536,2,FALSE),0)</f>
        <v>0</v>
      </c>
      <c r="L65" s="29">
        <f>IFERROR(VLOOKUP(CONCATENATE($B65,L$8),Hoja3!$A$2:$B$65536,2,FALSE),0)</f>
        <v>0</v>
      </c>
      <c r="M65" s="29">
        <f>IFERROR(VLOOKUP(CONCATENATE($B65,M$8),Hoja3!$A$2:$B$65536,2,FALSE),0)</f>
        <v>0</v>
      </c>
      <c r="N65" s="29">
        <f>IFERROR(VLOOKUP(CONCATENATE($B65,N$8),Hoja3!$A$2:$B$65536,2,FALSE),0)</f>
        <v>0</v>
      </c>
      <c r="O65" s="29">
        <f>IFERROR(VLOOKUP(CONCATENATE($B65,O$8),Hoja3!$A$2:$B$65536,2,FALSE),0)</f>
        <v>0</v>
      </c>
      <c r="P65" s="29">
        <f>IFERROR(VLOOKUP(CONCATENATE($B65,P$8),Hoja3!$A$2:$B$65536,2,FALSE),0)</f>
        <v>0</v>
      </c>
      <c r="Q65" s="29">
        <f>IFERROR(VLOOKUP(CONCATENATE($B65,Q$8),Hoja3!$A$2:$B$65536,2,FALSE),0)</f>
        <v>0</v>
      </c>
      <c r="R65" s="29">
        <f>IFERROR(VLOOKUP(CONCATENATE($B65,R$8),Hoja3!$A$2:$B$65536,2,FALSE),0)</f>
        <v>0</v>
      </c>
      <c r="S65" s="32">
        <f t="shared" si="2"/>
        <v>0</v>
      </c>
      <c r="T65" s="32">
        <f t="shared" si="3"/>
        <v>0</v>
      </c>
      <c r="U65" s="32">
        <f t="shared" si="4"/>
        <v>0</v>
      </c>
      <c r="V65" s="32">
        <f t="shared" si="5"/>
        <v>0</v>
      </c>
      <c r="W65" s="32">
        <f t="shared" si="6"/>
        <v>0</v>
      </c>
      <c r="X65" s="29">
        <f>IFERROR(VLOOKUP(CONCATENATE($B65,X$8),Hoja3!$A$2:$B$65536,2,FALSE),0)</f>
        <v>0</v>
      </c>
      <c r="Y65" s="29">
        <f>IFERROR(VLOOKUP(CONCATENATE($B65,Y$8),Hoja3!$A$2:$B$65536,2,FALSE),0)</f>
        <v>0</v>
      </c>
      <c r="Z65" s="29">
        <f>IFERROR(VLOOKUP(CONCATENATE($B65,Z$8),Hoja3!$A$2:$B$65536,2,FALSE),0)</f>
        <v>0</v>
      </c>
      <c r="AA65" s="26"/>
    </row>
    <row r="66" spans="2:27">
      <c r="C66" s="24" t="s">
        <v>103</v>
      </c>
      <c r="D66" s="25">
        <f>SUM(D67:D68)</f>
        <v>0</v>
      </c>
      <c r="E66" s="25">
        <f t="shared" ref="E66:Q66" si="24">SUM(E67:E68)</f>
        <v>0</v>
      </c>
      <c r="F66" s="25">
        <f t="shared" si="24"/>
        <v>0</v>
      </c>
      <c r="G66" s="25">
        <f t="shared" si="24"/>
        <v>0</v>
      </c>
      <c r="H66" s="25">
        <f t="shared" si="24"/>
        <v>0</v>
      </c>
      <c r="I66" s="25">
        <f t="shared" si="24"/>
        <v>0</v>
      </c>
      <c r="J66" s="25">
        <f t="shared" si="24"/>
        <v>0</v>
      </c>
      <c r="K66" s="25">
        <f t="shared" si="24"/>
        <v>0</v>
      </c>
      <c r="L66" s="25">
        <f t="shared" si="24"/>
        <v>0</v>
      </c>
      <c r="M66" s="25">
        <f t="shared" si="24"/>
        <v>0</v>
      </c>
      <c r="N66" s="25">
        <f t="shared" si="24"/>
        <v>0</v>
      </c>
      <c r="O66" s="25">
        <f t="shared" si="24"/>
        <v>0</v>
      </c>
      <c r="P66" s="25">
        <f t="shared" si="24"/>
        <v>0</v>
      </c>
      <c r="Q66" s="25">
        <f t="shared" si="24"/>
        <v>0</v>
      </c>
      <c r="R66" s="25">
        <f t="shared" ref="R66:Z66" si="25">SUM(R67:R68)</f>
        <v>0</v>
      </c>
      <c r="S66" s="25">
        <f t="shared" si="2"/>
        <v>0</v>
      </c>
      <c r="T66" s="25">
        <f t="shared" si="3"/>
        <v>0</v>
      </c>
      <c r="U66" s="25">
        <f t="shared" si="4"/>
        <v>0</v>
      </c>
      <c r="V66" s="25">
        <f t="shared" si="5"/>
        <v>0</v>
      </c>
      <c r="W66" s="25">
        <f t="shared" si="6"/>
        <v>0</v>
      </c>
      <c r="X66" s="25">
        <f t="shared" si="25"/>
        <v>0</v>
      </c>
      <c r="Y66" s="25">
        <f t="shared" si="25"/>
        <v>0</v>
      </c>
      <c r="Z66" s="25">
        <f t="shared" si="25"/>
        <v>0</v>
      </c>
      <c r="AA66" s="26"/>
    </row>
    <row r="67" spans="2:27">
      <c r="B67" s="63" t="s">
        <v>180</v>
      </c>
      <c r="C67" s="42" t="s">
        <v>104</v>
      </c>
      <c r="D67" s="29">
        <f>IFERROR(VLOOKUP(CONCATENATE($B67,D$8),Hoja3!$A$2:$B$65536,2,FALSE),0)</f>
        <v>0</v>
      </c>
      <c r="E67" s="29">
        <f>IFERROR(VLOOKUP(CONCATENATE($B67,E$8),Hoja3!$A$2:$B$65536,2,FALSE),0)</f>
        <v>0</v>
      </c>
      <c r="F67" s="29">
        <f>IFERROR(VLOOKUP(CONCATENATE($B67,F$8),Hoja3!$A$2:$B$65536,2,FALSE),0)</f>
        <v>0</v>
      </c>
      <c r="G67" s="29">
        <f>IFERROR(VLOOKUP(CONCATENATE($B67,G$8),Hoja3!$A$2:$B$65536,2,FALSE),0)</f>
        <v>0</v>
      </c>
      <c r="H67" s="29">
        <f>IFERROR(VLOOKUP(CONCATENATE($B67,H$8),Hoja3!$A$2:$B$65536,2,FALSE),0)</f>
        <v>0</v>
      </c>
      <c r="I67" s="29">
        <f>IFERROR(VLOOKUP(CONCATENATE($B67,I$8),Hoja3!$A$2:$B$65536,2,FALSE),0)</f>
        <v>0</v>
      </c>
      <c r="J67" s="29">
        <f>IFERROR(VLOOKUP(CONCATENATE($B67,J$8),Hoja3!$A$2:$B$65536,2,FALSE),0)</f>
        <v>0</v>
      </c>
      <c r="K67" s="29">
        <f>IFERROR(VLOOKUP(CONCATENATE($B67,K$8),Hoja3!$A$2:$B$65536,2,FALSE),0)</f>
        <v>0</v>
      </c>
      <c r="L67" s="29">
        <f>IFERROR(VLOOKUP(CONCATENATE($B67,L$8),Hoja3!$A$2:$B$65536,2,FALSE),0)</f>
        <v>0</v>
      </c>
      <c r="M67" s="29">
        <f>IFERROR(VLOOKUP(CONCATENATE($B67,M$8),Hoja3!$A$2:$B$65536,2,FALSE),0)</f>
        <v>0</v>
      </c>
      <c r="N67" s="29">
        <f>IFERROR(VLOOKUP(CONCATENATE($B67,N$8),Hoja3!$A$2:$B$65536,2,FALSE),0)</f>
        <v>0</v>
      </c>
      <c r="O67" s="29">
        <f>IFERROR(VLOOKUP(CONCATENATE($B67,O$8),Hoja3!$A$2:$B$65536,2,FALSE),0)</f>
        <v>0</v>
      </c>
      <c r="P67" s="29">
        <f>IFERROR(VLOOKUP(CONCATENATE($B67,P$8),Hoja3!$A$2:$B$65536,2,FALSE),0)</f>
        <v>0</v>
      </c>
      <c r="Q67" s="29">
        <f>IFERROR(VLOOKUP(CONCATENATE($B67,Q$8),Hoja3!$A$2:$B$65536,2,FALSE),0)</f>
        <v>0</v>
      </c>
      <c r="R67" s="29">
        <f>IFERROR(VLOOKUP(CONCATENATE($B67,R$8),Hoja3!$A$2:$B$65536,2,FALSE),0)</f>
        <v>0</v>
      </c>
      <c r="S67" s="29">
        <f t="shared" si="2"/>
        <v>0</v>
      </c>
      <c r="T67" s="29">
        <f t="shared" si="3"/>
        <v>0</v>
      </c>
      <c r="U67" s="29">
        <f t="shared" si="4"/>
        <v>0</v>
      </c>
      <c r="V67" s="29">
        <f t="shared" si="5"/>
        <v>0</v>
      </c>
      <c r="W67" s="29">
        <f t="shared" si="6"/>
        <v>0</v>
      </c>
      <c r="X67" s="29">
        <f>IFERROR(VLOOKUP(CONCATENATE($B67,X$8),Hoja3!$A$2:$B$65536,2,FALSE),0)</f>
        <v>0</v>
      </c>
      <c r="Y67" s="29">
        <f>IFERROR(VLOOKUP(CONCATENATE($B67,Y$8),Hoja3!$A$2:$B$65536,2,FALSE),0)</f>
        <v>0</v>
      </c>
      <c r="Z67" s="29">
        <f>IFERROR(VLOOKUP(CONCATENATE($B67,Z$8),Hoja3!$A$2:$B$65536,2,FALSE),0)</f>
        <v>0</v>
      </c>
      <c r="AA67" s="26"/>
    </row>
    <row r="68" spans="2:27">
      <c r="B68" s="63" t="s">
        <v>198</v>
      </c>
      <c r="C68" s="42" t="s">
        <v>105</v>
      </c>
      <c r="D68" s="29">
        <f>IFERROR(VLOOKUP(CONCATENATE($B68,D$8),Hoja3!$A$2:$B$65536,2,FALSE),0)</f>
        <v>0</v>
      </c>
      <c r="E68" s="29">
        <f>IFERROR(VLOOKUP(CONCATENATE($B68,E$8),Hoja3!$A$2:$B$65536,2,FALSE),0)</f>
        <v>0</v>
      </c>
      <c r="F68" s="29">
        <f>IFERROR(VLOOKUP(CONCATENATE($B68,F$8),Hoja3!$A$2:$B$65536,2,FALSE),0)</f>
        <v>0</v>
      </c>
      <c r="G68" s="29">
        <f>IFERROR(VLOOKUP(CONCATENATE($B68,G$8),Hoja3!$A$2:$B$65536,2,FALSE),0)</f>
        <v>0</v>
      </c>
      <c r="H68" s="29">
        <f>IFERROR(VLOOKUP(CONCATENATE($B68,H$8),Hoja3!$A$2:$B$65536,2,FALSE),0)</f>
        <v>0</v>
      </c>
      <c r="I68" s="29">
        <f>IFERROR(VLOOKUP(CONCATENATE($B68,I$8),Hoja3!$A$2:$B$65536,2,FALSE),0)</f>
        <v>0</v>
      </c>
      <c r="J68" s="29">
        <f>IFERROR(VLOOKUP(CONCATENATE($B68,J$8),Hoja3!$A$2:$B$65536,2,FALSE),0)</f>
        <v>0</v>
      </c>
      <c r="K68" s="29">
        <f>IFERROR(VLOOKUP(CONCATENATE($B68,K$8),Hoja3!$A$2:$B$65536,2,FALSE),0)</f>
        <v>0</v>
      </c>
      <c r="L68" s="29">
        <f>IFERROR(VLOOKUP(CONCATENATE($B68,L$8),Hoja3!$A$2:$B$65536,2,FALSE),0)</f>
        <v>0</v>
      </c>
      <c r="M68" s="29">
        <f>IFERROR(VLOOKUP(CONCATENATE($B68,M$8),Hoja3!$A$2:$B$65536,2,FALSE),0)</f>
        <v>0</v>
      </c>
      <c r="N68" s="29">
        <f>IFERROR(VLOOKUP(CONCATENATE($B68,N$8),Hoja3!$A$2:$B$65536,2,FALSE),0)</f>
        <v>0</v>
      </c>
      <c r="O68" s="29">
        <f>IFERROR(VLOOKUP(CONCATENATE($B68,O$8),Hoja3!$A$2:$B$65536,2,FALSE),0)</f>
        <v>0</v>
      </c>
      <c r="P68" s="29">
        <f>IFERROR(VLOOKUP(CONCATENATE($B68,P$8),Hoja3!$A$2:$B$65536,2,FALSE),0)</f>
        <v>0</v>
      </c>
      <c r="Q68" s="29">
        <f>IFERROR(VLOOKUP(CONCATENATE($B68,Q$8),Hoja3!$A$2:$B$65536,2,FALSE),0)</f>
        <v>0</v>
      </c>
      <c r="R68" s="29">
        <f>IFERROR(VLOOKUP(CONCATENATE($B68,R$8),Hoja3!$A$2:$B$65536,2,FALSE),0)</f>
        <v>0</v>
      </c>
      <c r="S68" s="32">
        <f t="shared" si="2"/>
        <v>0</v>
      </c>
      <c r="T68" s="32">
        <f t="shared" si="3"/>
        <v>0</v>
      </c>
      <c r="U68" s="32">
        <f t="shared" si="4"/>
        <v>0</v>
      </c>
      <c r="V68" s="32">
        <f t="shared" si="5"/>
        <v>0</v>
      </c>
      <c r="W68" s="32">
        <f t="shared" si="6"/>
        <v>0</v>
      </c>
      <c r="X68" s="29">
        <f>IFERROR(VLOOKUP(CONCATENATE($B68,X$8),Hoja3!$A$2:$B$65536,2,FALSE),0)</f>
        <v>0</v>
      </c>
      <c r="Y68" s="29">
        <f>IFERROR(VLOOKUP(CONCATENATE($B68,Y$8),Hoja3!$A$2:$B$65536,2,FALSE),0)</f>
        <v>0</v>
      </c>
      <c r="Z68" s="29">
        <f>IFERROR(VLOOKUP(CONCATENATE($B68,Z$8),Hoja3!$A$2:$B$65536,2,FALSE),0)</f>
        <v>0</v>
      </c>
      <c r="AA68" s="26"/>
    </row>
    <row r="69" spans="2:27">
      <c r="C69" s="24" t="s">
        <v>106</v>
      </c>
      <c r="D69" s="25">
        <f>SUM(D70:D73)</f>
        <v>0</v>
      </c>
      <c r="E69" s="25">
        <f t="shared" ref="E69:R69" si="26">SUM(E70:E73)</f>
        <v>0</v>
      </c>
      <c r="F69" s="25">
        <f t="shared" si="26"/>
        <v>0</v>
      </c>
      <c r="G69" s="25">
        <f t="shared" si="26"/>
        <v>0</v>
      </c>
      <c r="H69" s="25">
        <f t="shared" si="26"/>
        <v>0</v>
      </c>
      <c r="I69" s="25">
        <f t="shared" si="26"/>
        <v>0</v>
      </c>
      <c r="J69" s="25">
        <f t="shared" si="26"/>
        <v>0</v>
      </c>
      <c r="K69" s="25">
        <f t="shared" si="26"/>
        <v>0</v>
      </c>
      <c r="L69" s="25">
        <f t="shared" si="26"/>
        <v>0</v>
      </c>
      <c r="M69" s="25">
        <f t="shared" si="26"/>
        <v>0</v>
      </c>
      <c r="N69" s="25">
        <f t="shared" si="26"/>
        <v>0</v>
      </c>
      <c r="O69" s="25">
        <f t="shared" si="26"/>
        <v>0</v>
      </c>
      <c r="P69" s="25">
        <f t="shared" si="26"/>
        <v>0</v>
      </c>
      <c r="Q69" s="25">
        <f t="shared" si="26"/>
        <v>0</v>
      </c>
      <c r="R69" s="25">
        <f t="shared" si="26"/>
        <v>0</v>
      </c>
      <c r="S69" s="25">
        <f t="shared" si="2"/>
        <v>0</v>
      </c>
      <c r="T69" s="25">
        <f t="shared" si="3"/>
        <v>0</v>
      </c>
      <c r="U69" s="25">
        <f t="shared" si="4"/>
        <v>0</v>
      </c>
      <c r="V69" s="25">
        <f t="shared" si="5"/>
        <v>0</v>
      </c>
      <c r="W69" s="25">
        <f t="shared" si="6"/>
        <v>0</v>
      </c>
      <c r="X69" s="25">
        <f t="shared" ref="X69:Z69" si="27">+X70+X71+X72+X73</f>
        <v>0</v>
      </c>
      <c r="Y69" s="25">
        <f t="shared" si="27"/>
        <v>0</v>
      </c>
      <c r="Z69" s="25">
        <f t="shared" si="27"/>
        <v>0</v>
      </c>
      <c r="AA69" s="26"/>
    </row>
    <row r="70" spans="2:27">
      <c r="B70" s="63" t="s">
        <v>199</v>
      </c>
      <c r="C70" s="30" t="s">
        <v>107</v>
      </c>
      <c r="D70" s="29">
        <f>IFERROR(VLOOKUP(CONCATENATE($B70,D$8),Hoja3!$A$2:$B$65536,2,FALSE),0)</f>
        <v>0</v>
      </c>
      <c r="E70" s="29">
        <f>IFERROR(VLOOKUP(CONCATENATE($B70,E$8),Hoja3!$A$2:$B$65536,2,FALSE),0)</f>
        <v>0</v>
      </c>
      <c r="F70" s="29">
        <f>IFERROR(VLOOKUP(CONCATENATE($B70,F$8),Hoja3!$A$2:$B$65536,2,FALSE),0)</f>
        <v>0</v>
      </c>
      <c r="G70" s="29">
        <f>IFERROR(VLOOKUP(CONCATENATE($B70,G$8),Hoja3!$A$2:$B$65536,2,FALSE),0)</f>
        <v>0</v>
      </c>
      <c r="H70" s="29">
        <f>IFERROR(VLOOKUP(CONCATENATE($B70,H$8),Hoja3!$A$2:$B$65536,2,FALSE),0)</f>
        <v>0</v>
      </c>
      <c r="I70" s="29">
        <f>IFERROR(VLOOKUP(CONCATENATE($B70,I$8),Hoja3!$A$2:$B$65536,2,FALSE),0)</f>
        <v>0</v>
      </c>
      <c r="J70" s="29">
        <f>IFERROR(VLOOKUP(CONCATENATE($B70,J$8),Hoja3!$A$2:$B$65536,2,FALSE),0)</f>
        <v>0</v>
      </c>
      <c r="K70" s="29">
        <f>IFERROR(VLOOKUP(CONCATENATE($B70,K$8),Hoja3!$A$2:$B$65536,2,FALSE),0)</f>
        <v>0</v>
      </c>
      <c r="L70" s="29">
        <f>IFERROR(VLOOKUP(CONCATENATE($B70,L$8),Hoja3!$A$2:$B$65536,2,FALSE),0)</f>
        <v>0</v>
      </c>
      <c r="M70" s="29">
        <f>IFERROR(VLOOKUP(CONCATENATE($B70,M$8),Hoja3!$A$2:$B$65536,2,FALSE),0)</f>
        <v>0</v>
      </c>
      <c r="N70" s="29">
        <f>IFERROR(VLOOKUP(CONCATENATE($B70,N$8),Hoja3!$A$2:$B$65536,2,FALSE),0)</f>
        <v>0</v>
      </c>
      <c r="O70" s="29">
        <f>IFERROR(VLOOKUP(CONCATENATE($B70,O$8),Hoja3!$A$2:$B$65536,2,FALSE),0)</f>
        <v>0</v>
      </c>
      <c r="P70" s="29">
        <f>IFERROR(VLOOKUP(CONCATENATE($B70,P$8),Hoja3!$A$2:$B$65536,2,FALSE),0)</f>
        <v>0</v>
      </c>
      <c r="Q70" s="29">
        <f>IFERROR(VLOOKUP(CONCATENATE($B70,Q$8),Hoja3!$A$2:$B$65536,2,FALSE),0)</f>
        <v>0</v>
      </c>
      <c r="R70" s="29">
        <f>IFERROR(VLOOKUP(CONCATENATE($B70,R$8),Hoja3!$A$2:$B$65536,2,FALSE),0)</f>
        <v>0</v>
      </c>
      <c r="S70" s="29">
        <f t="shared" si="2"/>
        <v>0</v>
      </c>
      <c r="T70" s="29">
        <f t="shared" si="3"/>
        <v>0</v>
      </c>
      <c r="U70" s="29">
        <f t="shared" si="4"/>
        <v>0</v>
      </c>
      <c r="V70" s="29">
        <f t="shared" si="5"/>
        <v>0</v>
      </c>
      <c r="W70" s="29">
        <f t="shared" si="6"/>
        <v>0</v>
      </c>
      <c r="X70" s="29">
        <f>IFERROR(VLOOKUP(CONCATENATE($B70,X$8),Hoja3!$A$2:$B$65536,2,FALSE),0)</f>
        <v>0</v>
      </c>
      <c r="Y70" s="29">
        <f>IFERROR(VLOOKUP(CONCATENATE($B70,Y$8),Hoja3!$A$2:$B$65536,2,FALSE),0)</f>
        <v>0</v>
      </c>
      <c r="Z70" s="29">
        <f>IFERROR(VLOOKUP(CONCATENATE($B70,Z$8),Hoja3!$A$2:$B$65536,2,FALSE),0)</f>
        <v>0</v>
      </c>
      <c r="AA70" s="26"/>
    </row>
    <row r="71" spans="2:27">
      <c r="B71" s="63" t="s">
        <v>200</v>
      </c>
      <c r="C71" s="30" t="s">
        <v>108</v>
      </c>
      <c r="D71" s="29">
        <f>IFERROR(VLOOKUP(CONCATENATE($B71,D$8),Hoja3!$A$2:$B$65536,2,FALSE),0)</f>
        <v>0</v>
      </c>
      <c r="E71" s="29">
        <f>IFERROR(VLOOKUP(CONCATENATE($B71,E$8),Hoja3!$A$2:$B$65536,2,FALSE),0)</f>
        <v>0</v>
      </c>
      <c r="F71" s="29">
        <f>IFERROR(VLOOKUP(CONCATENATE($B71,F$8),Hoja3!$A$2:$B$65536,2,FALSE),0)</f>
        <v>0</v>
      </c>
      <c r="G71" s="29">
        <f>IFERROR(VLOOKUP(CONCATENATE($B71,G$8),Hoja3!$A$2:$B$65536,2,FALSE),0)</f>
        <v>0</v>
      </c>
      <c r="H71" s="29">
        <f>IFERROR(VLOOKUP(CONCATENATE($B71,H$8),Hoja3!$A$2:$B$65536,2,FALSE),0)</f>
        <v>0</v>
      </c>
      <c r="I71" s="29">
        <f>IFERROR(VLOOKUP(CONCATENATE($B71,I$8),Hoja3!$A$2:$B$65536,2,FALSE),0)</f>
        <v>0</v>
      </c>
      <c r="J71" s="29">
        <f>IFERROR(VLOOKUP(CONCATENATE($B71,J$8),Hoja3!$A$2:$B$65536,2,FALSE),0)</f>
        <v>0</v>
      </c>
      <c r="K71" s="29">
        <f>IFERROR(VLOOKUP(CONCATENATE($B71,K$8),Hoja3!$A$2:$B$65536,2,FALSE),0)</f>
        <v>0</v>
      </c>
      <c r="L71" s="29">
        <f>IFERROR(VLOOKUP(CONCATENATE($B71,L$8),Hoja3!$A$2:$B$65536,2,FALSE),0)</f>
        <v>0</v>
      </c>
      <c r="M71" s="29">
        <f>IFERROR(VLOOKUP(CONCATENATE($B71,M$8),Hoja3!$A$2:$B$65536,2,FALSE),0)</f>
        <v>0</v>
      </c>
      <c r="N71" s="29">
        <f>IFERROR(VLOOKUP(CONCATENATE($B71,N$8),Hoja3!$A$2:$B$65536,2,FALSE),0)</f>
        <v>0</v>
      </c>
      <c r="O71" s="29">
        <f>IFERROR(VLOOKUP(CONCATENATE($B71,O$8),Hoja3!$A$2:$B$65536,2,FALSE),0)</f>
        <v>0</v>
      </c>
      <c r="P71" s="29">
        <f>IFERROR(VLOOKUP(CONCATENATE($B71,P$8),Hoja3!$A$2:$B$65536,2,FALSE),0)</f>
        <v>0</v>
      </c>
      <c r="Q71" s="29">
        <f>IFERROR(VLOOKUP(CONCATENATE($B71,Q$8),Hoja3!$A$2:$B$65536,2,FALSE),0)</f>
        <v>0</v>
      </c>
      <c r="R71" s="29">
        <f>IFERROR(VLOOKUP(CONCATENATE($B71,R$8),Hoja3!$A$2:$B$65536,2,FALSE),0)</f>
        <v>0</v>
      </c>
      <c r="S71" s="31">
        <f t="shared" si="2"/>
        <v>0</v>
      </c>
      <c r="T71" s="31">
        <f t="shared" si="3"/>
        <v>0</v>
      </c>
      <c r="U71" s="31">
        <f t="shared" si="4"/>
        <v>0</v>
      </c>
      <c r="V71" s="31">
        <f t="shared" si="5"/>
        <v>0</v>
      </c>
      <c r="W71" s="31">
        <f t="shared" si="6"/>
        <v>0</v>
      </c>
      <c r="X71" s="29">
        <f>IFERROR(VLOOKUP(CONCATENATE($B71,X$8),Hoja3!$A$2:$B$65536,2,FALSE),0)</f>
        <v>0</v>
      </c>
      <c r="Y71" s="29">
        <f>IFERROR(VLOOKUP(CONCATENATE($B71,Y$8),Hoja3!$A$2:$B$65536,2,FALSE),0)</f>
        <v>0</v>
      </c>
      <c r="Z71" s="29">
        <f>IFERROR(VLOOKUP(CONCATENATE($B71,Z$8),Hoja3!$A$2:$B$65536,2,FALSE),0)</f>
        <v>0</v>
      </c>
      <c r="AA71" s="26"/>
    </row>
    <row r="72" spans="2:27">
      <c r="B72" s="63" t="s">
        <v>193</v>
      </c>
      <c r="C72" s="30" t="s">
        <v>109</v>
      </c>
      <c r="D72" s="29">
        <f>IFERROR(VLOOKUP(CONCATENATE($B72,D$8),Hoja3!$A$2:$B$65536,2,FALSE),0)</f>
        <v>0</v>
      </c>
      <c r="E72" s="29">
        <f>IFERROR(VLOOKUP(CONCATENATE($B72,E$8),Hoja3!$A$2:$B$65536,2,FALSE),0)</f>
        <v>0</v>
      </c>
      <c r="F72" s="29">
        <f>IFERROR(VLOOKUP(CONCATENATE($B72,F$8),Hoja3!$A$2:$B$65536,2,FALSE),0)</f>
        <v>0</v>
      </c>
      <c r="G72" s="29">
        <f>IFERROR(VLOOKUP(CONCATENATE($B72,G$8),Hoja3!$A$2:$B$65536,2,FALSE),0)</f>
        <v>0</v>
      </c>
      <c r="H72" s="29">
        <f>IFERROR(VLOOKUP(CONCATENATE($B72,H$8),Hoja3!$A$2:$B$65536,2,FALSE),0)</f>
        <v>0</v>
      </c>
      <c r="I72" s="29">
        <f>IFERROR(VLOOKUP(CONCATENATE($B72,I$8),Hoja3!$A$2:$B$65536,2,FALSE),0)</f>
        <v>0</v>
      </c>
      <c r="J72" s="29">
        <f>IFERROR(VLOOKUP(CONCATENATE($B72,J$8),Hoja3!$A$2:$B$65536,2,FALSE),0)</f>
        <v>0</v>
      </c>
      <c r="K72" s="29">
        <f>IFERROR(VLOOKUP(CONCATENATE($B72,K$8),Hoja3!$A$2:$B$65536,2,FALSE),0)</f>
        <v>0</v>
      </c>
      <c r="L72" s="29">
        <f>IFERROR(VLOOKUP(CONCATENATE($B72,L$8),Hoja3!$A$2:$B$65536,2,FALSE),0)</f>
        <v>0</v>
      </c>
      <c r="M72" s="29">
        <f>IFERROR(VLOOKUP(CONCATENATE($B72,M$8),Hoja3!$A$2:$B$65536,2,FALSE),0)</f>
        <v>0</v>
      </c>
      <c r="N72" s="29">
        <f>IFERROR(VLOOKUP(CONCATENATE($B72,N$8),Hoja3!$A$2:$B$65536,2,FALSE),0)</f>
        <v>0</v>
      </c>
      <c r="O72" s="29">
        <f>IFERROR(VLOOKUP(CONCATENATE($B72,O$8),Hoja3!$A$2:$B$65536,2,FALSE),0)</f>
        <v>0</v>
      </c>
      <c r="P72" s="29">
        <f>IFERROR(VLOOKUP(CONCATENATE($B72,P$8),Hoja3!$A$2:$B$65536,2,FALSE),0)</f>
        <v>0</v>
      </c>
      <c r="Q72" s="29">
        <f>IFERROR(VLOOKUP(CONCATENATE($B72,Q$8),Hoja3!$A$2:$B$65536,2,FALSE),0)</f>
        <v>0</v>
      </c>
      <c r="R72" s="29">
        <f>IFERROR(VLOOKUP(CONCATENATE($B72,R$8),Hoja3!$A$2:$B$65536,2,FALSE),0)</f>
        <v>0</v>
      </c>
      <c r="S72" s="31">
        <f t="shared" si="2"/>
        <v>0</v>
      </c>
      <c r="T72" s="31">
        <f t="shared" si="3"/>
        <v>0</v>
      </c>
      <c r="U72" s="31">
        <f t="shared" si="4"/>
        <v>0</v>
      </c>
      <c r="V72" s="31">
        <f t="shared" si="5"/>
        <v>0</v>
      </c>
      <c r="W72" s="31">
        <f t="shared" si="6"/>
        <v>0</v>
      </c>
      <c r="X72" s="29">
        <f>IFERROR(VLOOKUP(CONCATENATE($B72,X$8),Hoja3!$A$2:$B$65536,2,FALSE),0)</f>
        <v>0</v>
      </c>
      <c r="Y72" s="29">
        <f>IFERROR(VLOOKUP(CONCATENATE($B72,Y$8),Hoja3!$A$2:$B$65536,2,FALSE),0)</f>
        <v>0</v>
      </c>
      <c r="Z72" s="29">
        <f>IFERROR(VLOOKUP(CONCATENATE($B72,Z$8),Hoja3!$A$2:$B$65536,2,FALSE),0)</f>
        <v>0</v>
      </c>
      <c r="AA72" s="26"/>
    </row>
    <row r="73" spans="2:27">
      <c r="C73" s="38" t="s">
        <v>110</v>
      </c>
      <c r="D73" s="41">
        <f>SUM(D74:D75)</f>
        <v>0</v>
      </c>
      <c r="E73" s="41">
        <f t="shared" ref="E73:R73" si="28">SUM(E74:E75)</f>
        <v>0</v>
      </c>
      <c r="F73" s="41">
        <f t="shared" si="28"/>
        <v>0</v>
      </c>
      <c r="G73" s="41">
        <f t="shared" si="28"/>
        <v>0</v>
      </c>
      <c r="H73" s="41">
        <f t="shared" si="28"/>
        <v>0</v>
      </c>
      <c r="I73" s="41">
        <f t="shared" si="28"/>
        <v>0</v>
      </c>
      <c r="J73" s="41">
        <f t="shared" si="28"/>
        <v>0</v>
      </c>
      <c r="K73" s="41">
        <f t="shared" si="28"/>
        <v>0</v>
      </c>
      <c r="L73" s="41">
        <f t="shared" si="28"/>
        <v>0</v>
      </c>
      <c r="M73" s="41">
        <f t="shared" si="28"/>
        <v>0</v>
      </c>
      <c r="N73" s="41">
        <f t="shared" si="28"/>
        <v>0</v>
      </c>
      <c r="O73" s="41">
        <f t="shared" si="28"/>
        <v>0</v>
      </c>
      <c r="P73" s="41">
        <f t="shared" si="28"/>
        <v>0</v>
      </c>
      <c r="Q73" s="41">
        <f t="shared" si="28"/>
        <v>0</v>
      </c>
      <c r="R73" s="41">
        <f t="shared" si="28"/>
        <v>0</v>
      </c>
      <c r="S73" s="41">
        <f t="shared" si="2"/>
        <v>0</v>
      </c>
      <c r="T73" s="41">
        <f t="shared" si="3"/>
        <v>0</v>
      </c>
      <c r="U73" s="41">
        <f t="shared" si="4"/>
        <v>0</v>
      </c>
      <c r="V73" s="41">
        <f t="shared" si="5"/>
        <v>0</v>
      </c>
      <c r="W73" s="41">
        <f t="shared" si="6"/>
        <v>0</v>
      </c>
      <c r="X73" s="29">
        <f>IFERROR(VLOOKUP(CONCATENATE($B73,X$8),Hoja3!$A$2:$B$65536,2,FALSE),0)</f>
        <v>0</v>
      </c>
      <c r="Y73" s="29">
        <f>IFERROR(VLOOKUP(CONCATENATE($B73,Y$8),Hoja3!$A$2:$B$65536,2,FALSE),0)</f>
        <v>0</v>
      </c>
      <c r="Z73" s="29">
        <f>IFERROR(VLOOKUP(CONCATENATE($B73,Z$8),Hoja3!$A$2:$B$65536,2,FALSE),0)</f>
        <v>0</v>
      </c>
      <c r="AA73" s="26"/>
    </row>
    <row r="74" spans="2:27">
      <c r="B74" s="63" t="s">
        <v>186</v>
      </c>
      <c r="C74" s="30" t="s">
        <v>111</v>
      </c>
      <c r="D74" s="29">
        <f>IFERROR(VLOOKUP(CONCATENATE($B74,D$8),Hoja3!$A$2:$B$65536,2,FALSE),0)</f>
        <v>0</v>
      </c>
      <c r="E74" s="29">
        <f>IFERROR(VLOOKUP(CONCATENATE($B74,E$8),Hoja3!$A$2:$B$65536,2,FALSE),0)</f>
        <v>0</v>
      </c>
      <c r="F74" s="29">
        <f>IFERROR(VLOOKUP(CONCATENATE($B74,F$8),Hoja3!$A$2:$B$65536,2,FALSE),0)</f>
        <v>0</v>
      </c>
      <c r="G74" s="29">
        <f>IFERROR(VLOOKUP(CONCATENATE($B74,G$8),Hoja3!$A$2:$B$65536,2,FALSE),0)</f>
        <v>0</v>
      </c>
      <c r="H74" s="29">
        <f>IFERROR(VLOOKUP(CONCATENATE($B74,H$8),Hoja3!$A$2:$B$65536,2,FALSE),0)</f>
        <v>0</v>
      </c>
      <c r="I74" s="29">
        <f>IFERROR(VLOOKUP(CONCATENATE($B74,I$8),Hoja3!$A$2:$B$65536,2,FALSE),0)</f>
        <v>0</v>
      </c>
      <c r="J74" s="29">
        <f>IFERROR(VLOOKUP(CONCATENATE($B74,J$8),Hoja3!$A$2:$B$65536,2,FALSE),0)</f>
        <v>0</v>
      </c>
      <c r="K74" s="29">
        <f>IFERROR(VLOOKUP(CONCATENATE($B74,K$8),Hoja3!$A$2:$B$65536,2,FALSE),0)</f>
        <v>0</v>
      </c>
      <c r="L74" s="29">
        <f>IFERROR(VLOOKUP(CONCATENATE($B74,L$8),Hoja3!$A$2:$B$65536,2,FALSE),0)</f>
        <v>0</v>
      </c>
      <c r="M74" s="29">
        <f>IFERROR(VLOOKUP(CONCATENATE($B74,M$8),Hoja3!$A$2:$B$65536,2,FALSE),0)</f>
        <v>0</v>
      </c>
      <c r="N74" s="29">
        <f>IFERROR(VLOOKUP(CONCATENATE($B74,N$8),Hoja3!$A$2:$B$65536,2,FALSE),0)</f>
        <v>0</v>
      </c>
      <c r="O74" s="29">
        <f>IFERROR(VLOOKUP(CONCATENATE($B74,O$8),Hoja3!$A$2:$B$65536,2,FALSE),0)</f>
        <v>0</v>
      </c>
      <c r="P74" s="29">
        <f>IFERROR(VLOOKUP(CONCATENATE($B74,P$8),Hoja3!$A$2:$B$65536,2,FALSE),0)</f>
        <v>0</v>
      </c>
      <c r="Q74" s="29">
        <f>IFERROR(VLOOKUP(CONCATENATE($B74,Q$8),Hoja3!$A$2:$B$65536,2,FALSE),0)</f>
        <v>0</v>
      </c>
      <c r="R74" s="29">
        <f>IFERROR(VLOOKUP(CONCATENATE($B74,R$8),Hoja3!$A$2:$B$65536,2,FALSE),0)</f>
        <v>0</v>
      </c>
      <c r="S74" s="31">
        <f t="shared" si="2"/>
        <v>0</v>
      </c>
      <c r="T74" s="31">
        <f t="shared" si="3"/>
        <v>0</v>
      </c>
      <c r="U74" s="31">
        <f t="shared" si="4"/>
        <v>0</v>
      </c>
      <c r="V74" s="31">
        <f t="shared" si="5"/>
        <v>0</v>
      </c>
      <c r="W74" s="31">
        <f t="shared" si="6"/>
        <v>0</v>
      </c>
      <c r="X74" s="29">
        <f>IFERROR(VLOOKUP(CONCATENATE($B74,X$8),Hoja3!$A$2:$B$65536,2,FALSE),0)</f>
        <v>0</v>
      </c>
      <c r="Y74" s="29">
        <f>IFERROR(VLOOKUP(CONCATENATE($B74,Y$8),Hoja3!$A$2:$B$65536,2,FALSE),0)</f>
        <v>0</v>
      </c>
      <c r="Z74" s="29">
        <f>IFERROR(VLOOKUP(CONCATENATE($B74,Z$8),Hoja3!$A$2:$B$65536,2,FALSE),0)</f>
        <v>0</v>
      </c>
      <c r="AA74" s="26"/>
    </row>
    <row r="75" spans="2:27">
      <c r="B75" s="63" t="s">
        <v>149</v>
      </c>
      <c r="C75" s="30" t="s">
        <v>112</v>
      </c>
      <c r="D75" s="29">
        <f>IFERROR(VLOOKUP(CONCATENATE($B75,D$8),Hoja3!$A$2:$B$65536,2,FALSE),0)</f>
        <v>0</v>
      </c>
      <c r="E75" s="29">
        <f>IFERROR(VLOOKUP(CONCATENATE($B75,E$8),Hoja3!$A$2:$B$65536,2,FALSE),0)</f>
        <v>0</v>
      </c>
      <c r="F75" s="29">
        <f>IFERROR(VLOOKUP(CONCATENATE($B75,F$8),Hoja3!$A$2:$B$65536,2,FALSE),0)</f>
        <v>0</v>
      </c>
      <c r="G75" s="29">
        <f>IFERROR(VLOOKUP(CONCATENATE($B75,G$8),Hoja3!$A$2:$B$65536,2,FALSE),0)</f>
        <v>0</v>
      </c>
      <c r="H75" s="29">
        <f>IFERROR(VLOOKUP(CONCATENATE($B75,H$8),Hoja3!$A$2:$B$65536,2,FALSE),0)</f>
        <v>0</v>
      </c>
      <c r="I75" s="29">
        <f>IFERROR(VLOOKUP(CONCATENATE($B75,I$8),Hoja3!$A$2:$B$65536,2,FALSE),0)</f>
        <v>0</v>
      </c>
      <c r="J75" s="29">
        <f>IFERROR(VLOOKUP(CONCATENATE($B75,J$8),Hoja3!$A$2:$B$65536,2,FALSE),0)</f>
        <v>0</v>
      </c>
      <c r="K75" s="29">
        <f>IFERROR(VLOOKUP(CONCATENATE($B75,K$8),Hoja3!$A$2:$B$65536,2,FALSE),0)</f>
        <v>0</v>
      </c>
      <c r="L75" s="29">
        <f>IFERROR(VLOOKUP(CONCATENATE($B75,L$8),Hoja3!$A$2:$B$65536,2,FALSE),0)</f>
        <v>0</v>
      </c>
      <c r="M75" s="29">
        <f>IFERROR(VLOOKUP(CONCATENATE($B75,M$8),Hoja3!$A$2:$B$65536,2,FALSE),0)</f>
        <v>0</v>
      </c>
      <c r="N75" s="29">
        <f>IFERROR(VLOOKUP(CONCATENATE($B75,N$8),Hoja3!$A$2:$B$65536,2,FALSE),0)</f>
        <v>0</v>
      </c>
      <c r="O75" s="29">
        <f>IFERROR(VLOOKUP(CONCATENATE($B75,O$8),Hoja3!$A$2:$B$65536,2,FALSE),0)</f>
        <v>0</v>
      </c>
      <c r="P75" s="29">
        <f>IFERROR(VLOOKUP(CONCATENATE($B75,P$8),Hoja3!$A$2:$B$65536,2,FALSE),0)</f>
        <v>0</v>
      </c>
      <c r="Q75" s="29">
        <f>IFERROR(VLOOKUP(CONCATENATE($B75,Q$8),Hoja3!$A$2:$B$65536,2,FALSE),0)</f>
        <v>0</v>
      </c>
      <c r="R75" s="29">
        <f>IFERROR(VLOOKUP(CONCATENATE($B75,R$8),Hoja3!$A$2:$B$65536,2,FALSE),0)</f>
        <v>0</v>
      </c>
      <c r="S75" s="32">
        <f t="shared" ref="S75:S119" si="29">SUM(G75:I75)</f>
        <v>0</v>
      </c>
      <c r="T75" s="32">
        <f t="shared" ref="T75:T119" si="30">SUM(J75:L75)</f>
        <v>0</v>
      </c>
      <c r="U75" s="32">
        <f t="shared" ref="U75:U119" si="31">SUM(M75:O75)</f>
        <v>0</v>
      </c>
      <c r="V75" s="32">
        <f t="shared" ref="V75:V119" si="32">SUM(P75:R75)</f>
        <v>0</v>
      </c>
      <c r="W75" s="32">
        <f t="shared" ref="W75:W119" si="33">SUM(G75:R75)</f>
        <v>0</v>
      </c>
      <c r="X75" s="29">
        <f>IFERROR(VLOOKUP(CONCATENATE($B75,X$8),Hoja3!$A$2:$B$65536,2,FALSE),0)</f>
        <v>0</v>
      </c>
      <c r="Y75" s="29">
        <f>IFERROR(VLOOKUP(CONCATENATE($B75,Y$8),Hoja3!$A$2:$B$65536,2,FALSE),0)</f>
        <v>0</v>
      </c>
      <c r="Z75" s="29">
        <f>IFERROR(VLOOKUP(CONCATENATE($B75,Z$8),Hoja3!$A$2:$B$65536,2,FALSE),0)</f>
        <v>0</v>
      </c>
      <c r="AA75" s="26"/>
    </row>
    <row r="76" spans="2:27">
      <c r="C76" s="37" t="s">
        <v>113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26"/>
    </row>
    <row r="77" spans="2:27">
      <c r="C77" s="24" t="s">
        <v>114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26"/>
    </row>
    <row r="78" spans="2:27">
      <c r="C78" s="24" t="s">
        <v>115</v>
      </c>
      <c r="D78" s="25">
        <f t="shared" ref="D78" si="34">+D10-D17</f>
        <v>0</v>
      </c>
      <c r="E78" s="25"/>
      <c r="F78" s="25">
        <f t="shared" ref="F78:Z78" si="35">+F10-F17</f>
        <v>0</v>
      </c>
      <c r="G78" s="25">
        <f t="shared" si="35"/>
        <v>0</v>
      </c>
      <c r="H78" s="25">
        <f t="shared" si="35"/>
        <v>0</v>
      </c>
      <c r="I78" s="25">
        <f t="shared" si="35"/>
        <v>0</v>
      </c>
      <c r="J78" s="25">
        <f t="shared" si="35"/>
        <v>0</v>
      </c>
      <c r="K78" s="25">
        <f t="shared" si="35"/>
        <v>0</v>
      </c>
      <c r="L78" s="25">
        <f t="shared" si="35"/>
        <v>0</v>
      </c>
      <c r="M78" s="25">
        <f t="shared" si="35"/>
        <v>0</v>
      </c>
      <c r="N78" s="25">
        <f t="shared" si="35"/>
        <v>0</v>
      </c>
      <c r="O78" s="25">
        <f t="shared" si="35"/>
        <v>0</v>
      </c>
      <c r="P78" s="25">
        <f t="shared" si="35"/>
        <v>0</v>
      </c>
      <c r="Q78" s="25">
        <f t="shared" si="35"/>
        <v>0</v>
      </c>
      <c r="R78" s="25">
        <f t="shared" si="35"/>
        <v>0</v>
      </c>
      <c r="S78" s="25">
        <f t="shared" si="29"/>
        <v>0</v>
      </c>
      <c r="T78" s="25">
        <f t="shared" si="30"/>
        <v>0</v>
      </c>
      <c r="U78" s="25">
        <f t="shared" si="31"/>
        <v>0</v>
      </c>
      <c r="V78" s="25">
        <f t="shared" si="32"/>
        <v>0</v>
      </c>
      <c r="W78" s="25">
        <f t="shared" si="33"/>
        <v>0</v>
      </c>
      <c r="X78" s="25">
        <f t="shared" si="35"/>
        <v>0</v>
      </c>
      <c r="Y78" s="25">
        <f t="shared" si="35"/>
        <v>0</v>
      </c>
      <c r="Z78" s="25">
        <f t="shared" si="35"/>
        <v>0</v>
      </c>
      <c r="AA78" s="26"/>
    </row>
    <row r="79" spans="2:27">
      <c r="C79" s="24" t="s">
        <v>116</v>
      </c>
      <c r="D79" s="25">
        <f t="shared" ref="D79" si="36">+D80+D83+D84</f>
        <v>0</v>
      </c>
      <c r="E79" s="25"/>
      <c r="F79" s="25">
        <f t="shared" ref="F79:Z79" si="37">+F80+F83+F84</f>
        <v>0</v>
      </c>
      <c r="G79" s="25">
        <f t="shared" si="37"/>
        <v>0</v>
      </c>
      <c r="H79" s="25">
        <f t="shared" si="37"/>
        <v>0</v>
      </c>
      <c r="I79" s="25">
        <f t="shared" si="37"/>
        <v>0</v>
      </c>
      <c r="J79" s="25">
        <f t="shared" si="37"/>
        <v>0</v>
      </c>
      <c r="K79" s="25">
        <f t="shared" si="37"/>
        <v>0</v>
      </c>
      <c r="L79" s="25">
        <f t="shared" si="37"/>
        <v>0</v>
      </c>
      <c r="M79" s="25">
        <f t="shared" si="37"/>
        <v>0</v>
      </c>
      <c r="N79" s="25">
        <f t="shared" si="37"/>
        <v>0</v>
      </c>
      <c r="O79" s="25">
        <f t="shared" si="37"/>
        <v>0</v>
      </c>
      <c r="P79" s="25">
        <f t="shared" si="37"/>
        <v>0</v>
      </c>
      <c r="Q79" s="25">
        <f t="shared" si="37"/>
        <v>0</v>
      </c>
      <c r="R79" s="25">
        <f t="shared" si="37"/>
        <v>0</v>
      </c>
      <c r="S79" s="25">
        <f t="shared" si="29"/>
        <v>0</v>
      </c>
      <c r="T79" s="25">
        <f t="shared" si="30"/>
        <v>0</v>
      </c>
      <c r="U79" s="25">
        <f t="shared" si="31"/>
        <v>0</v>
      </c>
      <c r="V79" s="25">
        <f t="shared" si="32"/>
        <v>0</v>
      </c>
      <c r="W79" s="25">
        <f t="shared" si="33"/>
        <v>0</v>
      </c>
      <c r="X79" s="25">
        <f t="shared" si="37"/>
        <v>0</v>
      </c>
      <c r="Y79" s="25">
        <f t="shared" si="37"/>
        <v>0</v>
      </c>
      <c r="Z79" s="25">
        <f t="shared" si="37"/>
        <v>0</v>
      </c>
      <c r="AA79" s="26"/>
    </row>
    <row r="80" spans="2:27">
      <c r="C80" s="24" t="s">
        <v>117</v>
      </c>
      <c r="D80" s="44">
        <f>SUM(D81:D82)</f>
        <v>0</v>
      </c>
      <c r="E80" s="44">
        <f t="shared" ref="E80:R80" si="38">SUM(E81:E82)</f>
        <v>0</v>
      </c>
      <c r="F80" s="44">
        <f t="shared" si="38"/>
        <v>0</v>
      </c>
      <c r="G80" s="44">
        <f t="shared" si="38"/>
        <v>0</v>
      </c>
      <c r="H80" s="44">
        <f t="shared" si="38"/>
        <v>0</v>
      </c>
      <c r="I80" s="44">
        <f t="shared" si="38"/>
        <v>0</v>
      </c>
      <c r="J80" s="44">
        <f t="shared" si="38"/>
        <v>0</v>
      </c>
      <c r="K80" s="44">
        <f t="shared" si="38"/>
        <v>0</v>
      </c>
      <c r="L80" s="44">
        <f t="shared" si="38"/>
        <v>0</v>
      </c>
      <c r="M80" s="44">
        <f t="shared" si="38"/>
        <v>0</v>
      </c>
      <c r="N80" s="44">
        <f t="shared" si="38"/>
        <v>0</v>
      </c>
      <c r="O80" s="44">
        <f t="shared" si="38"/>
        <v>0</v>
      </c>
      <c r="P80" s="44">
        <f t="shared" si="38"/>
        <v>0</v>
      </c>
      <c r="Q80" s="44">
        <f t="shared" si="38"/>
        <v>0</v>
      </c>
      <c r="R80" s="44">
        <f t="shared" si="38"/>
        <v>0</v>
      </c>
      <c r="S80" s="44">
        <f t="shared" si="29"/>
        <v>0</v>
      </c>
      <c r="T80" s="44">
        <f t="shared" si="30"/>
        <v>0</v>
      </c>
      <c r="U80" s="44">
        <f t="shared" si="31"/>
        <v>0</v>
      </c>
      <c r="V80" s="44">
        <f t="shared" si="32"/>
        <v>0</v>
      </c>
      <c r="W80" s="44">
        <f t="shared" si="33"/>
        <v>0</v>
      </c>
      <c r="X80" s="44">
        <f t="shared" ref="X80:Z80" si="39">+X81+X82</f>
        <v>0</v>
      </c>
      <c r="Y80" s="44">
        <f t="shared" si="39"/>
        <v>0</v>
      </c>
      <c r="Z80" s="44">
        <f t="shared" si="39"/>
        <v>0</v>
      </c>
      <c r="AA80" s="26"/>
    </row>
    <row r="81" spans="2:27">
      <c r="B81" s="63" t="s">
        <v>184</v>
      </c>
      <c r="C81" s="28" t="s">
        <v>118</v>
      </c>
      <c r="D81" s="29">
        <f>IFERROR(VLOOKUP(CONCATENATE($B81,D$8),Hoja3!$A$2:$B$65536,2,FALSE),0)</f>
        <v>0</v>
      </c>
      <c r="E81" s="29">
        <f>IFERROR(VLOOKUP(CONCATENATE($B81,E$8),Hoja3!$A$2:$B$65536,2,FALSE),0)</f>
        <v>0</v>
      </c>
      <c r="F81" s="29">
        <f>IFERROR(VLOOKUP(CONCATENATE($B81,F$8),Hoja3!$A$2:$B$65536,2,FALSE),0)</f>
        <v>0</v>
      </c>
      <c r="G81" s="29">
        <f>IFERROR(VLOOKUP(CONCATENATE($B81,G$8),Hoja3!$A$2:$B$65536,2,FALSE),0)</f>
        <v>0</v>
      </c>
      <c r="H81" s="29">
        <f>IFERROR(VLOOKUP(CONCATENATE($B81,H$8),Hoja3!$A$2:$B$65536,2,FALSE),0)</f>
        <v>0</v>
      </c>
      <c r="I81" s="29">
        <f>IFERROR(VLOOKUP(CONCATENATE($B81,I$8),Hoja3!$A$2:$B$65536,2,FALSE),0)</f>
        <v>0</v>
      </c>
      <c r="J81" s="29">
        <f>IFERROR(VLOOKUP(CONCATENATE($B81,J$8),Hoja3!$A$2:$B$65536,2,FALSE),0)</f>
        <v>0</v>
      </c>
      <c r="K81" s="29">
        <f>IFERROR(VLOOKUP(CONCATENATE($B81,K$8),Hoja3!$A$2:$B$65536,2,FALSE),0)</f>
        <v>0</v>
      </c>
      <c r="L81" s="29">
        <f>IFERROR(VLOOKUP(CONCATENATE($B81,L$8),Hoja3!$A$2:$B$65536,2,FALSE),0)</f>
        <v>0</v>
      </c>
      <c r="M81" s="29">
        <f>IFERROR(VLOOKUP(CONCATENATE($B81,M$8),Hoja3!$A$2:$B$65536,2,FALSE),0)</f>
        <v>0</v>
      </c>
      <c r="N81" s="29">
        <f>IFERROR(VLOOKUP(CONCATENATE($B81,N$8),Hoja3!$A$2:$B$65536,2,FALSE),0)</f>
        <v>0</v>
      </c>
      <c r="O81" s="29">
        <f>IFERROR(VLOOKUP(CONCATENATE($B81,O$8),Hoja3!$A$2:$B$65536,2,FALSE),0)</f>
        <v>0</v>
      </c>
      <c r="P81" s="29">
        <f>IFERROR(VLOOKUP(CONCATENATE($B81,P$8),Hoja3!$A$2:$B$65536,2,FALSE),0)</f>
        <v>0</v>
      </c>
      <c r="Q81" s="29">
        <f>IFERROR(VLOOKUP(CONCATENATE($B81,Q$8),Hoja3!$A$2:$B$65536,2,FALSE),0)</f>
        <v>0</v>
      </c>
      <c r="R81" s="29">
        <f>IFERROR(VLOOKUP(CONCATENATE($B81,R$8),Hoja3!$A$2:$B$65536,2,FALSE),0)</f>
        <v>0</v>
      </c>
      <c r="S81" s="29">
        <f t="shared" si="29"/>
        <v>0</v>
      </c>
      <c r="T81" s="29">
        <f t="shared" si="30"/>
        <v>0</v>
      </c>
      <c r="U81" s="29">
        <f t="shared" si="31"/>
        <v>0</v>
      </c>
      <c r="V81" s="29">
        <f t="shared" si="32"/>
        <v>0</v>
      </c>
      <c r="W81" s="29">
        <f t="shared" si="33"/>
        <v>0</v>
      </c>
      <c r="X81" s="29">
        <f>IFERROR(VLOOKUP(CONCATENATE($B81,X$8),Hoja3!$A$2:$B$65536,2,FALSE),0)</f>
        <v>0</v>
      </c>
      <c r="Y81" s="29">
        <f>IFERROR(VLOOKUP(CONCATENATE($B81,Y$8),Hoja3!$A$2:$B$65536,2,FALSE),0)</f>
        <v>0</v>
      </c>
      <c r="Z81" s="29">
        <f>IFERROR(VLOOKUP(CONCATENATE($B81,Z$8),Hoja3!$A$2:$B$65536,2,FALSE),0)</f>
        <v>0</v>
      </c>
      <c r="AA81" s="26"/>
    </row>
    <row r="82" spans="2:27">
      <c r="B82" s="63" t="s">
        <v>201</v>
      </c>
      <c r="C82" s="30" t="s">
        <v>119</v>
      </c>
      <c r="D82" s="29">
        <f>IFERROR(VLOOKUP(CONCATENATE($B82,D$8),Hoja3!$A$2:$B$65536,2,FALSE),0)</f>
        <v>0</v>
      </c>
      <c r="E82" s="29">
        <f>IFERROR(VLOOKUP(CONCATENATE($B82,E$8),Hoja3!$A$2:$B$65536,2,FALSE),0)</f>
        <v>0</v>
      </c>
      <c r="F82" s="29">
        <f>IFERROR(VLOOKUP(CONCATENATE($B82,F$8),Hoja3!$A$2:$B$65536,2,FALSE),0)</f>
        <v>0</v>
      </c>
      <c r="G82" s="29">
        <f>IFERROR(VLOOKUP(CONCATENATE($B82,G$8),Hoja3!$A$2:$B$65536,2,FALSE),0)</f>
        <v>0</v>
      </c>
      <c r="H82" s="29">
        <f>IFERROR(VLOOKUP(CONCATENATE($B82,H$8),Hoja3!$A$2:$B$65536,2,FALSE),0)</f>
        <v>0</v>
      </c>
      <c r="I82" s="29">
        <f>IFERROR(VLOOKUP(CONCATENATE($B82,I$8),Hoja3!$A$2:$B$65536,2,FALSE),0)</f>
        <v>0</v>
      </c>
      <c r="J82" s="29">
        <f>IFERROR(VLOOKUP(CONCATENATE($B82,J$8),Hoja3!$A$2:$B$65536,2,FALSE),0)</f>
        <v>0</v>
      </c>
      <c r="K82" s="29">
        <f>IFERROR(VLOOKUP(CONCATENATE($B82,K$8),Hoja3!$A$2:$B$65536,2,FALSE),0)</f>
        <v>0</v>
      </c>
      <c r="L82" s="29">
        <f>IFERROR(VLOOKUP(CONCATENATE($B82,L$8),Hoja3!$A$2:$B$65536,2,FALSE),0)</f>
        <v>0</v>
      </c>
      <c r="M82" s="29">
        <f>IFERROR(VLOOKUP(CONCATENATE($B82,M$8),Hoja3!$A$2:$B$65536,2,FALSE),0)</f>
        <v>0</v>
      </c>
      <c r="N82" s="29">
        <f>IFERROR(VLOOKUP(CONCATENATE($B82,N$8),Hoja3!$A$2:$B$65536,2,FALSE),0)</f>
        <v>0</v>
      </c>
      <c r="O82" s="29">
        <f>IFERROR(VLOOKUP(CONCATENATE($B82,O$8),Hoja3!$A$2:$B$65536,2,FALSE),0)</f>
        <v>0</v>
      </c>
      <c r="P82" s="29">
        <f>IFERROR(VLOOKUP(CONCATENATE($B82,P$8),Hoja3!$A$2:$B$65536,2,FALSE),0)</f>
        <v>0</v>
      </c>
      <c r="Q82" s="29">
        <f>IFERROR(VLOOKUP(CONCATENATE($B82,Q$8),Hoja3!$A$2:$B$65536,2,FALSE),0)</f>
        <v>0</v>
      </c>
      <c r="R82" s="29">
        <f>IFERROR(VLOOKUP(CONCATENATE($B82,R$8),Hoja3!$A$2:$B$65536,2,FALSE),0)</f>
        <v>0</v>
      </c>
      <c r="S82" s="32">
        <f t="shared" si="29"/>
        <v>0</v>
      </c>
      <c r="T82" s="32">
        <f t="shared" si="30"/>
        <v>0</v>
      </c>
      <c r="U82" s="32">
        <f t="shared" si="31"/>
        <v>0</v>
      </c>
      <c r="V82" s="32">
        <f t="shared" si="32"/>
        <v>0</v>
      </c>
      <c r="W82" s="32">
        <f t="shared" si="33"/>
        <v>0</v>
      </c>
      <c r="X82" s="29">
        <f>IFERROR(VLOOKUP(CONCATENATE($B82,X$8),Hoja3!$A$2:$B$65536,2,FALSE),0)</f>
        <v>0</v>
      </c>
      <c r="Y82" s="29">
        <f>IFERROR(VLOOKUP(CONCATENATE($B82,Y$8),Hoja3!$A$2:$B$65536,2,FALSE),0)</f>
        <v>0</v>
      </c>
      <c r="Z82" s="29">
        <f>IFERROR(VLOOKUP(CONCATENATE($B82,Z$8),Hoja3!$A$2:$B$65536,2,FALSE),0)</f>
        <v>0</v>
      </c>
      <c r="AA82" s="26"/>
    </row>
    <row r="83" spans="2:27">
      <c r="B83" s="63" t="s">
        <v>202</v>
      </c>
      <c r="C83" s="45" t="s">
        <v>120</v>
      </c>
      <c r="D83" s="29">
        <f>IFERROR(VLOOKUP(CONCATENATE($B83,D$8),Hoja3!$A$2:$B$65536,2,FALSE),0)</f>
        <v>0</v>
      </c>
      <c r="E83" s="29">
        <f>IFERROR(VLOOKUP(CONCATENATE($B83,E$8),Hoja3!$A$2:$B$65536,2,FALSE),0)</f>
        <v>0</v>
      </c>
      <c r="F83" s="29">
        <f>IFERROR(VLOOKUP(CONCATENATE($B83,F$8),Hoja3!$A$2:$B$65536,2,FALSE),0)</f>
        <v>0</v>
      </c>
      <c r="G83" s="29">
        <f>IFERROR(VLOOKUP(CONCATENATE($B83,G$8),Hoja3!$A$2:$B$65536,2,FALSE),0)</f>
        <v>0</v>
      </c>
      <c r="H83" s="29">
        <f>IFERROR(VLOOKUP(CONCATENATE($B83,H$8),Hoja3!$A$2:$B$65536,2,FALSE),0)</f>
        <v>0</v>
      </c>
      <c r="I83" s="29">
        <f>IFERROR(VLOOKUP(CONCATENATE($B83,I$8),Hoja3!$A$2:$B$65536,2,FALSE),0)</f>
        <v>0</v>
      </c>
      <c r="J83" s="29">
        <f>IFERROR(VLOOKUP(CONCATENATE($B83,J$8),Hoja3!$A$2:$B$65536,2,FALSE),0)</f>
        <v>0</v>
      </c>
      <c r="K83" s="29">
        <f>IFERROR(VLOOKUP(CONCATENATE($B83,K$8),Hoja3!$A$2:$B$65536,2,FALSE),0)</f>
        <v>0</v>
      </c>
      <c r="L83" s="29">
        <f>IFERROR(VLOOKUP(CONCATENATE($B83,L$8),Hoja3!$A$2:$B$65536,2,FALSE),0)</f>
        <v>0</v>
      </c>
      <c r="M83" s="29">
        <f>IFERROR(VLOOKUP(CONCATENATE($B83,M$8),Hoja3!$A$2:$B$65536,2,FALSE),0)</f>
        <v>0</v>
      </c>
      <c r="N83" s="29">
        <f>IFERROR(VLOOKUP(CONCATENATE($B83,N$8),Hoja3!$A$2:$B$65536,2,FALSE),0)</f>
        <v>0</v>
      </c>
      <c r="O83" s="29">
        <f>IFERROR(VLOOKUP(CONCATENATE($B83,O$8),Hoja3!$A$2:$B$65536,2,FALSE),0)</f>
        <v>0</v>
      </c>
      <c r="P83" s="29">
        <f>IFERROR(VLOOKUP(CONCATENATE($B83,P$8),Hoja3!$A$2:$B$65536,2,FALSE),0)</f>
        <v>0</v>
      </c>
      <c r="Q83" s="29">
        <f>IFERROR(VLOOKUP(CONCATENATE($B83,Q$8),Hoja3!$A$2:$B$65536,2,FALSE),0)</f>
        <v>0</v>
      </c>
      <c r="R83" s="29">
        <f>IFERROR(VLOOKUP(CONCATENATE($B83,R$8),Hoja3!$A$2:$B$65536,2,FALSE),0)</f>
        <v>0</v>
      </c>
      <c r="S83" s="29">
        <f t="shared" si="29"/>
        <v>0</v>
      </c>
      <c r="T83" s="29">
        <f t="shared" si="30"/>
        <v>0</v>
      </c>
      <c r="U83" s="29">
        <f t="shared" si="31"/>
        <v>0</v>
      </c>
      <c r="V83" s="29">
        <f t="shared" si="32"/>
        <v>0</v>
      </c>
      <c r="W83" s="29">
        <f t="shared" si="33"/>
        <v>0</v>
      </c>
      <c r="X83" s="29">
        <f>IFERROR(VLOOKUP(CONCATENATE($B83,X$8),Hoja3!$A$2:$B$65536,2,FALSE),0)</f>
        <v>0</v>
      </c>
      <c r="Y83" s="29">
        <f>IFERROR(VLOOKUP(CONCATENATE($B83,Y$8),Hoja3!$A$2:$B$65536,2,FALSE),0)</f>
        <v>0</v>
      </c>
      <c r="Z83" s="29">
        <f>IFERROR(VLOOKUP(CONCATENATE($B83,Z$8),Hoja3!$A$2:$B$65536,2,FALSE),0)</f>
        <v>0</v>
      </c>
      <c r="AA83" s="26"/>
    </row>
    <row r="84" spans="2:27">
      <c r="B84" s="63" t="s">
        <v>155</v>
      </c>
      <c r="C84" s="46" t="s">
        <v>121</v>
      </c>
      <c r="D84" s="29">
        <f>IFERROR(VLOOKUP(CONCATENATE($B84,D$8),Hoja3!$A$2:$B$65536,2,FALSE),0)</f>
        <v>0</v>
      </c>
      <c r="E84" s="29">
        <f>IFERROR(VLOOKUP(CONCATENATE($B84,E$8),Hoja3!$A$2:$B$65536,2,FALSE),0)</f>
        <v>0</v>
      </c>
      <c r="F84" s="29">
        <f>IFERROR(VLOOKUP(CONCATENATE($B84,F$8),Hoja3!$A$2:$B$65536,2,FALSE),0)</f>
        <v>0</v>
      </c>
      <c r="G84" s="29">
        <f>IFERROR(VLOOKUP(CONCATENATE($B84,G$8),Hoja3!$A$2:$B$65536,2,FALSE),0)</f>
        <v>0</v>
      </c>
      <c r="H84" s="29">
        <f>IFERROR(VLOOKUP(CONCATENATE($B84,H$8),Hoja3!$A$2:$B$65536,2,FALSE),0)</f>
        <v>0</v>
      </c>
      <c r="I84" s="29">
        <f>IFERROR(VLOOKUP(CONCATENATE($B84,I$8),Hoja3!$A$2:$B$65536,2,FALSE),0)</f>
        <v>0</v>
      </c>
      <c r="J84" s="29">
        <f>IFERROR(VLOOKUP(CONCATENATE($B84,J$8),Hoja3!$A$2:$B$65536,2,FALSE),0)</f>
        <v>0</v>
      </c>
      <c r="K84" s="29">
        <f>IFERROR(VLOOKUP(CONCATENATE($B84,K$8),Hoja3!$A$2:$B$65536,2,FALSE),0)</f>
        <v>0</v>
      </c>
      <c r="L84" s="29">
        <f>IFERROR(VLOOKUP(CONCATENATE($B84,L$8),Hoja3!$A$2:$B$65536,2,FALSE),0)</f>
        <v>0</v>
      </c>
      <c r="M84" s="29">
        <f>IFERROR(VLOOKUP(CONCATENATE($B84,M$8),Hoja3!$A$2:$B$65536,2,FALSE),0)</f>
        <v>0</v>
      </c>
      <c r="N84" s="29">
        <f>IFERROR(VLOOKUP(CONCATENATE($B84,N$8),Hoja3!$A$2:$B$65536,2,FALSE),0)</f>
        <v>0</v>
      </c>
      <c r="O84" s="29">
        <f>IFERROR(VLOOKUP(CONCATENATE($B84,O$8),Hoja3!$A$2:$B$65536,2,FALSE),0)</f>
        <v>0</v>
      </c>
      <c r="P84" s="29">
        <f>IFERROR(VLOOKUP(CONCATENATE($B84,P$8),Hoja3!$A$2:$B$65536,2,FALSE),0)</f>
        <v>0</v>
      </c>
      <c r="Q84" s="29">
        <f>IFERROR(VLOOKUP(CONCATENATE($B84,Q$8),Hoja3!$A$2:$B$65536,2,FALSE),0)</f>
        <v>0</v>
      </c>
      <c r="R84" s="29">
        <f>IFERROR(VLOOKUP(CONCATENATE($B84,R$8),Hoja3!$A$2:$B$65536,2,FALSE),0)</f>
        <v>0</v>
      </c>
      <c r="S84" s="29">
        <f t="shared" si="29"/>
        <v>0</v>
      </c>
      <c r="T84" s="29">
        <f t="shared" si="30"/>
        <v>0</v>
      </c>
      <c r="U84" s="29">
        <f t="shared" si="31"/>
        <v>0</v>
      </c>
      <c r="V84" s="29">
        <f t="shared" si="32"/>
        <v>0</v>
      </c>
      <c r="W84" s="29">
        <f t="shared" si="33"/>
        <v>0</v>
      </c>
      <c r="X84" s="29">
        <f>IFERROR(VLOOKUP(CONCATENATE($B84,X$8),Hoja3!$A$2:$B$65536,2,FALSE),0)</f>
        <v>0</v>
      </c>
      <c r="Y84" s="29">
        <f>IFERROR(VLOOKUP(CONCATENATE($B84,Y$8),Hoja3!$A$2:$B$65536,2,FALSE),0)</f>
        <v>0</v>
      </c>
      <c r="Z84" s="29">
        <f>IFERROR(VLOOKUP(CONCATENATE($B84,Z$8),Hoja3!$A$2:$B$65536,2,FALSE),0)</f>
        <v>0</v>
      </c>
      <c r="AA84" s="26"/>
    </row>
    <row r="85" spans="2:27">
      <c r="C85" s="24" t="s">
        <v>7</v>
      </c>
      <c r="D85" s="25">
        <f>SUM(D86:D88)</f>
        <v>0</v>
      </c>
      <c r="E85" s="25">
        <f t="shared" ref="E85:R85" si="40">SUM(E86:E88)</f>
        <v>0</v>
      </c>
      <c r="F85" s="25">
        <f t="shared" si="40"/>
        <v>0</v>
      </c>
      <c r="G85" s="25">
        <f t="shared" si="40"/>
        <v>0</v>
      </c>
      <c r="H85" s="25">
        <f t="shared" si="40"/>
        <v>0</v>
      </c>
      <c r="I85" s="25">
        <f t="shared" si="40"/>
        <v>0</v>
      </c>
      <c r="J85" s="25">
        <f t="shared" si="40"/>
        <v>0</v>
      </c>
      <c r="K85" s="25">
        <f t="shared" si="40"/>
        <v>0</v>
      </c>
      <c r="L85" s="25">
        <f t="shared" si="40"/>
        <v>0</v>
      </c>
      <c r="M85" s="25">
        <f t="shared" si="40"/>
        <v>0</v>
      </c>
      <c r="N85" s="25">
        <f t="shared" si="40"/>
        <v>0</v>
      </c>
      <c r="O85" s="25">
        <f t="shared" si="40"/>
        <v>0</v>
      </c>
      <c r="P85" s="25">
        <f t="shared" si="40"/>
        <v>0</v>
      </c>
      <c r="Q85" s="25">
        <f t="shared" si="40"/>
        <v>0</v>
      </c>
      <c r="R85" s="25">
        <f t="shared" si="40"/>
        <v>0</v>
      </c>
      <c r="S85" s="25">
        <f t="shared" si="29"/>
        <v>0</v>
      </c>
      <c r="T85" s="25">
        <f t="shared" si="30"/>
        <v>0</v>
      </c>
      <c r="U85" s="25">
        <f t="shared" si="31"/>
        <v>0</v>
      </c>
      <c r="V85" s="25">
        <f t="shared" si="32"/>
        <v>0</v>
      </c>
      <c r="W85" s="25">
        <f t="shared" si="33"/>
        <v>0</v>
      </c>
      <c r="X85" s="25">
        <f t="shared" ref="X85:Z85" si="41">SUM(X86:X88)</f>
        <v>0</v>
      </c>
      <c r="Y85" s="25">
        <f t="shared" si="41"/>
        <v>0</v>
      </c>
      <c r="Z85" s="25">
        <f t="shared" si="41"/>
        <v>0</v>
      </c>
      <c r="AA85" s="26"/>
    </row>
    <row r="86" spans="2:27">
      <c r="B86" s="63" t="s">
        <v>203</v>
      </c>
      <c r="C86" s="28" t="s">
        <v>4</v>
      </c>
      <c r="D86" s="29">
        <f>IFERROR(VLOOKUP(CONCATENATE($B86,D$8),Hoja3!$A$2:$B$65536,2,FALSE),0)</f>
        <v>0</v>
      </c>
      <c r="E86" s="29">
        <f>IFERROR(VLOOKUP(CONCATENATE($B86,E$8),Hoja3!$A$2:$B$65536,2,FALSE),0)</f>
        <v>0</v>
      </c>
      <c r="F86" s="29">
        <f>IFERROR(VLOOKUP(CONCATENATE($B86,F$8),Hoja3!$A$2:$B$65536,2,FALSE),0)</f>
        <v>0</v>
      </c>
      <c r="G86" s="29">
        <f>IFERROR(VLOOKUP(CONCATENATE($B86,G$8),Hoja3!$A$2:$B$65536,2,FALSE),0)</f>
        <v>0</v>
      </c>
      <c r="H86" s="29">
        <f>IFERROR(VLOOKUP(CONCATENATE($B86,H$8),Hoja3!$A$2:$B$65536,2,FALSE),0)</f>
        <v>0</v>
      </c>
      <c r="I86" s="29">
        <f>IFERROR(VLOOKUP(CONCATENATE($B86,I$8),Hoja3!$A$2:$B$65536,2,FALSE),0)</f>
        <v>0</v>
      </c>
      <c r="J86" s="29">
        <f>IFERROR(VLOOKUP(CONCATENATE($B86,J$8),Hoja3!$A$2:$B$65536,2,FALSE),0)</f>
        <v>0</v>
      </c>
      <c r="K86" s="29">
        <f>IFERROR(VLOOKUP(CONCATENATE($B86,K$8),Hoja3!$A$2:$B$65536,2,FALSE),0)</f>
        <v>0</v>
      </c>
      <c r="L86" s="29">
        <f>IFERROR(VLOOKUP(CONCATENATE($B86,L$8),Hoja3!$A$2:$B$65536,2,FALSE),0)</f>
        <v>0</v>
      </c>
      <c r="M86" s="29">
        <f>IFERROR(VLOOKUP(CONCATENATE($B86,M$8),Hoja3!$A$2:$B$65536,2,FALSE),0)</f>
        <v>0</v>
      </c>
      <c r="N86" s="29">
        <f>IFERROR(VLOOKUP(CONCATENATE($B86,N$8),Hoja3!$A$2:$B$65536,2,FALSE),0)</f>
        <v>0</v>
      </c>
      <c r="O86" s="29">
        <f>IFERROR(VLOOKUP(CONCATENATE($B86,O$8),Hoja3!$A$2:$B$65536,2,FALSE),0)</f>
        <v>0</v>
      </c>
      <c r="P86" s="29">
        <f>IFERROR(VLOOKUP(CONCATENATE($B86,P$8),Hoja3!$A$2:$B$65536,2,FALSE),0)</f>
        <v>0</v>
      </c>
      <c r="Q86" s="29">
        <f>IFERROR(VLOOKUP(CONCATENATE($B86,Q$8),Hoja3!$A$2:$B$65536,2,FALSE),0)</f>
        <v>0</v>
      </c>
      <c r="R86" s="29">
        <f>IFERROR(VLOOKUP(CONCATENATE($B86,R$8),Hoja3!$A$2:$B$65536,2,FALSE),0)</f>
        <v>0</v>
      </c>
      <c r="S86" s="47">
        <f t="shared" si="29"/>
        <v>0</v>
      </c>
      <c r="T86" s="47">
        <f t="shared" si="30"/>
        <v>0</v>
      </c>
      <c r="U86" s="47">
        <f t="shared" si="31"/>
        <v>0</v>
      </c>
      <c r="V86" s="47">
        <f t="shared" si="32"/>
        <v>0</v>
      </c>
      <c r="W86" s="47">
        <f t="shared" si="33"/>
        <v>0</v>
      </c>
      <c r="X86" s="29">
        <f>IFERROR(VLOOKUP(CONCATENATE($B86,X$8),Hoja3!$A$2:$B$65536,2,FALSE),0)</f>
        <v>0</v>
      </c>
      <c r="Y86" s="29">
        <f>IFERROR(VLOOKUP(CONCATENATE($B86,Y$8),Hoja3!$A$2:$B$65536,2,FALSE),0)</f>
        <v>0</v>
      </c>
      <c r="Z86" s="29">
        <f>IFERROR(VLOOKUP(CONCATENATE($B86,Z$8),Hoja3!$A$2:$B$65536,2,FALSE),0)</f>
        <v>0</v>
      </c>
      <c r="AA86" s="26"/>
    </row>
    <row r="87" spans="2:27">
      <c r="B87" s="63" t="s">
        <v>189</v>
      </c>
      <c r="C87" s="30" t="s">
        <v>5</v>
      </c>
      <c r="D87" s="29">
        <f>IFERROR(VLOOKUP(CONCATENATE($B87,D$8),Hoja3!$A$2:$B$65536,2,FALSE),0)</f>
        <v>0</v>
      </c>
      <c r="E87" s="29">
        <f>IFERROR(VLOOKUP(CONCATENATE($B87,E$8),Hoja3!$A$2:$B$65536,2,FALSE),0)</f>
        <v>0</v>
      </c>
      <c r="F87" s="29">
        <f>IFERROR(VLOOKUP(CONCATENATE($B87,F$8),Hoja3!$A$2:$B$65536,2,FALSE),0)</f>
        <v>0</v>
      </c>
      <c r="G87" s="29">
        <f>IFERROR(VLOOKUP(CONCATENATE($B87,G$8),Hoja3!$A$2:$B$65536,2,FALSE),0)</f>
        <v>0</v>
      </c>
      <c r="H87" s="29">
        <f>IFERROR(VLOOKUP(CONCATENATE($B87,H$8),Hoja3!$A$2:$B$65536,2,FALSE),0)</f>
        <v>0</v>
      </c>
      <c r="I87" s="29">
        <f>IFERROR(VLOOKUP(CONCATENATE($B87,I$8),Hoja3!$A$2:$B$65536,2,FALSE),0)</f>
        <v>0</v>
      </c>
      <c r="J87" s="29">
        <f>IFERROR(VLOOKUP(CONCATENATE($B87,J$8),Hoja3!$A$2:$B$65536,2,FALSE),0)</f>
        <v>0</v>
      </c>
      <c r="K87" s="29">
        <f>IFERROR(VLOOKUP(CONCATENATE($B87,K$8),Hoja3!$A$2:$B$65536,2,FALSE),0)</f>
        <v>0</v>
      </c>
      <c r="L87" s="29">
        <f>IFERROR(VLOOKUP(CONCATENATE($B87,L$8),Hoja3!$A$2:$B$65536,2,FALSE),0)</f>
        <v>0</v>
      </c>
      <c r="M87" s="29">
        <f>IFERROR(VLOOKUP(CONCATENATE($B87,M$8),Hoja3!$A$2:$B$65536,2,FALSE),0)</f>
        <v>0</v>
      </c>
      <c r="N87" s="29">
        <f>IFERROR(VLOOKUP(CONCATENATE($B87,N$8),Hoja3!$A$2:$B$65536,2,FALSE),0)</f>
        <v>0</v>
      </c>
      <c r="O87" s="29">
        <f>IFERROR(VLOOKUP(CONCATENATE($B87,O$8),Hoja3!$A$2:$B$65536,2,FALSE),0)</f>
        <v>0</v>
      </c>
      <c r="P87" s="29">
        <f>IFERROR(VLOOKUP(CONCATENATE($B87,P$8),Hoja3!$A$2:$B$65536,2,FALSE),0)</f>
        <v>0</v>
      </c>
      <c r="Q87" s="29">
        <f>IFERROR(VLOOKUP(CONCATENATE($B87,Q$8),Hoja3!$A$2:$B$65536,2,FALSE),0)</f>
        <v>0</v>
      </c>
      <c r="R87" s="29">
        <f>IFERROR(VLOOKUP(CONCATENATE($B87,R$8),Hoja3!$A$2:$B$65536,2,FALSE),0)</f>
        <v>0</v>
      </c>
      <c r="S87" s="48">
        <f t="shared" si="29"/>
        <v>0</v>
      </c>
      <c r="T87" s="48">
        <f t="shared" si="30"/>
        <v>0</v>
      </c>
      <c r="U87" s="48">
        <f t="shared" si="31"/>
        <v>0</v>
      </c>
      <c r="V87" s="48">
        <f t="shared" si="32"/>
        <v>0</v>
      </c>
      <c r="W87" s="48">
        <f t="shared" si="33"/>
        <v>0</v>
      </c>
      <c r="X87" s="29">
        <f>IFERROR(VLOOKUP(CONCATENATE($B87,X$8),Hoja3!$A$2:$B$65536,2,FALSE),0)</f>
        <v>0</v>
      </c>
      <c r="Y87" s="29">
        <f>IFERROR(VLOOKUP(CONCATENATE($B87,Y$8),Hoja3!$A$2:$B$65536,2,FALSE),0)</f>
        <v>0</v>
      </c>
      <c r="Z87" s="29">
        <f>IFERROR(VLOOKUP(CONCATENATE($B87,Z$8),Hoja3!$A$2:$B$65536,2,FALSE),0)</f>
        <v>0</v>
      </c>
      <c r="AA87" s="26"/>
    </row>
    <row r="88" spans="2:27">
      <c r="B88" s="63" t="s">
        <v>204</v>
      </c>
      <c r="C88" s="46" t="s">
        <v>6</v>
      </c>
      <c r="D88" s="29">
        <f>IFERROR(VLOOKUP(CONCATENATE($B88,D$8),Hoja3!$A$2:$B$65536,2,FALSE),0)</f>
        <v>0</v>
      </c>
      <c r="E88" s="29">
        <f>IFERROR(VLOOKUP(CONCATENATE($B88,E$8),Hoja3!$A$2:$B$65536,2,FALSE),0)</f>
        <v>0</v>
      </c>
      <c r="F88" s="29">
        <f>IFERROR(VLOOKUP(CONCATENATE($B88,F$8),Hoja3!$A$2:$B$65536,2,FALSE),0)</f>
        <v>0</v>
      </c>
      <c r="G88" s="29">
        <f>IFERROR(VLOOKUP(CONCATENATE($B88,G$8),Hoja3!$A$2:$B$65536,2,FALSE),0)</f>
        <v>0</v>
      </c>
      <c r="H88" s="29">
        <f>IFERROR(VLOOKUP(CONCATENATE($B88,H$8),Hoja3!$A$2:$B$65536,2,FALSE),0)</f>
        <v>0</v>
      </c>
      <c r="I88" s="29">
        <f>IFERROR(VLOOKUP(CONCATENATE($B88,I$8),Hoja3!$A$2:$B$65536,2,FALSE),0)</f>
        <v>0</v>
      </c>
      <c r="J88" s="29">
        <f>IFERROR(VLOOKUP(CONCATENATE($B88,J$8),Hoja3!$A$2:$B$65536,2,FALSE),0)</f>
        <v>0</v>
      </c>
      <c r="K88" s="29">
        <f>IFERROR(VLOOKUP(CONCATENATE($B88,K$8),Hoja3!$A$2:$B$65536,2,FALSE),0)</f>
        <v>0</v>
      </c>
      <c r="L88" s="29">
        <f>IFERROR(VLOOKUP(CONCATENATE($B88,L$8),Hoja3!$A$2:$B$65536,2,FALSE),0)</f>
        <v>0</v>
      </c>
      <c r="M88" s="29">
        <f>IFERROR(VLOOKUP(CONCATENATE($B88,M$8),Hoja3!$A$2:$B$65536,2,FALSE),0)</f>
        <v>0</v>
      </c>
      <c r="N88" s="29">
        <f>IFERROR(VLOOKUP(CONCATENATE($B88,N$8),Hoja3!$A$2:$B$65536,2,FALSE),0)</f>
        <v>0</v>
      </c>
      <c r="O88" s="29">
        <f>IFERROR(VLOOKUP(CONCATENATE($B88,O$8),Hoja3!$A$2:$B$65536,2,FALSE),0)</f>
        <v>0</v>
      </c>
      <c r="P88" s="29">
        <f>IFERROR(VLOOKUP(CONCATENATE($B88,P$8),Hoja3!$A$2:$B$65536,2,FALSE),0)</f>
        <v>0</v>
      </c>
      <c r="Q88" s="29">
        <f>IFERROR(VLOOKUP(CONCATENATE($B88,Q$8),Hoja3!$A$2:$B$65536,2,FALSE),0)</f>
        <v>0</v>
      </c>
      <c r="R88" s="29">
        <f>IFERROR(VLOOKUP(CONCATENATE($B88,R$8),Hoja3!$A$2:$B$65536,2,FALSE),0)</f>
        <v>0</v>
      </c>
      <c r="S88" s="49">
        <f t="shared" si="29"/>
        <v>0</v>
      </c>
      <c r="T88" s="49">
        <f t="shared" si="30"/>
        <v>0</v>
      </c>
      <c r="U88" s="49">
        <f t="shared" si="31"/>
        <v>0</v>
      </c>
      <c r="V88" s="49">
        <f t="shared" si="32"/>
        <v>0</v>
      </c>
      <c r="W88" s="49">
        <f t="shared" si="33"/>
        <v>0</v>
      </c>
      <c r="X88" s="29">
        <f>IFERROR(VLOOKUP(CONCATENATE($B88,X$8),Hoja3!$A$2:$B$65536,2,FALSE),0)</f>
        <v>0</v>
      </c>
      <c r="Y88" s="29">
        <f>IFERROR(VLOOKUP(CONCATENATE($B88,Y$8),Hoja3!$A$2:$B$65536,2,FALSE),0)</f>
        <v>0</v>
      </c>
      <c r="Z88" s="29">
        <f>IFERROR(VLOOKUP(CONCATENATE($B88,Z$8),Hoja3!$A$2:$B$65536,2,FALSE),0)</f>
        <v>0</v>
      </c>
      <c r="AA88" s="26"/>
    </row>
    <row r="89" spans="2:27">
      <c r="C89" s="50" t="s">
        <v>8</v>
      </c>
      <c r="D89" s="43">
        <f>SUM(D90:D91)</f>
        <v>0</v>
      </c>
      <c r="E89" s="43">
        <f t="shared" ref="E89:R89" si="42">SUM(E90:E91)</f>
        <v>0</v>
      </c>
      <c r="F89" s="43">
        <f t="shared" si="42"/>
        <v>0</v>
      </c>
      <c r="G89" s="43">
        <f t="shared" si="42"/>
        <v>0</v>
      </c>
      <c r="H89" s="43">
        <f t="shared" si="42"/>
        <v>0</v>
      </c>
      <c r="I89" s="43">
        <f t="shared" si="42"/>
        <v>0</v>
      </c>
      <c r="J89" s="43">
        <f t="shared" si="42"/>
        <v>0</v>
      </c>
      <c r="K89" s="43">
        <f t="shared" si="42"/>
        <v>0</v>
      </c>
      <c r="L89" s="43">
        <f t="shared" si="42"/>
        <v>0</v>
      </c>
      <c r="M89" s="43">
        <f t="shared" si="42"/>
        <v>0</v>
      </c>
      <c r="N89" s="43">
        <f t="shared" si="42"/>
        <v>0</v>
      </c>
      <c r="O89" s="43">
        <f t="shared" si="42"/>
        <v>0</v>
      </c>
      <c r="P89" s="43">
        <f t="shared" si="42"/>
        <v>0</v>
      </c>
      <c r="Q89" s="43">
        <f t="shared" si="42"/>
        <v>0</v>
      </c>
      <c r="R89" s="43">
        <f t="shared" si="42"/>
        <v>0</v>
      </c>
      <c r="S89" s="43">
        <f t="shared" si="29"/>
        <v>0</v>
      </c>
      <c r="T89" s="43">
        <f t="shared" si="30"/>
        <v>0</v>
      </c>
      <c r="U89" s="43">
        <f t="shared" si="31"/>
        <v>0</v>
      </c>
      <c r="V89" s="43">
        <f t="shared" si="32"/>
        <v>0</v>
      </c>
      <c r="W89" s="43">
        <f t="shared" si="33"/>
        <v>0</v>
      </c>
      <c r="X89" s="43">
        <f t="shared" ref="X89:Z89" si="43">+X90-X91</f>
        <v>0</v>
      </c>
      <c r="Y89" s="43">
        <f t="shared" si="43"/>
        <v>0</v>
      </c>
      <c r="Z89" s="43">
        <f t="shared" si="43"/>
        <v>0</v>
      </c>
      <c r="AA89" s="26"/>
    </row>
    <row r="90" spans="2:27">
      <c r="B90" s="63" t="s">
        <v>144</v>
      </c>
      <c r="C90" s="51" t="s">
        <v>9</v>
      </c>
      <c r="D90" s="29">
        <f>IFERROR(VLOOKUP(CONCATENATE($B90,D$8),Hoja3!$A$2:$B$65536,2,FALSE),0)</f>
        <v>0</v>
      </c>
      <c r="E90" s="29">
        <f>IFERROR(VLOOKUP(CONCATENATE($B90,E$8),Hoja3!$A$2:$B$65536,2,FALSE),0)</f>
        <v>0</v>
      </c>
      <c r="F90" s="29">
        <f>IFERROR(VLOOKUP(CONCATENATE($B90,F$8),Hoja3!$A$2:$B$65536,2,FALSE),0)</f>
        <v>0</v>
      </c>
      <c r="G90" s="29">
        <f>IFERROR(VLOOKUP(CONCATENATE($B90,G$8),Hoja3!$A$2:$B$65536,2,FALSE),0)</f>
        <v>0</v>
      </c>
      <c r="H90" s="29">
        <f>IFERROR(VLOOKUP(CONCATENATE($B90,H$8),Hoja3!$A$2:$B$65536,2,FALSE),0)</f>
        <v>0</v>
      </c>
      <c r="I90" s="29">
        <f>IFERROR(VLOOKUP(CONCATENATE($B90,I$8),Hoja3!$A$2:$B$65536,2,FALSE),0)</f>
        <v>0</v>
      </c>
      <c r="J90" s="29">
        <f>IFERROR(VLOOKUP(CONCATENATE($B90,J$8),Hoja3!$A$2:$B$65536,2,FALSE),0)</f>
        <v>0</v>
      </c>
      <c r="K90" s="29">
        <f>IFERROR(VLOOKUP(CONCATENATE($B90,K$8),Hoja3!$A$2:$B$65536,2,FALSE),0)</f>
        <v>0</v>
      </c>
      <c r="L90" s="29">
        <f>IFERROR(VLOOKUP(CONCATENATE($B90,L$8),Hoja3!$A$2:$B$65536,2,FALSE),0)</f>
        <v>0</v>
      </c>
      <c r="M90" s="29">
        <f>IFERROR(VLOOKUP(CONCATENATE($B90,M$8),Hoja3!$A$2:$B$65536,2,FALSE),0)</f>
        <v>0</v>
      </c>
      <c r="N90" s="29">
        <f>IFERROR(VLOOKUP(CONCATENATE($B90,N$8),Hoja3!$A$2:$B$65536,2,FALSE),0)</f>
        <v>0</v>
      </c>
      <c r="O90" s="29">
        <f>IFERROR(VLOOKUP(CONCATENATE($B90,O$8),Hoja3!$A$2:$B$65536,2,FALSE),0)</f>
        <v>0</v>
      </c>
      <c r="P90" s="29">
        <f>IFERROR(VLOOKUP(CONCATENATE($B90,P$8),Hoja3!$A$2:$B$65536,2,FALSE),0)</f>
        <v>0</v>
      </c>
      <c r="Q90" s="29">
        <f>IFERROR(VLOOKUP(CONCATENATE($B90,Q$8),Hoja3!$A$2:$B$65536,2,FALSE),0)</f>
        <v>0</v>
      </c>
      <c r="R90" s="29">
        <f>IFERROR(VLOOKUP(CONCATENATE($B90,R$8),Hoja3!$A$2:$B$65536,2,FALSE),0)</f>
        <v>0</v>
      </c>
      <c r="S90" s="52">
        <f t="shared" si="29"/>
        <v>0</v>
      </c>
      <c r="T90" s="52">
        <f t="shared" si="30"/>
        <v>0</v>
      </c>
      <c r="U90" s="52">
        <f t="shared" si="31"/>
        <v>0</v>
      </c>
      <c r="V90" s="52">
        <f t="shared" si="32"/>
        <v>0</v>
      </c>
      <c r="W90" s="52">
        <f t="shared" si="33"/>
        <v>0</v>
      </c>
      <c r="X90" s="29">
        <f>IFERROR(VLOOKUP(CONCATENATE($B90,X$8),Hoja3!$A$2:$B$65536,2,FALSE),0)</f>
        <v>0</v>
      </c>
      <c r="Y90" s="29">
        <f>IFERROR(VLOOKUP(CONCATENATE($B90,Y$8),Hoja3!$A$2:$B$65536,2,FALSE),0)</f>
        <v>0</v>
      </c>
      <c r="Z90" s="29">
        <f>IFERROR(VLOOKUP(CONCATENATE($B90,Z$8),Hoja3!$A$2:$B$65536,2,FALSE),0)</f>
        <v>0</v>
      </c>
      <c r="AA90" s="26"/>
    </row>
    <row r="91" spans="2:27">
      <c r="B91" s="63" t="s">
        <v>205</v>
      </c>
      <c r="C91" s="42" t="s">
        <v>122</v>
      </c>
      <c r="D91" s="29">
        <f>IFERROR(VLOOKUP(CONCATENATE($B91,D$8),Hoja3!$A$2:$B$65536,2,FALSE),0)</f>
        <v>0</v>
      </c>
      <c r="E91" s="29">
        <f>IFERROR(VLOOKUP(CONCATENATE($B91,E$8),Hoja3!$A$2:$B$65536,2,FALSE),0)</f>
        <v>0</v>
      </c>
      <c r="F91" s="29">
        <f>IFERROR(VLOOKUP(CONCATENATE($B91,F$8),Hoja3!$A$2:$B$65536,2,FALSE),0)</f>
        <v>0</v>
      </c>
      <c r="G91" s="29">
        <f>IFERROR(VLOOKUP(CONCATENATE($B91,G$8),Hoja3!$A$2:$B$65536,2,FALSE),0)</f>
        <v>0</v>
      </c>
      <c r="H91" s="29">
        <f>IFERROR(VLOOKUP(CONCATENATE($B91,H$8),Hoja3!$A$2:$B$65536,2,FALSE),0)</f>
        <v>0</v>
      </c>
      <c r="I91" s="29">
        <f>IFERROR(VLOOKUP(CONCATENATE($B91,I$8),Hoja3!$A$2:$B$65536,2,FALSE),0)</f>
        <v>0</v>
      </c>
      <c r="J91" s="29">
        <f>IFERROR(VLOOKUP(CONCATENATE($B91,J$8),Hoja3!$A$2:$B$65536,2,FALSE),0)</f>
        <v>0</v>
      </c>
      <c r="K91" s="29">
        <f>IFERROR(VLOOKUP(CONCATENATE($B91,K$8),Hoja3!$A$2:$B$65536,2,FALSE),0)</f>
        <v>0</v>
      </c>
      <c r="L91" s="29">
        <f>IFERROR(VLOOKUP(CONCATENATE($B91,L$8),Hoja3!$A$2:$B$65536,2,FALSE),0)</f>
        <v>0</v>
      </c>
      <c r="M91" s="29">
        <f>IFERROR(VLOOKUP(CONCATENATE($B91,M$8),Hoja3!$A$2:$B$65536,2,FALSE),0)</f>
        <v>0</v>
      </c>
      <c r="N91" s="29">
        <f>IFERROR(VLOOKUP(CONCATENATE($B91,N$8),Hoja3!$A$2:$B$65536,2,FALSE),0)</f>
        <v>0</v>
      </c>
      <c r="O91" s="29">
        <f>IFERROR(VLOOKUP(CONCATENATE($B91,O$8),Hoja3!$A$2:$B$65536,2,FALSE),0)</f>
        <v>0</v>
      </c>
      <c r="P91" s="29">
        <f>IFERROR(VLOOKUP(CONCATENATE($B91,P$8),Hoja3!$A$2:$B$65536,2,FALSE),0)</f>
        <v>0</v>
      </c>
      <c r="Q91" s="29">
        <f>IFERROR(VLOOKUP(CONCATENATE($B91,Q$8),Hoja3!$A$2:$B$65536,2,FALSE),0)</f>
        <v>0</v>
      </c>
      <c r="R91" s="29">
        <f>IFERROR(VLOOKUP(CONCATENATE($B91,R$8),Hoja3!$A$2:$B$65536,2,FALSE),0)</f>
        <v>0</v>
      </c>
      <c r="S91" s="52">
        <f t="shared" si="29"/>
        <v>0</v>
      </c>
      <c r="T91" s="52">
        <f t="shared" si="30"/>
        <v>0</v>
      </c>
      <c r="U91" s="52">
        <f t="shared" si="31"/>
        <v>0</v>
      </c>
      <c r="V91" s="52">
        <f t="shared" si="32"/>
        <v>0</v>
      </c>
      <c r="W91" s="52">
        <f t="shared" si="33"/>
        <v>0</v>
      </c>
      <c r="X91" s="29">
        <f>IFERROR(VLOOKUP(CONCATENATE($B91,X$8),Hoja3!$A$2:$B$65536,2,FALSE),0)</f>
        <v>0</v>
      </c>
      <c r="Y91" s="29">
        <f>IFERROR(VLOOKUP(CONCATENATE($B91,Y$8),Hoja3!$A$2:$B$65536,2,FALSE),0)</f>
        <v>0</v>
      </c>
      <c r="Z91" s="29">
        <f>IFERROR(VLOOKUP(CONCATENATE($B91,Z$8),Hoja3!$A$2:$B$65536,2,FALSE),0)</f>
        <v>0</v>
      </c>
      <c r="AA91" s="26"/>
    </row>
    <row r="92" spans="2:27">
      <c r="C92" s="24" t="s">
        <v>123</v>
      </c>
      <c r="D92" s="25">
        <f t="shared" ref="D92" si="44">+D78-D79+D85+D89</f>
        <v>0</v>
      </c>
      <c r="E92" s="25"/>
      <c r="F92" s="25">
        <f t="shared" ref="F92:Z92" si="45">+F78-F79+F85+F89</f>
        <v>0</v>
      </c>
      <c r="G92" s="25">
        <f t="shared" si="45"/>
        <v>0</v>
      </c>
      <c r="H92" s="25">
        <f t="shared" si="45"/>
        <v>0</v>
      </c>
      <c r="I92" s="25">
        <f t="shared" si="45"/>
        <v>0</v>
      </c>
      <c r="J92" s="25">
        <f t="shared" si="45"/>
        <v>0</v>
      </c>
      <c r="K92" s="25">
        <f t="shared" si="45"/>
        <v>0</v>
      </c>
      <c r="L92" s="25">
        <f t="shared" si="45"/>
        <v>0</v>
      </c>
      <c r="M92" s="25">
        <f t="shared" si="45"/>
        <v>0</v>
      </c>
      <c r="N92" s="25">
        <f t="shared" si="45"/>
        <v>0</v>
      </c>
      <c r="O92" s="25">
        <f t="shared" si="45"/>
        <v>0</v>
      </c>
      <c r="P92" s="25">
        <f t="shared" si="45"/>
        <v>0</v>
      </c>
      <c r="Q92" s="25">
        <f t="shared" si="45"/>
        <v>0</v>
      </c>
      <c r="R92" s="25">
        <f t="shared" si="45"/>
        <v>0</v>
      </c>
      <c r="S92" s="25">
        <f t="shared" si="29"/>
        <v>0</v>
      </c>
      <c r="T92" s="25">
        <f t="shared" si="30"/>
        <v>0</v>
      </c>
      <c r="U92" s="25">
        <f t="shared" si="31"/>
        <v>0</v>
      </c>
      <c r="V92" s="25">
        <f t="shared" si="32"/>
        <v>0</v>
      </c>
      <c r="W92" s="25">
        <f t="shared" si="33"/>
        <v>0</v>
      </c>
      <c r="X92" s="25">
        <f t="shared" si="45"/>
        <v>0</v>
      </c>
      <c r="Y92" s="25">
        <f t="shared" si="45"/>
        <v>0</v>
      </c>
      <c r="Z92" s="25">
        <f t="shared" si="45"/>
        <v>0</v>
      </c>
      <c r="AA92" s="26"/>
    </row>
    <row r="93" spans="2:27">
      <c r="C93" s="24" t="s">
        <v>124</v>
      </c>
      <c r="D93" s="25">
        <f t="shared" ref="D93" si="46">+D94+D105</f>
        <v>0</v>
      </c>
      <c r="E93" s="25"/>
      <c r="F93" s="25">
        <f t="shared" ref="F93:Z93" si="47">+F94+F105</f>
        <v>0</v>
      </c>
      <c r="G93" s="25">
        <f t="shared" si="47"/>
        <v>0</v>
      </c>
      <c r="H93" s="25">
        <f t="shared" si="47"/>
        <v>0</v>
      </c>
      <c r="I93" s="25">
        <f t="shared" si="47"/>
        <v>0</v>
      </c>
      <c r="J93" s="25">
        <f t="shared" si="47"/>
        <v>0</v>
      </c>
      <c r="K93" s="25">
        <f t="shared" si="47"/>
        <v>0</v>
      </c>
      <c r="L93" s="25">
        <f t="shared" si="47"/>
        <v>0</v>
      </c>
      <c r="M93" s="25">
        <f t="shared" si="47"/>
        <v>0</v>
      </c>
      <c r="N93" s="25">
        <f t="shared" si="47"/>
        <v>0</v>
      </c>
      <c r="O93" s="25">
        <f t="shared" si="47"/>
        <v>0</v>
      </c>
      <c r="P93" s="25">
        <f t="shared" si="47"/>
        <v>0</v>
      </c>
      <c r="Q93" s="25">
        <f t="shared" si="47"/>
        <v>0</v>
      </c>
      <c r="R93" s="25">
        <f t="shared" si="47"/>
        <v>0</v>
      </c>
      <c r="S93" s="25">
        <f t="shared" si="29"/>
        <v>0</v>
      </c>
      <c r="T93" s="25">
        <f t="shared" si="30"/>
        <v>0</v>
      </c>
      <c r="U93" s="25">
        <f t="shared" si="31"/>
        <v>0</v>
      </c>
      <c r="V93" s="25">
        <f t="shared" si="32"/>
        <v>0</v>
      </c>
      <c r="W93" s="25">
        <f t="shared" si="33"/>
        <v>0</v>
      </c>
      <c r="X93" s="25">
        <f t="shared" si="47"/>
        <v>0</v>
      </c>
      <c r="Y93" s="25">
        <f t="shared" si="47"/>
        <v>0</v>
      </c>
      <c r="Z93" s="25">
        <f t="shared" si="47"/>
        <v>0</v>
      </c>
      <c r="AA93" s="26"/>
    </row>
    <row r="94" spans="2:27">
      <c r="C94" s="24" t="s">
        <v>125</v>
      </c>
      <c r="D94" s="25">
        <f t="shared" ref="D94:R94" si="48">+D95+D100</f>
        <v>0</v>
      </c>
      <c r="E94" s="25">
        <f t="shared" si="48"/>
        <v>0</v>
      </c>
      <c r="F94" s="25">
        <f t="shared" si="48"/>
        <v>0</v>
      </c>
      <c r="G94" s="25">
        <f t="shared" si="48"/>
        <v>0</v>
      </c>
      <c r="H94" s="25">
        <f t="shared" si="48"/>
        <v>0</v>
      </c>
      <c r="I94" s="25">
        <f t="shared" si="48"/>
        <v>0</v>
      </c>
      <c r="J94" s="25">
        <f t="shared" si="48"/>
        <v>0</v>
      </c>
      <c r="K94" s="25">
        <f t="shared" si="48"/>
        <v>0</v>
      </c>
      <c r="L94" s="25">
        <f t="shared" si="48"/>
        <v>0</v>
      </c>
      <c r="M94" s="25">
        <f t="shared" si="48"/>
        <v>0</v>
      </c>
      <c r="N94" s="25">
        <f t="shared" si="48"/>
        <v>0</v>
      </c>
      <c r="O94" s="25">
        <f t="shared" si="48"/>
        <v>0</v>
      </c>
      <c r="P94" s="25">
        <f t="shared" si="48"/>
        <v>0</v>
      </c>
      <c r="Q94" s="25">
        <f t="shared" si="48"/>
        <v>0</v>
      </c>
      <c r="R94" s="25">
        <f t="shared" si="48"/>
        <v>0</v>
      </c>
      <c r="S94" s="25">
        <f t="shared" si="29"/>
        <v>0</v>
      </c>
      <c r="T94" s="25">
        <f t="shared" si="30"/>
        <v>0</v>
      </c>
      <c r="U94" s="25">
        <f t="shared" si="31"/>
        <v>0</v>
      </c>
      <c r="V94" s="25">
        <f t="shared" si="32"/>
        <v>0</v>
      </c>
      <c r="W94" s="25">
        <f t="shared" si="33"/>
        <v>0</v>
      </c>
      <c r="X94" s="25">
        <f t="shared" ref="X94:Z94" si="49">+X95+X100</f>
        <v>0</v>
      </c>
      <c r="Y94" s="25">
        <f t="shared" si="49"/>
        <v>0</v>
      </c>
      <c r="Z94" s="25">
        <f t="shared" si="49"/>
        <v>0</v>
      </c>
      <c r="AA94" s="26"/>
    </row>
    <row r="95" spans="2:27">
      <c r="C95" s="24" t="s">
        <v>10</v>
      </c>
      <c r="D95" s="43">
        <f t="shared" ref="D95:R95" si="50">+D96-D97</f>
        <v>0</v>
      </c>
      <c r="E95" s="43">
        <f t="shared" si="50"/>
        <v>0</v>
      </c>
      <c r="F95" s="43">
        <f t="shared" si="50"/>
        <v>0</v>
      </c>
      <c r="G95" s="43">
        <f t="shared" si="50"/>
        <v>0</v>
      </c>
      <c r="H95" s="43">
        <f t="shared" si="50"/>
        <v>0</v>
      </c>
      <c r="I95" s="43">
        <f t="shared" si="50"/>
        <v>0</v>
      </c>
      <c r="J95" s="43">
        <f t="shared" si="50"/>
        <v>0</v>
      </c>
      <c r="K95" s="43">
        <f t="shared" si="50"/>
        <v>0</v>
      </c>
      <c r="L95" s="43">
        <f t="shared" si="50"/>
        <v>0</v>
      </c>
      <c r="M95" s="43">
        <f t="shared" si="50"/>
        <v>0</v>
      </c>
      <c r="N95" s="43">
        <f t="shared" si="50"/>
        <v>0</v>
      </c>
      <c r="O95" s="43">
        <f t="shared" si="50"/>
        <v>0</v>
      </c>
      <c r="P95" s="43">
        <f t="shared" si="50"/>
        <v>0</v>
      </c>
      <c r="Q95" s="43">
        <f t="shared" si="50"/>
        <v>0</v>
      </c>
      <c r="R95" s="43">
        <f t="shared" si="50"/>
        <v>0</v>
      </c>
      <c r="S95" s="43">
        <f t="shared" si="29"/>
        <v>0</v>
      </c>
      <c r="T95" s="43">
        <f t="shared" si="30"/>
        <v>0</v>
      </c>
      <c r="U95" s="43">
        <f t="shared" si="31"/>
        <v>0</v>
      </c>
      <c r="V95" s="43">
        <f t="shared" si="32"/>
        <v>0</v>
      </c>
      <c r="W95" s="43">
        <f t="shared" si="33"/>
        <v>0</v>
      </c>
      <c r="X95" s="43">
        <f t="shared" ref="X95:Z95" si="51">+X96-X97</f>
        <v>0</v>
      </c>
      <c r="Y95" s="43">
        <f t="shared" si="51"/>
        <v>0</v>
      </c>
      <c r="Z95" s="43">
        <f t="shared" si="51"/>
        <v>0</v>
      </c>
      <c r="AA95" s="26"/>
    </row>
    <row r="96" spans="2:27">
      <c r="B96" s="63" t="s">
        <v>206</v>
      </c>
      <c r="C96" s="42" t="s">
        <v>11</v>
      </c>
      <c r="D96" s="29">
        <f>IFERROR(VLOOKUP(CONCATENATE($B96,D$8),Hoja3!$A$2:$B$65536,2,FALSE),0)</f>
        <v>0</v>
      </c>
      <c r="E96" s="29">
        <f>IFERROR(VLOOKUP(CONCATENATE($B96,E$8),Hoja3!$A$2:$B$65536,2,FALSE),0)</f>
        <v>0</v>
      </c>
      <c r="F96" s="29">
        <f>IFERROR(VLOOKUP(CONCATENATE($B96,F$8),Hoja3!$A$2:$B$65536,2,FALSE),0)</f>
        <v>0</v>
      </c>
      <c r="G96" s="29">
        <f>IFERROR(VLOOKUP(CONCATENATE($B96,G$8),Hoja3!$A$2:$B$65536,2,FALSE),0)</f>
        <v>0</v>
      </c>
      <c r="H96" s="29">
        <f>IFERROR(VLOOKUP(CONCATENATE($B96,H$8),Hoja3!$A$2:$B$65536,2,FALSE),0)</f>
        <v>0</v>
      </c>
      <c r="I96" s="29">
        <f>IFERROR(VLOOKUP(CONCATENATE($B96,I$8),Hoja3!$A$2:$B$65536,2,FALSE),0)</f>
        <v>0</v>
      </c>
      <c r="J96" s="29">
        <f>IFERROR(VLOOKUP(CONCATENATE($B96,J$8),Hoja3!$A$2:$B$65536,2,FALSE),0)</f>
        <v>0</v>
      </c>
      <c r="K96" s="29">
        <f>IFERROR(VLOOKUP(CONCATENATE($B96,K$8),Hoja3!$A$2:$B$65536,2,FALSE),0)</f>
        <v>0</v>
      </c>
      <c r="L96" s="29">
        <f>IFERROR(VLOOKUP(CONCATENATE($B96,L$8),Hoja3!$A$2:$B$65536,2,FALSE),0)</f>
        <v>0</v>
      </c>
      <c r="M96" s="29">
        <f>IFERROR(VLOOKUP(CONCATENATE($B96,M$8),Hoja3!$A$2:$B$65536,2,FALSE),0)</f>
        <v>0</v>
      </c>
      <c r="N96" s="29">
        <f>IFERROR(VLOOKUP(CONCATENATE($B96,N$8),Hoja3!$A$2:$B$65536,2,FALSE),0)</f>
        <v>0</v>
      </c>
      <c r="O96" s="29">
        <f>IFERROR(VLOOKUP(CONCATENATE($B96,O$8),Hoja3!$A$2:$B$65536,2,FALSE),0)</f>
        <v>0</v>
      </c>
      <c r="P96" s="29">
        <f>IFERROR(VLOOKUP(CONCATENATE($B96,P$8),Hoja3!$A$2:$B$65536,2,FALSE),0)</f>
        <v>0</v>
      </c>
      <c r="Q96" s="29">
        <f>IFERROR(VLOOKUP(CONCATENATE($B96,Q$8),Hoja3!$A$2:$B$65536,2,FALSE),0)</f>
        <v>0</v>
      </c>
      <c r="R96" s="29">
        <f>IFERROR(VLOOKUP(CONCATENATE($B96,R$8),Hoja3!$A$2:$B$65536,2,FALSE),0)</f>
        <v>0</v>
      </c>
      <c r="S96" s="47">
        <f t="shared" si="29"/>
        <v>0</v>
      </c>
      <c r="T96" s="47">
        <f t="shared" si="30"/>
        <v>0</v>
      </c>
      <c r="U96" s="47">
        <f t="shared" si="31"/>
        <v>0</v>
      </c>
      <c r="V96" s="47">
        <f t="shared" si="32"/>
        <v>0</v>
      </c>
      <c r="W96" s="47">
        <f t="shared" si="33"/>
        <v>0</v>
      </c>
      <c r="X96" s="29">
        <f>IFERROR(VLOOKUP(CONCATENATE($B96,X$8),Hoja3!$A$2:$B$65536,2,FALSE),0)</f>
        <v>0</v>
      </c>
      <c r="Y96" s="29">
        <f>IFERROR(VLOOKUP(CONCATENATE($B96,Y$8),Hoja3!$A$2:$B$65536,2,FALSE),0)</f>
        <v>0</v>
      </c>
      <c r="Z96" s="29">
        <f>IFERROR(VLOOKUP(CONCATENATE($B96,Z$8),Hoja3!$A$2:$B$65536,2,FALSE),0)</f>
        <v>0</v>
      </c>
      <c r="AA96" s="26"/>
    </row>
    <row r="97" spans="2:27">
      <c r="C97" s="53" t="s">
        <v>126</v>
      </c>
      <c r="D97" s="41">
        <f>SUM(D98:D99)</f>
        <v>0</v>
      </c>
      <c r="E97" s="41">
        <f t="shared" ref="E97:R97" si="52">SUM(E98:E99)</f>
        <v>0</v>
      </c>
      <c r="F97" s="41">
        <f t="shared" si="52"/>
        <v>0</v>
      </c>
      <c r="G97" s="41">
        <f t="shared" si="52"/>
        <v>0</v>
      </c>
      <c r="H97" s="41">
        <f t="shared" si="52"/>
        <v>0</v>
      </c>
      <c r="I97" s="41">
        <f t="shared" si="52"/>
        <v>0</v>
      </c>
      <c r="J97" s="41">
        <f t="shared" si="52"/>
        <v>0</v>
      </c>
      <c r="K97" s="41">
        <f t="shared" si="52"/>
        <v>0</v>
      </c>
      <c r="L97" s="41">
        <f t="shared" si="52"/>
        <v>0</v>
      </c>
      <c r="M97" s="41">
        <f t="shared" si="52"/>
        <v>0</v>
      </c>
      <c r="N97" s="41">
        <f t="shared" si="52"/>
        <v>0</v>
      </c>
      <c r="O97" s="41">
        <f t="shared" si="52"/>
        <v>0</v>
      </c>
      <c r="P97" s="41">
        <f t="shared" si="52"/>
        <v>0</v>
      </c>
      <c r="Q97" s="41">
        <f t="shared" si="52"/>
        <v>0</v>
      </c>
      <c r="R97" s="41">
        <f t="shared" si="52"/>
        <v>0</v>
      </c>
      <c r="S97" s="41">
        <f t="shared" si="29"/>
        <v>0</v>
      </c>
      <c r="T97" s="41">
        <f t="shared" si="30"/>
        <v>0</v>
      </c>
      <c r="U97" s="41">
        <f t="shared" si="31"/>
        <v>0</v>
      </c>
      <c r="V97" s="41">
        <f t="shared" si="32"/>
        <v>0</v>
      </c>
      <c r="W97" s="41">
        <f t="shared" si="33"/>
        <v>0</v>
      </c>
      <c r="X97" s="41">
        <f t="shared" ref="X97:Z97" si="53">+X98+X99</f>
        <v>0</v>
      </c>
      <c r="Y97" s="41">
        <f t="shared" si="53"/>
        <v>0</v>
      </c>
      <c r="Z97" s="41">
        <f t="shared" si="53"/>
        <v>0</v>
      </c>
      <c r="AA97" s="26"/>
    </row>
    <row r="98" spans="2:27">
      <c r="B98" s="63" t="s">
        <v>207</v>
      </c>
      <c r="C98" s="54" t="s">
        <v>127</v>
      </c>
      <c r="D98" s="29">
        <f>IFERROR(VLOOKUP(CONCATENATE($B98,D$8),Hoja3!$A$2:$B$65536,2,FALSE),0)</f>
        <v>0</v>
      </c>
      <c r="E98" s="29">
        <f>IFERROR(VLOOKUP(CONCATENATE($B98,E$8),Hoja3!$A$2:$B$65536,2,FALSE),0)</f>
        <v>0</v>
      </c>
      <c r="F98" s="29">
        <f>IFERROR(VLOOKUP(CONCATENATE($B98,F$8),Hoja3!$A$2:$B$65536,2,FALSE),0)</f>
        <v>0</v>
      </c>
      <c r="G98" s="29">
        <f>IFERROR(VLOOKUP(CONCATENATE($B98,G$8),Hoja3!$A$2:$B$65536,2,FALSE),0)</f>
        <v>0</v>
      </c>
      <c r="H98" s="29">
        <f>IFERROR(VLOOKUP(CONCATENATE($B98,H$8),Hoja3!$A$2:$B$65536,2,FALSE),0)</f>
        <v>0</v>
      </c>
      <c r="I98" s="29">
        <f>IFERROR(VLOOKUP(CONCATENATE($B98,I$8),Hoja3!$A$2:$B$65536,2,FALSE),0)</f>
        <v>0</v>
      </c>
      <c r="J98" s="29">
        <f>IFERROR(VLOOKUP(CONCATENATE($B98,J$8),Hoja3!$A$2:$B$65536,2,FALSE),0)</f>
        <v>0</v>
      </c>
      <c r="K98" s="29">
        <f>IFERROR(VLOOKUP(CONCATENATE($B98,K$8),Hoja3!$A$2:$B$65536,2,FALSE),0)</f>
        <v>0</v>
      </c>
      <c r="L98" s="29">
        <f>IFERROR(VLOOKUP(CONCATENATE($B98,L$8),Hoja3!$A$2:$B$65536,2,FALSE),0)</f>
        <v>0</v>
      </c>
      <c r="M98" s="29">
        <f>IFERROR(VLOOKUP(CONCATENATE($B98,M$8),Hoja3!$A$2:$B$65536,2,FALSE),0)</f>
        <v>0</v>
      </c>
      <c r="N98" s="29">
        <f>IFERROR(VLOOKUP(CONCATENATE($B98,N$8),Hoja3!$A$2:$B$65536,2,FALSE),0)</f>
        <v>0</v>
      </c>
      <c r="O98" s="29">
        <f>IFERROR(VLOOKUP(CONCATENATE($B98,O$8),Hoja3!$A$2:$B$65536,2,FALSE),0)</f>
        <v>0</v>
      </c>
      <c r="P98" s="29">
        <f>IFERROR(VLOOKUP(CONCATENATE($B98,P$8),Hoja3!$A$2:$B$65536,2,FALSE),0)</f>
        <v>0</v>
      </c>
      <c r="Q98" s="29">
        <f>IFERROR(VLOOKUP(CONCATENATE($B98,Q$8),Hoja3!$A$2:$B$65536,2,FALSE),0)</f>
        <v>0</v>
      </c>
      <c r="R98" s="29">
        <f>IFERROR(VLOOKUP(CONCATENATE($B98,R$8),Hoja3!$A$2:$B$65536,2,FALSE),0)</f>
        <v>0</v>
      </c>
      <c r="S98" s="52">
        <f t="shared" si="29"/>
        <v>0</v>
      </c>
      <c r="T98" s="52">
        <f t="shared" si="30"/>
        <v>0</v>
      </c>
      <c r="U98" s="52">
        <f t="shared" si="31"/>
        <v>0</v>
      </c>
      <c r="V98" s="52">
        <f t="shared" si="32"/>
        <v>0</v>
      </c>
      <c r="W98" s="52">
        <f t="shared" si="33"/>
        <v>0</v>
      </c>
      <c r="X98" s="29">
        <f>IFERROR(VLOOKUP(CONCATENATE($B98,X$8),Hoja3!$A$2:$B$65536,2,FALSE),0)</f>
        <v>0</v>
      </c>
      <c r="Y98" s="29">
        <f>IFERROR(VLOOKUP(CONCATENATE($B98,Y$8),Hoja3!$A$2:$B$65536,2,FALSE),0)</f>
        <v>0</v>
      </c>
      <c r="Z98" s="29">
        <f>IFERROR(VLOOKUP(CONCATENATE($B98,Z$8),Hoja3!$A$2:$B$65536,2,FALSE),0)</f>
        <v>0</v>
      </c>
      <c r="AA98" s="26"/>
    </row>
    <row r="99" spans="2:27">
      <c r="B99" s="63" t="s">
        <v>208</v>
      </c>
      <c r="C99" s="54" t="s">
        <v>128</v>
      </c>
      <c r="D99" s="29">
        <f>IFERROR(VLOOKUP(CONCATENATE($B99,D$8),Hoja3!$A$2:$B$65536,2,FALSE),0)</f>
        <v>0</v>
      </c>
      <c r="E99" s="29">
        <f>IFERROR(VLOOKUP(CONCATENATE($B99,E$8),Hoja3!$A$2:$B$65536,2,FALSE),0)</f>
        <v>0</v>
      </c>
      <c r="F99" s="29">
        <f>IFERROR(VLOOKUP(CONCATENATE($B99,F$8),Hoja3!$A$2:$B$65536,2,FALSE),0)</f>
        <v>0</v>
      </c>
      <c r="G99" s="29">
        <f>IFERROR(VLOOKUP(CONCATENATE($B99,G$8),Hoja3!$A$2:$B$65536,2,FALSE),0)</f>
        <v>0</v>
      </c>
      <c r="H99" s="29">
        <f>IFERROR(VLOOKUP(CONCATENATE($B99,H$8),Hoja3!$A$2:$B$65536,2,FALSE),0)</f>
        <v>0</v>
      </c>
      <c r="I99" s="29">
        <f>IFERROR(VLOOKUP(CONCATENATE($B99,I$8),Hoja3!$A$2:$B$65536,2,FALSE),0)</f>
        <v>0</v>
      </c>
      <c r="J99" s="29">
        <f>IFERROR(VLOOKUP(CONCATENATE($B99,J$8),Hoja3!$A$2:$B$65536,2,FALSE),0)</f>
        <v>0</v>
      </c>
      <c r="K99" s="29">
        <f>IFERROR(VLOOKUP(CONCATENATE($B99,K$8),Hoja3!$A$2:$B$65536,2,FALSE),0)</f>
        <v>0</v>
      </c>
      <c r="L99" s="29">
        <f>IFERROR(VLOOKUP(CONCATENATE($B99,L$8),Hoja3!$A$2:$B$65536,2,FALSE),0)</f>
        <v>0</v>
      </c>
      <c r="M99" s="29">
        <f>IFERROR(VLOOKUP(CONCATENATE($B99,M$8),Hoja3!$A$2:$B$65536,2,FALSE),0)</f>
        <v>0</v>
      </c>
      <c r="N99" s="29">
        <f>IFERROR(VLOOKUP(CONCATENATE($B99,N$8),Hoja3!$A$2:$B$65536,2,FALSE),0)</f>
        <v>0</v>
      </c>
      <c r="O99" s="29">
        <f>IFERROR(VLOOKUP(CONCATENATE($B99,O$8),Hoja3!$A$2:$B$65536,2,FALSE),0)</f>
        <v>0</v>
      </c>
      <c r="P99" s="29">
        <f>IFERROR(VLOOKUP(CONCATENATE($B99,P$8),Hoja3!$A$2:$B$65536,2,FALSE),0)</f>
        <v>0</v>
      </c>
      <c r="Q99" s="29">
        <f>IFERROR(VLOOKUP(CONCATENATE($B99,Q$8),Hoja3!$A$2:$B$65536,2,FALSE),0)</f>
        <v>0</v>
      </c>
      <c r="R99" s="29">
        <f>IFERROR(VLOOKUP(CONCATENATE($B99,R$8),Hoja3!$A$2:$B$65536,2,FALSE),0)</f>
        <v>0</v>
      </c>
      <c r="S99" s="55">
        <f t="shared" si="29"/>
        <v>0</v>
      </c>
      <c r="T99" s="55">
        <f t="shared" si="30"/>
        <v>0</v>
      </c>
      <c r="U99" s="55">
        <f t="shared" si="31"/>
        <v>0</v>
      </c>
      <c r="V99" s="55">
        <f t="shared" si="32"/>
        <v>0</v>
      </c>
      <c r="W99" s="55">
        <f t="shared" si="33"/>
        <v>0</v>
      </c>
      <c r="X99" s="29">
        <f>IFERROR(VLOOKUP(CONCATENATE($B99,X$8),Hoja3!$A$2:$B$65536,2,FALSE),0)</f>
        <v>0</v>
      </c>
      <c r="Y99" s="29">
        <f>IFERROR(VLOOKUP(CONCATENATE($B99,Y$8),Hoja3!$A$2:$B$65536,2,FALSE),0)</f>
        <v>0</v>
      </c>
      <c r="Z99" s="29">
        <f>IFERROR(VLOOKUP(CONCATENATE($B99,Z$8),Hoja3!$A$2:$B$65536,2,FALSE),0)</f>
        <v>0</v>
      </c>
      <c r="AA99" s="26"/>
    </row>
    <row r="100" spans="2:27">
      <c r="C100" s="24" t="s">
        <v>12</v>
      </c>
      <c r="D100" s="43">
        <f>SUM(D101:D102)</f>
        <v>0</v>
      </c>
      <c r="E100" s="43">
        <f t="shared" ref="E100:R100" si="54">SUM(E101:E102)</f>
        <v>0</v>
      </c>
      <c r="F100" s="43">
        <f t="shared" si="54"/>
        <v>0</v>
      </c>
      <c r="G100" s="43">
        <f t="shared" si="54"/>
        <v>0</v>
      </c>
      <c r="H100" s="43">
        <f t="shared" si="54"/>
        <v>0</v>
      </c>
      <c r="I100" s="43">
        <f t="shared" si="54"/>
        <v>0</v>
      </c>
      <c r="J100" s="43">
        <f t="shared" si="54"/>
        <v>0</v>
      </c>
      <c r="K100" s="43">
        <f t="shared" si="54"/>
        <v>0</v>
      </c>
      <c r="L100" s="43">
        <f t="shared" si="54"/>
        <v>0</v>
      </c>
      <c r="M100" s="43">
        <f t="shared" si="54"/>
        <v>0</v>
      </c>
      <c r="N100" s="43">
        <f t="shared" si="54"/>
        <v>0</v>
      </c>
      <c r="O100" s="43">
        <f t="shared" si="54"/>
        <v>0</v>
      </c>
      <c r="P100" s="43">
        <f t="shared" si="54"/>
        <v>0</v>
      </c>
      <c r="Q100" s="43">
        <f t="shared" si="54"/>
        <v>0</v>
      </c>
      <c r="R100" s="43">
        <f t="shared" si="54"/>
        <v>0</v>
      </c>
      <c r="S100" s="43">
        <f t="shared" si="29"/>
        <v>0</v>
      </c>
      <c r="T100" s="43">
        <f t="shared" si="30"/>
        <v>0</v>
      </c>
      <c r="U100" s="43">
        <f t="shared" si="31"/>
        <v>0</v>
      </c>
      <c r="V100" s="43">
        <f t="shared" si="32"/>
        <v>0</v>
      </c>
      <c r="W100" s="43">
        <f t="shared" si="33"/>
        <v>0</v>
      </c>
      <c r="X100" s="43">
        <f t="shared" ref="X100:Z100" si="55">+X101-X102</f>
        <v>0</v>
      </c>
      <c r="Y100" s="43">
        <f t="shared" si="55"/>
        <v>0</v>
      </c>
      <c r="Z100" s="43">
        <f t="shared" si="55"/>
        <v>0</v>
      </c>
      <c r="AA100" s="26"/>
    </row>
    <row r="101" spans="2:27">
      <c r="B101" s="63" t="s">
        <v>209</v>
      </c>
      <c r="C101" s="51" t="s">
        <v>13</v>
      </c>
      <c r="D101" s="29">
        <f>IFERROR(VLOOKUP(CONCATENATE($B101,D$8),Hoja3!$A$2:$B$65536,2,FALSE),0)</f>
        <v>0</v>
      </c>
      <c r="E101" s="29">
        <f>IFERROR(VLOOKUP(CONCATENATE($B101,E$8),Hoja3!$A$2:$B$65536,2,FALSE),0)</f>
        <v>0</v>
      </c>
      <c r="F101" s="29">
        <f>IFERROR(VLOOKUP(CONCATENATE($B101,F$8),Hoja3!$A$2:$B$65536,2,FALSE),0)</f>
        <v>0</v>
      </c>
      <c r="G101" s="29">
        <f>IFERROR(VLOOKUP(CONCATENATE($B101,G$8),Hoja3!$A$2:$B$65536,2,FALSE),0)</f>
        <v>0</v>
      </c>
      <c r="H101" s="29">
        <f>IFERROR(VLOOKUP(CONCATENATE($B101,H$8),Hoja3!$A$2:$B$65536,2,FALSE),0)</f>
        <v>0</v>
      </c>
      <c r="I101" s="29">
        <f>IFERROR(VLOOKUP(CONCATENATE($B101,I$8),Hoja3!$A$2:$B$65536,2,FALSE),0)</f>
        <v>0</v>
      </c>
      <c r="J101" s="29">
        <f>IFERROR(VLOOKUP(CONCATENATE($B101,J$8),Hoja3!$A$2:$B$65536,2,FALSE),0)</f>
        <v>0</v>
      </c>
      <c r="K101" s="29">
        <f>IFERROR(VLOOKUP(CONCATENATE($B101,K$8),Hoja3!$A$2:$B$65536,2,FALSE),0)</f>
        <v>0</v>
      </c>
      <c r="L101" s="29">
        <f>IFERROR(VLOOKUP(CONCATENATE($B101,L$8),Hoja3!$A$2:$B$65536,2,FALSE),0)</f>
        <v>0</v>
      </c>
      <c r="M101" s="29">
        <f>IFERROR(VLOOKUP(CONCATENATE($B101,M$8),Hoja3!$A$2:$B$65536,2,FALSE),0)</f>
        <v>0</v>
      </c>
      <c r="N101" s="29">
        <f>IFERROR(VLOOKUP(CONCATENATE($B101,N$8),Hoja3!$A$2:$B$65536,2,FALSE),0)</f>
        <v>0</v>
      </c>
      <c r="O101" s="29">
        <f>IFERROR(VLOOKUP(CONCATENATE($B101,O$8),Hoja3!$A$2:$B$65536,2,FALSE),0)</f>
        <v>0</v>
      </c>
      <c r="P101" s="29">
        <f>IFERROR(VLOOKUP(CONCATENATE($B101,P$8),Hoja3!$A$2:$B$65536,2,FALSE),0)</f>
        <v>0</v>
      </c>
      <c r="Q101" s="29">
        <f>IFERROR(VLOOKUP(CONCATENATE($B101,Q$8),Hoja3!$A$2:$B$65536,2,FALSE),0)</f>
        <v>0</v>
      </c>
      <c r="R101" s="29">
        <f>IFERROR(VLOOKUP(CONCATENATE($B101,R$8),Hoja3!$A$2:$B$65536,2,FALSE),0)</f>
        <v>0</v>
      </c>
      <c r="S101" s="56">
        <f t="shared" si="29"/>
        <v>0</v>
      </c>
      <c r="T101" s="56">
        <f t="shared" si="30"/>
        <v>0</v>
      </c>
      <c r="U101" s="56">
        <f t="shared" si="31"/>
        <v>0</v>
      </c>
      <c r="V101" s="56">
        <f t="shared" si="32"/>
        <v>0</v>
      </c>
      <c r="W101" s="56">
        <f t="shared" si="33"/>
        <v>0</v>
      </c>
      <c r="X101" s="29">
        <f>IFERROR(VLOOKUP(CONCATENATE($B101,X$8),Hoja3!$A$2:$B$65536,2,FALSE),0)</f>
        <v>0</v>
      </c>
      <c r="Y101" s="29">
        <f>IFERROR(VLOOKUP(CONCATENATE($B101,Y$8),Hoja3!$A$2:$B$65536,2,FALSE),0)</f>
        <v>0</v>
      </c>
      <c r="Z101" s="29">
        <f>IFERROR(VLOOKUP(CONCATENATE($B101,Z$8),Hoja3!$A$2:$B$65536,2,FALSE),0)</f>
        <v>0</v>
      </c>
      <c r="AA101" s="26"/>
    </row>
    <row r="102" spans="2:27">
      <c r="C102" s="53" t="s">
        <v>129</v>
      </c>
      <c r="D102" s="41">
        <f>SUM(D103:D104)</f>
        <v>0</v>
      </c>
      <c r="E102" s="41">
        <f t="shared" ref="E102:R102" si="56">SUM(E103:E104)</f>
        <v>0</v>
      </c>
      <c r="F102" s="41">
        <f t="shared" si="56"/>
        <v>0</v>
      </c>
      <c r="G102" s="41">
        <f t="shared" si="56"/>
        <v>0</v>
      </c>
      <c r="H102" s="41">
        <f t="shared" si="56"/>
        <v>0</v>
      </c>
      <c r="I102" s="41">
        <f t="shared" si="56"/>
        <v>0</v>
      </c>
      <c r="J102" s="41">
        <f t="shared" si="56"/>
        <v>0</v>
      </c>
      <c r="K102" s="41">
        <f t="shared" si="56"/>
        <v>0</v>
      </c>
      <c r="L102" s="41">
        <f t="shared" si="56"/>
        <v>0</v>
      </c>
      <c r="M102" s="41">
        <f t="shared" si="56"/>
        <v>0</v>
      </c>
      <c r="N102" s="41">
        <f t="shared" si="56"/>
        <v>0</v>
      </c>
      <c r="O102" s="41">
        <f t="shared" si="56"/>
        <v>0</v>
      </c>
      <c r="P102" s="41">
        <f t="shared" si="56"/>
        <v>0</v>
      </c>
      <c r="Q102" s="41">
        <f t="shared" si="56"/>
        <v>0</v>
      </c>
      <c r="R102" s="41">
        <f t="shared" si="56"/>
        <v>0</v>
      </c>
      <c r="S102" s="41">
        <f t="shared" si="29"/>
        <v>0</v>
      </c>
      <c r="T102" s="41">
        <f t="shared" si="30"/>
        <v>0</v>
      </c>
      <c r="U102" s="41">
        <f t="shared" si="31"/>
        <v>0</v>
      </c>
      <c r="V102" s="41">
        <f t="shared" si="32"/>
        <v>0</v>
      </c>
      <c r="W102" s="41">
        <f t="shared" si="33"/>
        <v>0</v>
      </c>
      <c r="X102" s="41">
        <f t="shared" ref="X102:Z102" si="57">+X103+X104</f>
        <v>0</v>
      </c>
      <c r="Y102" s="41">
        <f t="shared" si="57"/>
        <v>0</v>
      </c>
      <c r="Z102" s="41">
        <f t="shared" si="57"/>
        <v>0</v>
      </c>
      <c r="AA102" s="26"/>
    </row>
    <row r="103" spans="2:27">
      <c r="B103" s="63" t="s">
        <v>210</v>
      </c>
      <c r="C103" s="54" t="s">
        <v>130</v>
      </c>
      <c r="D103" s="29">
        <f>IFERROR(VLOOKUP(CONCATENATE($B103,D$8),Hoja3!$A$2:$B$65536,2,FALSE),0)</f>
        <v>0</v>
      </c>
      <c r="E103" s="29">
        <f>IFERROR(VLOOKUP(CONCATENATE($B103,E$8),Hoja3!$A$2:$B$65536,2,FALSE),0)</f>
        <v>0</v>
      </c>
      <c r="F103" s="29">
        <f>IFERROR(VLOOKUP(CONCATENATE($B103,F$8),Hoja3!$A$2:$B$65536,2,FALSE),0)</f>
        <v>0</v>
      </c>
      <c r="G103" s="29">
        <f>IFERROR(VLOOKUP(CONCATENATE($B103,G$8),Hoja3!$A$2:$B$65536,2,FALSE),0)</f>
        <v>0</v>
      </c>
      <c r="H103" s="29">
        <f>IFERROR(VLOOKUP(CONCATENATE($B103,H$8),Hoja3!$A$2:$B$65536,2,FALSE),0)</f>
        <v>0</v>
      </c>
      <c r="I103" s="29">
        <f>IFERROR(VLOOKUP(CONCATENATE($B103,I$8),Hoja3!$A$2:$B$65536,2,FALSE),0)</f>
        <v>0</v>
      </c>
      <c r="J103" s="29">
        <f>IFERROR(VLOOKUP(CONCATENATE($B103,J$8),Hoja3!$A$2:$B$65536,2,FALSE),0)</f>
        <v>0</v>
      </c>
      <c r="K103" s="29">
        <f>IFERROR(VLOOKUP(CONCATENATE($B103,K$8),Hoja3!$A$2:$B$65536,2,FALSE),0)</f>
        <v>0</v>
      </c>
      <c r="L103" s="29">
        <f>IFERROR(VLOOKUP(CONCATENATE($B103,L$8),Hoja3!$A$2:$B$65536,2,FALSE),0)</f>
        <v>0</v>
      </c>
      <c r="M103" s="29">
        <f>IFERROR(VLOOKUP(CONCATENATE($B103,M$8),Hoja3!$A$2:$B$65536,2,FALSE),0)</f>
        <v>0</v>
      </c>
      <c r="N103" s="29">
        <f>IFERROR(VLOOKUP(CONCATENATE($B103,N$8),Hoja3!$A$2:$B$65536,2,FALSE),0)</f>
        <v>0</v>
      </c>
      <c r="O103" s="29">
        <f>IFERROR(VLOOKUP(CONCATENATE($B103,O$8),Hoja3!$A$2:$B$65536,2,FALSE),0)</f>
        <v>0</v>
      </c>
      <c r="P103" s="29">
        <f>IFERROR(VLOOKUP(CONCATENATE($B103,P$8),Hoja3!$A$2:$B$65536,2,FALSE),0)</f>
        <v>0</v>
      </c>
      <c r="Q103" s="29">
        <f>IFERROR(VLOOKUP(CONCATENATE($B103,Q$8),Hoja3!$A$2:$B$65536,2,FALSE),0)</f>
        <v>0</v>
      </c>
      <c r="R103" s="29">
        <f>IFERROR(VLOOKUP(CONCATENATE($B103,R$8),Hoja3!$A$2:$B$65536,2,FALSE),0)</f>
        <v>0</v>
      </c>
      <c r="S103" s="52">
        <f t="shared" si="29"/>
        <v>0</v>
      </c>
      <c r="T103" s="52">
        <f t="shared" si="30"/>
        <v>0</v>
      </c>
      <c r="U103" s="52">
        <f t="shared" si="31"/>
        <v>0</v>
      </c>
      <c r="V103" s="52">
        <f t="shared" si="32"/>
        <v>0</v>
      </c>
      <c r="W103" s="52">
        <f t="shared" si="33"/>
        <v>0</v>
      </c>
      <c r="X103" s="29">
        <f>IFERROR(VLOOKUP(CONCATENATE($B103,X$8),Hoja3!$A$2:$B$65536,2,FALSE),0)</f>
        <v>0</v>
      </c>
      <c r="Y103" s="29">
        <f>IFERROR(VLOOKUP(CONCATENATE($B103,Y$8),Hoja3!$A$2:$B$65536,2,FALSE),0)</f>
        <v>0</v>
      </c>
      <c r="Z103" s="29">
        <f>IFERROR(VLOOKUP(CONCATENATE($B103,Z$8),Hoja3!$A$2:$B$65536,2,FALSE),0)</f>
        <v>0</v>
      </c>
      <c r="AA103" s="26"/>
    </row>
    <row r="104" spans="2:27">
      <c r="B104" s="63" t="s">
        <v>213</v>
      </c>
      <c r="C104" s="54" t="s">
        <v>131</v>
      </c>
      <c r="D104" s="29">
        <f>IFERROR(VLOOKUP(CONCATENATE($B104,D$8),Hoja3!$A$2:$B$65536,2,FALSE),0)</f>
        <v>0</v>
      </c>
      <c r="E104" s="29">
        <f>IFERROR(VLOOKUP(CONCATENATE($B104,E$8),Hoja3!$A$2:$B$65536,2,FALSE),0)</f>
        <v>0</v>
      </c>
      <c r="F104" s="29">
        <f>IFERROR(VLOOKUP(CONCATENATE($B104,F$8),Hoja3!$A$2:$B$65536,2,FALSE),0)</f>
        <v>0</v>
      </c>
      <c r="G104" s="29">
        <f>IFERROR(VLOOKUP(CONCATENATE($B104,G$8),Hoja3!$A$2:$B$65536,2,FALSE),0)</f>
        <v>0</v>
      </c>
      <c r="H104" s="29">
        <f>IFERROR(VLOOKUP(CONCATENATE($B104,H$8),Hoja3!$A$2:$B$65536,2,FALSE),0)</f>
        <v>0</v>
      </c>
      <c r="I104" s="29">
        <f>IFERROR(VLOOKUP(CONCATENATE($B104,I$8),Hoja3!$A$2:$B$65536,2,FALSE),0)</f>
        <v>0</v>
      </c>
      <c r="J104" s="29">
        <f>IFERROR(VLOOKUP(CONCATENATE($B104,J$8),Hoja3!$A$2:$B$65536,2,FALSE),0)</f>
        <v>0</v>
      </c>
      <c r="K104" s="29">
        <f>IFERROR(VLOOKUP(CONCATENATE($B104,K$8),Hoja3!$A$2:$B$65536,2,FALSE),0)</f>
        <v>0</v>
      </c>
      <c r="L104" s="29">
        <f>IFERROR(VLOOKUP(CONCATENATE($B104,L$8),Hoja3!$A$2:$B$65536,2,FALSE),0)</f>
        <v>0</v>
      </c>
      <c r="M104" s="29">
        <f>IFERROR(VLOOKUP(CONCATENATE($B104,M$8),Hoja3!$A$2:$B$65536,2,FALSE),0)</f>
        <v>0</v>
      </c>
      <c r="N104" s="29">
        <f>IFERROR(VLOOKUP(CONCATENATE($B104,N$8),Hoja3!$A$2:$B$65536,2,FALSE),0)</f>
        <v>0</v>
      </c>
      <c r="O104" s="29">
        <f>IFERROR(VLOOKUP(CONCATENATE($B104,O$8),Hoja3!$A$2:$B$65536,2,FALSE),0)</f>
        <v>0</v>
      </c>
      <c r="P104" s="29">
        <f>IFERROR(VLOOKUP(CONCATENATE($B104,P$8),Hoja3!$A$2:$B$65536,2,FALSE),0)</f>
        <v>0</v>
      </c>
      <c r="Q104" s="29">
        <f>IFERROR(VLOOKUP(CONCATENATE($B104,Q$8),Hoja3!$A$2:$B$65536,2,FALSE),0)</f>
        <v>0</v>
      </c>
      <c r="R104" s="29">
        <f>IFERROR(VLOOKUP(CONCATENATE($B104,R$8),Hoja3!$A$2:$B$65536,2,FALSE),0)</f>
        <v>0</v>
      </c>
      <c r="S104" s="55">
        <f t="shared" si="29"/>
        <v>0</v>
      </c>
      <c r="T104" s="55">
        <f t="shared" si="30"/>
        <v>0</v>
      </c>
      <c r="U104" s="55">
        <f t="shared" si="31"/>
        <v>0</v>
      </c>
      <c r="V104" s="55">
        <f t="shared" si="32"/>
        <v>0</v>
      </c>
      <c r="W104" s="55">
        <f t="shared" si="33"/>
        <v>0</v>
      </c>
      <c r="X104" s="29">
        <f>IFERROR(VLOOKUP(CONCATENATE($B104,X$8),Hoja3!$A$2:$B$65536,2,FALSE),0)</f>
        <v>0</v>
      </c>
      <c r="Y104" s="29">
        <f>IFERROR(VLOOKUP(CONCATENATE($B104,Y$8),Hoja3!$A$2:$B$65536,2,FALSE),0)</f>
        <v>0</v>
      </c>
      <c r="Z104" s="29">
        <f>IFERROR(VLOOKUP(CONCATENATE($B104,Z$8),Hoja3!$A$2:$B$65536,2,FALSE),0)</f>
        <v>0</v>
      </c>
      <c r="AA104" s="26"/>
    </row>
    <row r="105" spans="2:27">
      <c r="C105" s="24" t="s">
        <v>132</v>
      </c>
      <c r="D105" s="57">
        <f t="shared" ref="D105:R105" si="58">+D106+D111</f>
        <v>0</v>
      </c>
      <c r="E105" s="57">
        <f t="shared" si="58"/>
        <v>0</v>
      </c>
      <c r="F105" s="57">
        <f t="shared" si="58"/>
        <v>0</v>
      </c>
      <c r="G105" s="57">
        <f t="shared" si="58"/>
        <v>0</v>
      </c>
      <c r="H105" s="57">
        <f t="shared" si="58"/>
        <v>0</v>
      </c>
      <c r="I105" s="57">
        <f t="shared" si="58"/>
        <v>0</v>
      </c>
      <c r="J105" s="57">
        <f t="shared" si="58"/>
        <v>0</v>
      </c>
      <c r="K105" s="57">
        <f t="shared" si="58"/>
        <v>0</v>
      </c>
      <c r="L105" s="57">
        <f t="shared" si="58"/>
        <v>0</v>
      </c>
      <c r="M105" s="57">
        <f t="shared" si="58"/>
        <v>0</v>
      </c>
      <c r="N105" s="57">
        <f t="shared" si="58"/>
        <v>0</v>
      </c>
      <c r="O105" s="57">
        <f t="shared" si="58"/>
        <v>0</v>
      </c>
      <c r="P105" s="57">
        <f t="shared" si="58"/>
        <v>0</v>
      </c>
      <c r="Q105" s="57">
        <f t="shared" si="58"/>
        <v>0</v>
      </c>
      <c r="R105" s="57">
        <f t="shared" si="58"/>
        <v>0</v>
      </c>
      <c r="S105" s="57">
        <f t="shared" si="29"/>
        <v>0</v>
      </c>
      <c r="T105" s="57">
        <f t="shared" si="30"/>
        <v>0</v>
      </c>
      <c r="U105" s="57">
        <f t="shared" si="31"/>
        <v>0</v>
      </c>
      <c r="V105" s="57">
        <f t="shared" si="32"/>
        <v>0</v>
      </c>
      <c r="W105" s="57">
        <f t="shared" si="33"/>
        <v>0</v>
      </c>
      <c r="X105" s="57">
        <f t="shared" ref="X105:Z105" si="59">+X106+X111</f>
        <v>0</v>
      </c>
      <c r="Y105" s="57">
        <f t="shared" si="59"/>
        <v>0</v>
      </c>
      <c r="Z105" s="57">
        <f t="shared" si="59"/>
        <v>0</v>
      </c>
      <c r="AA105" s="26"/>
    </row>
    <row r="106" spans="2:27">
      <c r="C106" s="24" t="s">
        <v>14</v>
      </c>
      <c r="D106" s="43">
        <f t="shared" ref="D106:R106" si="60">+D107-D108</f>
        <v>0</v>
      </c>
      <c r="E106" s="43">
        <f t="shared" si="60"/>
        <v>0</v>
      </c>
      <c r="F106" s="43">
        <f t="shared" si="60"/>
        <v>0</v>
      </c>
      <c r="G106" s="43">
        <f t="shared" si="60"/>
        <v>0</v>
      </c>
      <c r="H106" s="43">
        <f t="shared" si="60"/>
        <v>0</v>
      </c>
      <c r="I106" s="43">
        <f t="shared" si="60"/>
        <v>0</v>
      </c>
      <c r="J106" s="43">
        <f t="shared" si="60"/>
        <v>0</v>
      </c>
      <c r="K106" s="43">
        <f t="shared" si="60"/>
        <v>0</v>
      </c>
      <c r="L106" s="43">
        <f t="shared" si="60"/>
        <v>0</v>
      </c>
      <c r="M106" s="43">
        <f t="shared" si="60"/>
        <v>0</v>
      </c>
      <c r="N106" s="43">
        <f t="shared" si="60"/>
        <v>0</v>
      </c>
      <c r="O106" s="43">
        <f t="shared" si="60"/>
        <v>0</v>
      </c>
      <c r="P106" s="43">
        <f t="shared" si="60"/>
        <v>0</v>
      </c>
      <c r="Q106" s="43">
        <f t="shared" si="60"/>
        <v>0</v>
      </c>
      <c r="R106" s="43">
        <f t="shared" si="60"/>
        <v>0</v>
      </c>
      <c r="S106" s="43">
        <f t="shared" si="29"/>
        <v>0</v>
      </c>
      <c r="T106" s="43">
        <f t="shared" si="30"/>
        <v>0</v>
      </c>
      <c r="U106" s="43">
        <f t="shared" si="31"/>
        <v>0</v>
      </c>
      <c r="V106" s="43">
        <f t="shared" si="32"/>
        <v>0</v>
      </c>
      <c r="W106" s="43">
        <f t="shared" si="33"/>
        <v>0</v>
      </c>
      <c r="X106" s="43">
        <f t="shared" ref="X106:Z106" si="61">+X107-X108</f>
        <v>0</v>
      </c>
      <c r="Y106" s="43">
        <f t="shared" si="61"/>
        <v>0</v>
      </c>
      <c r="Z106" s="43">
        <f t="shared" si="61"/>
        <v>0</v>
      </c>
      <c r="AA106" s="26"/>
    </row>
    <row r="107" spans="2:27">
      <c r="B107" s="63" t="s">
        <v>212</v>
      </c>
      <c r="C107" s="51" t="s">
        <v>15</v>
      </c>
      <c r="D107" s="29">
        <f>IFERROR(VLOOKUP(CONCATENATE($B107,D$8),Hoja3!$A$2:$B$65536,2,FALSE),0)</f>
        <v>0</v>
      </c>
      <c r="E107" s="29">
        <f>IFERROR(VLOOKUP(CONCATENATE($B107,E$8),Hoja3!$A$2:$B$65536,2,FALSE),0)</f>
        <v>0</v>
      </c>
      <c r="F107" s="29">
        <f>IFERROR(VLOOKUP(CONCATENATE($B107,F$8),Hoja3!$A$2:$B$65536,2,FALSE),0)</f>
        <v>0</v>
      </c>
      <c r="G107" s="29">
        <f>IFERROR(VLOOKUP(CONCATENATE($B107,G$8),Hoja3!$A$2:$B$65536,2,FALSE),0)</f>
        <v>0</v>
      </c>
      <c r="H107" s="29">
        <f>IFERROR(VLOOKUP(CONCATENATE($B107,H$8),Hoja3!$A$2:$B$65536,2,FALSE),0)</f>
        <v>0</v>
      </c>
      <c r="I107" s="29">
        <f>IFERROR(VLOOKUP(CONCATENATE($B107,I$8),Hoja3!$A$2:$B$65536,2,FALSE),0)</f>
        <v>0</v>
      </c>
      <c r="J107" s="29">
        <f>IFERROR(VLOOKUP(CONCATENATE($B107,J$8),Hoja3!$A$2:$B$65536,2,FALSE),0)</f>
        <v>0</v>
      </c>
      <c r="K107" s="29">
        <f>IFERROR(VLOOKUP(CONCATENATE($B107,K$8),Hoja3!$A$2:$B$65536,2,FALSE),0)</f>
        <v>0</v>
      </c>
      <c r="L107" s="29">
        <f>IFERROR(VLOOKUP(CONCATENATE($B107,L$8),Hoja3!$A$2:$B$65536,2,FALSE),0)</f>
        <v>0</v>
      </c>
      <c r="M107" s="29">
        <f>IFERROR(VLOOKUP(CONCATENATE($B107,M$8),Hoja3!$A$2:$B$65536,2,FALSE),0)</f>
        <v>0</v>
      </c>
      <c r="N107" s="29">
        <f>IFERROR(VLOOKUP(CONCATENATE($B107,N$8),Hoja3!$A$2:$B$65536,2,FALSE),0)</f>
        <v>0</v>
      </c>
      <c r="O107" s="29">
        <f>IFERROR(VLOOKUP(CONCATENATE($B107,O$8),Hoja3!$A$2:$B$65536,2,FALSE),0)</f>
        <v>0</v>
      </c>
      <c r="P107" s="29">
        <f>IFERROR(VLOOKUP(CONCATENATE($B107,P$8),Hoja3!$A$2:$B$65536,2,FALSE),0)</f>
        <v>0</v>
      </c>
      <c r="Q107" s="29">
        <f>IFERROR(VLOOKUP(CONCATENATE($B107,Q$8),Hoja3!$A$2:$B$65536,2,FALSE),0)</f>
        <v>0</v>
      </c>
      <c r="R107" s="29">
        <f>IFERROR(VLOOKUP(CONCATENATE($B107,R$8),Hoja3!$A$2:$B$65536,2,FALSE),0)</f>
        <v>0</v>
      </c>
      <c r="S107" s="56">
        <f t="shared" si="29"/>
        <v>0</v>
      </c>
      <c r="T107" s="56">
        <f t="shared" si="30"/>
        <v>0</v>
      </c>
      <c r="U107" s="56">
        <f t="shared" si="31"/>
        <v>0</v>
      </c>
      <c r="V107" s="56">
        <f t="shared" si="32"/>
        <v>0</v>
      </c>
      <c r="W107" s="56">
        <f t="shared" si="33"/>
        <v>0</v>
      </c>
      <c r="X107" s="29">
        <f>IFERROR(VLOOKUP(CONCATENATE($B107,X$8),Hoja3!$A$2:$B$65536,2,FALSE),0)</f>
        <v>0</v>
      </c>
      <c r="Y107" s="29">
        <f>IFERROR(VLOOKUP(CONCATENATE($B107,Y$8),Hoja3!$A$2:$B$65536,2,FALSE),0)</f>
        <v>0</v>
      </c>
      <c r="Z107" s="29">
        <f>IFERROR(VLOOKUP(CONCATENATE($B107,Z$8),Hoja3!$A$2:$B$65536,2,FALSE),0)</f>
        <v>0</v>
      </c>
      <c r="AA107" s="26"/>
    </row>
    <row r="108" spans="2:27">
      <c r="C108" s="53" t="s">
        <v>133</v>
      </c>
      <c r="D108" s="41">
        <f>SUM(D109:D110)</f>
        <v>0</v>
      </c>
      <c r="E108" s="41">
        <f t="shared" ref="E108:R108" si="62">SUM(E109:E110)</f>
        <v>0</v>
      </c>
      <c r="F108" s="41">
        <f t="shared" si="62"/>
        <v>0</v>
      </c>
      <c r="G108" s="41">
        <f t="shared" si="62"/>
        <v>0</v>
      </c>
      <c r="H108" s="41">
        <f t="shared" si="62"/>
        <v>0</v>
      </c>
      <c r="I108" s="41">
        <f t="shared" si="62"/>
        <v>0</v>
      </c>
      <c r="J108" s="41">
        <f t="shared" si="62"/>
        <v>0</v>
      </c>
      <c r="K108" s="41">
        <f t="shared" si="62"/>
        <v>0</v>
      </c>
      <c r="L108" s="41">
        <f t="shared" si="62"/>
        <v>0</v>
      </c>
      <c r="M108" s="41">
        <f t="shared" si="62"/>
        <v>0</v>
      </c>
      <c r="N108" s="41">
        <f t="shared" si="62"/>
        <v>0</v>
      </c>
      <c r="O108" s="41">
        <f t="shared" si="62"/>
        <v>0</v>
      </c>
      <c r="P108" s="41">
        <f t="shared" si="62"/>
        <v>0</v>
      </c>
      <c r="Q108" s="41">
        <f t="shared" si="62"/>
        <v>0</v>
      </c>
      <c r="R108" s="41">
        <f t="shared" si="62"/>
        <v>0</v>
      </c>
      <c r="S108" s="41">
        <f t="shared" si="29"/>
        <v>0</v>
      </c>
      <c r="T108" s="41">
        <f t="shared" si="30"/>
        <v>0</v>
      </c>
      <c r="U108" s="41">
        <f t="shared" si="31"/>
        <v>0</v>
      </c>
      <c r="V108" s="41">
        <f t="shared" si="32"/>
        <v>0</v>
      </c>
      <c r="W108" s="41">
        <f t="shared" si="33"/>
        <v>0</v>
      </c>
      <c r="X108" s="41">
        <f t="shared" ref="X108:Z108" si="63">+X109+X110</f>
        <v>0</v>
      </c>
      <c r="Y108" s="41">
        <f t="shared" si="63"/>
        <v>0</v>
      </c>
      <c r="Z108" s="41">
        <f t="shared" si="63"/>
        <v>0</v>
      </c>
      <c r="AA108" s="26"/>
    </row>
    <row r="109" spans="2:27">
      <c r="B109" s="63" t="s">
        <v>214</v>
      </c>
      <c r="C109" s="54" t="s">
        <v>134</v>
      </c>
      <c r="D109" s="29">
        <f>IFERROR(VLOOKUP(CONCATENATE($B109,D$8),Hoja3!$A$2:$B$65536,2,FALSE),0)</f>
        <v>0</v>
      </c>
      <c r="E109" s="29">
        <f>IFERROR(VLOOKUP(CONCATENATE($B109,E$8),Hoja3!$A$2:$B$65536,2,FALSE),0)</f>
        <v>0</v>
      </c>
      <c r="F109" s="29">
        <f>IFERROR(VLOOKUP(CONCATENATE($B109,F$8),Hoja3!$A$2:$B$65536,2,FALSE),0)</f>
        <v>0</v>
      </c>
      <c r="G109" s="29">
        <f>IFERROR(VLOOKUP(CONCATENATE($B109,G$8),Hoja3!$A$2:$B$65536,2,FALSE),0)</f>
        <v>0</v>
      </c>
      <c r="H109" s="29">
        <f>IFERROR(VLOOKUP(CONCATENATE($B109,H$8),Hoja3!$A$2:$B$65536,2,FALSE),0)</f>
        <v>0</v>
      </c>
      <c r="I109" s="29">
        <f>IFERROR(VLOOKUP(CONCATENATE($B109,I$8),Hoja3!$A$2:$B$65536,2,FALSE),0)</f>
        <v>0</v>
      </c>
      <c r="J109" s="29">
        <f>IFERROR(VLOOKUP(CONCATENATE($B109,J$8),Hoja3!$A$2:$B$65536,2,FALSE),0)</f>
        <v>0</v>
      </c>
      <c r="K109" s="29">
        <f>IFERROR(VLOOKUP(CONCATENATE($B109,K$8),Hoja3!$A$2:$B$65536,2,FALSE),0)</f>
        <v>0</v>
      </c>
      <c r="L109" s="29">
        <f>IFERROR(VLOOKUP(CONCATENATE($B109,L$8),Hoja3!$A$2:$B$65536,2,FALSE),0)</f>
        <v>0</v>
      </c>
      <c r="M109" s="29">
        <f>IFERROR(VLOOKUP(CONCATENATE($B109,M$8),Hoja3!$A$2:$B$65536,2,FALSE),0)</f>
        <v>0</v>
      </c>
      <c r="N109" s="29">
        <f>IFERROR(VLOOKUP(CONCATENATE($B109,N$8),Hoja3!$A$2:$B$65536,2,FALSE),0)</f>
        <v>0</v>
      </c>
      <c r="O109" s="29">
        <f>IFERROR(VLOOKUP(CONCATENATE($B109,O$8),Hoja3!$A$2:$B$65536,2,FALSE),0)</f>
        <v>0</v>
      </c>
      <c r="P109" s="29">
        <f>IFERROR(VLOOKUP(CONCATENATE($B109,P$8),Hoja3!$A$2:$B$65536,2,FALSE),0)</f>
        <v>0</v>
      </c>
      <c r="Q109" s="29">
        <f>IFERROR(VLOOKUP(CONCATENATE($B109,Q$8),Hoja3!$A$2:$B$65536,2,FALSE),0)</f>
        <v>0</v>
      </c>
      <c r="R109" s="29">
        <f>IFERROR(VLOOKUP(CONCATENATE($B109,R$8),Hoja3!$A$2:$B$65536,2,FALSE),0)</f>
        <v>0</v>
      </c>
      <c r="S109" s="52">
        <f t="shared" si="29"/>
        <v>0</v>
      </c>
      <c r="T109" s="52">
        <f t="shared" si="30"/>
        <v>0</v>
      </c>
      <c r="U109" s="52">
        <f t="shared" si="31"/>
        <v>0</v>
      </c>
      <c r="V109" s="52">
        <f t="shared" si="32"/>
        <v>0</v>
      </c>
      <c r="W109" s="52">
        <f t="shared" si="33"/>
        <v>0</v>
      </c>
      <c r="X109" s="29">
        <f>IFERROR(VLOOKUP(CONCATENATE($B109,X$8),Hoja3!$A$2:$B$65536,2,FALSE),0)</f>
        <v>0</v>
      </c>
      <c r="Y109" s="29">
        <f>IFERROR(VLOOKUP(CONCATENATE($B109,Y$8),Hoja3!$A$2:$B$65536,2,FALSE),0)</f>
        <v>0</v>
      </c>
      <c r="Z109" s="29">
        <f>IFERROR(VLOOKUP(CONCATENATE($B109,Z$8),Hoja3!$A$2:$B$65536,2,FALSE),0)</f>
        <v>0</v>
      </c>
      <c r="AA109" s="26"/>
    </row>
    <row r="110" spans="2:27">
      <c r="B110" s="63" t="s">
        <v>215</v>
      </c>
      <c r="C110" s="54" t="s">
        <v>135</v>
      </c>
      <c r="D110" s="29">
        <f>IFERROR(VLOOKUP(CONCATENATE($B110,D$8),Hoja3!$A$2:$B$65536,2,FALSE),0)</f>
        <v>0</v>
      </c>
      <c r="E110" s="29">
        <f>IFERROR(VLOOKUP(CONCATENATE($B110,E$8),Hoja3!$A$2:$B$65536,2,FALSE),0)</f>
        <v>0</v>
      </c>
      <c r="F110" s="29">
        <f>IFERROR(VLOOKUP(CONCATENATE($B110,F$8),Hoja3!$A$2:$B$65536,2,FALSE),0)</f>
        <v>0</v>
      </c>
      <c r="G110" s="29">
        <f>IFERROR(VLOOKUP(CONCATENATE($B110,G$8),Hoja3!$A$2:$B$65536,2,FALSE),0)</f>
        <v>0</v>
      </c>
      <c r="H110" s="29">
        <f>IFERROR(VLOOKUP(CONCATENATE($B110,H$8),Hoja3!$A$2:$B$65536,2,FALSE),0)</f>
        <v>0</v>
      </c>
      <c r="I110" s="29">
        <f>IFERROR(VLOOKUP(CONCATENATE($B110,I$8),Hoja3!$A$2:$B$65536,2,FALSE),0)</f>
        <v>0</v>
      </c>
      <c r="J110" s="29">
        <f>IFERROR(VLOOKUP(CONCATENATE($B110,J$8),Hoja3!$A$2:$B$65536,2,FALSE),0)</f>
        <v>0</v>
      </c>
      <c r="K110" s="29">
        <f>IFERROR(VLOOKUP(CONCATENATE($B110,K$8),Hoja3!$A$2:$B$65536,2,FALSE),0)</f>
        <v>0</v>
      </c>
      <c r="L110" s="29">
        <f>IFERROR(VLOOKUP(CONCATENATE($B110,L$8),Hoja3!$A$2:$B$65536,2,FALSE),0)</f>
        <v>0</v>
      </c>
      <c r="M110" s="29">
        <f>IFERROR(VLOOKUP(CONCATENATE($B110,M$8),Hoja3!$A$2:$B$65536,2,FALSE),0)</f>
        <v>0</v>
      </c>
      <c r="N110" s="29">
        <f>IFERROR(VLOOKUP(CONCATENATE($B110,N$8),Hoja3!$A$2:$B$65536,2,FALSE),0)</f>
        <v>0</v>
      </c>
      <c r="O110" s="29">
        <f>IFERROR(VLOOKUP(CONCATENATE($B110,O$8),Hoja3!$A$2:$B$65536,2,FALSE),0)</f>
        <v>0</v>
      </c>
      <c r="P110" s="29">
        <f>IFERROR(VLOOKUP(CONCATENATE($B110,P$8),Hoja3!$A$2:$B$65536,2,FALSE),0)</f>
        <v>0</v>
      </c>
      <c r="Q110" s="29">
        <f>IFERROR(VLOOKUP(CONCATENATE($B110,Q$8),Hoja3!$A$2:$B$65536,2,FALSE),0)</f>
        <v>0</v>
      </c>
      <c r="R110" s="29">
        <f>IFERROR(VLOOKUP(CONCATENATE($B110,R$8),Hoja3!$A$2:$B$65536,2,FALSE),0)</f>
        <v>0</v>
      </c>
      <c r="S110" s="55">
        <f t="shared" si="29"/>
        <v>0</v>
      </c>
      <c r="T110" s="55">
        <f t="shared" si="30"/>
        <v>0</v>
      </c>
      <c r="U110" s="55">
        <f t="shared" si="31"/>
        <v>0</v>
      </c>
      <c r="V110" s="55">
        <f t="shared" si="32"/>
        <v>0</v>
      </c>
      <c r="W110" s="55">
        <f t="shared" si="33"/>
        <v>0</v>
      </c>
      <c r="X110" s="29">
        <f>IFERROR(VLOOKUP(CONCATENATE($B110,X$8),Hoja3!$A$2:$B$65536,2,FALSE),0)</f>
        <v>0</v>
      </c>
      <c r="Y110" s="29">
        <f>IFERROR(VLOOKUP(CONCATENATE($B110,Y$8),Hoja3!$A$2:$B$65536,2,FALSE),0)</f>
        <v>0</v>
      </c>
      <c r="Z110" s="29">
        <f>IFERROR(VLOOKUP(CONCATENATE($B110,Z$8),Hoja3!$A$2:$B$65536,2,FALSE),0)</f>
        <v>0</v>
      </c>
      <c r="AA110" s="26"/>
    </row>
    <row r="111" spans="2:27">
      <c r="C111" s="24" t="s">
        <v>16</v>
      </c>
      <c r="D111" s="43">
        <f>SUM(D112:D113)</f>
        <v>0</v>
      </c>
      <c r="E111" s="43">
        <f t="shared" ref="E111:R111" si="64">SUM(E112:E113)</f>
        <v>0</v>
      </c>
      <c r="F111" s="43">
        <f t="shared" si="64"/>
        <v>0</v>
      </c>
      <c r="G111" s="43">
        <f t="shared" si="64"/>
        <v>0</v>
      </c>
      <c r="H111" s="43">
        <f t="shared" si="64"/>
        <v>0</v>
      </c>
      <c r="I111" s="43">
        <f t="shared" si="64"/>
        <v>0</v>
      </c>
      <c r="J111" s="43">
        <f t="shared" si="64"/>
        <v>0</v>
      </c>
      <c r="K111" s="43">
        <f t="shared" si="64"/>
        <v>0</v>
      </c>
      <c r="L111" s="43">
        <f t="shared" si="64"/>
        <v>0</v>
      </c>
      <c r="M111" s="43">
        <f t="shared" si="64"/>
        <v>0</v>
      </c>
      <c r="N111" s="43">
        <f t="shared" si="64"/>
        <v>0</v>
      </c>
      <c r="O111" s="43">
        <f t="shared" si="64"/>
        <v>0</v>
      </c>
      <c r="P111" s="43">
        <f t="shared" si="64"/>
        <v>0</v>
      </c>
      <c r="Q111" s="43">
        <f t="shared" si="64"/>
        <v>0</v>
      </c>
      <c r="R111" s="43">
        <f t="shared" si="64"/>
        <v>0</v>
      </c>
      <c r="S111" s="43">
        <f t="shared" si="29"/>
        <v>0</v>
      </c>
      <c r="T111" s="43">
        <f t="shared" si="30"/>
        <v>0</v>
      </c>
      <c r="U111" s="43">
        <f t="shared" si="31"/>
        <v>0</v>
      </c>
      <c r="V111" s="43">
        <f t="shared" si="32"/>
        <v>0</v>
      </c>
      <c r="W111" s="43">
        <f t="shared" si="33"/>
        <v>0</v>
      </c>
      <c r="X111" s="43">
        <f t="shared" ref="X111:Z111" si="65">+X112-X113</f>
        <v>0</v>
      </c>
      <c r="Y111" s="43">
        <f t="shared" si="65"/>
        <v>0</v>
      </c>
      <c r="Z111" s="43">
        <f t="shared" si="65"/>
        <v>0</v>
      </c>
      <c r="AA111" s="26"/>
    </row>
    <row r="112" spans="2:27">
      <c r="B112" s="63" t="s">
        <v>216</v>
      </c>
      <c r="C112" s="51" t="s">
        <v>17</v>
      </c>
      <c r="D112" s="29">
        <f>IFERROR(VLOOKUP(CONCATENATE($B112,D$8),Hoja3!$A$2:$B$65536,2,FALSE),0)</f>
        <v>0</v>
      </c>
      <c r="E112" s="29">
        <f>IFERROR(VLOOKUP(CONCATENATE($B112,E$8),Hoja3!$A$2:$B$65536,2,FALSE),0)</f>
        <v>0</v>
      </c>
      <c r="F112" s="29">
        <f>IFERROR(VLOOKUP(CONCATENATE($B112,F$8),Hoja3!$A$2:$B$65536,2,FALSE),0)</f>
        <v>0</v>
      </c>
      <c r="G112" s="29">
        <f>IFERROR(VLOOKUP(CONCATENATE($B112,G$8),Hoja3!$A$2:$B$65536,2,FALSE),0)</f>
        <v>0</v>
      </c>
      <c r="H112" s="29">
        <f>IFERROR(VLOOKUP(CONCATENATE($B112,H$8),Hoja3!$A$2:$B$65536,2,FALSE),0)</f>
        <v>0</v>
      </c>
      <c r="I112" s="29">
        <f>IFERROR(VLOOKUP(CONCATENATE($B112,I$8),Hoja3!$A$2:$B$65536,2,FALSE),0)</f>
        <v>0</v>
      </c>
      <c r="J112" s="29">
        <f>IFERROR(VLOOKUP(CONCATENATE($B112,J$8),Hoja3!$A$2:$B$65536,2,FALSE),0)</f>
        <v>0</v>
      </c>
      <c r="K112" s="29">
        <f>IFERROR(VLOOKUP(CONCATENATE($B112,K$8),Hoja3!$A$2:$B$65536,2,FALSE),0)</f>
        <v>0</v>
      </c>
      <c r="L112" s="29">
        <f>IFERROR(VLOOKUP(CONCATENATE($B112,L$8),Hoja3!$A$2:$B$65536,2,FALSE),0)</f>
        <v>0</v>
      </c>
      <c r="M112" s="29">
        <f>IFERROR(VLOOKUP(CONCATENATE($B112,M$8),Hoja3!$A$2:$B$65536,2,FALSE),0)</f>
        <v>0</v>
      </c>
      <c r="N112" s="29">
        <f>IFERROR(VLOOKUP(CONCATENATE($B112,N$8),Hoja3!$A$2:$B$65536,2,FALSE),0)</f>
        <v>0</v>
      </c>
      <c r="O112" s="29">
        <f>IFERROR(VLOOKUP(CONCATENATE($B112,O$8),Hoja3!$A$2:$B$65536,2,FALSE),0)</f>
        <v>0</v>
      </c>
      <c r="P112" s="29">
        <f>IFERROR(VLOOKUP(CONCATENATE($B112,P$8),Hoja3!$A$2:$B$65536,2,FALSE),0)</f>
        <v>0</v>
      </c>
      <c r="Q112" s="29">
        <f>IFERROR(VLOOKUP(CONCATENATE($B112,Q$8),Hoja3!$A$2:$B$65536,2,FALSE),0)</f>
        <v>0</v>
      </c>
      <c r="R112" s="29">
        <f>IFERROR(VLOOKUP(CONCATENATE($B112,R$8),Hoja3!$A$2:$B$65536,2,FALSE),0)</f>
        <v>0</v>
      </c>
      <c r="S112" s="56">
        <f t="shared" si="29"/>
        <v>0</v>
      </c>
      <c r="T112" s="56">
        <f t="shared" si="30"/>
        <v>0</v>
      </c>
      <c r="U112" s="56">
        <f t="shared" si="31"/>
        <v>0</v>
      </c>
      <c r="V112" s="56">
        <f t="shared" si="32"/>
        <v>0</v>
      </c>
      <c r="W112" s="56">
        <f t="shared" si="33"/>
        <v>0</v>
      </c>
      <c r="X112" s="29">
        <f>IFERROR(VLOOKUP(CONCATENATE($B112,X$8),Hoja3!$A$2:$B$65536,2,FALSE),0)</f>
        <v>0</v>
      </c>
      <c r="Y112" s="29">
        <f>IFERROR(VLOOKUP(CONCATENATE($B112,Y$8),Hoja3!$A$2:$B$65536,2,FALSE),0)</f>
        <v>0</v>
      </c>
      <c r="Z112" s="29">
        <f>IFERROR(VLOOKUP(CONCATENATE($B112,Z$8),Hoja3!$A$2:$B$65536,2,FALSE),0)</f>
        <v>0</v>
      </c>
      <c r="AA112" s="26"/>
    </row>
    <row r="113" spans="2:27">
      <c r="C113" s="53" t="s">
        <v>136</v>
      </c>
      <c r="D113" s="41">
        <f>SUM(D114:D115)</f>
        <v>0</v>
      </c>
      <c r="E113" s="41">
        <f t="shared" ref="E113:R113" si="66">SUM(E114:E115)</f>
        <v>0</v>
      </c>
      <c r="F113" s="41">
        <f t="shared" si="66"/>
        <v>0</v>
      </c>
      <c r="G113" s="41">
        <f t="shared" si="66"/>
        <v>0</v>
      </c>
      <c r="H113" s="41">
        <f t="shared" si="66"/>
        <v>0</v>
      </c>
      <c r="I113" s="41">
        <f t="shared" si="66"/>
        <v>0</v>
      </c>
      <c r="J113" s="41">
        <f t="shared" si="66"/>
        <v>0</v>
      </c>
      <c r="K113" s="41">
        <f t="shared" si="66"/>
        <v>0</v>
      </c>
      <c r="L113" s="41">
        <f t="shared" si="66"/>
        <v>0</v>
      </c>
      <c r="M113" s="41">
        <f t="shared" si="66"/>
        <v>0</v>
      </c>
      <c r="N113" s="41">
        <f t="shared" si="66"/>
        <v>0</v>
      </c>
      <c r="O113" s="41">
        <f t="shared" si="66"/>
        <v>0</v>
      </c>
      <c r="P113" s="41">
        <f t="shared" si="66"/>
        <v>0</v>
      </c>
      <c r="Q113" s="41">
        <f t="shared" si="66"/>
        <v>0</v>
      </c>
      <c r="R113" s="41">
        <f t="shared" si="66"/>
        <v>0</v>
      </c>
      <c r="S113" s="41">
        <f t="shared" si="29"/>
        <v>0</v>
      </c>
      <c r="T113" s="41">
        <f t="shared" si="30"/>
        <v>0</v>
      </c>
      <c r="U113" s="41">
        <f t="shared" si="31"/>
        <v>0</v>
      </c>
      <c r="V113" s="41">
        <f t="shared" si="32"/>
        <v>0</v>
      </c>
      <c r="W113" s="41">
        <f t="shared" si="33"/>
        <v>0</v>
      </c>
      <c r="X113" s="41">
        <f t="shared" ref="X113:Z113" si="67">+X114+X115</f>
        <v>0</v>
      </c>
      <c r="Y113" s="41">
        <f t="shared" si="67"/>
        <v>0</v>
      </c>
      <c r="Z113" s="41">
        <f t="shared" si="67"/>
        <v>0</v>
      </c>
      <c r="AA113" s="26"/>
    </row>
    <row r="114" spans="2:27">
      <c r="B114" s="63" t="s">
        <v>167</v>
      </c>
      <c r="C114" s="54" t="s">
        <v>137</v>
      </c>
      <c r="D114" s="29">
        <f>IFERROR(VLOOKUP(CONCATENATE($B114,D$8),Hoja3!$A$2:$B$65536,2,FALSE),0)</f>
        <v>0</v>
      </c>
      <c r="E114" s="29">
        <f>IFERROR(VLOOKUP(CONCATENATE($B114,E$8),Hoja3!$A$2:$B$65536,2,FALSE),0)</f>
        <v>0</v>
      </c>
      <c r="F114" s="29">
        <f>IFERROR(VLOOKUP(CONCATENATE($B114,F$8),Hoja3!$A$2:$B$65536,2,FALSE),0)</f>
        <v>0</v>
      </c>
      <c r="G114" s="29">
        <f>IFERROR(VLOOKUP(CONCATENATE($B114,G$8),Hoja3!$A$2:$B$65536,2,FALSE),0)</f>
        <v>0</v>
      </c>
      <c r="H114" s="29">
        <f>IFERROR(VLOOKUP(CONCATENATE($B114,H$8),Hoja3!$A$2:$B$65536,2,FALSE),0)</f>
        <v>0</v>
      </c>
      <c r="I114" s="29">
        <f>IFERROR(VLOOKUP(CONCATENATE($B114,I$8),Hoja3!$A$2:$B$65536,2,FALSE),0)</f>
        <v>0</v>
      </c>
      <c r="J114" s="29">
        <f>IFERROR(VLOOKUP(CONCATENATE($B114,J$8),Hoja3!$A$2:$B$65536,2,FALSE),0)</f>
        <v>0</v>
      </c>
      <c r="K114" s="29">
        <f>IFERROR(VLOOKUP(CONCATENATE($B114,K$8),Hoja3!$A$2:$B$65536,2,FALSE),0)</f>
        <v>0</v>
      </c>
      <c r="L114" s="29">
        <f>IFERROR(VLOOKUP(CONCATENATE($B114,L$8),Hoja3!$A$2:$B$65536,2,FALSE),0)</f>
        <v>0</v>
      </c>
      <c r="M114" s="29">
        <f>IFERROR(VLOOKUP(CONCATENATE($B114,M$8),Hoja3!$A$2:$B$65536,2,FALSE),0)</f>
        <v>0</v>
      </c>
      <c r="N114" s="29">
        <f>IFERROR(VLOOKUP(CONCATENATE($B114,N$8),Hoja3!$A$2:$B$65536,2,FALSE),0)</f>
        <v>0</v>
      </c>
      <c r="O114" s="29">
        <f>IFERROR(VLOOKUP(CONCATENATE($B114,O$8),Hoja3!$A$2:$B$65536,2,FALSE),0)</f>
        <v>0</v>
      </c>
      <c r="P114" s="29">
        <f>IFERROR(VLOOKUP(CONCATENATE($B114,P$8),Hoja3!$A$2:$B$65536,2,FALSE),0)</f>
        <v>0</v>
      </c>
      <c r="Q114" s="29">
        <f>IFERROR(VLOOKUP(CONCATENATE($B114,Q$8),Hoja3!$A$2:$B$65536,2,FALSE),0)</f>
        <v>0</v>
      </c>
      <c r="R114" s="29">
        <f>IFERROR(VLOOKUP(CONCATENATE($B114,R$8),Hoja3!$A$2:$B$65536,2,FALSE),0)</f>
        <v>0</v>
      </c>
      <c r="S114" s="52">
        <f t="shared" si="29"/>
        <v>0</v>
      </c>
      <c r="T114" s="52">
        <f t="shared" si="30"/>
        <v>0</v>
      </c>
      <c r="U114" s="52">
        <f t="shared" si="31"/>
        <v>0</v>
      </c>
      <c r="V114" s="52">
        <f t="shared" si="32"/>
        <v>0</v>
      </c>
      <c r="W114" s="52">
        <f t="shared" si="33"/>
        <v>0</v>
      </c>
      <c r="X114" s="29">
        <f>IFERROR(VLOOKUP(CONCATENATE($B114,X$8),Hoja3!$A$2:$B$65536,2,FALSE),0)</f>
        <v>0</v>
      </c>
      <c r="Y114" s="29">
        <f>IFERROR(VLOOKUP(CONCATENATE($B114,Y$8),Hoja3!$A$2:$B$65536,2,FALSE),0)</f>
        <v>0</v>
      </c>
      <c r="Z114" s="29">
        <f>IFERROR(VLOOKUP(CONCATENATE($B114,Z$8),Hoja3!$A$2:$B$65536,2,FALSE),0)</f>
        <v>0</v>
      </c>
      <c r="AA114" s="26"/>
    </row>
    <row r="115" spans="2:27">
      <c r="B115" s="63" t="s">
        <v>217</v>
      </c>
      <c r="C115" s="58" t="s">
        <v>138</v>
      </c>
      <c r="D115" s="29">
        <f>IFERROR(VLOOKUP(CONCATENATE($B115,D$8),Hoja3!$A$2:$B$65536,2,FALSE),0)</f>
        <v>0</v>
      </c>
      <c r="E115" s="29">
        <f>IFERROR(VLOOKUP(CONCATENATE($B115,E$8),Hoja3!$A$2:$B$65536,2,FALSE),0)</f>
        <v>0</v>
      </c>
      <c r="F115" s="29">
        <f>IFERROR(VLOOKUP(CONCATENATE($B115,F$8),Hoja3!$A$2:$B$65536,2,FALSE),0)</f>
        <v>0</v>
      </c>
      <c r="G115" s="29">
        <f>IFERROR(VLOOKUP(CONCATENATE($B115,G$8),Hoja3!$A$2:$B$65536,2,FALSE),0)</f>
        <v>0</v>
      </c>
      <c r="H115" s="29">
        <f>IFERROR(VLOOKUP(CONCATENATE($B115,H$8),Hoja3!$A$2:$B$65536,2,FALSE),0)</f>
        <v>0</v>
      </c>
      <c r="I115" s="29">
        <f>IFERROR(VLOOKUP(CONCATENATE($B115,I$8),Hoja3!$A$2:$B$65536,2,FALSE),0)</f>
        <v>0</v>
      </c>
      <c r="J115" s="29">
        <f>IFERROR(VLOOKUP(CONCATENATE($B115,J$8),Hoja3!$A$2:$B$65536,2,FALSE),0)</f>
        <v>0</v>
      </c>
      <c r="K115" s="29">
        <f>IFERROR(VLOOKUP(CONCATENATE($B115,K$8),Hoja3!$A$2:$B$65536,2,FALSE),0)</f>
        <v>0</v>
      </c>
      <c r="L115" s="29">
        <f>IFERROR(VLOOKUP(CONCATENATE($B115,L$8),Hoja3!$A$2:$B$65536,2,FALSE),0)</f>
        <v>0</v>
      </c>
      <c r="M115" s="29">
        <f>IFERROR(VLOOKUP(CONCATENATE($B115,M$8),Hoja3!$A$2:$B$65536,2,FALSE),0)</f>
        <v>0</v>
      </c>
      <c r="N115" s="29">
        <f>IFERROR(VLOOKUP(CONCATENATE($B115,N$8),Hoja3!$A$2:$B$65536,2,FALSE),0)</f>
        <v>0</v>
      </c>
      <c r="O115" s="29">
        <f>IFERROR(VLOOKUP(CONCATENATE($B115,O$8),Hoja3!$A$2:$B$65536,2,FALSE),0)</f>
        <v>0</v>
      </c>
      <c r="P115" s="29">
        <f>IFERROR(VLOOKUP(CONCATENATE($B115,P$8),Hoja3!$A$2:$B$65536,2,FALSE),0)</f>
        <v>0</v>
      </c>
      <c r="Q115" s="29">
        <f>IFERROR(VLOOKUP(CONCATENATE($B115,Q$8),Hoja3!$A$2:$B$65536,2,FALSE),0)</f>
        <v>0</v>
      </c>
      <c r="R115" s="29">
        <f>IFERROR(VLOOKUP(CONCATENATE($B115,R$8),Hoja3!$A$2:$B$65536,2,FALSE),0)</f>
        <v>0</v>
      </c>
      <c r="S115" s="59">
        <f t="shared" si="29"/>
        <v>0</v>
      </c>
      <c r="T115" s="59">
        <f t="shared" si="30"/>
        <v>0</v>
      </c>
      <c r="U115" s="59">
        <f t="shared" si="31"/>
        <v>0</v>
      </c>
      <c r="V115" s="59">
        <f t="shared" si="32"/>
        <v>0</v>
      </c>
      <c r="W115" s="59">
        <f t="shared" si="33"/>
        <v>0</v>
      </c>
      <c r="X115" s="29">
        <f>IFERROR(VLOOKUP(CONCATENATE($B115,X$8),Hoja3!$A$2:$B$65536,2,FALSE),0)</f>
        <v>0</v>
      </c>
      <c r="Y115" s="29">
        <f>IFERROR(VLOOKUP(CONCATENATE($B115,Y$8),Hoja3!$A$2:$B$65536,2,FALSE),0)</f>
        <v>0</v>
      </c>
      <c r="Z115" s="29">
        <f>IFERROR(VLOOKUP(CONCATENATE($B115,Z$8),Hoja3!$A$2:$B$65536,2,FALSE),0)</f>
        <v>0</v>
      </c>
      <c r="AA115" s="26"/>
    </row>
    <row r="116" spans="2:27">
      <c r="C116" s="24" t="s">
        <v>139</v>
      </c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>
        <f t="shared" si="29"/>
        <v>0</v>
      </c>
      <c r="T116" s="60">
        <f t="shared" si="30"/>
        <v>0</v>
      </c>
      <c r="U116" s="60">
        <f t="shared" si="31"/>
        <v>0</v>
      </c>
      <c r="V116" s="60">
        <f t="shared" si="32"/>
        <v>0</v>
      </c>
      <c r="W116" s="60">
        <f t="shared" si="33"/>
        <v>0</v>
      </c>
      <c r="X116" s="60"/>
      <c r="Y116" s="60"/>
      <c r="Z116" s="60"/>
      <c r="AA116" s="26"/>
    </row>
    <row r="117" spans="2:27">
      <c r="C117" s="24" t="s">
        <v>140</v>
      </c>
      <c r="D117" s="25">
        <f t="shared" ref="D117" si="68">+D92+D93+D116</f>
        <v>0</v>
      </c>
      <c r="E117" s="25">
        <v>0</v>
      </c>
      <c r="F117" s="25">
        <f t="shared" ref="F117:Z117" si="69">+F92+F93+F116</f>
        <v>0</v>
      </c>
      <c r="G117" s="25">
        <f t="shared" si="69"/>
        <v>0</v>
      </c>
      <c r="H117" s="25">
        <f t="shared" si="69"/>
        <v>0</v>
      </c>
      <c r="I117" s="25">
        <f t="shared" si="69"/>
        <v>0</v>
      </c>
      <c r="J117" s="25">
        <f t="shared" si="69"/>
        <v>0</v>
      </c>
      <c r="K117" s="25">
        <f t="shared" si="69"/>
        <v>0</v>
      </c>
      <c r="L117" s="25">
        <f t="shared" si="69"/>
        <v>0</v>
      </c>
      <c r="M117" s="25">
        <f t="shared" si="69"/>
        <v>0</v>
      </c>
      <c r="N117" s="25">
        <f t="shared" si="69"/>
        <v>0</v>
      </c>
      <c r="O117" s="25">
        <f t="shared" si="69"/>
        <v>0</v>
      </c>
      <c r="P117" s="25">
        <f t="shared" si="69"/>
        <v>0</v>
      </c>
      <c r="Q117" s="25">
        <f t="shared" si="69"/>
        <v>0</v>
      </c>
      <c r="R117" s="25">
        <f t="shared" si="69"/>
        <v>0</v>
      </c>
      <c r="S117" s="25">
        <f t="shared" si="29"/>
        <v>0</v>
      </c>
      <c r="T117" s="25">
        <f t="shared" si="30"/>
        <v>0</v>
      </c>
      <c r="U117" s="25">
        <f t="shared" si="31"/>
        <v>0</v>
      </c>
      <c r="V117" s="25">
        <f t="shared" si="32"/>
        <v>0</v>
      </c>
      <c r="W117" s="60">
        <f>+W92+W93+W116</f>
        <v>0</v>
      </c>
      <c r="X117" s="25">
        <f t="shared" si="69"/>
        <v>0</v>
      </c>
      <c r="Y117" s="25">
        <f t="shared" si="69"/>
        <v>0</v>
      </c>
      <c r="Z117" s="25">
        <f t="shared" si="69"/>
        <v>0</v>
      </c>
      <c r="AA117" s="26"/>
    </row>
    <row r="118" spans="2:27">
      <c r="C118" s="50" t="s">
        <v>141</v>
      </c>
      <c r="D118" s="43">
        <f t="shared" ref="D118" si="70">+D22+D49+D57+D58+D59+D62+D63+D64+D71+D74-D44</f>
        <v>0</v>
      </c>
      <c r="E118" s="43"/>
      <c r="F118" s="43">
        <f t="shared" ref="F118:Z118" si="71">+F22+F49+F57+F58+F59+F62+F63+F64+F71+F74-F44</f>
        <v>0</v>
      </c>
      <c r="G118" s="43">
        <f t="shared" si="71"/>
        <v>0</v>
      </c>
      <c r="H118" s="43">
        <f t="shared" si="71"/>
        <v>0</v>
      </c>
      <c r="I118" s="43">
        <f t="shared" si="71"/>
        <v>0</v>
      </c>
      <c r="J118" s="43">
        <f t="shared" si="71"/>
        <v>0</v>
      </c>
      <c r="K118" s="43">
        <f t="shared" si="71"/>
        <v>0</v>
      </c>
      <c r="L118" s="43">
        <f t="shared" si="71"/>
        <v>0</v>
      </c>
      <c r="M118" s="43">
        <f t="shared" si="71"/>
        <v>0</v>
      </c>
      <c r="N118" s="43">
        <f t="shared" si="71"/>
        <v>0</v>
      </c>
      <c r="O118" s="43">
        <f t="shared" si="71"/>
        <v>0</v>
      </c>
      <c r="P118" s="43">
        <f t="shared" si="71"/>
        <v>0</v>
      </c>
      <c r="Q118" s="43">
        <f t="shared" si="71"/>
        <v>0</v>
      </c>
      <c r="R118" s="43">
        <f t="shared" si="71"/>
        <v>0</v>
      </c>
      <c r="S118" s="43">
        <f t="shared" si="29"/>
        <v>0</v>
      </c>
      <c r="T118" s="43">
        <f t="shared" si="30"/>
        <v>0</v>
      </c>
      <c r="U118" s="43">
        <f t="shared" si="31"/>
        <v>0</v>
      </c>
      <c r="V118" s="43">
        <f t="shared" si="32"/>
        <v>0</v>
      </c>
      <c r="W118" s="43">
        <f t="shared" si="33"/>
        <v>0</v>
      </c>
      <c r="X118" s="43">
        <f t="shared" si="71"/>
        <v>0</v>
      </c>
      <c r="Y118" s="43">
        <f t="shared" si="71"/>
        <v>0</v>
      </c>
      <c r="Z118" s="43">
        <f t="shared" si="71"/>
        <v>0</v>
      </c>
      <c r="AA118" s="26"/>
    </row>
    <row r="119" spans="2:27">
      <c r="C119" s="50" t="s">
        <v>142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f t="shared" si="29"/>
        <v>0</v>
      </c>
      <c r="T119" s="60">
        <f t="shared" si="30"/>
        <v>0</v>
      </c>
      <c r="U119" s="60">
        <f t="shared" si="31"/>
        <v>0</v>
      </c>
      <c r="V119" s="60">
        <f t="shared" si="32"/>
        <v>0</v>
      </c>
      <c r="W119" s="60">
        <f t="shared" si="33"/>
        <v>0</v>
      </c>
      <c r="X119" s="60">
        <v>0</v>
      </c>
      <c r="Y119" s="60">
        <v>0</v>
      </c>
      <c r="Z119" s="60">
        <v>0</v>
      </c>
      <c r="AA119" s="26"/>
    </row>
    <row r="121" spans="2:27"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2:27">
      <c r="F122" s="62"/>
      <c r="G122" s="62"/>
      <c r="H122" s="62"/>
      <c r="I122" s="62"/>
      <c r="J122" s="62"/>
      <c r="K122" s="62"/>
      <c r="L122" s="62"/>
      <c r="M122" s="62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2:27"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</sheetData>
  <mergeCells count="1">
    <mergeCell ref="G6:R6"/>
  </mergeCells>
  <conditionalFormatting sqref="D11:R16">
    <cfRule type="cellIs" dxfId="72" priority="73" operator="equal">
      <formula>0</formula>
    </cfRule>
  </conditionalFormatting>
  <conditionalFormatting sqref="D19:R21">
    <cfRule type="cellIs" dxfId="71" priority="72" operator="equal">
      <formula>65233</formula>
    </cfRule>
    <cfRule type="cellIs" dxfId="70" priority="71" operator="equal">
      <formula>0</formula>
    </cfRule>
  </conditionalFormatting>
  <conditionalFormatting sqref="D19:W21">
    <cfRule type="cellIs" dxfId="69" priority="70" operator="equal">
      <formula>0</formula>
    </cfRule>
  </conditionalFormatting>
  <conditionalFormatting sqref="D24:W34">
    <cfRule type="cellIs" dxfId="68" priority="69" operator="equal">
      <formula>0</formula>
    </cfRule>
  </conditionalFormatting>
  <conditionalFormatting sqref="D36:W45">
    <cfRule type="cellIs" dxfId="67" priority="68" operator="equal">
      <formula>0</formula>
    </cfRule>
  </conditionalFormatting>
  <conditionalFormatting sqref="D47:W48">
    <cfRule type="cellIs" dxfId="66" priority="67" operator="equal">
      <formula>0</formula>
    </cfRule>
  </conditionalFormatting>
  <conditionalFormatting sqref="D50:W55">
    <cfRule type="cellIs" dxfId="65" priority="66" operator="equal">
      <formula>0</formula>
    </cfRule>
  </conditionalFormatting>
  <conditionalFormatting sqref="D57:W60">
    <cfRule type="cellIs" dxfId="64" priority="65" operator="equal">
      <formula>0</formula>
    </cfRule>
  </conditionalFormatting>
  <conditionalFormatting sqref="D62:W65">
    <cfRule type="cellIs" dxfId="63" priority="64" operator="equal">
      <formula>0</formula>
    </cfRule>
  </conditionalFormatting>
  <conditionalFormatting sqref="F67:W68">
    <cfRule type="cellIs" dxfId="62" priority="63" operator="equal">
      <formula>0</formula>
    </cfRule>
  </conditionalFormatting>
  <conditionalFormatting sqref="D70:W72">
    <cfRule type="cellIs" dxfId="61" priority="62" operator="equal">
      <formula>0</formula>
    </cfRule>
  </conditionalFormatting>
  <conditionalFormatting sqref="D74:W75">
    <cfRule type="cellIs" dxfId="60" priority="61" operator="equal">
      <formula>0</formula>
    </cfRule>
  </conditionalFormatting>
  <conditionalFormatting sqref="D81:W84">
    <cfRule type="cellIs" dxfId="59" priority="60" operator="equal">
      <formula>0</formula>
    </cfRule>
  </conditionalFormatting>
  <conditionalFormatting sqref="D86:W88">
    <cfRule type="cellIs" dxfId="58" priority="59" operator="equal">
      <formula>0</formula>
    </cfRule>
  </conditionalFormatting>
  <conditionalFormatting sqref="D90:W91">
    <cfRule type="cellIs" dxfId="57" priority="58" operator="equal">
      <formula>0</formula>
    </cfRule>
  </conditionalFormatting>
  <conditionalFormatting sqref="D96:W96">
    <cfRule type="cellIs" dxfId="56" priority="57" operator="equal">
      <formula>0</formula>
    </cfRule>
  </conditionalFormatting>
  <conditionalFormatting sqref="D98:W99">
    <cfRule type="cellIs" dxfId="55" priority="56" operator="equal">
      <formula>0</formula>
    </cfRule>
  </conditionalFormatting>
  <conditionalFormatting sqref="D101:W101">
    <cfRule type="cellIs" dxfId="54" priority="55" operator="equal">
      <formula>0</formula>
    </cfRule>
  </conditionalFormatting>
  <conditionalFormatting sqref="D103:W104">
    <cfRule type="cellIs" dxfId="53" priority="54" operator="equal">
      <formula>0</formula>
    </cfRule>
  </conditionalFormatting>
  <conditionalFormatting sqref="D107:W107">
    <cfRule type="cellIs" dxfId="52" priority="53" operator="equal">
      <formula>0</formula>
    </cfRule>
  </conditionalFormatting>
  <conditionalFormatting sqref="D109:W110">
    <cfRule type="cellIs" dxfId="51" priority="52" operator="equal">
      <formula>0</formula>
    </cfRule>
  </conditionalFormatting>
  <conditionalFormatting sqref="D112:W112">
    <cfRule type="cellIs" dxfId="50" priority="51" operator="equal">
      <formula>0</formula>
    </cfRule>
  </conditionalFormatting>
  <conditionalFormatting sqref="D114:W115">
    <cfRule type="cellIs" dxfId="49" priority="50" operator="equal">
      <formula>0</formula>
    </cfRule>
  </conditionalFormatting>
  <conditionalFormatting sqref="W11:W16">
    <cfRule type="cellIs" dxfId="48" priority="49" operator="equal">
      <formula>0</formula>
    </cfRule>
  </conditionalFormatting>
  <conditionalFormatting sqref="X11">
    <cfRule type="cellIs" dxfId="47" priority="48" operator="equal">
      <formula>0</formula>
    </cfRule>
  </conditionalFormatting>
  <conditionalFormatting sqref="Y11:Z11">
    <cfRule type="cellIs" dxfId="46" priority="47" operator="equal">
      <formula>0</formula>
    </cfRule>
  </conditionalFormatting>
  <conditionalFormatting sqref="X12:X16">
    <cfRule type="cellIs" dxfId="45" priority="46" operator="equal">
      <formula>0</formula>
    </cfRule>
  </conditionalFormatting>
  <conditionalFormatting sqref="Y12:Z16">
    <cfRule type="cellIs" dxfId="44" priority="45" operator="equal">
      <formula>0</formula>
    </cfRule>
  </conditionalFormatting>
  <conditionalFormatting sqref="X19:X21">
    <cfRule type="cellIs" dxfId="43" priority="44" operator="equal">
      <formula>0</formula>
    </cfRule>
  </conditionalFormatting>
  <conditionalFormatting sqref="Y19:Z21">
    <cfRule type="cellIs" dxfId="42" priority="43" operator="equal">
      <formula>0</formula>
    </cfRule>
  </conditionalFormatting>
  <conditionalFormatting sqref="X23:X34">
    <cfRule type="cellIs" dxfId="41" priority="42" operator="equal">
      <formula>0</formula>
    </cfRule>
  </conditionalFormatting>
  <conditionalFormatting sqref="Y23:Z34">
    <cfRule type="cellIs" dxfId="40" priority="41" operator="equal">
      <formula>0</formula>
    </cfRule>
  </conditionalFormatting>
  <conditionalFormatting sqref="X36:X45">
    <cfRule type="cellIs" dxfId="39" priority="40" operator="equal">
      <formula>0</formula>
    </cfRule>
  </conditionalFormatting>
  <conditionalFormatting sqref="Y36:Z45">
    <cfRule type="cellIs" dxfId="38" priority="39" operator="equal">
      <formula>0</formula>
    </cfRule>
  </conditionalFormatting>
  <conditionalFormatting sqref="X47:X48">
    <cfRule type="cellIs" dxfId="37" priority="38" operator="equal">
      <formula>0</formula>
    </cfRule>
  </conditionalFormatting>
  <conditionalFormatting sqref="Y47:Z48">
    <cfRule type="cellIs" dxfId="36" priority="37" operator="equal">
      <formula>0</formula>
    </cfRule>
  </conditionalFormatting>
  <conditionalFormatting sqref="X50:X55">
    <cfRule type="cellIs" dxfId="35" priority="36" operator="equal">
      <formula>0</formula>
    </cfRule>
  </conditionalFormatting>
  <conditionalFormatting sqref="Y50:Z55">
    <cfRule type="cellIs" dxfId="34" priority="35" operator="equal">
      <formula>0</formula>
    </cfRule>
  </conditionalFormatting>
  <conditionalFormatting sqref="X57:X59">
    <cfRule type="cellIs" dxfId="33" priority="34" operator="equal">
      <formula>0</formula>
    </cfRule>
  </conditionalFormatting>
  <conditionalFormatting sqref="Y57:Z59">
    <cfRule type="cellIs" dxfId="32" priority="33" operator="equal">
      <formula>0</formula>
    </cfRule>
  </conditionalFormatting>
  <conditionalFormatting sqref="X60">
    <cfRule type="cellIs" dxfId="31" priority="32" operator="equal">
      <formula>0</formula>
    </cfRule>
  </conditionalFormatting>
  <conditionalFormatting sqref="Y60:Z60">
    <cfRule type="cellIs" dxfId="30" priority="31" operator="equal">
      <formula>0</formula>
    </cfRule>
  </conditionalFormatting>
  <conditionalFormatting sqref="X62:X65">
    <cfRule type="cellIs" dxfId="29" priority="30" operator="equal">
      <formula>0</formula>
    </cfRule>
  </conditionalFormatting>
  <conditionalFormatting sqref="Y62:Z65">
    <cfRule type="cellIs" dxfId="28" priority="29" operator="equal">
      <formula>0</formula>
    </cfRule>
  </conditionalFormatting>
  <conditionalFormatting sqref="X67:X68">
    <cfRule type="cellIs" dxfId="27" priority="28" operator="equal">
      <formula>0</formula>
    </cfRule>
  </conditionalFormatting>
  <conditionalFormatting sqref="Y67:Z68">
    <cfRule type="cellIs" dxfId="26" priority="27" operator="equal">
      <formula>0</formula>
    </cfRule>
  </conditionalFormatting>
  <conditionalFormatting sqref="X70:X75">
    <cfRule type="cellIs" dxfId="25" priority="26" operator="equal">
      <formula>0</formula>
    </cfRule>
  </conditionalFormatting>
  <conditionalFormatting sqref="Y70:Z75">
    <cfRule type="cellIs" dxfId="24" priority="25" operator="equal">
      <formula>0</formula>
    </cfRule>
  </conditionalFormatting>
  <conditionalFormatting sqref="X81:X83">
    <cfRule type="cellIs" dxfId="23" priority="24" operator="equal">
      <formula>0</formula>
    </cfRule>
  </conditionalFormatting>
  <conditionalFormatting sqref="Y81:Z83">
    <cfRule type="cellIs" dxfId="22" priority="23" operator="equal">
      <formula>0</formula>
    </cfRule>
  </conditionalFormatting>
  <conditionalFormatting sqref="X84">
    <cfRule type="cellIs" dxfId="21" priority="22" operator="equal">
      <formula>0</formula>
    </cfRule>
  </conditionalFormatting>
  <conditionalFormatting sqref="Y84:Z84">
    <cfRule type="cellIs" dxfId="20" priority="21" operator="equal">
      <formula>0</formula>
    </cfRule>
  </conditionalFormatting>
  <conditionalFormatting sqref="X86:X88">
    <cfRule type="cellIs" dxfId="19" priority="20" operator="equal">
      <formula>0</formula>
    </cfRule>
  </conditionalFormatting>
  <conditionalFormatting sqref="Y86:Z88">
    <cfRule type="cellIs" dxfId="18" priority="19" operator="equal">
      <formula>0</formula>
    </cfRule>
  </conditionalFormatting>
  <conditionalFormatting sqref="X90:X91">
    <cfRule type="cellIs" dxfId="17" priority="18" operator="equal">
      <formula>0</formula>
    </cfRule>
  </conditionalFormatting>
  <conditionalFormatting sqref="Y90:Z91">
    <cfRule type="cellIs" dxfId="16" priority="17" operator="equal">
      <formula>0</formula>
    </cfRule>
  </conditionalFormatting>
  <conditionalFormatting sqref="X96">
    <cfRule type="cellIs" dxfId="15" priority="16" operator="equal">
      <formula>0</formula>
    </cfRule>
  </conditionalFormatting>
  <conditionalFormatting sqref="Y96:Z96">
    <cfRule type="cellIs" dxfId="14" priority="15" operator="equal">
      <formula>0</formula>
    </cfRule>
  </conditionalFormatting>
  <conditionalFormatting sqref="X98:X99">
    <cfRule type="cellIs" dxfId="13" priority="14" operator="equal">
      <formula>0</formula>
    </cfRule>
  </conditionalFormatting>
  <conditionalFormatting sqref="Y98:Z99">
    <cfRule type="cellIs" dxfId="12" priority="13" operator="equal">
      <formula>0</formula>
    </cfRule>
  </conditionalFormatting>
  <conditionalFormatting sqref="X101">
    <cfRule type="cellIs" dxfId="11" priority="12" operator="equal">
      <formula>0</formula>
    </cfRule>
  </conditionalFormatting>
  <conditionalFormatting sqref="Y101:Z101">
    <cfRule type="cellIs" dxfId="10" priority="11" operator="equal">
      <formula>0</formula>
    </cfRule>
  </conditionalFormatting>
  <conditionalFormatting sqref="X103:X104">
    <cfRule type="cellIs" dxfId="9" priority="10" operator="equal">
      <formula>0</formula>
    </cfRule>
  </conditionalFormatting>
  <conditionalFormatting sqref="Y103:Z104">
    <cfRule type="cellIs" dxfId="8" priority="9" operator="equal">
      <formula>0</formula>
    </cfRule>
  </conditionalFormatting>
  <conditionalFormatting sqref="X107">
    <cfRule type="cellIs" dxfId="7" priority="8" operator="equal">
      <formula>0</formula>
    </cfRule>
  </conditionalFormatting>
  <conditionalFormatting sqref="Y107:Z107">
    <cfRule type="cellIs" dxfId="6" priority="7" operator="equal">
      <formula>0</formula>
    </cfRule>
  </conditionalFormatting>
  <conditionalFormatting sqref="X109:X110">
    <cfRule type="cellIs" dxfId="5" priority="6" operator="equal">
      <formula>0</formula>
    </cfRule>
  </conditionalFormatting>
  <conditionalFormatting sqref="Y109:Z110">
    <cfRule type="cellIs" dxfId="4" priority="5" operator="equal">
      <formula>0</formula>
    </cfRule>
  </conditionalFormatting>
  <conditionalFormatting sqref="X112">
    <cfRule type="cellIs" dxfId="3" priority="4" operator="equal">
      <formula>0</formula>
    </cfRule>
  </conditionalFormatting>
  <conditionalFormatting sqref="Y112:Z112">
    <cfRule type="cellIs" dxfId="2" priority="3" operator="equal">
      <formula>0</formula>
    </cfRule>
  </conditionalFormatting>
  <conditionalFormatting sqref="X114:X115">
    <cfRule type="cellIs" dxfId="1" priority="2" operator="equal">
      <formula>0</formula>
    </cfRule>
  </conditionalFormatting>
  <conditionalFormatting sqref="Y114:Z115">
    <cfRule type="cellIs" dxfId="0" priority="1" operator="equal">
      <formula>0</formula>
    </cfRule>
  </conditionalFormatting>
  <printOptions horizontalCentered="1"/>
  <pageMargins left="0.19685039370078741" right="0.19685039370078741" top="0.39370078740157483" bottom="0.39370078740157483" header="0" footer="0"/>
  <pageSetup paperSize="8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baseColWidth="10" defaultRowHeight="15"/>
  <cols>
    <col min="1" max="1" width="11.42578125" style="68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Formato4P</vt:lpstr>
      <vt:lpstr>Hoja3</vt:lpstr>
      <vt:lpstr>Formato4P!Área_de_impresión</vt:lpstr>
      <vt:lpstr>Formato4P!Títulos_a_imprimir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Temple Aguilar</dc:creator>
  <cp:lastModifiedBy>jyg_e</cp:lastModifiedBy>
  <dcterms:created xsi:type="dcterms:W3CDTF">2019-08-07T14:06:41Z</dcterms:created>
  <dcterms:modified xsi:type="dcterms:W3CDTF">2019-09-13T05:39:51Z</dcterms:modified>
</cp:coreProperties>
</file>