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SafNet\Presupuesto\WINgestion\Excel\"/>
    </mc:Choice>
  </mc:AlternateContent>
  <bookViews>
    <workbookView xWindow="-120" yWindow="-120" windowWidth="29040" windowHeight="15840"/>
  </bookViews>
  <sheets>
    <sheet name="Formato4P" sheetId="3" r:id="rId1"/>
    <sheet name="Hoja3" sheetId="4" state="hidden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#REF!</definedName>
    <definedName name="Abril">'[1]Personal y Gastos Generales'!#REF!</definedName>
    <definedName name="AL019S">[2]TD_IG!$FR$5:$GE$45</definedName>
    <definedName name="ALAVI">#REF!</definedName>
    <definedName name="ANA">'[3]Personal y Gastos Generales'!#REF!</definedName>
    <definedName name="_xlnm.Print_Area" localSheetId="0">Formato4P!$C$2:$N$119</definedName>
    <definedName name="ARIIIIII">'[4]Personal y Gastos Generales'!#REF!</definedName>
    <definedName name="ARLLLL">'[3]Personal y Gastos Generales'!#REF!</definedName>
    <definedName name="asass">[5]FO16!$B$1:$J$45</definedName>
    <definedName name="b">#REF!</definedName>
    <definedName name="_xlnm.Database">[6]Familias!$A$1:$B$72</definedName>
    <definedName name="BaseImponible">'[7]Cálculo de Sueldos'!$C$3-('[7]Cálculo de Sueldos'!$C$6*'[7]Cálculo de Sueldos'!$C$7)</definedName>
    <definedName name="Básicos_TLV1">'[3]Personal y Gastos Generales'!#REF!</definedName>
    <definedName name="BBBBB">[5]PI16!$B$1:$J$50</definedName>
    <definedName name="bbbbbbbb">[5]FA16!$B$1:$J$50</definedName>
    <definedName name="caratula2">#REF!</definedName>
    <definedName name="caratula5">#REF!</definedName>
    <definedName name="CC">[8]CC!$B$4:$F$33</definedName>
    <definedName name="CCCCC">[5]FA16!$B$1:$J$50</definedName>
    <definedName name="cccccc">[5]FO16!$B$1:$J$45</definedName>
    <definedName name="Certificado5">#REF!</definedName>
    <definedName name="CLEO">[2]TD_IG!#REF!</definedName>
    <definedName name="CLEOPATRA">[2]TD_IG!$HK$5:$HX$45</definedName>
    <definedName name="CM">[2]TD_IG!$DY$5:$EL$45</definedName>
    <definedName name="COLQUIACOB">[2]TD_IG!$JA$6:$JK$46</definedName>
    <definedName name="CONS0">#REF!</definedName>
    <definedName name="CONV15MM">[2]TD_IG!$JM$6:$JX$46</definedName>
    <definedName name="CONVENIO">'[3]Personal y Gastos Generales'!#REF!</definedName>
    <definedName name="Credito">'[7]Cálculo de Sueldos'!$C$6*'[7]Cálculo de Sueldos'!$C$7</definedName>
    <definedName name="dependencia">[9]tablas!$A$2:$A$29</definedName>
    <definedName name="dfgg">[5]PI16!$B$1:$J$50</definedName>
    <definedName name="Doc">#REF!</definedName>
    <definedName name="E">'[3]Personal y Gastos Generales'!#REF!</definedName>
    <definedName name="EC">[2]TD_IG!$CF$5:$CS$45</definedName>
    <definedName name="EEEE">#REF!</definedName>
    <definedName name="eeeee">'[1]Personal y Gastos Generales'!#REF!</definedName>
    <definedName name="ENCARGOS">'[3]Personal y Gastos Generales'!#REF!</definedName>
    <definedName name="ESQUILACHE">[2]TD_IG!$HZ$6:$IK$46</definedName>
    <definedName name="EXC">[2]TD_IG!$GG$5:$GT$45</definedName>
    <definedName name="exito">#REF!</definedName>
    <definedName name="extracto5">#REF!</definedName>
    <definedName name="FA">[2]TD_IG!$BB$5:$BO$45</definedName>
    <definedName name="FA_MP16">#REF!</definedName>
    <definedName name="ffdf">'[3]Personal y Gastos Generales'!#REF!</definedName>
    <definedName name="FM">[2]TD_IG!$DJ$5:$DW$45</definedName>
    <definedName name="FO">#REF!</definedName>
    <definedName name="ggg">#REF!</definedName>
    <definedName name="gggggg">[5]EC16!$B$1:$J$50</definedName>
    <definedName name="ggggggg">[5]FO16!$B$1:$J$45</definedName>
    <definedName name="ghhj">[5]EC16!$B$1:$J$39</definedName>
    <definedName name="GK019S">#REF!</definedName>
    <definedName name="GODIP">#REF!</definedName>
    <definedName name="I">'[3]Personal y Gastos Generales'!#REF!</definedName>
    <definedName name="iiii">[5]CM16!$B$1:$J$50</definedName>
    <definedName name="iiiiii">[5]PI16!$B$1:$J$50</definedName>
    <definedName name="IIIIIIIII">'[3]Personal y Gastos Generales'!#REF!</definedName>
    <definedName name="JJJJJ">'[1]Personal y Gastos Generales'!#REF!</definedName>
    <definedName name="Junio">'[1]Personal y Gastos Generales'!#REF!</definedName>
    <definedName name="kjkjk">[5]PA16!$B$1:$J$50</definedName>
    <definedName name="kkkkkk">[5]PA16!$B$1:$J$50</definedName>
    <definedName name="ljkjyy">[5]FM16!$B$1:$J$50</definedName>
    <definedName name="LLLLLL">[5]PA16!$B$1:$J$50</definedName>
    <definedName name="LOSNEGROS">[2]TD_IG!$GV$6:$HI$46</definedName>
    <definedName name="LP">54000</definedName>
    <definedName name="MM">#REF!</definedName>
    <definedName name="mmmm">#REF!</definedName>
    <definedName name="mmmmmm">[5]PI16!$B$1:$J$50</definedName>
    <definedName name="NNNNNN">[5]EC16!$B$1:$J$50</definedName>
    <definedName name="ñññññ">[5]FM16!$B$1:$J$50</definedName>
    <definedName name="O">#REF!</definedName>
    <definedName name="OBJETO">[10]TABLA!$F$2:$F$9</definedName>
    <definedName name="OOOOOO">[5]FM16!$B$1:$J$50</definedName>
    <definedName name="ooooooo">[5]FM16!$B$1:$J$50</definedName>
    <definedName name="OP">[2]TD_IG!$AM$5:$AZ$45</definedName>
    <definedName name="PA">[2]TD_IG!$CU$5:$DH$45</definedName>
    <definedName name="PATTY">'[3]Personal y Gastos Generales'!#REF!</definedName>
    <definedName name="PD">#REF!</definedName>
    <definedName name="PD019S">[2]TD_IG!$EN$5:$FA$45</definedName>
    <definedName name="PI">[2]TD_IG!$BQ$5:$CD$45</definedName>
    <definedName name="PI_MP16">#REF!</definedName>
    <definedName name="Planilla_FlujoNormal">'[7]Cálculo de Sueldos'!$D$12,'[7]Cálculo de Sueldos'!$C$35</definedName>
    <definedName name="poiu">[5]CM16!$B$1:$J$50</definedName>
    <definedName name="PPPP">#REF!</definedName>
    <definedName name="pppppp">[5]CM16!$B$1:$J$50</definedName>
    <definedName name="ppppppp">[5]EC16!$B$1:$J$39</definedName>
    <definedName name="PPPPPPPP">[5]CM16!$B$1:$J$50</definedName>
    <definedName name="prima5">#REF!</definedName>
    <definedName name="PUSHAQUILCA">[2]TD_IG!$IM$6:$IY$46</definedName>
    <definedName name="qqqq">#REF!</definedName>
    <definedName name="qqqqq">[5]PA16!$B$1:$J$50</definedName>
    <definedName name="RD">#REF!</definedName>
    <definedName name="RD019S">[2]TD_IG!$FC$5:$FP$45</definedName>
    <definedName name="RRRR">#REF!</definedName>
    <definedName name="rrrrr">[5]PI16!$B$1:$J$50</definedName>
    <definedName name="siniestro5.1">#REF!</definedName>
    <definedName name="siniestro5.2">#REF!</definedName>
    <definedName name="siniestro5.3">#REF!</definedName>
    <definedName name="tarea">'[1]Personal y Gastos Generales'!#REF!</definedName>
    <definedName name="TC">3</definedName>
    <definedName name="TIPORDEN">[9]tablas!$C$2:$C$4</definedName>
    <definedName name="_xlnm.Print_Titles" localSheetId="0">Formato4P!$B:$C,Formato4P!$2:$7</definedName>
    <definedName name="tttt">[5]EC16!$B$1:$J$50</definedName>
    <definedName name="valores">#REF!</definedName>
    <definedName name="vvvvvv">[5]CM16!$B$1:$J$50</definedName>
    <definedName name="W">'[11]Cálculo de Sueldos'!$C$6*'[11]Cálculo de Sueldos'!$C$7</definedName>
    <definedName name="WWW">[12]FA17!$B$1:$O$20</definedName>
    <definedName name="yyyuuu">[5]FM16!$B$1:$J$50</definedName>
    <definedName name="yyyy">[5]PA16!$B$1:$J$50</definedName>
    <definedName name="yyyyyyy">[5]FA16!$B$1:$J$50</definedName>
    <definedName name="ZZZZZ">[5]FO16!$B$1:$J$45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5" i="3" l="1"/>
  <c r="E115" i="3" l="1"/>
  <c r="D115" i="3"/>
  <c r="E114" i="3"/>
  <c r="D114" i="3"/>
  <c r="E112" i="3"/>
  <c r="D112" i="3"/>
  <c r="E110" i="3"/>
  <c r="D110" i="3"/>
  <c r="E109" i="3"/>
  <c r="D109" i="3"/>
  <c r="E107" i="3"/>
  <c r="D107" i="3"/>
  <c r="E104" i="3"/>
  <c r="D104" i="3"/>
  <c r="E103" i="3"/>
  <c r="D103" i="3"/>
  <c r="E101" i="3"/>
  <c r="D101" i="3"/>
  <c r="E99" i="3"/>
  <c r="D99" i="3"/>
  <c r="E98" i="3"/>
  <c r="D98" i="3"/>
  <c r="E96" i="3"/>
  <c r="D96" i="3"/>
  <c r="E91" i="3"/>
  <c r="D91" i="3"/>
  <c r="E90" i="3"/>
  <c r="D90" i="3"/>
  <c r="E88" i="3"/>
  <c r="D88" i="3"/>
  <c r="E87" i="3"/>
  <c r="D87" i="3"/>
  <c r="E86" i="3"/>
  <c r="D86" i="3"/>
  <c r="E84" i="3"/>
  <c r="D84" i="3"/>
  <c r="E83" i="3"/>
  <c r="D83" i="3"/>
  <c r="E82" i="3"/>
  <c r="D82" i="3"/>
  <c r="E81" i="3"/>
  <c r="D81" i="3"/>
  <c r="E75" i="3"/>
  <c r="D75" i="3"/>
  <c r="E74" i="3"/>
  <c r="D74" i="3"/>
  <c r="E72" i="3"/>
  <c r="D72" i="3"/>
  <c r="E71" i="3"/>
  <c r="D71" i="3"/>
  <c r="E70" i="3"/>
  <c r="D70" i="3"/>
  <c r="E68" i="3"/>
  <c r="D68" i="3"/>
  <c r="E67" i="3"/>
  <c r="D67" i="3"/>
  <c r="E65" i="3"/>
  <c r="D65" i="3"/>
  <c r="E64" i="3"/>
  <c r="D64" i="3"/>
  <c r="E63" i="3"/>
  <c r="D63" i="3"/>
  <c r="E62" i="3"/>
  <c r="D62" i="3"/>
  <c r="E60" i="3"/>
  <c r="D60" i="3"/>
  <c r="E59" i="3"/>
  <c r="D59" i="3"/>
  <c r="E58" i="3"/>
  <c r="D58" i="3"/>
  <c r="E57" i="3"/>
  <c r="D57" i="3"/>
  <c r="E55" i="3"/>
  <c r="E54" i="3"/>
  <c r="D54" i="3"/>
  <c r="E53" i="3"/>
  <c r="D53" i="3"/>
  <c r="E52" i="3"/>
  <c r="D52" i="3"/>
  <c r="E51" i="3"/>
  <c r="D51" i="3"/>
  <c r="E50" i="3"/>
  <c r="D50" i="3"/>
  <c r="E48" i="3"/>
  <c r="D48" i="3"/>
  <c r="E47" i="3"/>
  <c r="D47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N34" i="3"/>
  <c r="M34" i="3"/>
  <c r="L34" i="3"/>
  <c r="K34" i="3"/>
  <c r="J34" i="3"/>
  <c r="I34" i="3"/>
  <c r="H34" i="3"/>
  <c r="G34" i="3"/>
  <c r="F34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1" i="3"/>
  <c r="D21" i="3"/>
  <c r="E20" i="3"/>
  <c r="D20" i="3"/>
  <c r="E19" i="3"/>
  <c r="D19" i="3"/>
  <c r="E16" i="3"/>
  <c r="D16" i="3"/>
  <c r="E15" i="3"/>
  <c r="D15" i="3"/>
  <c r="E14" i="3"/>
  <c r="D14" i="3"/>
  <c r="E13" i="3"/>
  <c r="D13" i="3"/>
  <c r="E12" i="3"/>
  <c r="D12" i="3"/>
  <c r="E11" i="3"/>
  <c r="D11" i="3"/>
  <c r="F80" i="3" l="1"/>
  <c r="J80" i="3"/>
  <c r="N80" i="3"/>
  <c r="G80" i="3"/>
  <c r="K80" i="3"/>
  <c r="D80" i="3"/>
  <c r="H80" i="3"/>
  <c r="L80" i="3"/>
  <c r="E80" i="3"/>
  <c r="I80" i="3"/>
  <c r="M80" i="3"/>
  <c r="N113" i="3"/>
  <c r="J113" i="3"/>
  <c r="F113" i="3"/>
  <c r="K108" i="3"/>
  <c r="K106" i="3" s="1"/>
  <c r="G108" i="3"/>
  <c r="G106" i="3" s="1"/>
  <c r="L102" i="3"/>
  <c r="H102" i="3"/>
  <c r="D102" i="3"/>
  <c r="M97" i="3"/>
  <c r="I97" i="3"/>
  <c r="E97" i="3"/>
  <c r="N89" i="3"/>
  <c r="J89" i="3"/>
  <c r="F89" i="3"/>
  <c r="K85" i="3"/>
  <c r="G85" i="3"/>
  <c r="M73" i="3"/>
  <c r="I73" i="3"/>
  <c r="E73" i="3"/>
  <c r="L66" i="3"/>
  <c r="H66" i="3"/>
  <c r="D66" i="3"/>
  <c r="J10" i="3"/>
  <c r="F10" i="3"/>
  <c r="N10" i="3" l="1"/>
  <c r="D18" i="3"/>
  <c r="H18" i="3"/>
  <c r="L18" i="3"/>
  <c r="G23" i="3"/>
  <c r="K23" i="3"/>
  <c r="F35" i="3"/>
  <c r="J35" i="3"/>
  <c r="N35" i="3"/>
  <c r="F49" i="3"/>
  <c r="J49" i="3"/>
  <c r="N49" i="3"/>
  <c r="D56" i="3"/>
  <c r="H56" i="3"/>
  <c r="L56" i="3"/>
  <c r="D61" i="3"/>
  <c r="H61" i="3"/>
  <c r="L61" i="3"/>
  <c r="G10" i="3"/>
  <c r="E18" i="3"/>
  <c r="M18" i="3"/>
  <c r="G35" i="3"/>
  <c r="G22" i="3" s="1"/>
  <c r="I56" i="3"/>
  <c r="I18" i="3"/>
  <c r="M56" i="3"/>
  <c r="K10" i="3"/>
  <c r="K35" i="3"/>
  <c r="E56" i="3"/>
  <c r="E66" i="3"/>
  <c r="F73" i="3"/>
  <c r="F69" i="3" s="1"/>
  <c r="J73" i="3"/>
  <c r="J69" i="3" s="1"/>
  <c r="N73" i="3"/>
  <c r="N69" i="3" s="1"/>
  <c r="H79" i="3"/>
  <c r="D85" i="3"/>
  <c r="H85" i="3"/>
  <c r="K89" i="3"/>
  <c r="M95" i="3"/>
  <c r="F97" i="3"/>
  <c r="F95" i="3" s="1"/>
  <c r="N97" i="3"/>
  <c r="N95" i="3" s="1"/>
  <c r="E102" i="3"/>
  <c r="E100" i="3" s="1"/>
  <c r="M102" i="3"/>
  <c r="M100" i="3" s="1"/>
  <c r="M94" i="3" s="1"/>
  <c r="G113" i="3"/>
  <c r="G111" i="3" s="1"/>
  <c r="G105" i="3" s="1"/>
  <c r="K113" i="3"/>
  <c r="K111" i="3" s="1"/>
  <c r="K105" i="3" s="1"/>
  <c r="L10" i="3"/>
  <c r="F18" i="3"/>
  <c r="J18" i="3"/>
  <c r="N18" i="3"/>
  <c r="E23" i="3"/>
  <c r="I23" i="3"/>
  <c r="M23" i="3"/>
  <c r="D35" i="3"/>
  <c r="H35" i="3"/>
  <c r="L35" i="3"/>
  <c r="D49" i="3"/>
  <c r="H49" i="3"/>
  <c r="L49" i="3"/>
  <c r="F56" i="3"/>
  <c r="J56" i="3"/>
  <c r="N56" i="3"/>
  <c r="F61" i="3"/>
  <c r="J61" i="3"/>
  <c r="N61" i="3"/>
  <c r="F66" i="3"/>
  <c r="J66" i="3"/>
  <c r="N66" i="3"/>
  <c r="G73" i="3"/>
  <c r="G69" i="3" s="1"/>
  <c r="K73" i="3"/>
  <c r="E85" i="3"/>
  <c r="I85" i="3"/>
  <c r="M85" i="3"/>
  <c r="D89" i="3"/>
  <c r="H89" i="3"/>
  <c r="L89" i="3"/>
  <c r="G97" i="3"/>
  <c r="G95" i="3" s="1"/>
  <c r="K97" i="3"/>
  <c r="K95" i="3" s="1"/>
  <c r="F102" i="3"/>
  <c r="F100" i="3" s="1"/>
  <c r="J102" i="3"/>
  <c r="N102" i="3"/>
  <c r="E108" i="3"/>
  <c r="E106" i="3" s="1"/>
  <c r="I108" i="3"/>
  <c r="I106" i="3" s="1"/>
  <c r="M108" i="3"/>
  <c r="M106" i="3" s="1"/>
  <c r="D113" i="3"/>
  <c r="D111" i="3" s="1"/>
  <c r="H113" i="3"/>
  <c r="L113" i="3"/>
  <c r="L111" i="3" s="1"/>
  <c r="I66" i="3"/>
  <c r="M66" i="3"/>
  <c r="K69" i="3"/>
  <c r="L85" i="3"/>
  <c r="G89" i="3"/>
  <c r="E95" i="3"/>
  <c r="I95" i="3"/>
  <c r="J97" i="3"/>
  <c r="J95" i="3" s="1"/>
  <c r="I102" i="3"/>
  <c r="I100" i="3" s="1"/>
  <c r="H10" i="3"/>
  <c r="E10" i="3"/>
  <c r="I10" i="3"/>
  <c r="M10" i="3"/>
  <c r="F23" i="3"/>
  <c r="J23" i="3"/>
  <c r="N23" i="3"/>
  <c r="E49" i="3"/>
  <c r="I49" i="3"/>
  <c r="M49" i="3"/>
  <c r="G56" i="3"/>
  <c r="K56" i="3"/>
  <c r="G61" i="3"/>
  <c r="K61" i="3"/>
  <c r="G66" i="3"/>
  <c r="K66" i="3"/>
  <c r="F85" i="3"/>
  <c r="J85" i="3"/>
  <c r="N85" i="3"/>
  <c r="E89" i="3"/>
  <c r="I89" i="3"/>
  <c r="M89" i="3"/>
  <c r="D97" i="3"/>
  <c r="D95" i="3" s="1"/>
  <c r="H97" i="3"/>
  <c r="H95" i="3" s="1"/>
  <c r="L97" i="3"/>
  <c r="J100" i="3"/>
  <c r="N100" i="3"/>
  <c r="G102" i="3"/>
  <c r="G100" i="3" s="1"/>
  <c r="K102" i="3"/>
  <c r="K100" i="3" s="1"/>
  <c r="F108" i="3"/>
  <c r="F106" i="3" s="1"/>
  <c r="J108" i="3"/>
  <c r="J106" i="3" s="1"/>
  <c r="N108" i="3"/>
  <c r="N106" i="3" s="1"/>
  <c r="E113" i="3"/>
  <c r="E111" i="3" s="1"/>
  <c r="I113" i="3"/>
  <c r="I111" i="3" s="1"/>
  <c r="M113" i="3"/>
  <c r="M111" i="3" s="1"/>
  <c r="D100" i="3"/>
  <c r="H100" i="3"/>
  <c r="L100" i="3"/>
  <c r="H111" i="3"/>
  <c r="D23" i="3"/>
  <c r="H23" i="3"/>
  <c r="L23" i="3"/>
  <c r="L22" i="3" s="1"/>
  <c r="G49" i="3"/>
  <c r="K49" i="3"/>
  <c r="E61" i="3"/>
  <c r="I61" i="3"/>
  <c r="M61" i="3"/>
  <c r="D108" i="3"/>
  <c r="D106" i="3" s="1"/>
  <c r="H108" i="3"/>
  <c r="H106" i="3" s="1"/>
  <c r="L108" i="3"/>
  <c r="L106" i="3" s="1"/>
  <c r="F111" i="3"/>
  <c r="J111" i="3"/>
  <c r="N111" i="3"/>
  <c r="G18" i="3"/>
  <c r="K18" i="3"/>
  <c r="E35" i="3"/>
  <c r="I35" i="3"/>
  <c r="M35" i="3"/>
  <c r="E69" i="3"/>
  <c r="I69" i="3"/>
  <c r="M69" i="3"/>
  <c r="D73" i="3"/>
  <c r="D69" i="3" s="1"/>
  <c r="H73" i="3"/>
  <c r="H69" i="3" s="1"/>
  <c r="L73" i="3"/>
  <c r="L69" i="3" s="1"/>
  <c r="N79" i="3"/>
  <c r="L95" i="3"/>
  <c r="K79" i="3"/>
  <c r="J79" i="3"/>
  <c r="G79" i="3"/>
  <c r="F79" i="3"/>
  <c r="M79" i="3"/>
  <c r="L79" i="3"/>
  <c r="I79" i="3"/>
  <c r="D79" i="3"/>
  <c r="D10" i="3"/>
  <c r="I94" i="3" l="1"/>
  <c r="F22" i="3"/>
  <c r="L118" i="3"/>
  <c r="J22" i="3"/>
  <c r="J118" i="3" s="1"/>
  <c r="D46" i="3"/>
  <c r="E94" i="3"/>
  <c r="L94" i="3"/>
  <c r="M22" i="3"/>
  <c r="N46" i="3"/>
  <c r="K46" i="3"/>
  <c r="H46" i="3"/>
  <c r="L105" i="3"/>
  <c r="M46" i="3"/>
  <c r="G46" i="3"/>
  <c r="D22" i="3"/>
  <c r="D118" i="3" s="1"/>
  <c r="I46" i="3"/>
  <c r="J46" i="3"/>
  <c r="E46" i="3"/>
  <c r="L46" i="3"/>
  <c r="F46" i="3"/>
  <c r="H105" i="3"/>
  <c r="D105" i="3"/>
  <c r="M105" i="3"/>
  <c r="H94" i="3"/>
  <c r="D94" i="3"/>
  <c r="N22" i="3"/>
  <c r="N118" i="3" s="1"/>
  <c r="H22" i="3"/>
  <c r="H118" i="3" s="1"/>
  <c r="I22" i="3"/>
  <c r="I118" i="3" s="1"/>
  <c r="K22" i="3"/>
  <c r="K118" i="3" s="1"/>
  <c r="E22" i="3"/>
  <c r="J94" i="3"/>
  <c r="I105" i="3"/>
  <c r="I93" i="3" s="1"/>
  <c r="F105" i="3"/>
  <c r="G94" i="3"/>
  <c r="N94" i="3"/>
  <c r="E105" i="3"/>
  <c r="F94" i="3"/>
  <c r="K94" i="3"/>
  <c r="F118" i="3"/>
  <c r="J105" i="3"/>
  <c r="G118" i="3"/>
  <c r="L93" i="3" l="1"/>
  <c r="F93" i="3"/>
  <c r="H93" i="3"/>
  <c r="D93" i="3"/>
  <c r="N105" i="3"/>
  <c r="M93" i="3"/>
  <c r="M118" i="3"/>
  <c r="N93" i="3"/>
  <c r="K93" i="3" l="1"/>
  <c r="G93" i="3"/>
  <c r="J93" i="3"/>
  <c r="D17" i="3" l="1"/>
  <c r="D78" i="3" s="1"/>
  <c r="D92" i="3" s="1"/>
  <c r="D117" i="3" s="1"/>
  <c r="M17" i="3"/>
  <c r="J17" i="3"/>
  <c r="J78" i="3" s="1"/>
  <c r="G17" i="3"/>
  <c r="K17" i="3"/>
  <c r="K78" i="3" s="1"/>
  <c r="K92" i="3" s="1"/>
  <c r="K117" i="3" s="1"/>
  <c r="F17" i="3"/>
  <c r="F78" i="3" s="1"/>
  <c r="F92" i="3" s="1"/>
  <c r="F117" i="3" s="1"/>
  <c r="H17" i="3"/>
  <c r="H78" i="3" s="1"/>
  <c r="H92" i="3" s="1"/>
  <c r="H117" i="3" s="1"/>
  <c r="I17" i="3"/>
  <c r="I78" i="3" s="1"/>
  <c r="I92" i="3" s="1"/>
  <c r="I117" i="3" s="1"/>
  <c r="N17" i="3"/>
  <c r="N78" i="3" s="1"/>
  <c r="N92" i="3" s="1"/>
  <c r="N117" i="3" s="1"/>
  <c r="L17" i="3"/>
  <c r="L78" i="3" s="1"/>
  <c r="L92" i="3" s="1"/>
  <c r="L117" i="3" s="1"/>
  <c r="G78" i="3" l="1"/>
  <c r="J92" i="3"/>
  <c r="M78" i="3"/>
  <c r="G92" i="3" l="1"/>
  <c r="G117" i="3" s="1"/>
  <c r="M92" i="3"/>
  <c r="J117" i="3"/>
  <c r="M117" i="3" l="1"/>
</calcChain>
</file>

<file path=xl/sharedStrings.xml><?xml version="1.0" encoding="utf-8"?>
<sst xmlns="http://schemas.openxmlformats.org/spreadsheetml/2006/main" count="224" uniqueCount="204">
  <si>
    <t>RUBROS</t>
  </si>
  <si>
    <t>PRESUPUESTO DE OPERACIÓN</t>
  </si>
  <si>
    <t>1.3  Ingresos Financieros</t>
  </si>
  <si>
    <t>1.6  Otros</t>
  </si>
  <si>
    <t>4.1  Aportes de Capital</t>
  </si>
  <si>
    <t>4.2  Ventas de activo fijo</t>
  </si>
  <si>
    <t>4.3  Otros</t>
  </si>
  <si>
    <t>4  INGRESOS DE CAPITAL</t>
  </si>
  <si>
    <t>5 TRANSFERENCIAS NETAS</t>
  </si>
  <si>
    <t>5.1     Ingresos por Transferencias</t>
  </si>
  <si>
    <t>6.1.1.  Financiamiento largo plazo</t>
  </si>
  <si>
    <t>6.1.1.1      Desembolsos</t>
  </si>
  <si>
    <t>6.1.2. Financiamiento corto plazo</t>
  </si>
  <si>
    <t>6.1.2.1      Desembolsos</t>
  </si>
  <si>
    <t>6.2.1. Financiamiento Largo PLazo</t>
  </si>
  <si>
    <t>6.2.1.1       Desembolsos</t>
  </si>
  <si>
    <t>6.2.2. Financiamiento  Corto Plazo</t>
  </si>
  <si>
    <t>6.2.2.1      Desembolsos</t>
  </si>
  <si>
    <t xml:space="preserve">                         </t>
  </si>
  <si>
    <t>FONDO NACIONAL DE FINANCIAMIENTO DE LA</t>
  </si>
  <si>
    <t>ACTIVIDAD EMPRESARIAL DEL ESTADO</t>
  </si>
  <si>
    <t>ACTIVOS MINEROS SAC</t>
  </si>
  <si>
    <t>FONAFE</t>
  </si>
  <si>
    <t>En Nuevos Soles</t>
  </si>
  <si>
    <t>1  INGRESOS</t>
  </si>
  <si>
    <t>1.1. Venta de Bienes</t>
  </si>
  <si>
    <t>1.2  Venta de Servicios</t>
  </si>
  <si>
    <t>1.4  Ingresos por participacion o dividendos</t>
  </si>
  <si>
    <t>1.5  Ingresos complementarios</t>
  </si>
  <si>
    <t>2  EGRESOS</t>
  </si>
  <si>
    <t>2.1  Compra de Bienes</t>
  </si>
  <si>
    <t>2.1.1   Insumos y suministros</t>
  </si>
  <si>
    <t>2.1.2   Combustibles y lubricantes</t>
  </si>
  <si>
    <t>2.1.3   Otros</t>
  </si>
  <si>
    <t>2.2. Gastos de personal (GIP)</t>
  </si>
  <si>
    <t>2.2.1   Sueldos y Salarios  (GIP)</t>
  </si>
  <si>
    <t xml:space="preserve"> 2.2.1.1 Básica (GIP)</t>
  </si>
  <si>
    <t xml:space="preserve"> 2.2.1.2 Bonificaciones (GIP)</t>
  </si>
  <si>
    <t xml:space="preserve"> 2.2.1.3 Gratificaciones (GIP)</t>
  </si>
  <si>
    <t xml:space="preserve"> 2.2.1.4 Asignaciones (GIP)</t>
  </si>
  <si>
    <t xml:space="preserve"> 2.2.1.5 Horas Extras (GIP)</t>
  </si>
  <si>
    <t xml:space="preserve"> 2.2.1.6 Otros (GIP)</t>
  </si>
  <si>
    <t>2.2.2 Compensacion por tiempo de Servicio (GIP)</t>
  </si>
  <si>
    <t>2.2.3 Seguridad y previsión Social (GIP)</t>
  </si>
  <si>
    <t>2.2.4 Dietas del Directorio (GIP)</t>
  </si>
  <si>
    <t>2.2.5 Capacitación  (GIP)</t>
  </si>
  <si>
    <t>2.2.6 Jubilaciones y Pensiones (GIP)</t>
  </si>
  <si>
    <t>2.2.7   Otros gastos de personal (GIP)</t>
  </si>
  <si>
    <t>2.2.7.1 Refrigerio (GIP)</t>
  </si>
  <si>
    <t>2.2.7.2 Uniformes (GIP)</t>
  </si>
  <si>
    <t>2.2.7.3 Asistencia Médica (GIP)</t>
  </si>
  <si>
    <t>2.2.7.4 Seguro complementario de alto riesgo  (GIP)</t>
  </si>
  <si>
    <t>2.2.7.5 Pago de indem. por cese de relac. lab. (GIP)</t>
  </si>
  <si>
    <t>2.2.7.6 Incentivos por retiro voluntario  (GIP)</t>
  </si>
  <si>
    <t>2.2.7.7 Celebraciones (GIP)</t>
  </si>
  <si>
    <t>2.2.7.8     Bonos de Productividad (GIP)</t>
  </si>
  <si>
    <t>2.2.7.9     Participación de trabajadores (GIP)</t>
  </si>
  <si>
    <t>2.2.7.10     Otros (GIP)</t>
  </si>
  <si>
    <t>2.3  Servicios  prestados por terceros</t>
  </si>
  <si>
    <t>2.3.1  Transporte y almacenamiento</t>
  </si>
  <si>
    <t>2.3.2  Tarifas de servicios publicos</t>
  </si>
  <si>
    <t>2.3.3  Honorarios profesionales (GIP)</t>
  </si>
  <si>
    <t xml:space="preserve"> 2.3.3.1 Auditorias (GIP)</t>
  </si>
  <si>
    <t xml:space="preserve"> 2.3.3.2 Consultorias (GIP)</t>
  </si>
  <si>
    <t xml:space="preserve"> 2.3.3.3 Asesorias (GIP)</t>
  </si>
  <si>
    <t xml:space="preserve"> 2.3.3.4  Otros servicios no personales  (GIP) </t>
  </si>
  <si>
    <t xml:space="preserve"> 2.3.4  Mantenimiento y Reparacion</t>
  </si>
  <si>
    <t>2.3.5   Alquileres</t>
  </si>
  <si>
    <t>2.3.6   Serv. de vigilancia, guardiania y limp. (GIP)</t>
  </si>
  <si>
    <t xml:space="preserve"> 2.3.6.1 Vigilancia  (GIP)</t>
  </si>
  <si>
    <t xml:space="preserve"> 2.3.6.2 Guardiania (GIP)</t>
  </si>
  <si>
    <t xml:space="preserve"> 2.3.6.3 Limpieza (GIP)</t>
  </si>
  <si>
    <t>2.3.7   Publicidad y Publicaciones</t>
  </si>
  <si>
    <t>2.3.8   Otros</t>
  </si>
  <si>
    <t>2.3.8.1 Servicio de mensajeria y correspondencia (GIP)</t>
  </si>
  <si>
    <t>2.3.8.2 Prov. de personal  por coop. y services (GIP)</t>
  </si>
  <si>
    <t xml:space="preserve">2.3.8.3 Otros relacionados a GIP (GIP)  </t>
  </si>
  <si>
    <t>2.3.8.4 Otros no relacionados  a GIP</t>
  </si>
  <si>
    <t>2.4  Tributos</t>
  </si>
  <si>
    <t>2.4.1 Impuesto a las Transacciones Financieras - ITF</t>
  </si>
  <si>
    <t>2.4.2 Otros impuestos y contribuciones</t>
  </si>
  <si>
    <t>2.5  Gastos diversos de Gestión</t>
  </si>
  <si>
    <t>2.5.1 Seguros</t>
  </si>
  <si>
    <t>2.5.2 Viaticos (GIP)</t>
  </si>
  <si>
    <t>2.5.3 Gastos de Representacion</t>
  </si>
  <si>
    <t>2.5.4   Otros</t>
  </si>
  <si>
    <t>2.5.4.1 Otros relacionados  a GIP (GIP)</t>
  </si>
  <si>
    <t>2.5.4.2 Otros no relacionados a GIP</t>
  </si>
  <si>
    <t xml:space="preserve">2.6  Gastos Financieros        </t>
  </si>
  <si>
    <t>2.7 Otros</t>
  </si>
  <si>
    <t>RESULTADO DE OPERACION</t>
  </si>
  <si>
    <t>3  GASTOS DE CAPITAL</t>
  </si>
  <si>
    <t>3.1  Presupuesto de Inversiones - FBK</t>
  </si>
  <si>
    <t>3.1.1    Proyecto de Inversión</t>
  </si>
  <si>
    <t>3.1.2    Gastos de capital no ligados a proyectos</t>
  </si>
  <si>
    <t>3.2  Inversion Financiera</t>
  </si>
  <si>
    <t>3.3  Otros</t>
  </si>
  <si>
    <t>5.2     Egresos por Transferencias</t>
  </si>
  <si>
    <t>RESULTADO ECONOMICO</t>
  </si>
  <si>
    <t>6   FINANCIAMIENTO NETO</t>
  </si>
  <si>
    <t>6.1  Financiamiento Externo Neto</t>
  </si>
  <si>
    <t>6.1.1.2      Servicios  de Deuda</t>
  </si>
  <si>
    <t>6.1.1.2.1         Amortizacion</t>
  </si>
  <si>
    <t>6.1.1.2.2         Intereses y comisiones de la deuda</t>
  </si>
  <si>
    <t>6.1.2.2      Servicio de la Deuda</t>
  </si>
  <si>
    <t>6.1.2.2.1         Amortizacion</t>
  </si>
  <si>
    <t>6.1.2.2.2         Intereses y comisiones de la deuda</t>
  </si>
  <si>
    <t>6.2  Financiamiento Interno Neto</t>
  </si>
  <si>
    <t>6.2.1.2       Servicio de la Deuda</t>
  </si>
  <si>
    <t>6.2.1.2.1         Amortizacion</t>
  </si>
  <si>
    <t>6.2.1.2.2         Intereses y comisiones de la deuda</t>
  </si>
  <si>
    <t>6.2.2.2      Servicio de la Deuda</t>
  </si>
  <si>
    <t>6.2.2.2.1         Amortizacion</t>
  </si>
  <si>
    <t>6.2.2.2.2         Intereses y comisiones de la Deuda</t>
  </si>
  <si>
    <t>RESULTADO DE EJERCICIOS ANTERIORES</t>
  </si>
  <si>
    <t>SALDO FINAL</t>
  </si>
  <si>
    <t>GIP-TOTAL</t>
  </si>
  <si>
    <t>Impuesto a la Renta</t>
  </si>
  <si>
    <t>01</t>
  </si>
  <si>
    <t>62</t>
  </si>
  <si>
    <t>12</t>
  </si>
  <si>
    <t>02</t>
  </si>
  <si>
    <t>03</t>
  </si>
  <si>
    <t>33</t>
  </si>
  <si>
    <t>54</t>
  </si>
  <si>
    <t>05</t>
  </si>
  <si>
    <t>06</t>
  </si>
  <si>
    <t>32</t>
  </si>
  <si>
    <t>04</t>
  </si>
  <si>
    <t>37</t>
  </si>
  <si>
    <t>58</t>
  </si>
  <si>
    <t>31</t>
  </si>
  <si>
    <t>34</t>
  </si>
  <si>
    <t>07</t>
  </si>
  <si>
    <t>08</t>
  </si>
  <si>
    <t>09</t>
  </si>
  <si>
    <t>10</t>
  </si>
  <si>
    <t>11</t>
  </si>
  <si>
    <t>13</t>
  </si>
  <si>
    <t>14</t>
  </si>
  <si>
    <t>15</t>
  </si>
  <si>
    <t>16</t>
  </si>
  <si>
    <t>74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</si>
  <si>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</si>
  <si>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</si>
  <si>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</si>
  <si>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</si>
  <si>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</si>
  <si>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</si>
  <si>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</si>
  <si>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</si>
  <si>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</si>
  <si>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</si>
  <si>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29</t>
  </si>
  <si>
    <t>27</t>
  </si>
  <si>
    <t>47</t>
  </si>
  <si>
    <t>28</t>
  </si>
  <si>
    <t>30</t>
  </si>
  <si>
    <t>44</t>
  </si>
  <si>
    <t>55</t>
  </si>
  <si>
    <t>38</t>
  </si>
  <si>
    <t>53</t>
  </si>
  <si>
    <t>35</t>
  </si>
  <si>
    <t>36</t>
  </si>
  <si>
    <t>60</t>
  </si>
  <si>
    <t>39</t>
  </si>
  <si>
    <t>40</t>
  </si>
  <si>
    <t>41</t>
  </si>
  <si>
    <t>51</t>
  </si>
  <si>
    <t>42</t>
  </si>
  <si>
    <t>43</t>
  </si>
  <si>
    <t>45</t>
  </si>
  <si>
    <t>46</t>
  </si>
  <si>
    <t>48</t>
  </si>
  <si>
    <t>49</t>
  </si>
  <si>
    <t>50</t>
  </si>
  <si>
    <t>56</t>
  </si>
  <si>
    <t>57</t>
  </si>
  <si>
    <t>59</t>
  </si>
  <si>
    <t>61</t>
  </si>
  <si>
    <t>63</t>
  </si>
  <si>
    <t>64</t>
  </si>
  <si>
    <t>65</t>
  </si>
  <si>
    <t>66</t>
  </si>
  <si>
    <t>67</t>
  </si>
  <si>
    <t>68</t>
  </si>
  <si>
    <t>00</t>
  </si>
  <si>
    <t>70</t>
  </si>
  <si>
    <t>69</t>
  </si>
  <si>
    <t>71</t>
  </si>
  <si>
    <t>72</t>
  </si>
  <si>
    <t>73</t>
  </si>
  <si>
    <t>75</t>
  </si>
  <si>
    <t>PRESUPUESTO DE INGRESOS Y EGRESOS AÑO 2020</t>
  </si>
  <si>
    <t>Real</t>
  </si>
  <si>
    <t>Al III TRIM 20</t>
  </si>
  <si>
    <t>Al III TRIM 19</t>
  </si>
  <si>
    <t>Diferencia</t>
  </si>
  <si>
    <t>Var</t>
  </si>
  <si>
    <t>%</t>
  </si>
  <si>
    <t>Meta</t>
  </si>
  <si>
    <t>Anual Inicial</t>
  </si>
  <si>
    <t>Anual Actual</t>
  </si>
  <si>
    <t>Avance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</si>
</sst>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#,##0.00\ &quot;€&quot;;\-#,##0.00\ &quot;€&quot;"/>
    <numFmt numFmtId="43" formatCode="_-* #,##0.00_-;\-* #,##0.00_-;_-* &quot;-&quot;??_-;_-@_-"/>
    <numFmt numFmtId="164" formatCode="_ * #,##0.00_ ;_ * \-#,##0.00_ ;_ * &quot;-&quot;??_ ;_ @_ "/>
    <numFmt numFmtId="165" formatCode="_ &quot;S/.&quot;\ * #,##0.00_ ;_ &quot;S/.&quot;\ * \-#,##0.00_ ;_ &quot;S/.&quot;\ * &quot;-&quot;??_ ;_ @_ "/>
    <numFmt numFmtId="166" formatCode="#,##0_ ;\-#,##0\ "/>
    <numFmt numFmtId="167" formatCode="_ * #,##0_ ;_ * \-#,##0_ ;_ * &quot;-&quot;??_ ;_ @_ "/>
    <numFmt numFmtId="168" formatCode="0.0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10"/>
      <name val="Geneva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color indexed="10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8"/>
      <color indexed="8"/>
      <name val="Arial"/>
      <family val="2"/>
    </font>
    <font>
      <b/>
      <i/>
      <sz val="8"/>
      <name val="Arial"/>
      <family val="2"/>
    </font>
    <font>
      <b/>
      <i/>
      <sz val="8"/>
      <color indexed="8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7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6" fillId="6" borderId="0" applyNumberFormat="0" applyBorder="0" applyAlignment="0" applyProtection="0"/>
    <xf numFmtId="0" fontId="7" fillId="18" borderId="6" applyNumberFormat="0" applyAlignment="0" applyProtection="0"/>
    <xf numFmtId="0" fontId="8" fillId="19" borderId="7" applyNumberFormat="0" applyAlignment="0" applyProtection="0"/>
    <xf numFmtId="0" fontId="9" fillId="0" borderId="8" applyNumberFormat="0" applyFill="0" applyAlignment="0" applyProtection="0"/>
    <xf numFmtId="0" fontId="2" fillId="0" borderId="0"/>
    <xf numFmtId="0" fontId="2" fillId="0" borderId="0"/>
    <xf numFmtId="0" fontId="10" fillId="0" borderId="0" applyNumberFormat="0" applyFill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3" borderId="0" applyNumberFormat="0" applyBorder="0" applyAlignment="0" applyProtection="0"/>
    <xf numFmtId="0" fontId="11" fillId="9" borderId="6" applyNumberFormat="0" applyAlignment="0" applyProtection="0"/>
    <xf numFmtId="0" fontId="12" fillId="5" borderId="0" applyNumberFormat="0" applyBorder="0" applyAlignment="0" applyProtection="0"/>
    <xf numFmtId="7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3" fillId="24" borderId="0" applyNumberFormat="0" applyBorder="0" applyAlignment="0" applyProtection="0"/>
    <xf numFmtId="0" fontId="1" fillId="0" borderId="0"/>
    <xf numFmtId="0" fontId="4" fillId="25" borderId="9" applyNumberFormat="0" applyFont="0" applyAlignment="0" applyProtection="0"/>
    <xf numFmtId="0" fontId="14" fillId="18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1" applyNumberFormat="0" applyFill="0" applyAlignment="0" applyProtection="0"/>
    <xf numFmtId="0" fontId="19" fillId="0" borderId="12" applyNumberFormat="0" applyFill="0" applyAlignment="0" applyProtection="0"/>
    <xf numFmtId="0" fontId="10" fillId="0" borderId="13" applyNumberFormat="0" applyFill="0" applyAlignment="0" applyProtection="0"/>
    <xf numFmtId="0" fontId="20" fillId="0" borderId="14" applyNumberFormat="0" applyFill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7" fillId="18" borderId="15" applyNumberFormat="0" applyAlignment="0" applyProtection="0"/>
    <xf numFmtId="0" fontId="11" fillId="9" borderId="15" applyNumberFormat="0" applyAlignment="0" applyProtection="0"/>
    <xf numFmtId="0" fontId="4" fillId="25" borderId="16" applyNumberFormat="0" applyFont="0" applyAlignment="0" applyProtection="0"/>
    <xf numFmtId="0" fontId="14" fillId="18" borderId="17" applyNumberFormat="0" applyAlignment="0" applyProtection="0"/>
    <xf numFmtId="0" fontId="20" fillId="0" borderId="18" applyNumberFormat="0" applyFill="0" applyAlignment="0" applyProtection="0"/>
    <xf numFmtId="0" fontId="2" fillId="0" borderId="0"/>
    <xf numFmtId="164" fontId="2" fillId="0" borderId="0" applyFont="0" applyFill="0" applyBorder="0" applyAlignment="0" applyProtection="0"/>
    <xf numFmtId="0" fontId="2" fillId="0" borderId="0"/>
  </cellStyleXfs>
  <cellXfs count="55">
    <xf numFmtId="0" fontId="0" fillId="0" borderId="0" xfId="0"/>
    <xf numFmtId="0" fontId="21" fillId="0" borderId="0" xfId="3" applyFont="1" applyAlignment="1">
      <alignment vertical="center"/>
    </xf>
    <xf numFmtId="0" fontId="22" fillId="0" borderId="0" xfId="3" applyFont="1" applyAlignment="1">
      <alignment horizontal="center" vertical="center"/>
    </xf>
    <xf numFmtId="0" fontId="23" fillId="26" borderId="0" xfId="3" applyFont="1" applyFill="1" applyAlignment="1">
      <alignment vertical="center"/>
    </xf>
    <xf numFmtId="0" fontId="21" fillId="0" borderId="0" xfId="3" applyFont="1" applyAlignment="1">
      <alignment horizontal="center" vertical="center"/>
    </xf>
    <xf numFmtId="0" fontId="24" fillId="0" borderId="0" xfId="3" applyFont="1" applyAlignment="1">
      <alignment horizontal="right" vertical="center"/>
    </xf>
    <xf numFmtId="0" fontId="25" fillId="0" borderId="0" xfId="3" applyFont="1" applyAlignment="1">
      <alignment vertical="center"/>
    </xf>
    <xf numFmtId="0" fontId="26" fillId="0" borderId="0" xfId="3" applyFont="1" applyAlignment="1">
      <alignment vertical="center"/>
    </xf>
    <xf numFmtId="0" fontId="27" fillId="0" borderId="0" xfId="3" applyFont="1" applyAlignment="1">
      <alignment vertical="center"/>
    </xf>
    <xf numFmtId="0" fontId="21" fillId="26" borderId="1" xfId="3" applyFont="1" applyFill="1" applyBorder="1" applyAlignment="1">
      <alignment horizontal="center" vertical="center"/>
    </xf>
    <xf numFmtId="0" fontId="21" fillId="26" borderId="21" xfId="3" applyFont="1" applyFill="1" applyBorder="1" applyAlignment="1">
      <alignment horizontal="center" vertical="center"/>
    </xf>
    <xf numFmtId="0" fontId="21" fillId="26" borderId="20" xfId="3" applyFont="1" applyFill="1" applyBorder="1" applyAlignment="1">
      <alignment horizontal="center" vertical="center"/>
    </xf>
    <xf numFmtId="0" fontId="21" fillId="0" borderId="4" xfId="3" applyFont="1" applyBorder="1" applyAlignment="1">
      <alignment vertical="center"/>
    </xf>
    <xf numFmtId="0" fontId="21" fillId="26" borderId="22" xfId="3" applyFont="1" applyFill="1" applyBorder="1" applyAlignment="1">
      <alignment vertical="center"/>
    </xf>
    <xf numFmtId="0" fontId="21" fillId="26" borderId="5" xfId="3" applyFont="1" applyFill="1" applyBorder="1" applyAlignment="1">
      <alignment horizontal="center" vertical="center"/>
    </xf>
    <xf numFmtId="0" fontId="21" fillId="26" borderId="23" xfId="3" applyFont="1" applyFill="1" applyBorder="1" applyAlignment="1">
      <alignment horizontal="center" vertical="center"/>
    </xf>
    <xf numFmtId="0" fontId="21" fillId="26" borderId="2" xfId="3" applyFont="1" applyFill="1" applyBorder="1" applyAlignment="1">
      <alignment horizontal="center" vertical="center"/>
    </xf>
    <xf numFmtId="3" fontId="26" fillId="2" borderId="0" xfId="74" applyNumberFormat="1" applyFont="1" applyFill="1" applyProtection="1">
      <protection locked="0"/>
    </xf>
    <xf numFmtId="3" fontId="21" fillId="3" borderId="0" xfId="74" applyNumberFormat="1" applyFont="1" applyFill="1" applyAlignment="1" applyProtection="1">
      <alignment horizontal="center"/>
      <protection locked="0"/>
    </xf>
    <xf numFmtId="3" fontId="26" fillId="26" borderId="19" xfId="74" applyNumberFormat="1" applyFont="1" applyFill="1" applyBorder="1" applyProtection="1">
      <protection locked="0"/>
    </xf>
    <xf numFmtId="166" fontId="28" fillId="26" borderId="19" xfId="75" applyNumberFormat="1" applyFont="1" applyFill="1" applyBorder="1" applyAlignment="1">
      <alignment vertical="top"/>
    </xf>
    <xf numFmtId="167" fontId="21" fillId="0" borderId="0" xfId="12" applyNumberFormat="1" applyFont="1" applyAlignment="1">
      <alignment vertical="center"/>
    </xf>
    <xf numFmtId="166" fontId="21" fillId="0" borderId="0" xfId="3" applyNumberFormat="1" applyFont="1" applyAlignment="1">
      <alignment vertical="center"/>
    </xf>
    <xf numFmtId="3" fontId="21" fillId="0" borderId="20" xfId="74" applyNumberFormat="1" applyFont="1" applyBorder="1" applyProtection="1">
      <protection locked="0"/>
    </xf>
    <xf numFmtId="166" fontId="21" fillId="0" borderId="20" xfId="75" applyNumberFormat="1" applyFont="1" applyBorder="1" applyAlignment="1" applyProtection="1">
      <alignment vertical="top"/>
      <protection locked="0"/>
    </xf>
    <xf numFmtId="3" fontId="21" fillId="0" borderId="3" xfId="74" applyNumberFormat="1" applyFont="1" applyBorder="1" applyProtection="1">
      <protection locked="0"/>
    </xf>
    <xf numFmtId="3" fontId="26" fillId="26" borderId="19" xfId="74" applyNumberFormat="1" applyFont="1" applyFill="1" applyBorder="1" applyAlignment="1" applyProtection="1">
      <alignment horizontal="left"/>
      <protection locked="0"/>
    </xf>
    <xf numFmtId="3" fontId="26" fillId="26" borderId="19" xfId="74" quotePrefix="1" applyNumberFormat="1" applyFont="1" applyFill="1" applyBorder="1" applyAlignment="1" applyProtection="1">
      <alignment horizontal="left"/>
      <protection locked="0"/>
    </xf>
    <xf numFmtId="3" fontId="29" fillId="26" borderId="3" xfId="74" applyNumberFormat="1" applyFont="1" applyFill="1" applyBorder="1" applyProtection="1">
      <protection locked="0"/>
    </xf>
    <xf numFmtId="166" fontId="29" fillId="26" borderId="20" xfId="75" applyNumberFormat="1" applyFont="1" applyFill="1" applyBorder="1" applyAlignment="1">
      <alignment vertical="top"/>
    </xf>
    <xf numFmtId="3" fontId="21" fillId="0" borderId="3" xfId="74" applyNumberFormat="1" applyFont="1" applyBorder="1" applyAlignment="1" applyProtection="1">
      <alignment horizontal="left"/>
      <protection locked="0"/>
    </xf>
    <xf numFmtId="166" fontId="30" fillId="26" borderId="3" xfId="75" applyNumberFormat="1" applyFont="1" applyFill="1" applyBorder="1" applyAlignment="1">
      <alignment vertical="top"/>
    </xf>
    <xf numFmtId="3" fontId="21" fillId="2" borderId="3" xfId="74" applyNumberFormat="1" applyFont="1" applyFill="1" applyBorder="1" applyProtection="1">
      <protection locked="0"/>
    </xf>
    <xf numFmtId="166" fontId="26" fillId="26" borderId="19" xfId="75" applyNumberFormat="1" applyFont="1" applyFill="1" applyBorder="1" applyAlignment="1">
      <alignment vertical="top"/>
    </xf>
    <xf numFmtId="166" fontId="30" fillId="26" borderId="19" xfId="75" applyNumberFormat="1" applyFont="1" applyFill="1" applyBorder="1" applyAlignment="1">
      <alignment vertical="top"/>
    </xf>
    <xf numFmtId="3" fontId="21" fillId="0" borderId="19" xfId="74" applyNumberFormat="1" applyFont="1" applyBorder="1" applyProtection="1">
      <protection locked="0"/>
    </xf>
    <xf numFmtId="3" fontId="21" fillId="0" borderId="2" xfId="74" applyNumberFormat="1" applyFont="1" applyBorder="1" applyProtection="1">
      <protection locked="0"/>
    </xf>
    <xf numFmtId="0" fontId="26" fillId="26" borderId="19" xfId="74" applyFont="1" applyFill="1" applyBorder="1"/>
    <xf numFmtId="3" fontId="21" fillId="2" borderId="20" xfId="74" applyNumberFormat="1" applyFont="1" applyFill="1" applyBorder="1" applyProtection="1">
      <protection locked="0"/>
    </xf>
    <xf numFmtId="3" fontId="29" fillId="26" borderId="3" xfId="74" quotePrefix="1" applyNumberFormat="1" applyFont="1" applyFill="1" applyBorder="1" applyAlignment="1" applyProtection="1">
      <alignment horizontal="left"/>
      <protection locked="0"/>
    </xf>
    <xf numFmtId="3" fontId="21" fillId="2" borderId="3" xfId="74" applyNumberFormat="1" applyFont="1" applyFill="1" applyBorder="1" applyAlignment="1" applyProtection="1">
      <alignment horizontal="left"/>
      <protection locked="0"/>
    </xf>
    <xf numFmtId="166" fontId="28" fillId="26" borderId="3" xfId="75" applyNumberFormat="1" applyFont="1" applyFill="1" applyBorder="1" applyAlignment="1">
      <alignment vertical="top"/>
    </xf>
    <xf numFmtId="3" fontId="21" fillId="2" borderId="2" xfId="74" applyNumberFormat="1" applyFont="1" applyFill="1" applyBorder="1" applyAlignment="1" applyProtection="1">
      <alignment horizontal="left"/>
      <protection locked="0"/>
    </xf>
    <xf numFmtId="166" fontId="26" fillId="26" borderId="19" xfId="75" applyNumberFormat="1" applyFont="1" applyFill="1" applyBorder="1" applyAlignment="1" applyProtection="1">
      <alignment vertical="top"/>
      <protection locked="0"/>
    </xf>
    <xf numFmtId="168" fontId="21" fillId="0" borderId="0" xfId="3" applyNumberFormat="1" applyFont="1" applyAlignment="1">
      <alignment vertical="center"/>
    </xf>
    <xf numFmtId="168" fontId="21" fillId="0" borderId="0" xfId="12" applyNumberFormat="1" applyFont="1" applyAlignment="1">
      <alignment vertical="center"/>
    </xf>
    <xf numFmtId="0" fontId="21" fillId="0" borderId="0" xfId="3" quotePrefix="1" applyFont="1" applyAlignment="1">
      <alignment vertical="center"/>
    </xf>
    <xf numFmtId="0" fontId="21" fillId="0" borderId="0" xfId="3" applyFont="1" applyFill="1" applyAlignment="1">
      <alignment vertical="center"/>
    </xf>
    <xf numFmtId="0" fontId="21" fillId="0" borderId="0" xfId="3" applyFont="1" applyFill="1" applyBorder="1" applyAlignment="1">
      <alignment vertical="center"/>
    </xf>
    <xf numFmtId="0" fontId="21" fillId="0" borderId="0" xfId="3" quotePrefix="1" applyFont="1" applyFill="1" applyBorder="1" applyAlignment="1">
      <alignment horizontal="left" vertical="center"/>
    </xf>
    <xf numFmtId="49" fontId="0" fillId="0" borderId="0" xfId="0" applyNumberFormat="1"/>
    <xf numFmtId="0" fontId="21" fillId="0" borderId="0" xfId="3" quotePrefix="1" applyFont="1" applyFill="1" applyBorder="1" applyAlignment="1">
      <alignment horizontal="left"/>
    </xf>
    <xf numFmtId="0" fontId="21" fillId="26" borderId="20" xfId="3" applyFont="1" applyFill="1" applyBorder="1" applyAlignment="1">
      <alignment vertical="center"/>
    </xf>
    <xf numFmtId="0" fontId="21" fillId="26" borderId="1" xfId="3" applyFont="1" applyFill="1" applyBorder="1" applyAlignment="1">
      <alignment horizontal="center" vertical="center"/>
    </xf>
    <xf numFmtId="0" fontId="21" fillId="26" borderId="23" xfId="3" applyFont="1" applyFill="1" applyBorder="1" applyAlignment="1">
      <alignment horizontal="center" vertical="center"/>
    </xf>
  </cellXfs>
  <cellStyles count="77">
    <cellStyle name="20% - Énfasis1 2" xfId="18"/>
    <cellStyle name="20% - Énfasis2 2" xfId="19"/>
    <cellStyle name="20% - Énfasis3 2" xfId="20"/>
    <cellStyle name="20% - Énfasis4 2" xfId="21"/>
    <cellStyle name="20% - Énfasis5 2" xfId="22"/>
    <cellStyle name="20% - Énfasis6 2" xfId="23"/>
    <cellStyle name="40% - Énfasis1 2" xfId="24"/>
    <cellStyle name="40% - Énfasis2 2" xfId="25"/>
    <cellStyle name="40% - Énfasis3 2" xfId="26"/>
    <cellStyle name="40% - Énfasis4 2" xfId="27"/>
    <cellStyle name="40% - Énfasis5 2" xfId="28"/>
    <cellStyle name="40% - Énfasis6 2" xfId="29"/>
    <cellStyle name="60% - Énfasis1 2" xfId="30"/>
    <cellStyle name="60% - Énfasis2 2" xfId="31"/>
    <cellStyle name="60% - Énfasis3 2" xfId="32"/>
    <cellStyle name="60% - Énfasis4 2" xfId="33"/>
    <cellStyle name="60% - Énfasis5 2" xfId="34"/>
    <cellStyle name="60% - Énfasis6 2" xfId="35"/>
    <cellStyle name="Bueno 2" xfId="36"/>
    <cellStyle name="Cálculo 2" xfId="37"/>
    <cellStyle name="Cálculo 2 2" xfId="69"/>
    <cellStyle name="Cancel" xfId="2"/>
    <cellStyle name="Cancel 2" xfId="14"/>
    <cellStyle name="Cancel 2 2" xfId="74"/>
    <cellStyle name="Celda de comprobación 2" xfId="38"/>
    <cellStyle name="Celda vinculada 2" xfId="39"/>
    <cellStyle name="Diseño 2" xfId="40"/>
    <cellStyle name="Diseño_CRONOGRAMA MENSUAL INVERSIONES 2011 (2)" xfId="41"/>
    <cellStyle name="Encabezado 1 2" xfId="60"/>
    <cellStyle name="Encabezado 4 2" xfId="42"/>
    <cellStyle name="Énfasis1 2" xfId="43"/>
    <cellStyle name="Énfasis2 2" xfId="44"/>
    <cellStyle name="Énfasis3 2" xfId="45"/>
    <cellStyle name="Énfasis4 2" xfId="46"/>
    <cellStyle name="Énfasis5 2" xfId="47"/>
    <cellStyle name="Énfasis6 2" xfId="48"/>
    <cellStyle name="Entrada 2" xfId="49"/>
    <cellStyle name="Entrada 2 2" xfId="70"/>
    <cellStyle name="Incorrecto 2" xfId="50"/>
    <cellStyle name="Millares 14" xfId="75"/>
    <cellStyle name="Millares 2" xfId="4"/>
    <cellStyle name="Millares 2 2" xfId="12"/>
    <cellStyle name="Millares 2 2 2" xfId="67"/>
    <cellStyle name="Millares 2 2 3" xfId="66"/>
    <cellStyle name="Millares 2 3" xfId="51"/>
    <cellStyle name="Millares 3" xfId="15"/>
    <cellStyle name="Millares 3 2" xfId="52"/>
    <cellStyle name="Millares 4" xfId="65"/>
    <cellStyle name="Millares 5" xfId="1"/>
    <cellStyle name="Moneda 2" xfId="5"/>
    <cellStyle name="Neutral 2" xfId="53"/>
    <cellStyle name="Normal" xfId="0" builtinId="0"/>
    <cellStyle name="Normal 10" xfId="9"/>
    <cellStyle name="Normal 2" xfId="3"/>
    <cellStyle name="Normal 2 2" xfId="6"/>
    <cellStyle name="Normal 2 3" xfId="68"/>
    <cellStyle name="Normal 2 4" xfId="54"/>
    <cellStyle name="Normal 2 5" xfId="76"/>
    <cellStyle name="Normal 3" xfId="8"/>
    <cellStyle name="Normal 4" xfId="10"/>
    <cellStyle name="Normal 4 2" xfId="7"/>
    <cellStyle name="Normal 5" xfId="11"/>
    <cellStyle name="Normal 6" xfId="16"/>
    <cellStyle name="Normal 7" xfId="17"/>
    <cellStyle name="Notas 2" xfId="55"/>
    <cellStyle name="Notas 2 2" xfId="71"/>
    <cellStyle name="Porcentaje 2" xfId="64"/>
    <cellStyle name="Porcentaje 2 2" xfId="13"/>
    <cellStyle name="Salida 2" xfId="56"/>
    <cellStyle name="Salida 2 2" xfId="72"/>
    <cellStyle name="Texto de advertencia 2" xfId="57"/>
    <cellStyle name="Texto explicativo 2" xfId="58"/>
    <cellStyle name="Título 2 2" xfId="61"/>
    <cellStyle name="Título 3 2" xfId="62"/>
    <cellStyle name="Título 4" xfId="59"/>
    <cellStyle name="Total 2" xfId="63"/>
    <cellStyle name="Total 2 2" xfId="73"/>
  </cellStyles>
  <dxfs count="24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8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nts%20and%20Settings\lfontenoy\Configuraci&#243;n%20local\Temp\Directorio%20temporal%201%20para%20Proyeccion.zip\Proyecci&#243;n%20Actualizada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gaful\2006\PROCESOS%202006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c\intelimirror\Documents%20and%20Settings\lfontenoy\Mis%20documentos\LFM\Finanzas\PPTO%202006\Propuesta%20Final\FINALES\Final%20Modificado\POI%202006%20FINAL%20ESCALA%20APROBADA%20I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ESUPUESTO\PRESUPUESTO%202017\Formulacion%20PPTO%202017\HT%20PPTO%202017\FORM%20PPTAL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DFC_Finanzas\PRESUPUESTO\PRESUPUESTO%202019\03%20Inf%20Financ%20Pptal%202019\06-%20JUNIO%202019\HT-06\Tablas%20consolidado%202019-06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87712323712\Contabilidad\Documents%20and%20Settings\lfontenoy\Configuraci&#243;n%20local\Temp\Directorio%20temporal%201%20para%20Proyeccion.zip\Proyecci&#243;n%20Actualizad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lfontenoy\Configuraci&#243;n%20local\Temp\Directorio%20temporal%201%20para%20Proyeccion.zip\Proyecci&#243;n%20Actualiza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PRESUPUESTO\PRESUPUESTO%202016\MODIFICACION%20PPTAL%202016\MOD%20PPTAL%202016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esar\estad&#237;sticas\Mis%20documentos\C&#233;sar%20Armas\Trabajos%20Solicitados%20por%20Otras%20&#193;reas\Ventas\Centrales%20Nuevas%2098,%2099%20y%202000\Base%20Instalada%2097,%2098,%2099%20y%20200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p87712323712\Contabilidad\Contabilidad\2004\Presupuesto\Proyecci&#243;n%20Ajustada%2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PRESUPUESTO\PRESUPUESTO%202016\Hoja%20de%20Trabajo\CONSOLIDADO%20PPTO%202016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gaful\ordenes\ORDENES%20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EL 2000"/>
      <sheetName val="Clientes por Vendedor"/>
      <sheetName val="Venta de Equipos Nuevos 97-99"/>
      <sheetName val="MANTENIMIENTO"/>
      <sheetName val="Proyección NORTEL"/>
      <sheetName val="Polycom 97-98"/>
      <sheetName val="Resumen de Ingresos 97-00"/>
      <sheetName val="Condiciones Proveedores"/>
      <sheetName val="Cálculo de Sueldos"/>
      <sheetName val="Personal y Gastos Generales"/>
      <sheetName val="Proyec. Inicial  Vs. Histórico"/>
      <sheetName val="A NIVEL DE VENTAS"/>
      <sheetName val="ESTADO DE RESULTADOS"/>
      <sheetName val="FLUJO DE OPERACIÓN 2001"/>
      <sheetName val="Hoja2"/>
      <sheetName val="MMPRO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ATO"/>
      <sheetName val="CV-INT"/>
      <sheetName val="AMC"/>
      <sheetName val="1UIT"/>
      <sheetName val="ADS"/>
      <sheetName val="ADP"/>
      <sheetName val="CP"/>
      <sheetName val="LP"/>
      <sheetName val="CC"/>
      <sheetName val="EXO"/>
      <sheetName val="RESOL"/>
      <sheetName val="FICHA 1UIT"/>
      <sheetName val="FICHA AMC"/>
      <sheetName val="FICHA"/>
      <sheetName val="TRANSPARENCIA"/>
      <sheetName val="caratula"/>
      <sheetName val="caratula (2)"/>
      <sheetName val="TABLA"/>
      <sheetName val="ALTERNATIVA 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>
        <row r="2">
          <cell r="F2" t="str">
            <v>BIENES</v>
          </cell>
        </row>
        <row r="3">
          <cell r="F3" t="str">
            <v>SUMINISTRO</v>
          </cell>
        </row>
        <row r="4">
          <cell r="F4" t="str">
            <v>OBRAS</v>
          </cell>
        </row>
        <row r="5">
          <cell r="F5" t="str">
            <v>CONSULTORIAS OBRAS</v>
          </cell>
        </row>
        <row r="6">
          <cell r="F6" t="str">
            <v>SERVICIO DE CONSULTORIA</v>
          </cell>
        </row>
        <row r="7">
          <cell r="F7" t="str">
            <v>SERVICIOS EN GENERAL</v>
          </cell>
        </row>
        <row r="8">
          <cell r="F8" t="str">
            <v>ARRENDAMIENTO DE BIENES</v>
          </cell>
        </row>
        <row r="9">
          <cell r="F9" t="str">
            <v>SEGUROS</v>
          </cell>
        </row>
      </sheetData>
      <sheetData sheetId="1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g - CND"/>
      <sheetName val="PR - Org"/>
      <sheetName val="GA - Org"/>
      <sheetName val="ST - Org"/>
      <sheetName val="C&amp;P - Org"/>
      <sheetName val="OCI - Org "/>
      <sheetName val="OL - Org"/>
      <sheetName val="GAF - Org"/>
      <sheetName val="GTA - Org"/>
      <sheetName val="GCA - Org"/>
      <sheetName val="GDIT - Org"/>
      <sheetName val="GGPD"/>
      <sheetName val="OAI"/>
      <sheetName val="OTCH"/>
      <sheetName val="OTMO"/>
      <sheetName val="OTCU"/>
      <sheetName val="OTAQP"/>
      <sheetName val="OTHUA"/>
      <sheetName val="Puestos por Área"/>
      <sheetName val="Hoja2"/>
      <sheetName val="Hoja1"/>
      <sheetName val="Remuneraciones-Personal"/>
      <sheetName val="Resumen PERSONAL"/>
      <sheetName val="Proyeccion 2006 (POA)"/>
      <sheetName val="Resumen PPTO"/>
      <sheetName val="PPTO EJECUTADO"/>
      <sheetName val="276 - Seguridad"/>
      <sheetName val="Escala Propuesta"/>
      <sheetName val="Escala Aprobada"/>
      <sheetName val="SNP - PLANILLA"/>
      <sheetName val="Cálculo de Sueldos"/>
      <sheetName val="Niveles - Cargo"/>
      <sheetName val="TABL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6">
          <cell r="C6">
            <v>3300</v>
          </cell>
        </row>
        <row r="7">
          <cell r="C7">
            <v>7</v>
          </cell>
        </row>
      </sheetData>
      <sheetData sheetId="31"/>
      <sheetData sheetId="32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A 2016 GK"/>
      <sheetName val="Maestro Proyectos"/>
      <sheetName val="BASE PIA SPRING"/>
      <sheetName val="Tabla Matriz"/>
      <sheetName val="Maestro MacroP "/>
      <sheetName val="PIA 2016 SPRING F4XCC"/>
      <sheetName val="Maestro CC"/>
      <sheetName val="CONSOLIDADO- PIA 2016"/>
      <sheetName val="PIA 2016"/>
      <sheetName val="CONSOL-PIM-2016"/>
      <sheetName val="HON PROF POR GERENCIA"/>
      <sheetName val="Encargos Mod 2016"/>
      <sheetName val="FORM4P."/>
      <sheetName val="FORM7P."/>
      <sheetName val="Ad4.F4 PorEncargo"/>
      <sheetName val="FA 2017"/>
      <sheetName val="ACUERDO DIR"/>
      <sheetName val="Contingencias 2017"/>
      <sheetName val="F4 76 plazas "/>
      <sheetName val="F4 07 plazas"/>
      <sheetName val="F4 16 plazas"/>
      <sheetName val="F4 99 plazas"/>
      <sheetName val="2017 GK Macro"/>
      <sheetName val="2017 GK PROY"/>
      <sheetName val="FO17"/>
      <sheetName val="FA17"/>
      <sheetName val="PI17"/>
      <sheetName val="EC17"/>
      <sheetName val="PA17"/>
      <sheetName val="FM17"/>
      <sheetName val="CM17"/>
      <sheetName val="5RD"/>
      <sheetName val="64PD"/>
      <sheetName val="TOTAL"/>
      <sheetName val="GK"/>
      <sheetName val="F7 X FF"/>
      <sheetName val="Insumos"/>
      <sheetName val="Gasolina"/>
      <sheetName val="Tarifas SP"/>
      <sheetName val="Honorarios"/>
      <sheetName val="F4 X FF"/>
      <sheetName val="Ingresos"/>
      <sheetName val="Consultoria"/>
      <sheetName val="Auditoria"/>
      <sheetName val="Asesoria"/>
      <sheetName val="Locacion"/>
      <sheetName val="Mantenimiento"/>
      <sheetName val="Alquileres"/>
      <sheetName val="Vig-Guar-Lim"/>
      <sheetName val="Publicidad"/>
      <sheetName val="2384 NGIP"/>
      <sheetName val="Seguros"/>
      <sheetName val="Agosto 2016"/>
      <sheetName val="2421 TRIB"/>
      <sheetName val="Viaticos"/>
      <sheetName val="VIATICOS2"/>
      <sheetName val="2542 NGIP"/>
      <sheetName val="GK NLP"/>
      <sheetName val="2017 JICA"/>
      <sheetName val="CL MOD 2016"/>
      <sheetName val="Conting-Dic"/>
      <sheetName val="USUFRUCT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D9">
            <v>25015330.99048252</v>
          </cell>
        </row>
      </sheetData>
      <sheetData sheetId="12">
        <row r="9">
          <cell r="V9">
            <v>35603339</v>
          </cell>
        </row>
      </sheetData>
      <sheetData sheetId="13"/>
      <sheetData sheetId="14">
        <row r="9">
          <cell r="B9">
            <v>26199586</v>
          </cell>
        </row>
      </sheetData>
      <sheetData sheetId="15"/>
      <sheetData sheetId="16">
        <row r="8">
          <cell r="C8">
            <v>39964264</v>
          </cell>
        </row>
      </sheetData>
      <sheetData sheetId="17">
        <row r="24">
          <cell r="M24">
            <v>2339831.6949999998</v>
          </cell>
        </row>
      </sheetData>
      <sheetData sheetId="18">
        <row r="10">
          <cell r="C10">
            <v>578260.83333333326</v>
          </cell>
        </row>
      </sheetData>
      <sheetData sheetId="19">
        <row r="10">
          <cell r="C10">
            <v>47174.583333333336</v>
          </cell>
        </row>
      </sheetData>
      <sheetData sheetId="20">
        <row r="10">
          <cell r="C10">
            <v>107525.83333333333</v>
          </cell>
        </row>
      </sheetData>
      <sheetData sheetId="21"/>
      <sheetData sheetId="22"/>
      <sheetData sheetId="23"/>
      <sheetData sheetId="24">
        <row r="1">
          <cell r="B1" t="str">
            <v>S/N</v>
          </cell>
        </row>
      </sheetData>
      <sheetData sheetId="25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FA</v>
          </cell>
        </row>
        <row r="4">
          <cell r="C4" t="str">
            <v>Valores</v>
          </cell>
          <cell r="E4">
            <v>0</v>
          </cell>
          <cell r="F4">
            <v>0</v>
          </cell>
          <cell r="G4">
            <v>0</v>
          </cell>
        </row>
        <row r="5">
          <cell r="B5" t="str">
            <v>CLASIF</v>
          </cell>
          <cell r="C5" t="str">
            <v>Suma de Enero</v>
          </cell>
          <cell r="D5" t="str">
            <v>Suma de Febrero</v>
          </cell>
          <cell r="E5" t="str">
            <v>Suma de Marzo</v>
          </cell>
          <cell r="F5" t="str">
            <v>Suma de Abril</v>
          </cell>
          <cell r="G5" t="str">
            <v>Suma de Mayo</v>
          </cell>
          <cell r="H5" t="str">
            <v>Suma de Junio</v>
          </cell>
          <cell r="I5" t="str">
            <v>Suma de Julio</v>
          </cell>
          <cell r="J5" t="str">
            <v>Suma de Agosto</v>
          </cell>
          <cell r="K5" t="str">
            <v>Suma de Septiembre</v>
          </cell>
          <cell r="L5" t="str">
            <v>Suma de Octubre</v>
          </cell>
          <cell r="M5" t="str">
            <v>Suma de Noviembre</v>
          </cell>
          <cell r="N5" t="str">
            <v>Suma de Diciembre</v>
          </cell>
          <cell r="O5" t="str">
            <v>Suma de Total</v>
          </cell>
        </row>
        <row r="6">
          <cell r="B6" t="str">
            <v>2.1.1   Insumos y suministros</v>
          </cell>
          <cell r="C6">
            <v>0</v>
          </cell>
          <cell r="D6">
            <v>2000</v>
          </cell>
          <cell r="E6">
            <v>0</v>
          </cell>
          <cell r="F6">
            <v>0</v>
          </cell>
          <cell r="G6">
            <v>0</v>
          </cell>
          <cell r="H6">
            <v>1500</v>
          </cell>
          <cell r="I6">
            <v>3500</v>
          </cell>
          <cell r="J6">
            <v>1500</v>
          </cell>
          <cell r="K6">
            <v>1500</v>
          </cell>
          <cell r="L6">
            <v>1500</v>
          </cell>
          <cell r="M6">
            <v>1500</v>
          </cell>
          <cell r="N6">
            <v>1500</v>
          </cell>
          <cell r="O6">
            <v>14500</v>
          </cell>
        </row>
        <row r="7">
          <cell r="B7" t="str">
            <v>2.1.2   Combustibles y lubricantes</v>
          </cell>
          <cell r="C7">
            <v>3800</v>
          </cell>
          <cell r="D7">
            <v>3800</v>
          </cell>
          <cell r="E7">
            <v>3800</v>
          </cell>
          <cell r="F7">
            <v>3800</v>
          </cell>
          <cell r="G7">
            <v>3800</v>
          </cell>
          <cell r="H7">
            <v>3800</v>
          </cell>
          <cell r="I7">
            <v>3800</v>
          </cell>
          <cell r="J7">
            <v>3800</v>
          </cell>
          <cell r="K7">
            <v>3800</v>
          </cell>
          <cell r="L7">
            <v>3800</v>
          </cell>
          <cell r="M7">
            <v>3800</v>
          </cell>
          <cell r="N7">
            <v>3800</v>
          </cell>
          <cell r="O7">
            <v>45600</v>
          </cell>
        </row>
        <row r="8">
          <cell r="B8" t="str">
            <v>2.3.2  Tarifas de servicios publicos</v>
          </cell>
          <cell r="C8">
            <v>11960.889830508475</v>
          </cell>
          <cell r="D8">
            <v>11960.889830508475</v>
          </cell>
          <cell r="E8">
            <v>11960.889830508475</v>
          </cell>
          <cell r="F8">
            <v>11960.889830508475</v>
          </cell>
          <cell r="G8">
            <v>11960.889830508475</v>
          </cell>
          <cell r="H8">
            <v>11960.889830508475</v>
          </cell>
          <cell r="I8">
            <v>11960.889830508475</v>
          </cell>
          <cell r="J8">
            <v>11960.889830508475</v>
          </cell>
          <cell r="K8">
            <v>11960.889830508475</v>
          </cell>
          <cell r="L8">
            <v>11960.889830508475</v>
          </cell>
          <cell r="M8">
            <v>11960.889830508475</v>
          </cell>
          <cell r="N8">
            <v>11960.889830508475</v>
          </cell>
          <cell r="O8">
            <v>143530.67796610168</v>
          </cell>
        </row>
        <row r="9">
          <cell r="B9" t="str">
            <v>2.3.3.4      Otros servicios no personales  (GIP)</v>
          </cell>
          <cell r="C9">
            <v>9000</v>
          </cell>
          <cell r="D9">
            <v>9000</v>
          </cell>
          <cell r="E9">
            <v>9000</v>
          </cell>
          <cell r="F9">
            <v>9000</v>
          </cell>
          <cell r="G9">
            <v>9000</v>
          </cell>
          <cell r="H9">
            <v>9000</v>
          </cell>
          <cell r="I9">
            <v>9000</v>
          </cell>
          <cell r="J9">
            <v>9000</v>
          </cell>
          <cell r="K9">
            <v>9000</v>
          </cell>
          <cell r="L9">
            <v>9000</v>
          </cell>
          <cell r="M9">
            <v>9000</v>
          </cell>
          <cell r="N9">
            <v>9000</v>
          </cell>
          <cell r="O9">
            <v>108000</v>
          </cell>
        </row>
        <row r="10">
          <cell r="B10" t="str">
            <v>2.3.4  Mantenimiento y Reparacion</v>
          </cell>
          <cell r="C10">
            <v>8650</v>
          </cell>
          <cell r="D10">
            <v>8650</v>
          </cell>
          <cell r="E10">
            <v>8650</v>
          </cell>
          <cell r="F10">
            <v>8650</v>
          </cell>
          <cell r="G10">
            <v>8650</v>
          </cell>
          <cell r="H10">
            <v>8650</v>
          </cell>
          <cell r="I10">
            <v>8650</v>
          </cell>
          <cell r="J10">
            <v>8650</v>
          </cell>
          <cell r="K10">
            <v>8650</v>
          </cell>
          <cell r="L10">
            <v>8650</v>
          </cell>
          <cell r="M10">
            <v>8650</v>
          </cell>
          <cell r="N10">
            <v>8650</v>
          </cell>
          <cell r="O10">
            <v>103800</v>
          </cell>
        </row>
        <row r="11">
          <cell r="B11" t="str">
            <v>2.3.5   Alquileres</v>
          </cell>
          <cell r="C11">
            <v>3750</v>
          </cell>
          <cell r="D11">
            <v>3750</v>
          </cell>
          <cell r="E11">
            <v>3750</v>
          </cell>
          <cell r="F11">
            <v>9750</v>
          </cell>
          <cell r="G11">
            <v>9750</v>
          </cell>
          <cell r="H11">
            <v>9750</v>
          </cell>
          <cell r="I11">
            <v>9750</v>
          </cell>
          <cell r="J11">
            <v>9750</v>
          </cell>
          <cell r="K11">
            <v>9750</v>
          </cell>
          <cell r="L11">
            <v>9750</v>
          </cell>
          <cell r="M11">
            <v>9750</v>
          </cell>
          <cell r="N11">
            <v>9750</v>
          </cell>
          <cell r="O11">
            <v>99000</v>
          </cell>
        </row>
        <row r="12">
          <cell r="B12" t="str">
            <v>2.3.6.1      Vigilancia  (GIP)</v>
          </cell>
          <cell r="C12">
            <v>36032.93</v>
          </cell>
          <cell r="D12">
            <v>36032.93</v>
          </cell>
          <cell r="E12">
            <v>36032.93</v>
          </cell>
          <cell r="F12">
            <v>36032.93</v>
          </cell>
          <cell r="G12">
            <v>36032.93</v>
          </cell>
          <cell r="H12">
            <v>36032.93</v>
          </cell>
          <cell r="I12">
            <v>36200</v>
          </cell>
          <cell r="J12">
            <v>36200</v>
          </cell>
          <cell r="K12">
            <v>36200</v>
          </cell>
          <cell r="L12">
            <v>36200</v>
          </cell>
          <cell r="M12">
            <v>36200</v>
          </cell>
          <cell r="N12">
            <v>36200</v>
          </cell>
          <cell r="O12">
            <v>433397.57999999996</v>
          </cell>
        </row>
        <row r="13">
          <cell r="B13" t="str">
            <v>2.3.6.3      Limpieza (GIP)</v>
          </cell>
          <cell r="C13">
            <v>3000</v>
          </cell>
          <cell r="D13">
            <v>3000</v>
          </cell>
          <cell r="E13">
            <v>3000</v>
          </cell>
          <cell r="F13">
            <v>3000</v>
          </cell>
          <cell r="G13">
            <v>3000</v>
          </cell>
          <cell r="H13">
            <v>3000</v>
          </cell>
          <cell r="I13">
            <v>3000</v>
          </cell>
          <cell r="J13">
            <v>3000</v>
          </cell>
          <cell r="K13">
            <v>3000</v>
          </cell>
          <cell r="L13">
            <v>3000</v>
          </cell>
          <cell r="M13">
            <v>3000</v>
          </cell>
          <cell r="N13">
            <v>3000</v>
          </cell>
          <cell r="O13">
            <v>36000</v>
          </cell>
        </row>
        <row r="14">
          <cell r="B14" t="str">
            <v>2.3.8.4      Otros no relacionados  a GIP</v>
          </cell>
          <cell r="C14">
            <v>44180</v>
          </cell>
          <cell r="D14">
            <v>44180</v>
          </cell>
          <cell r="E14">
            <v>44180</v>
          </cell>
          <cell r="F14">
            <v>44180</v>
          </cell>
          <cell r="G14">
            <v>44180</v>
          </cell>
          <cell r="H14">
            <v>44180</v>
          </cell>
          <cell r="I14">
            <v>44180</v>
          </cell>
          <cell r="J14">
            <v>44180</v>
          </cell>
          <cell r="K14">
            <v>44180</v>
          </cell>
          <cell r="L14">
            <v>44180</v>
          </cell>
          <cell r="M14">
            <v>44180</v>
          </cell>
          <cell r="N14">
            <v>44180</v>
          </cell>
          <cell r="O14">
            <v>530160</v>
          </cell>
        </row>
        <row r="15">
          <cell r="B15" t="str">
            <v>2.5.2   Viaticos (GIP)</v>
          </cell>
          <cell r="C15">
            <v>16230</v>
          </cell>
          <cell r="D15">
            <v>18430</v>
          </cell>
          <cell r="E15">
            <v>18430</v>
          </cell>
          <cell r="F15">
            <v>21230</v>
          </cell>
          <cell r="G15">
            <v>21230</v>
          </cell>
          <cell r="H15">
            <v>22330</v>
          </cell>
          <cell r="I15">
            <v>22330</v>
          </cell>
          <cell r="J15">
            <v>22330</v>
          </cell>
          <cell r="K15">
            <v>22330</v>
          </cell>
          <cell r="L15">
            <v>22330</v>
          </cell>
          <cell r="M15">
            <v>17330</v>
          </cell>
          <cell r="N15">
            <v>15130</v>
          </cell>
          <cell r="O15">
            <v>239660</v>
          </cell>
        </row>
        <row r="16">
          <cell r="B16" t="str">
            <v>2.5.4.2      Otros no relacionados a GIP</v>
          </cell>
          <cell r="C16">
            <v>26300</v>
          </cell>
          <cell r="D16">
            <v>61300</v>
          </cell>
          <cell r="E16">
            <v>32800</v>
          </cell>
          <cell r="F16">
            <v>82300</v>
          </cell>
          <cell r="G16">
            <v>29300</v>
          </cell>
          <cell r="H16">
            <v>34300</v>
          </cell>
          <cell r="I16">
            <v>55800</v>
          </cell>
          <cell r="J16">
            <v>26300</v>
          </cell>
          <cell r="K16">
            <v>61300</v>
          </cell>
          <cell r="L16">
            <v>65800</v>
          </cell>
          <cell r="M16">
            <v>26300</v>
          </cell>
          <cell r="N16">
            <v>29300</v>
          </cell>
          <cell r="O16">
            <v>531100</v>
          </cell>
        </row>
        <row r="17">
          <cell r="B17" t="str">
            <v xml:space="preserve">2.6  Gastos Financieros               </v>
          </cell>
          <cell r="C17">
            <v>9212.8000000000011</v>
          </cell>
          <cell r="D17">
            <v>9212.8000000000011</v>
          </cell>
          <cell r="E17">
            <v>9212.8000000000011</v>
          </cell>
          <cell r="F17">
            <v>9212.8000000000011</v>
          </cell>
          <cell r="G17">
            <v>9212.8000000000011</v>
          </cell>
          <cell r="H17">
            <v>9212.8000000000011</v>
          </cell>
          <cell r="I17">
            <v>9212.8000000000011</v>
          </cell>
          <cell r="J17">
            <v>9212.8000000000011</v>
          </cell>
          <cell r="K17">
            <v>9212.8000000000011</v>
          </cell>
          <cell r="L17">
            <v>9212.8000000000011</v>
          </cell>
          <cell r="M17">
            <v>9212.8000000000011</v>
          </cell>
          <cell r="N17">
            <v>9212.8000000000011</v>
          </cell>
          <cell r="O17">
            <v>110553.60000000002</v>
          </cell>
        </row>
        <row r="18">
          <cell r="B18" t="str">
            <v>3.1.2    Gastos de capital no ligados a proyectos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36000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36000</v>
          </cell>
        </row>
        <row r="19">
          <cell r="B19" t="str">
            <v>3.3  Otros</v>
          </cell>
          <cell r="C19">
            <v>3286448.7730621155</v>
          </cell>
          <cell r="D19">
            <v>1686465.5192920552</v>
          </cell>
          <cell r="E19">
            <v>1354171.8934583333</v>
          </cell>
          <cell r="F19">
            <v>4055935.924875</v>
          </cell>
          <cell r="G19">
            <v>6115239.2664577542</v>
          </cell>
          <cell r="H19">
            <v>8839390.5668093022</v>
          </cell>
          <cell r="I19">
            <v>7936867.3648004215</v>
          </cell>
          <cell r="J19">
            <v>9389404.484126864</v>
          </cell>
          <cell r="K19">
            <v>9949072.9259165321</v>
          </cell>
          <cell r="L19">
            <v>10544733.373827327</v>
          </cell>
          <cell r="M19">
            <v>10077511.525357326</v>
          </cell>
          <cell r="N19">
            <v>11589139.275357328</v>
          </cell>
          <cell r="O19">
            <v>84824380.893340334</v>
          </cell>
        </row>
        <row r="20">
          <cell r="B20" t="str">
            <v>Total general</v>
          </cell>
          <cell r="C20">
            <v>3458565.3928926238</v>
          </cell>
          <cell r="D20">
            <v>1897782.1391225636</v>
          </cell>
          <cell r="E20">
            <v>1534988.5132888418</v>
          </cell>
          <cell r="F20">
            <v>4295052.5447055083</v>
          </cell>
          <cell r="G20">
            <v>6337355.8862882629</v>
          </cell>
          <cell r="H20">
            <v>9033107.18663981</v>
          </cell>
          <cell r="I20">
            <v>8154251.0546309296</v>
          </cell>
          <cell r="J20">
            <v>9575288.1739573721</v>
          </cell>
          <cell r="K20">
            <v>10169956.61574704</v>
          </cell>
          <cell r="L20">
            <v>10770117.063657835</v>
          </cell>
          <cell r="M20">
            <v>10258395.215187835</v>
          </cell>
          <cell r="N20">
            <v>11770822.965187836</v>
          </cell>
          <cell r="O20">
            <v>87255682.75130643</v>
          </cell>
        </row>
      </sheetData>
      <sheetData sheetId="26">
        <row r="1">
          <cell r="B1" t="str">
            <v>S/N</v>
          </cell>
        </row>
      </sheetData>
      <sheetData sheetId="27">
        <row r="1">
          <cell r="B1" t="str">
            <v>S/N</v>
          </cell>
        </row>
      </sheetData>
      <sheetData sheetId="28">
        <row r="1">
          <cell r="B1" t="str">
            <v>S/N</v>
          </cell>
        </row>
      </sheetData>
      <sheetData sheetId="29">
        <row r="1">
          <cell r="B1" t="str">
            <v>S/N</v>
          </cell>
        </row>
      </sheetData>
      <sheetData sheetId="30">
        <row r="1">
          <cell r="B1" t="str">
            <v>S/N</v>
          </cell>
        </row>
      </sheetData>
      <sheetData sheetId="31">
        <row r="1">
          <cell r="B1" t="str">
            <v>S/N</v>
          </cell>
        </row>
      </sheetData>
      <sheetData sheetId="32">
        <row r="1">
          <cell r="B1" t="str">
            <v>S/N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>
        <row r="11">
          <cell r="C11">
            <v>8813.8043187250223</v>
          </cell>
        </row>
      </sheetData>
      <sheetData sheetId="41">
        <row r="10">
          <cell r="GT10">
            <v>0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>
        <row r="60">
          <cell r="N60">
            <v>20567034.240812216</v>
          </cell>
        </row>
      </sheetData>
      <sheetData sheetId="59"/>
      <sheetData sheetId="60"/>
      <sheetData sheetId="6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LASF"/>
      <sheetName val="MCTAS"/>
      <sheetName val="MCC"/>
      <sheetName val="M007"/>
      <sheetName val="Data Relevant Form"/>
      <sheetName val="019"/>
      <sheetName val="007"/>
      <sheetName val="Validasdor MEM"/>
      <sheetName val="TD_IG"/>
      <sheetName val="TD_GK"/>
      <sheetName val="Analisis IG"/>
      <sheetName val="F4 X FF"/>
      <sheetName val="CARGA"/>
      <sheetName val="PIA 2019"/>
      <sheetName val="FORMATO4"/>
      <sheetName val="FORMATO7"/>
      <sheetName val="diapositivas"/>
      <sheetName val="Transparencia"/>
      <sheetName val="MP2018-GK"/>
      <sheetName val="GK2019"/>
      <sheetName val="GKNLP"/>
      <sheetName val="MPROY"/>
      <sheetName val="EJEC PROY"/>
      <sheetName val="COMP PROY"/>
      <sheetName val="PROY x FTE"/>
      <sheetName val="MEF"/>
      <sheetName val="EXTERNO"/>
      <sheetName val="LOCAD"/>
      <sheetName val="PIM 2018F4 X FF"/>
      <sheetName val="GK M y P"/>
      <sheetName val="P_PIM"/>
      <sheetName val="F4 X FF 2018"/>
      <sheetName val="ALSIS"/>
      <sheetName val="CtasConcil"/>
      <sheetName val="C_ING"/>
      <sheetName val="C_EG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5">
          <cell r="AM5" t="str">
            <v>Suma de localamount</v>
          </cell>
          <cell r="AN5" t="str">
            <v>Etiquetas de columna</v>
          </cell>
          <cell r="BB5" t="str">
            <v>Suma de localamount</v>
          </cell>
          <cell r="BC5" t="str">
            <v>Etiquetas de columna</v>
          </cell>
          <cell r="BQ5" t="str">
            <v>Suma de localamount</v>
          </cell>
          <cell r="BR5" t="str">
            <v>period</v>
          </cell>
          <cell r="CF5" t="str">
            <v>Suma de localamount</v>
          </cell>
          <cell r="CG5" t="str">
            <v>Etiquetas de columna</v>
          </cell>
          <cell r="CU5" t="str">
            <v>Suma de localamount</v>
          </cell>
          <cell r="CV5" t="str">
            <v>Etiquetas de columna</v>
          </cell>
          <cell r="DJ5" t="str">
            <v>Suma de localamount</v>
          </cell>
          <cell r="DK5" t="str">
            <v>Etiquetas de columna</v>
          </cell>
          <cell r="DY5" t="str">
            <v>Suma de localamount</v>
          </cell>
          <cell r="DZ5" t="str">
            <v>Etiquetas de columna</v>
          </cell>
          <cell r="EN5" t="str">
            <v>Suma de localamount</v>
          </cell>
          <cell r="EO5" t="str">
            <v>Etiquetas de columna</v>
          </cell>
          <cell r="FC5" t="str">
            <v>Suma de localamount</v>
          </cell>
          <cell r="FD5" t="str">
            <v>Etiquetas de columna</v>
          </cell>
          <cell r="FR5" t="str">
            <v>Suma de localamount</v>
          </cell>
          <cell r="FS5" t="str">
            <v>Etiquetas de columna</v>
          </cell>
          <cell r="GG5" t="str">
            <v>Suma de localamount</v>
          </cell>
          <cell r="GH5" t="str">
            <v>Etiquetas de columna</v>
          </cell>
        </row>
        <row r="6">
          <cell r="AM6" t="str">
            <v>Etiquetas de fila</v>
          </cell>
          <cell r="AN6" t="str">
            <v>201901</v>
          </cell>
          <cell r="AO6" t="str">
            <v>201902</v>
          </cell>
          <cell r="AP6" t="str">
            <v>201903</v>
          </cell>
          <cell r="AQ6" t="str">
            <v>201904</v>
          </cell>
          <cell r="AR6" t="str">
            <v>201905</v>
          </cell>
          <cell r="AS6" t="str">
            <v>201906</v>
          </cell>
          <cell r="AT6" t="str">
            <v>Total general</v>
          </cell>
          <cell r="BB6" t="str">
            <v>Etiquetas de fila</v>
          </cell>
          <cell r="BC6" t="str">
            <v>201901</v>
          </cell>
          <cell r="BD6" t="str">
            <v>201902</v>
          </cell>
          <cell r="BE6" t="str">
            <v>201903</v>
          </cell>
          <cell r="BF6" t="str">
            <v>201904</v>
          </cell>
          <cell r="BG6" t="str">
            <v>201905</v>
          </cell>
          <cell r="BH6" t="str">
            <v>201906</v>
          </cell>
          <cell r="BI6" t="str">
            <v>Total general</v>
          </cell>
          <cell r="BQ6" t="str">
            <v>Clasificador</v>
          </cell>
          <cell r="BR6" t="str">
            <v>201901</v>
          </cell>
          <cell r="BS6" t="str">
            <v>Total general</v>
          </cell>
          <cell r="CF6" t="str">
            <v>Etiquetas de fila</v>
          </cell>
          <cell r="CG6" t="str">
            <v>201901</v>
          </cell>
          <cell r="CH6" t="str">
            <v>201902</v>
          </cell>
          <cell r="CI6" t="str">
            <v>201903</v>
          </cell>
          <cell r="CJ6" t="str">
            <v>201904</v>
          </cell>
          <cell r="CK6" t="str">
            <v>201905</v>
          </cell>
          <cell r="CL6" t="str">
            <v>201906</v>
          </cell>
          <cell r="CM6" t="str">
            <v>Total general</v>
          </cell>
          <cell r="CU6" t="str">
            <v>Etiquetas de fila</v>
          </cell>
          <cell r="CV6" t="str">
            <v>201901</v>
          </cell>
          <cell r="CW6" t="str">
            <v>201902</v>
          </cell>
          <cell r="CX6" t="str">
            <v>201903</v>
          </cell>
          <cell r="CY6" t="str">
            <v>201904</v>
          </cell>
          <cell r="CZ6" t="str">
            <v>201905</v>
          </cell>
          <cell r="DA6" t="str">
            <v>201906</v>
          </cell>
          <cell r="DB6" t="str">
            <v>Total general</v>
          </cell>
          <cell r="DJ6" t="str">
            <v>Etiquetas de fila</v>
          </cell>
          <cell r="DK6" t="str">
            <v>201901</v>
          </cell>
          <cell r="DL6" t="str">
            <v>201902</v>
          </cell>
          <cell r="DM6" t="str">
            <v>201903</v>
          </cell>
          <cell r="DN6" t="str">
            <v>201904</v>
          </cell>
          <cell r="DO6" t="str">
            <v>201905</v>
          </cell>
          <cell r="DP6" t="str">
            <v>201906</v>
          </cell>
          <cell r="DQ6" t="str">
            <v>Total general</v>
          </cell>
          <cell r="DY6" t="str">
            <v>Etiquetas de fila</v>
          </cell>
          <cell r="DZ6" t="str">
            <v>201901</v>
          </cell>
          <cell r="EA6" t="str">
            <v>201902</v>
          </cell>
          <cell r="EB6" t="str">
            <v>201903</v>
          </cell>
          <cell r="EC6" t="str">
            <v>201904</v>
          </cell>
          <cell r="ED6" t="str">
            <v>201905</v>
          </cell>
          <cell r="EE6" t="str">
            <v>201906</v>
          </cell>
          <cell r="EF6" t="str">
            <v>Total general</v>
          </cell>
          <cell r="EN6" t="str">
            <v>Etiquetas de fila</v>
          </cell>
          <cell r="EO6" t="str">
            <v>201901</v>
          </cell>
          <cell r="EP6" t="str">
            <v>201902</v>
          </cell>
          <cell r="EQ6" t="str">
            <v>201903</v>
          </cell>
          <cell r="ER6" t="str">
            <v>201904</v>
          </cell>
          <cell r="ES6" t="str">
            <v>201905</v>
          </cell>
          <cell r="ET6" t="str">
            <v>201906</v>
          </cell>
          <cell r="EU6" t="str">
            <v>Total general</v>
          </cell>
          <cell r="FC6" t="str">
            <v>Etiquetas de fila</v>
          </cell>
          <cell r="FD6" t="str">
            <v>201901</v>
          </cell>
          <cell r="FE6" t="str">
            <v>201902</v>
          </cell>
          <cell r="FF6" t="str">
            <v>201903</v>
          </cell>
          <cell r="FG6" t="str">
            <v>201904</v>
          </cell>
          <cell r="FH6" t="str">
            <v>201905</v>
          </cell>
          <cell r="FI6" t="str">
            <v>201906</v>
          </cell>
          <cell r="FJ6" t="str">
            <v>Total general</v>
          </cell>
          <cell r="FR6" t="str">
            <v>Etiquetas de fila</v>
          </cell>
          <cell r="FS6" t="str">
            <v>201901</v>
          </cell>
          <cell r="FT6" t="str">
            <v>201902</v>
          </cell>
          <cell r="FU6" t="str">
            <v>201903</v>
          </cell>
          <cell r="FV6" t="str">
            <v>201904</v>
          </cell>
          <cell r="FW6" t="str">
            <v>201905</v>
          </cell>
          <cell r="FX6" t="str">
            <v>201906</v>
          </cell>
          <cell r="FY6" t="str">
            <v>Total general</v>
          </cell>
          <cell r="GG6" t="str">
            <v>Etiquetas de fila</v>
          </cell>
          <cell r="GH6" t="str">
            <v>201901</v>
          </cell>
          <cell r="GI6" t="str">
            <v>201902</v>
          </cell>
          <cell r="GJ6" t="str">
            <v>201903</v>
          </cell>
          <cell r="GK6" t="str">
            <v>201904</v>
          </cell>
          <cell r="GL6" t="str">
            <v>201905</v>
          </cell>
          <cell r="GM6" t="str">
            <v>201906</v>
          </cell>
          <cell r="GN6" t="str">
            <v>Total general</v>
          </cell>
          <cell r="GV6" t="str">
            <v>Suma de localamount</v>
          </cell>
          <cell r="GW6" t="str">
            <v>Etiquetas de columna</v>
          </cell>
          <cell r="HK6" t="str">
            <v>Suma de localamount</v>
          </cell>
          <cell r="HL6" t="str">
            <v>Etiquetas de columna</v>
          </cell>
          <cell r="HZ6" t="str">
            <v>Suma de localamount</v>
          </cell>
          <cell r="IA6" t="str">
            <v>Etiquetas de columna</v>
          </cell>
          <cell r="IM6" t="str">
            <v>Suma de localamount</v>
          </cell>
          <cell r="IN6" t="str">
            <v>Etiquetas de columna</v>
          </cell>
          <cell r="JA6" t="str">
            <v>Suma de localamount</v>
          </cell>
          <cell r="JB6" t="str">
            <v>Etiquetas de columna</v>
          </cell>
          <cell r="JM6" t="str">
            <v>Suma de localamount</v>
          </cell>
          <cell r="JN6" t="str">
            <v>Etiquetas de columna</v>
          </cell>
        </row>
        <row r="7">
          <cell r="AM7" t="str">
            <v>1.3  Ingresos Financieros</v>
          </cell>
          <cell r="AN7">
            <v>-210327.77000000002</v>
          </cell>
          <cell r="AO7">
            <v>-95202.579999999987</v>
          </cell>
          <cell r="AP7">
            <v>-63720.79</v>
          </cell>
          <cell r="AQ7">
            <v>-16916.46</v>
          </cell>
          <cell r="AR7">
            <v>-152725.4</v>
          </cell>
          <cell r="AS7">
            <v>-296675.75999999989</v>
          </cell>
          <cell r="AT7">
            <v>-835568.75999999989</v>
          </cell>
          <cell r="BB7" t="str">
            <v>1.3  Ingresos Financieros</v>
          </cell>
          <cell r="BC7">
            <v>-39570.519999999997</v>
          </cell>
          <cell r="BD7">
            <v>-34194.400000000001</v>
          </cell>
          <cell r="BE7">
            <v>-36596.770000000004</v>
          </cell>
          <cell r="BF7">
            <v>-31715.52</v>
          </cell>
          <cell r="BG7">
            <v>-31658.95</v>
          </cell>
          <cell r="BH7">
            <v>-47358.6</v>
          </cell>
          <cell r="BI7">
            <v>-221094.76</v>
          </cell>
          <cell r="BQ7" t="str">
            <v>1.3  Ingresos Financieros</v>
          </cell>
          <cell r="CF7" t="str">
            <v>1.3  Ingresos Financieros</v>
          </cell>
          <cell r="CG7">
            <v>-1520.81</v>
          </cell>
          <cell r="CH7">
            <v>-1376.33</v>
          </cell>
          <cell r="CI7">
            <v>-1526.49</v>
          </cell>
          <cell r="CJ7">
            <v>-1480.14</v>
          </cell>
          <cell r="CK7">
            <v>-1532.38</v>
          </cell>
          <cell r="CL7">
            <v>-1485.86</v>
          </cell>
          <cell r="CM7">
            <v>-8922.01</v>
          </cell>
          <cell r="CU7" t="str">
            <v>1.3  Ingresos Financieros</v>
          </cell>
          <cell r="CV7">
            <v>-3118.55</v>
          </cell>
          <cell r="CW7">
            <v>-967.15</v>
          </cell>
          <cell r="CX7">
            <v>-464.21</v>
          </cell>
          <cell r="CY7">
            <v>-448.53</v>
          </cell>
          <cell r="CZ7">
            <v>-302.89999999999998</v>
          </cell>
          <cell r="DA7">
            <v>-46.31</v>
          </cell>
          <cell r="DB7">
            <v>-5347.65</v>
          </cell>
          <cell r="DJ7" t="str">
            <v>1.3  Ingresos Financieros</v>
          </cell>
          <cell r="DK7">
            <v>-640.06000000000006</v>
          </cell>
          <cell r="DL7">
            <v>-367.87</v>
          </cell>
          <cell r="DM7">
            <v>-38.090000000000003</v>
          </cell>
          <cell r="DN7">
            <v>-304.99</v>
          </cell>
          <cell r="DO7">
            <v>-588.22</v>
          </cell>
          <cell r="DP7">
            <v>-232.39000000000001</v>
          </cell>
          <cell r="DQ7">
            <v>-2171.62</v>
          </cell>
          <cell r="DY7" t="str">
            <v>1.3  Ingresos Financieros</v>
          </cell>
          <cell r="DZ7">
            <v>-17090.79</v>
          </cell>
          <cell r="EA7">
            <v>-74946.900000000009</v>
          </cell>
          <cell r="EB7">
            <v>-112534.34999999999</v>
          </cell>
          <cell r="EC7">
            <v>-105622.05</v>
          </cell>
          <cell r="ED7">
            <v>-40876.980000000003</v>
          </cell>
          <cell r="EE7">
            <v>-15061.14</v>
          </cell>
          <cell r="EF7">
            <v>-366132.20999999996</v>
          </cell>
          <cell r="EN7" t="str">
            <v>1.3  Ingresos Financieros</v>
          </cell>
          <cell r="EO7">
            <v>-20803.580000000002</v>
          </cell>
          <cell r="EP7">
            <v>-18752.13</v>
          </cell>
          <cell r="EQ7">
            <v>-20751.18</v>
          </cell>
          <cell r="ER7">
            <v>-20088.93</v>
          </cell>
          <cell r="ES7">
            <v>-20732.02</v>
          </cell>
          <cell r="ET7">
            <v>-18525.759999999998</v>
          </cell>
          <cell r="EU7">
            <v>-119653.6</v>
          </cell>
          <cell r="FC7" t="str">
            <v>1.3  Ingresos Financieros</v>
          </cell>
          <cell r="FD7">
            <v>-2852.52</v>
          </cell>
          <cell r="FE7">
            <v>-2245.25</v>
          </cell>
          <cell r="FF7">
            <v>-2341.87</v>
          </cell>
          <cell r="FG7">
            <v>-2189.5100000000002</v>
          </cell>
          <cell r="FH7">
            <v>-2158.52</v>
          </cell>
          <cell r="FI7">
            <v>-3520.19</v>
          </cell>
          <cell r="FJ7">
            <v>-15307.860000000002</v>
          </cell>
          <cell r="FR7" t="str">
            <v>1.3  Ingresos Financieros</v>
          </cell>
          <cell r="FS7">
            <v>-4142.18</v>
          </cell>
          <cell r="FT7">
            <v>-3067.59</v>
          </cell>
          <cell r="FU7">
            <v>-3399.08</v>
          </cell>
          <cell r="FV7">
            <v>-3274.7</v>
          </cell>
          <cell r="FW7">
            <v>-3390.35</v>
          </cell>
          <cell r="FX7">
            <v>-3287.48</v>
          </cell>
          <cell r="FY7">
            <v>-20561.379999999997</v>
          </cell>
          <cell r="GG7" t="str">
            <v>1.3  Ingresos Financieros</v>
          </cell>
          <cell r="GH7">
            <v>-57915.86</v>
          </cell>
          <cell r="GI7">
            <v>-48368.32</v>
          </cell>
          <cell r="GJ7">
            <v>-50002.54</v>
          </cell>
          <cell r="GK7">
            <v>-43273.93</v>
          </cell>
          <cell r="GL7">
            <v>-38402.06</v>
          </cell>
          <cell r="GM7">
            <v>-108251.55</v>
          </cell>
          <cell r="GN7">
            <v>-346214.26</v>
          </cell>
          <cell r="GV7" t="str">
            <v>Etiquetas de fila</v>
          </cell>
          <cell r="GW7" t="str">
            <v>201901</v>
          </cell>
          <cell r="GX7" t="str">
            <v>201902</v>
          </cell>
          <cell r="GY7" t="str">
            <v>201903</v>
          </cell>
          <cell r="GZ7" t="str">
            <v>201904</v>
          </cell>
          <cell r="HA7" t="str">
            <v>201905</v>
          </cell>
          <cell r="HB7" t="str">
            <v>201906</v>
          </cell>
          <cell r="HC7" t="str">
            <v>Total general</v>
          </cell>
          <cell r="HK7" t="str">
            <v>Etiquetas de fila</v>
          </cell>
          <cell r="HL7" t="str">
            <v>201901</v>
          </cell>
          <cell r="HM7" t="str">
            <v>201902</v>
          </cell>
          <cell r="HN7" t="str">
            <v>201903</v>
          </cell>
          <cell r="HO7" t="str">
            <v>201904</v>
          </cell>
          <cell r="HP7" t="str">
            <v>201905</v>
          </cell>
          <cell r="HQ7" t="str">
            <v>201906</v>
          </cell>
          <cell r="HR7" t="str">
            <v>Total general</v>
          </cell>
          <cell r="HZ7" t="str">
            <v>Etiquetas de fila</v>
          </cell>
          <cell r="IA7" t="str">
            <v>201901</v>
          </cell>
          <cell r="IB7" t="str">
            <v>201902</v>
          </cell>
          <cell r="IC7" t="str">
            <v>201903</v>
          </cell>
          <cell r="ID7" t="str">
            <v>201904</v>
          </cell>
          <cell r="IE7" t="str">
            <v>201905</v>
          </cell>
          <cell r="IF7" t="str">
            <v>201906</v>
          </cell>
          <cell r="IG7" t="str">
            <v>Total general</v>
          </cell>
          <cell r="IM7" t="str">
            <v>Etiquetas de fila</v>
          </cell>
          <cell r="IN7" t="str">
            <v>201901</v>
          </cell>
          <cell r="IO7" t="str">
            <v>201902</v>
          </cell>
          <cell r="IP7" t="str">
            <v>201903</v>
          </cell>
          <cell r="IQ7" t="str">
            <v>201904</v>
          </cell>
          <cell r="IR7" t="str">
            <v>201905</v>
          </cell>
          <cell r="IS7" t="str">
            <v>201906</v>
          </cell>
          <cell r="IT7" t="str">
            <v>Total general</v>
          </cell>
          <cell r="JA7" t="str">
            <v>Etiquetas de fila</v>
          </cell>
          <cell r="JB7" t="str">
            <v>201901</v>
          </cell>
          <cell r="JC7" t="str">
            <v>201902</v>
          </cell>
          <cell r="JD7" t="str">
            <v>201903</v>
          </cell>
          <cell r="JE7" t="str">
            <v>201904</v>
          </cell>
          <cell r="JF7" t="str">
            <v>201905</v>
          </cell>
          <cell r="JG7" t="str">
            <v>201906</v>
          </cell>
          <cell r="JH7" t="str">
            <v>Total general</v>
          </cell>
          <cell r="JM7" t="str">
            <v>Etiquetas de fila</v>
          </cell>
          <cell r="JN7" t="str">
            <v>201901</v>
          </cell>
          <cell r="JO7" t="str">
            <v>201902</v>
          </cell>
          <cell r="JP7" t="str">
            <v>201903</v>
          </cell>
          <cell r="JQ7" t="str">
            <v>201904</v>
          </cell>
          <cell r="JR7" t="str">
            <v>201905</v>
          </cell>
          <cell r="JS7" t="str">
            <v>201906</v>
          </cell>
          <cell r="JT7" t="str">
            <v>Total general</v>
          </cell>
        </row>
        <row r="8">
          <cell r="AM8" t="str">
            <v>1.6  Otros</v>
          </cell>
          <cell r="AN8">
            <v>-1271.6200000000001</v>
          </cell>
          <cell r="AO8">
            <v>-1189631.42</v>
          </cell>
          <cell r="AP8">
            <v>-1283697.28</v>
          </cell>
          <cell r="AQ8">
            <v>-45383.95</v>
          </cell>
          <cell r="AR8">
            <v>-1397991.1899999997</v>
          </cell>
          <cell r="AS8">
            <v>-1238927.5100000002</v>
          </cell>
          <cell r="AT8">
            <v>-5156902.9700000007</v>
          </cell>
          <cell r="BB8" t="str">
            <v>1.6  Otros</v>
          </cell>
          <cell r="BC8">
            <v>-4150</v>
          </cell>
          <cell r="BD8">
            <v>-1980.6299999999999</v>
          </cell>
          <cell r="BE8">
            <v>-822.18</v>
          </cell>
          <cell r="BI8">
            <v>-6952.81</v>
          </cell>
          <cell r="BQ8" t="str">
            <v>Total general</v>
          </cell>
          <cell r="CF8" t="str">
            <v xml:space="preserve">2.6. Gastos financieros                      </v>
          </cell>
          <cell r="CI8">
            <v>0</v>
          </cell>
          <cell r="CJ8">
            <v>0</v>
          </cell>
          <cell r="CK8">
            <v>0</v>
          </cell>
          <cell r="CM8">
            <v>0</v>
          </cell>
          <cell r="CU8" t="str">
            <v>1.6  Otros</v>
          </cell>
          <cell r="CY8">
            <v>-0.32</v>
          </cell>
          <cell r="DB8">
            <v>-0.32</v>
          </cell>
          <cell r="DJ8" t="str">
            <v>2.1.2 Combustibles y lubricantes</v>
          </cell>
          <cell r="DK8">
            <v>1689.15</v>
          </cell>
          <cell r="DM8">
            <v>2782.33</v>
          </cell>
          <cell r="DQ8">
            <v>4471.4799999999996</v>
          </cell>
          <cell r="DY8" t="str">
            <v>1.6  Otros</v>
          </cell>
          <cell r="EA8">
            <v>-3.26</v>
          </cell>
          <cell r="EF8">
            <v>-3.26</v>
          </cell>
          <cell r="EN8" t="str">
            <v>2.4.1  Impuesto a las Transacciones Financieras - ITF</v>
          </cell>
          <cell r="EO8">
            <v>2.5499999999999998</v>
          </cell>
          <cell r="EP8">
            <v>1.1000000000000001</v>
          </cell>
          <cell r="EQ8">
            <v>1.45</v>
          </cell>
          <cell r="ES8">
            <v>2.2000000000000002</v>
          </cell>
          <cell r="ET8">
            <v>1.3</v>
          </cell>
          <cell r="EU8">
            <v>8.6</v>
          </cell>
          <cell r="FC8" t="str">
            <v>2.1.1 Insumos y suministros</v>
          </cell>
          <cell r="FI8">
            <v>1074.6400000000001</v>
          </cell>
          <cell r="FJ8">
            <v>1074.6400000000001</v>
          </cell>
          <cell r="FR8" t="str">
            <v>2.4.1  Impuesto a las Transacciones Financieras - ITF</v>
          </cell>
          <cell r="FS8">
            <v>29.2</v>
          </cell>
          <cell r="FU8">
            <v>0.6</v>
          </cell>
          <cell r="FY8">
            <v>29.8</v>
          </cell>
          <cell r="GG8" t="str">
            <v>1.6  Otros</v>
          </cell>
          <cell r="GH8">
            <v>-37569.599999999999</v>
          </cell>
          <cell r="GI8">
            <v>-36294.300000000003</v>
          </cell>
          <cell r="GJ8">
            <v>-33233.25</v>
          </cell>
          <cell r="GL8">
            <v>-74654.19</v>
          </cell>
          <cell r="GM8">
            <v>-30935.360000000001</v>
          </cell>
          <cell r="GN8">
            <v>-212686.7</v>
          </cell>
          <cell r="GV8" t="str">
            <v>1.3  Ingresos Financieros</v>
          </cell>
          <cell r="GW8">
            <v>-66301.119999999995</v>
          </cell>
          <cell r="GX8">
            <v>-60004.58</v>
          </cell>
          <cell r="GY8">
            <v>-66553.570000000007</v>
          </cell>
          <cell r="GZ8">
            <v>-64535.41</v>
          </cell>
          <cell r="HA8">
            <v>-66815.58</v>
          </cell>
          <cell r="HB8">
            <v>-64789.48</v>
          </cell>
          <cell r="HC8">
            <v>-388999.74</v>
          </cell>
          <cell r="HK8" t="str">
            <v>1.3  Ingresos Financieros</v>
          </cell>
          <cell r="HL8">
            <v>-38995.78</v>
          </cell>
          <cell r="HM8">
            <v>-35292.370000000003</v>
          </cell>
          <cell r="HN8">
            <v>-39144.21</v>
          </cell>
          <cell r="HO8">
            <v>-37957.18</v>
          </cell>
          <cell r="HP8">
            <v>-39298.269999999997</v>
          </cell>
          <cell r="HQ8">
            <v>-38106.57</v>
          </cell>
          <cell r="HR8">
            <v>-228794.37999999998</v>
          </cell>
          <cell r="HZ8" t="str">
            <v>1.3  Ingresos Financieros</v>
          </cell>
          <cell r="IA8">
            <v>-75092.38</v>
          </cell>
          <cell r="IB8">
            <v>-67960.95</v>
          </cell>
          <cell r="IC8">
            <v>-70889.649999999994</v>
          </cell>
          <cell r="ID8">
            <v>-66671.5</v>
          </cell>
          <cell r="IE8">
            <v>-69027.149999999994</v>
          </cell>
          <cell r="IF8">
            <v>-66933.98</v>
          </cell>
          <cell r="IG8">
            <v>-416575.61</v>
          </cell>
          <cell r="IM8" t="str">
            <v>1.3  Ingresos Financieros</v>
          </cell>
          <cell r="IN8">
            <v>-117857.75</v>
          </cell>
          <cell r="IO8">
            <v>-106664.98</v>
          </cell>
          <cell r="IP8">
            <v>-109425.87</v>
          </cell>
          <cell r="IQ8">
            <v>-101999.74</v>
          </cell>
          <cell r="IR8">
            <v>-105587.63</v>
          </cell>
          <cell r="IS8">
            <v>-102370.96</v>
          </cell>
          <cell r="IT8">
            <v>-643906.92999999993</v>
          </cell>
          <cell r="JA8" t="str">
            <v>1.3  Ingresos Financieros</v>
          </cell>
          <cell r="JB8">
            <v>-10331.1</v>
          </cell>
          <cell r="JC8">
            <v>-5652.26</v>
          </cell>
          <cell r="JD8">
            <v>-19388.02</v>
          </cell>
          <cell r="JE8">
            <v>-24893.41</v>
          </cell>
          <cell r="JF8">
            <v>-25772.91</v>
          </cell>
          <cell r="JG8">
            <v>-24991.34</v>
          </cell>
          <cell r="JH8">
            <v>-111029.04000000001</v>
          </cell>
          <cell r="JM8" t="str">
            <v>1.3  Ingresos Financieros</v>
          </cell>
          <cell r="JN8">
            <v>-1694.48</v>
          </cell>
          <cell r="JO8">
            <v>-15717.08</v>
          </cell>
          <cell r="JP8">
            <v>-14524.67</v>
          </cell>
          <cell r="JQ8">
            <v>-13744.78</v>
          </cell>
          <cell r="JR8">
            <v>-13224.49</v>
          </cell>
          <cell r="JS8">
            <v>-12720.5</v>
          </cell>
          <cell r="JT8">
            <v>-71626</v>
          </cell>
        </row>
        <row r="9">
          <cell r="AM9" t="str">
            <v>2.1.1 Insumos y suministros</v>
          </cell>
          <cell r="AN9">
            <v>1186.19</v>
          </cell>
          <cell r="AO9">
            <v>2928.66</v>
          </cell>
          <cell r="AP9">
            <v>1516.12</v>
          </cell>
          <cell r="AQ9">
            <v>4504.6000000000004</v>
          </cell>
          <cell r="AR9">
            <v>3835.9700000000007</v>
          </cell>
          <cell r="AS9">
            <v>8759.1700000000019</v>
          </cell>
          <cell r="AT9">
            <v>22730.710000000003</v>
          </cell>
          <cell r="BB9" t="str">
            <v>2.1.1 Insumos y suministros</v>
          </cell>
          <cell r="BE9">
            <v>2596.9</v>
          </cell>
          <cell r="BF9">
            <v>182.40000000000003</v>
          </cell>
          <cell r="BH9">
            <v>140.60000000000002</v>
          </cell>
          <cell r="BI9">
            <v>2919.9</v>
          </cell>
          <cell r="CF9" t="str">
            <v>Total general</v>
          </cell>
          <cell r="CG9">
            <v>-1520.81</v>
          </cell>
          <cell r="CH9">
            <v>-1376.33</v>
          </cell>
          <cell r="CI9">
            <v>-1526.49</v>
          </cell>
          <cell r="CJ9">
            <v>-1480.14</v>
          </cell>
          <cell r="CK9">
            <v>-1532.38</v>
          </cell>
          <cell r="CL9">
            <v>-1485.86</v>
          </cell>
          <cell r="CM9">
            <v>-8922.01</v>
          </cell>
          <cell r="CU9" t="str">
            <v>2.1.1 Insumos y suministros</v>
          </cell>
          <cell r="CY9">
            <v>120</v>
          </cell>
          <cell r="DB9">
            <v>120</v>
          </cell>
          <cell r="DJ9" t="str">
            <v>2.4.1  Impuesto a las Transacciones Financieras - ITF</v>
          </cell>
          <cell r="DK9">
            <v>16.7</v>
          </cell>
          <cell r="DL9">
            <v>5.5500000000000007</v>
          </cell>
          <cell r="DM9">
            <v>6.45</v>
          </cell>
          <cell r="DN9">
            <v>9.3000000000000007</v>
          </cell>
          <cell r="DO9">
            <v>0.15</v>
          </cell>
          <cell r="DP9">
            <v>4.05</v>
          </cell>
          <cell r="DQ9">
            <v>42.199999999999996</v>
          </cell>
          <cell r="DY9" t="str">
            <v>2.4.1  Impuesto a las Transacciones Financieras - ITF</v>
          </cell>
          <cell r="DZ9">
            <v>76.650000000000006</v>
          </cell>
          <cell r="EA9">
            <v>0.15</v>
          </cell>
          <cell r="EB9">
            <v>0.15</v>
          </cell>
          <cell r="EC9">
            <v>0.15</v>
          </cell>
          <cell r="ED9">
            <v>2200.9</v>
          </cell>
          <cell r="EE9">
            <v>0.15</v>
          </cell>
          <cell r="EF9">
            <v>2278.15</v>
          </cell>
          <cell r="EN9" t="str">
            <v xml:space="preserve">2.6. Gastos financieros                      </v>
          </cell>
          <cell r="EO9">
            <v>155.49</v>
          </cell>
          <cell r="EP9">
            <v>150.49</v>
          </cell>
          <cell r="EQ9">
            <v>150.49</v>
          </cell>
          <cell r="ER9">
            <v>30</v>
          </cell>
          <cell r="ES9">
            <v>270.98</v>
          </cell>
          <cell r="ET9">
            <v>168</v>
          </cell>
          <cell r="EU9">
            <v>925.45</v>
          </cell>
          <cell r="FC9" t="str">
            <v>2.3.8.4  Otros no relacionados a GIP</v>
          </cell>
          <cell r="FI9">
            <v>248.88</v>
          </cell>
          <cell r="FJ9">
            <v>248.88</v>
          </cell>
          <cell r="FR9" t="str">
            <v>3.3. Otros</v>
          </cell>
          <cell r="FU9">
            <v>12606.060000000001</v>
          </cell>
          <cell r="FY9">
            <v>12606.060000000001</v>
          </cell>
          <cell r="GG9" t="str">
            <v>2.1.1 Insumos y suministros</v>
          </cell>
          <cell r="GM9">
            <v>2741.46</v>
          </cell>
          <cell r="GN9">
            <v>2741.46</v>
          </cell>
          <cell r="GV9" t="str">
            <v xml:space="preserve">2.6. Gastos financieros                      </v>
          </cell>
          <cell r="GW9">
            <v>30</v>
          </cell>
          <cell r="GX9">
            <v>30</v>
          </cell>
          <cell r="GY9">
            <v>30</v>
          </cell>
          <cell r="GZ9">
            <v>30</v>
          </cell>
          <cell r="HA9">
            <v>30</v>
          </cell>
          <cell r="HB9">
            <v>30</v>
          </cell>
          <cell r="HC9">
            <v>180</v>
          </cell>
          <cell r="HK9" t="str">
            <v xml:space="preserve">2.6. Gastos financieros                      </v>
          </cell>
          <cell r="HL9">
            <v>30</v>
          </cell>
          <cell r="HM9">
            <v>30</v>
          </cell>
          <cell r="HN9">
            <v>30</v>
          </cell>
          <cell r="HO9">
            <v>30</v>
          </cell>
          <cell r="HP9">
            <v>30</v>
          </cell>
          <cell r="HQ9">
            <v>30</v>
          </cell>
          <cell r="HR9">
            <v>180</v>
          </cell>
          <cell r="HZ9" t="str">
            <v xml:space="preserve">2.6. Gastos financieros                      </v>
          </cell>
          <cell r="IA9">
            <v>30</v>
          </cell>
          <cell r="IB9">
            <v>30</v>
          </cell>
          <cell r="IC9">
            <v>30</v>
          </cell>
          <cell r="ID9">
            <v>30</v>
          </cell>
          <cell r="IE9">
            <v>30</v>
          </cell>
          <cell r="IF9">
            <v>30</v>
          </cell>
          <cell r="IG9">
            <v>180</v>
          </cell>
          <cell r="IM9" t="str">
            <v>2.4.1  Impuesto a las Transacciones Financieras - ITF</v>
          </cell>
          <cell r="IQ9">
            <v>0.4</v>
          </cell>
          <cell r="IR9">
            <v>0.4</v>
          </cell>
          <cell r="IS9">
            <v>0.4</v>
          </cell>
          <cell r="IT9">
            <v>1.2000000000000002</v>
          </cell>
          <cell r="JA9" t="str">
            <v>1.6  Otros</v>
          </cell>
          <cell r="JB9">
            <v>-13356</v>
          </cell>
          <cell r="JH9">
            <v>-13356</v>
          </cell>
          <cell r="JM9" t="str">
            <v>1.6  Otros</v>
          </cell>
          <cell r="JN9">
            <v>-106822.51000000001</v>
          </cell>
          <cell r="JO9">
            <v>-303896.2</v>
          </cell>
          <cell r="JT9">
            <v>-410718.71</v>
          </cell>
        </row>
        <row r="10">
          <cell r="AM10" t="str">
            <v>2.1.2 Combustibles y lubricantes</v>
          </cell>
          <cell r="AN10">
            <v>581.39</v>
          </cell>
          <cell r="AO10">
            <v>2252.6</v>
          </cell>
          <cell r="AP10">
            <v>1774.2399999999998</v>
          </cell>
          <cell r="AQ10">
            <v>3830.91</v>
          </cell>
          <cell r="AR10">
            <v>1879.07</v>
          </cell>
          <cell r="AS10">
            <v>1637.3200000000002</v>
          </cell>
          <cell r="AT10">
            <v>11955.529999999999</v>
          </cell>
          <cell r="BB10" t="str">
            <v>2.1.2 Combustibles y lubricantes</v>
          </cell>
          <cell r="BC10">
            <v>3375.4</v>
          </cell>
          <cell r="BD10">
            <v>1512.0300000000004</v>
          </cell>
          <cell r="BE10">
            <v>1940.95</v>
          </cell>
          <cell r="BF10">
            <v>4816.09</v>
          </cell>
          <cell r="BG10">
            <v>8129.4999999999991</v>
          </cell>
          <cell r="BH10">
            <v>6012.14</v>
          </cell>
          <cell r="BI10">
            <v>25786.11</v>
          </cell>
          <cell r="CU10" t="str">
            <v>2.1.2 Combustibles y lubricantes</v>
          </cell>
          <cell r="CW10">
            <v>452.39000000000004</v>
          </cell>
          <cell r="CX10">
            <v>557.35</v>
          </cell>
          <cell r="CY10">
            <v>99.98</v>
          </cell>
          <cell r="DA10">
            <v>611.95999999999981</v>
          </cell>
          <cell r="DB10">
            <v>1721.6799999999998</v>
          </cell>
          <cell r="DJ10" t="str">
            <v>2.5.2. Viáticos (GIP)</v>
          </cell>
          <cell r="DK10">
            <v>2794.7400000000002</v>
          </cell>
          <cell r="DM10">
            <v>1323.84</v>
          </cell>
          <cell r="DQ10">
            <v>4118.58</v>
          </cell>
          <cell r="DY10" t="str">
            <v>2.5.2. Viáticos (GIP)</v>
          </cell>
          <cell r="DZ10">
            <v>1712.9599999999998</v>
          </cell>
          <cell r="EA10">
            <v>-1712.96</v>
          </cell>
          <cell r="EF10">
            <v>-2.2737367544323206E-13</v>
          </cell>
          <cell r="EN10" t="str">
            <v>3.3. Otros</v>
          </cell>
          <cell r="EP10">
            <v>22839.75</v>
          </cell>
          <cell r="EQ10">
            <v>22839.75</v>
          </cell>
          <cell r="ER10">
            <v>22839.75</v>
          </cell>
          <cell r="ES10">
            <v>22839.75</v>
          </cell>
          <cell r="ET10">
            <v>26024.46</v>
          </cell>
          <cell r="EU10">
            <v>117383.45999999999</v>
          </cell>
          <cell r="FC10" t="str">
            <v>2.4.1  Impuesto a las Transacciones Financieras - ITF</v>
          </cell>
          <cell r="FD10">
            <v>7.3500000000000005</v>
          </cell>
          <cell r="FE10">
            <v>5.8</v>
          </cell>
          <cell r="FF10">
            <v>2.4</v>
          </cell>
          <cell r="FH10">
            <v>5.7</v>
          </cell>
          <cell r="FI10">
            <v>0.3</v>
          </cell>
          <cell r="FJ10">
            <v>21.55</v>
          </cell>
          <cell r="FR10" t="str">
            <v xml:space="preserve">2.6. Gastos financieros                      </v>
          </cell>
          <cell r="FS10">
            <v>32.5</v>
          </cell>
          <cell r="FT10">
            <v>30</v>
          </cell>
          <cell r="FU10">
            <v>32.5</v>
          </cell>
          <cell r="FV10">
            <v>30</v>
          </cell>
          <cell r="FW10">
            <v>30</v>
          </cell>
          <cell r="FX10">
            <v>30</v>
          </cell>
          <cell r="FY10">
            <v>185</v>
          </cell>
          <cell r="GG10" t="str">
            <v>2.1.2 Combustibles y lubricantes</v>
          </cell>
          <cell r="GI10">
            <v>3186.4</v>
          </cell>
          <cell r="GJ10">
            <v>3570</v>
          </cell>
          <cell r="GK10">
            <v>400.02000000000004</v>
          </cell>
          <cell r="GL10">
            <v>1582</v>
          </cell>
          <cell r="GM10">
            <v>841.76</v>
          </cell>
          <cell r="GN10">
            <v>9580.18</v>
          </cell>
          <cell r="GV10" t="str">
            <v>3.3. Otros</v>
          </cell>
          <cell r="HB10">
            <v>2782969.08</v>
          </cell>
          <cell r="HC10">
            <v>2782969.08</v>
          </cell>
          <cell r="HK10" t="str">
            <v>3.3. Otros</v>
          </cell>
          <cell r="HQ10">
            <v>1754489.68</v>
          </cell>
          <cell r="HR10">
            <v>1754489.68</v>
          </cell>
          <cell r="HZ10" t="str">
            <v>3.3. Otros</v>
          </cell>
          <cell r="IF10">
            <v>3001730.25</v>
          </cell>
          <cell r="IG10">
            <v>3001730.25</v>
          </cell>
          <cell r="IM10" t="str">
            <v xml:space="preserve">2.6. Gastos financieros                      </v>
          </cell>
          <cell r="IN10">
            <v>30</v>
          </cell>
          <cell r="IO10">
            <v>30</v>
          </cell>
          <cell r="IP10">
            <v>30</v>
          </cell>
          <cell r="IQ10">
            <v>8290</v>
          </cell>
          <cell r="IR10">
            <v>8290</v>
          </cell>
          <cell r="IS10">
            <v>8290</v>
          </cell>
          <cell r="IT10">
            <v>24960</v>
          </cell>
          <cell r="JA10" t="str">
            <v>2.4.1  Impuesto a las Transacciones Financieras - ITF</v>
          </cell>
          <cell r="JB10">
            <v>144.44999999999999</v>
          </cell>
          <cell r="JC10">
            <v>6.2</v>
          </cell>
          <cell r="JD10">
            <v>2</v>
          </cell>
          <cell r="JH10">
            <v>152.64999999999998</v>
          </cell>
          <cell r="JM10" t="str">
            <v>2.1.2 Combustibles y lubricantes</v>
          </cell>
          <cell r="JP10">
            <v>1252.43</v>
          </cell>
          <cell r="JS10">
            <v>2269.4899999999998</v>
          </cell>
          <cell r="JT10">
            <v>3521.92</v>
          </cell>
        </row>
        <row r="11">
          <cell r="AM11" t="str">
            <v>2.2.1.1   Básica (GIP)</v>
          </cell>
          <cell r="AN11">
            <v>563822.48</v>
          </cell>
          <cell r="AO11">
            <v>552645.20999999985</v>
          </cell>
          <cell r="AP11">
            <v>537162.68999999994</v>
          </cell>
          <cell r="AQ11">
            <v>508224.8</v>
          </cell>
          <cell r="AR11">
            <v>497420.85999999993</v>
          </cell>
          <cell r="AS11">
            <v>491642.63999999996</v>
          </cell>
          <cell r="AT11">
            <v>3150918.6799999997</v>
          </cell>
          <cell r="BB11" t="str">
            <v>2.3.2. Tarifas de servicios públicos</v>
          </cell>
          <cell r="BC11">
            <v>-79.099999999999994</v>
          </cell>
          <cell r="BD11">
            <v>10565.65</v>
          </cell>
          <cell r="BE11">
            <v>11703.62</v>
          </cell>
          <cell r="BF11">
            <v>11448.790000000003</v>
          </cell>
          <cell r="BG11">
            <v>6790.6000000000022</v>
          </cell>
          <cell r="BH11">
            <v>13643.78</v>
          </cell>
          <cell r="BI11">
            <v>54073.34</v>
          </cell>
          <cell r="CU11" t="str">
            <v>2.3.2. Tarifas de servicios públicos</v>
          </cell>
          <cell r="CX11">
            <v>133.4</v>
          </cell>
          <cell r="CY11">
            <v>42.1</v>
          </cell>
          <cell r="DB11">
            <v>175.5</v>
          </cell>
          <cell r="DJ11" t="str">
            <v>2.5.4.2  Otros no relacionados a GIP</v>
          </cell>
          <cell r="DK11">
            <v>11300.599999999999</v>
          </cell>
          <cell r="DQ11">
            <v>11300.599999999999</v>
          </cell>
          <cell r="DY11" t="str">
            <v xml:space="preserve">2.6. Gastos financieros                      </v>
          </cell>
          <cell r="DZ11">
            <v>586133.62</v>
          </cell>
          <cell r="EA11">
            <v>412421.22000000003</v>
          </cell>
          <cell r="EB11">
            <v>3521.47</v>
          </cell>
          <cell r="EC11">
            <v>128827.51</v>
          </cell>
          <cell r="ED11">
            <v>3482.15</v>
          </cell>
          <cell r="EE11">
            <v>1124561.47</v>
          </cell>
          <cell r="EF11">
            <v>2258947.44</v>
          </cell>
          <cell r="EN11" t="str">
            <v>Total general</v>
          </cell>
          <cell r="EO11">
            <v>-20645.54</v>
          </cell>
          <cell r="EP11">
            <v>4239.2099999999991</v>
          </cell>
          <cell r="EQ11">
            <v>2240.510000000002</v>
          </cell>
          <cell r="ER11">
            <v>2780.8199999999997</v>
          </cell>
          <cell r="ES11">
            <v>2380.91</v>
          </cell>
          <cell r="ET11">
            <v>7668</v>
          </cell>
          <cell r="EU11">
            <v>-1336.0900000000111</v>
          </cell>
          <cell r="FC11" t="str">
            <v>2.5.2. Viáticos (GIP)</v>
          </cell>
          <cell r="FI11">
            <v>2511.0599999999995</v>
          </cell>
          <cell r="FJ11">
            <v>2511.0599999999995</v>
          </cell>
          <cell r="FR11" t="str">
            <v>Total general</v>
          </cell>
          <cell r="FS11">
            <v>-4080.4800000000005</v>
          </cell>
          <cell r="FT11">
            <v>-3037.59</v>
          </cell>
          <cell r="FU11">
            <v>9240.0800000000017</v>
          </cell>
          <cell r="FV11">
            <v>-3244.7</v>
          </cell>
          <cell r="FW11">
            <v>-3360.35</v>
          </cell>
          <cell r="FX11">
            <v>-3257.48</v>
          </cell>
          <cell r="FY11">
            <v>-7740.5199999999968</v>
          </cell>
          <cell r="GG11" t="str">
            <v>2.3.3.3  Asesorías (GIP)</v>
          </cell>
          <cell r="GJ11">
            <v>5533.2999999999993</v>
          </cell>
          <cell r="GN11">
            <v>5533.2999999999993</v>
          </cell>
          <cell r="GV11" t="str">
            <v>Total general</v>
          </cell>
          <cell r="GW11">
            <v>-66271.12</v>
          </cell>
          <cell r="GX11">
            <v>-59974.58</v>
          </cell>
          <cell r="GY11">
            <v>-66523.570000000007</v>
          </cell>
          <cell r="GZ11">
            <v>-64505.41</v>
          </cell>
          <cell r="HA11">
            <v>-66785.58</v>
          </cell>
          <cell r="HB11">
            <v>2718209.6</v>
          </cell>
          <cell r="HC11">
            <v>2394149.34</v>
          </cell>
          <cell r="HK11" t="str">
            <v>Total general</v>
          </cell>
          <cell r="HL11">
            <v>-38965.78</v>
          </cell>
          <cell r="HM11">
            <v>-35262.370000000003</v>
          </cell>
          <cell r="HN11">
            <v>-39114.21</v>
          </cell>
          <cell r="HO11">
            <v>-37927.18</v>
          </cell>
          <cell r="HP11">
            <v>-39268.269999999997</v>
          </cell>
          <cell r="HQ11">
            <v>1716413.1099999999</v>
          </cell>
          <cell r="HR11">
            <v>1525875.3</v>
          </cell>
          <cell r="HZ11" t="str">
            <v>Total general</v>
          </cell>
          <cell r="IA11">
            <v>-75062.38</v>
          </cell>
          <cell r="IB11">
            <v>-67930.95</v>
          </cell>
          <cell r="IC11">
            <v>-70859.649999999994</v>
          </cell>
          <cell r="ID11">
            <v>-66641.5</v>
          </cell>
          <cell r="IE11">
            <v>-68997.149999999994</v>
          </cell>
          <cell r="IF11">
            <v>2934826.27</v>
          </cell>
          <cell r="IG11">
            <v>2585334.64</v>
          </cell>
          <cell r="IM11" t="str">
            <v>Total general</v>
          </cell>
          <cell r="IN11">
            <v>-117827.75</v>
          </cell>
          <cell r="IO11">
            <v>-106634.98</v>
          </cell>
          <cell r="IP11">
            <v>-109395.87</v>
          </cell>
          <cell r="IQ11">
            <v>-93709.340000000011</v>
          </cell>
          <cell r="IR11">
            <v>-97297.23000000001</v>
          </cell>
          <cell r="IS11">
            <v>-94080.560000000012</v>
          </cell>
          <cell r="IT11">
            <v>-618945.73</v>
          </cell>
          <cell r="JA11" t="str">
            <v xml:space="preserve">2.6. Gastos financieros                      </v>
          </cell>
          <cell r="JB11">
            <v>42.5</v>
          </cell>
          <cell r="JC11">
            <v>35</v>
          </cell>
          <cell r="JD11">
            <v>35</v>
          </cell>
          <cell r="JE11">
            <v>30</v>
          </cell>
          <cell r="JF11">
            <v>30</v>
          </cell>
          <cell r="JG11">
            <v>30</v>
          </cell>
          <cell r="JH11">
            <v>202.5</v>
          </cell>
          <cell r="JM11" t="str">
            <v>2.3.2. Tarifas de servicios públicos</v>
          </cell>
          <cell r="JO11">
            <v>299.7</v>
          </cell>
          <cell r="JQ11">
            <v>299.7</v>
          </cell>
          <cell r="JS11">
            <v>299.7</v>
          </cell>
          <cell r="JT11">
            <v>899.09999999999991</v>
          </cell>
        </row>
        <row r="12">
          <cell r="AM12" t="str">
            <v>2.2.1.3   Gratificaciones (GIP)</v>
          </cell>
          <cell r="AN12">
            <v>90724.150000000038</v>
          </cell>
          <cell r="AO12">
            <v>90318.019999999902</v>
          </cell>
          <cell r="AP12">
            <v>82978.240000000049</v>
          </cell>
          <cell r="AQ12">
            <v>80326.100000000049</v>
          </cell>
          <cell r="AR12">
            <v>78209.339999999938</v>
          </cell>
          <cell r="AS12">
            <v>73913.230000000025</v>
          </cell>
          <cell r="AT12">
            <v>496469.08</v>
          </cell>
          <cell r="BB12" t="str">
            <v xml:space="preserve">2.3.4  Mantenimiento y reparación </v>
          </cell>
          <cell r="BC12">
            <v>6001.53</v>
          </cell>
          <cell r="BD12">
            <v>6002.6500000000005</v>
          </cell>
          <cell r="BE12">
            <v>9358.41</v>
          </cell>
          <cell r="BF12">
            <v>1351.29</v>
          </cell>
          <cell r="BG12">
            <v>5952.630000000001</v>
          </cell>
          <cell r="BH12">
            <v>9307.7199999999993</v>
          </cell>
          <cell r="BI12">
            <v>37974.230000000003</v>
          </cell>
          <cell r="CU12" t="str">
            <v xml:space="preserve">2.3.4  Mantenimiento y reparación </v>
          </cell>
          <cell r="CV12">
            <v>80</v>
          </cell>
          <cell r="CW12">
            <v>114.00000000000001</v>
          </cell>
          <cell r="CX12">
            <v>1416</v>
          </cell>
          <cell r="DB12">
            <v>1610</v>
          </cell>
          <cell r="DJ12" t="str">
            <v xml:space="preserve">2.6. Gastos financieros                      </v>
          </cell>
          <cell r="DK12">
            <v>9895.4200000000019</v>
          </cell>
          <cell r="DL12">
            <v>7819.43</v>
          </cell>
          <cell r="DM12">
            <v>3928.95</v>
          </cell>
          <cell r="DN12">
            <v>5009.93</v>
          </cell>
          <cell r="DO12">
            <v>3776</v>
          </cell>
          <cell r="DP12">
            <v>14452.619999999999</v>
          </cell>
          <cell r="DQ12">
            <v>44882.350000000006</v>
          </cell>
          <cell r="DY12" t="str">
            <v>Total general</v>
          </cell>
          <cell r="DZ12">
            <v>570832.43999999994</v>
          </cell>
          <cell r="EA12">
            <v>335758.25</v>
          </cell>
          <cell r="EB12">
            <v>-109012.73</v>
          </cell>
          <cell r="EC12">
            <v>23205.609999999986</v>
          </cell>
          <cell r="ED12">
            <v>-35193.93</v>
          </cell>
          <cell r="EE12">
            <v>1109500.48</v>
          </cell>
          <cell r="EF12">
            <v>1895090.12</v>
          </cell>
          <cell r="FC12" t="str">
            <v xml:space="preserve">2.6. Gastos financieros                      </v>
          </cell>
          <cell r="FD12">
            <v>181.72</v>
          </cell>
          <cell r="FE12">
            <v>481.23</v>
          </cell>
          <cell r="FF12">
            <v>253.21</v>
          </cell>
          <cell r="FG12">
            <v>30</v>
          </cell>
          <cell r="FH12">
            <v>531.85</v>
          </cell>
          <cell r="FI12">
            <v>54.29</v>
          </cell>
          <cell r="FJ12">
            <v>1532.3000000000002</v>
          </cell>
          <cell r="GG12" t="str">
            <v xml:space="preserve">2.3.4  Mantenimiento y reparación </v>
          </cell>
          <cell r="GJ12">
            <v>35</v>
          </cell>
          <cell r="GK12">
            <v>35</v>
          </cell>
          <cell r="GM12">
            <v>72.7</v>
          </cell>
          <cell r="GN12">
            <v>142.69999999999999</v>
          </cell>
          <cell r="JA12" t="str">
            <v>3.3. Otros</v>
          </cell>
          <cell r="JC12">
            <v>494300.92000000004</v>
          </cell>
          <cell r="JD12">
            <v>40137.120000000003</v>
          </cell>
          <cell r="JH12">
            <v>534438.04</v>
          </cell>
          <cell r="JM12" t="str">
            <v xml:space="preserve">2.3.4  Mantenimiento y reparación </v>
          </cell>
          <cell r="JO12">
            <v>3766.2</v>
          </cell>
          <cell r="JP12">
            <v>1597.67</v>
          </cell>
          <cell r="JQ12">
            <v>1297.9100000000001</v>
          </cell>
          <cell r="JS12">
            <v>2738.55</v>
          </cell>
          <cell r="JT12">
            <v>9400.33</v>
          </cell>
        </row>
        <row r="13">
          <cell r="AM13" t="str">
            <v>2.2.1.4   Asignaciones (GIP)</v>
          </cell>
          <cell r="AN13">
            <v>4743</v>
          </cell>
          <cell r="AO13">
            <v>4929</v>
          </cell>
          <cell r="AP13">
            <v>4836</v>
          </cell>
          <cell r="AQ13">
            <v>4557</v>
          </cell>
          <cell r="AR13">
            <v>4743</v>
          </cell>
          <cell r="AS13">
            <v>4092</v>
          </cell>
          <cell r="AT13">
            <v>27900</v>
          </cell>
          <cell r="BB13" t="str">
            <v>2.3.5  Alquileres</v>
          </cell>
          <cell r="BD13">
            <v>5220</v>
          </cell>
          <cell r="BE13">
            <v>1740</v>
          </cell>
          <cell r="BF13">
            <v>2718.5699999999997</v>
          </cell>
          <cell r="BH13">
            <v>15020.76</v>
          </cell>
          <cell r="BI13">
            <v>24699.33</v>
          </cell>
          <cell r="CU13" t="str">
            <v>2.3.6.1  Vigilancia (GIP)</v>
          </cell>
          <cell r="CZ13">
            <v>-16126.170000000002</v>
          </cell>
          <cell r="DB13">
            <v>-16126.170000000002</v>
          </cell>
          <cell r="DJ13" t="str">
            <v>3.3. Otros</v>
          </cell>
          <cell r="DL13">
            <v>107563.90000000001</v>
          </cell>
          <cell r="DN13">
            <v>134552.29</v>
          </cell>
          <cell r="DP13">
            <v>79165.19</v>
          </cell>
          <cell r="DQ13">
            <v>321281.38</v>
          </cell>
          <cell r="FC13" t="str">
            <v>3.3. Otros</v>
          </cell>
          <cell r="FD13">
            <v>-70</v>
          </cell>
          <cell r="FE13">
            <v>108215.70000000001</v>
          </cell>
          <cell r="FF13">
            <v>11229.259999999998</v>
          </cell>
          <cell r="FG13">
            <v>56922.020000000004</v>
          </cell>
          <cell r="FH13">
            <v>68832.600000000006</v>
          </cell>
          <cell r="FI13">
            <v>5644.71</v>
          </cell>
          <cell r="FJ13">
            <v>250774.29</v>
          </cell>
          <cell r="GG13" t="str">
            <v>2.3.8.1  Servicio de mensajería y correspondencia (GIP)</v>
          </cell>
          <cell r="GJ13">
            <v>12</v>
          </cell>
          <cell r="GN13">
            <v>12</v>
          </cell>
          <cell r="JA13" t="str">
            <v>Total general</v>
          </cell>
          <cell r="JB13">
            <v>-23500.149999999998</v>
          </cell>
          <cell r="JC13">
            <v>488689.86000000004</v>
          </cell>
          <cell r="JD13">
            <v>20786.100000000002</v>
          </cell>
          <cell r="JE13">
            <v>-24863.41</v>
          </cell>
          <cell r="JF13">
            <v>-25742.91</v>
          </cell>
          <cell r="JG13">
            <v>-24961.34</v>
          </cell>
          <cell r="JH13">
            <v>410408.15</v>
          </cell>
          <cell r="JM13" t="str">
            <v>2.3.5  Alquileres</v>
          </cell>
          <cell r="JO13">
            <v>3400</v>
          </cell>
          <cell r="JP13">
            <v>6800</v>
          </cell>
          <cell r="JQ13">
            <v>7998</v>
          </cell>
          <cell r="JR13">
            <v>1700</v>
          </cell>
          <cell r="JS13">
            <v>1700</v>
          </cell>
          <cell r="JT13">
            <v>21598</v>
          </cell>
        </row>
        <row r="14">
          <cell r="AM14" t="str">
            <v>2.2.2. Compensación por Tiempo de Servicios (GIP)</v>
          </cell>
          <cell r="AN14">
            <v>52525.12000000001</v>
          </cell>
          <cell r="AO14">
            <v>52594.30999999999</v>
          </cell>
          <cell r="AP14">
            <v>48758.200000000012</v>
          </cell>
          <cell r="AQ14">
            <v>46247.189999999995</v>
          </cell>
          <cell r="AR14">
            <v>44318.920000000006</v>
          </cell>
          <cell r="AS14">
            <v>43681.869999999995</v>
          </cell>
          <cell r="AT14">
            <v>288125.61</v>
          </cell>
          <cell r="BB14" t="str">
            <v>2.3.6.1  Vigilancia (GIP)</v>
          </cell>
          <cell r="BD14">
            <v>10866.330000000002</v>
          </cell>
          <cell r="BE14">
            <v>75716.090000000011</v>
          </cell>
          <cell r="BF14">
            <v>-2502.98</v>
          </cell>
          <cell r="BH14">
            <v>75716.090000000011</v>
          </cell>
          <cell r="BI14">
            <v>159795.53000000003</v>
          </cell>
          <cell r="CU14" t="str">
            <v>2.3.8.1  Servicio de mensajería y correspondencia (GIP)</v>
          </cell>
          <cell r="CX14">
            <v>10</v>
          </cell>
          <cell r="CY14">
            <v>8</v>
          </cell>
          <cell r="DB14">
            <v>18</v>
          </cell>
          <cell r="DJ14" t="str">
            <v>Total general</v>
          </cell>
          <cell r="DK14">
            <v>25056.550000000003</v>
          </cell>
          <cell r="DL14">
            <v>115021.01000000001</v>
          </cell>
          <cell r="DM14">
            <v>8003.48</v>
          </cell>
          <cell r="DN14">
            <v>139266.53</v>
          </cell>
          <cell r="DO14">
            <v>3187.93</v>
          </cell>
          <cell r="DP14">
            <v>93389.47</v>
          </cell>
          <cell r="DQ14">
            <v>383924.97000000003</v>
          </cell>
          <cell r="FC14" t="str">
            <v>Total general</v>
          </cell>
          <cell r="FD14">
            <v>-2733.4500000000003</v>
          </cell>
          <cell r="FE14">
            <v>106457.48000000001</v>
          </cell>
          <cell r="FF14">
            <v>9142.9999999999982</v>
          </cell>
          <cell r="FG14">
            <v>54762.51</v>
          </cell>
          <cell r="FH14">
            <v>67211.63</v>
          </cell>
          <cell r="FI14">
            <v>6013.69</v>
          </cell>
          <cell r="FJ14">
            <v>240854.86000000002</v>
          </cell>
          <cell r="GG14" t="str">
            <v>2.3.8.4  Otros no relacionados a GIP</v>
          </cell>
          <cell r="GK14">
            <v>36014.86</v>
          </cell>
          <cell r="GL14">
            <v>4.5474735088646412E-13</v>
          </cell>
          <cell r="GM14">
            <v>4500</v>
          </cell>
          <cell r="GN14">
            <v>40514.86</v>
          </cell>
          <cell r="JM14" t="str">
            <v>2.3.6.1  Vigilancia (GIP)</v>
          </cell>
          <cell r="JO14">
            <v>8363.3700000000008</v>
          </cell>
          <cell r="JR14">
            <v>16126.170000000002</v>
          </cell>
          <cell r="JS14">
            <v>33453.480000000003</v>
          </cell>
          <cell r="JT14">
            <v>57943.020000000004</v>
          </cell>
        </row>
        <row r="15">
          <cell r="AM15" t="str">
            <v>2.2.3. Seguridad y previsión social (GIP)</v>
          </cell>
          <cell r="AN15">
            <v>40725.86</v>
          </cell>
          <cell r="AO15">
            <v>41527.969999999987</v>
          </cell>
          <cell r="AP15">
            <v>40667.909999999996</v>
          </cell>
          <cell r="AQ15">
            <v>36278.6</v>
          </cell>
          <cell r="AR15">
            <v>40049.4</v>
          </cell>
          <cell r="AS15">
            <v>36481.49</v>
          </cell>
          <cell r="AT15">
            <v>235731.22999999998</v>
          </cell>
          <cell r="BB15" t="str">
            <v>2.3.8.1  Servicio de mensajería y correspondencia (GIP)</v>
          </cell>
          <cell r="BE15">
            <v>445.99999999999994</v>
          </cell>
          <cell r="BF15">
            <v>235.99999999999994</v>
          </cell>
          <cell r="BG15">
            <v>18.48</v>
          </cell>
          <cell r="BH15">
            <v>201.99999999999997</v>
          </cell>
          <cell r="BI15">
            <v>902.4799999999999</v>
          </cell>
          <cell r="CU15" t="str">
            <v>2.3.8.4  Otros no relacionados a GIP</v>
          </cell>
          <cell r="CV15">
            <v>42247</v>
          </cell>
          <cell r="CW15">
            <v>308402.64</v>
          </cell>
          <cell r="CX15">
            <v>55587</v>
          </cell>
          <cell r="CY15">
            <v>-8244.1</v>
          </cell>
          <cell r="CZ15">
            <v>204482.84</v>
          </cell>
          <cell r="DA15">
            <v>36807</v>
          </cell>
          <cell r="DB15">
            <v>639282.38</v>
          </cell>
          <cell r="GG15" t="str">
            <v>2.4.1  Impuesto a las Transacciones Financieras - ITF</v>
          </cell>
          <cell r="GH15">
            <v>320.8</v>
          </cell>
          <cell r="GI15">
            <v>29.999999999999996</v>
          </cell>
          <cell r="GJ15">
            <v>71.400000000000006</v>
          </cell>
          <cell r="GK15">
            <v>5.8</v>
          </cell>
          <cell r="GL15">
            <v>141.30000000000001</v>
          </cell>
          <cell r="GM15">
            <v>2221.6999999999998</v>
          </cell>
          <cell r="GN15">
            <v>2791</v>
          </cell>
          <cell r="JM15" t="str">
            <v>2.3.8.4  Otros no relacionados a GIP</v>
          </cell>
          <cell r="JQ15">
            <v>22033.449999999997</v>
          </cell>
          <cell r="JR15">
            <v>36229.519999999997</v>
          </cell>
          <cell r="JS15">
            <v>18722.77</v>
          </cell>
          <cell r="JT15">
            <v>76985.739999999991</v>
          </cell>
        </row>
        <row r="16">
          <cell r="AM16" t="str">
            <v>2.2.4. Dietas del directorio (GIP)</v>
          </cell>
          <cell r="AN16">
            <v>14000</v>
          </cell>
          <cell r="AO16">
            <v>14000</v>
          </cell>
          <cell r="AP16">
            <v>16000</v>
          </cell>
          <cell r="AQ16">
            <v>18000</v>
          </cell>
          <cell r="AR16">
            <v>18000</v>
          </cell>
          <cell r="AS16">
            <v>18000</v>
          </cell>
          <cell r="AT16">
            <v>98000</v>
          </cell>
          <cell r="BB16" t="str">
            <v>2.3.8.4  Otros no relacionados a GIP</v>
          </cell>
          <cell r="BE16">
            <v>968</v>
          </cell>
          <cell r="BF16">
            <v>-3349.4300000000003</v>
          </cell>
          <cell r="BG16">
            <v>51810.240000000005</v>
          </cell>
          <cell r="BH16">
            <v>78427.61</v>
          </cell>
          <cell r="BI16">
            <v>127856.42000000001</v>
          </cell>
          <cell r="CU16" t="str">
            <v>2.4.1  Impuesto a las Transacciones Financieras - ITF</v>
          </cell>
          <cell r="CV16">
            <v>3.35</v>
          </cell>
          <cell r="CW16">
            <v>15.700000000000001</v>
          </cell>
          <cell r="CX16">
            <v>0.4</v>
          </cell>
          <cell r="CZ16">
            <v>10.4</v>
          </cell>
          <cell r="DB16">
            <v>29.85</v>
          </cell>
          <cell r="GG16" t="str">
            <v>2.5.1. Seguros</v>
          </cell>
          <cell r="GJ16">
            <v>200</v>
          </cell>
          <cell r="GN16">
            <v>200</v>
          </cell>
          <cell r="JM16" t="str">
            <v>2.4.1  Impuesto a las Transacciones Financieras - ITF</v>
          </cell>
          <cell r="JN16">
            <v>311.65000000000003</v>
          </cell>
          <cell r="JO16">
            <v>69.600000000000009</v>
          </cell>
          <cell r="JP16">
            <v>11.55</v>
          </cell>
          <cell r="JQ16">
            <v>26.25</v>
          </cell>
          <cell r="JR16">
            <v>3.35</v>
          </cell>
          <cell r="JS16">
            <v>7.95</v>
          </cell>
          <cell r="JT16">
            <v>430.35000000000008</v>
          </cell>
        </row>
        <row r="17">
          <cell r="AM17" t="str">
            <v>2.2.5. Capacitación (GIP)</v>
          </cell>
          <cell r="AN17">
            <v>3423.24</v>
          </cell>
          <cell r="AO17">
            <v>5018.24</v>
          </cell>
          <cell r="AP17">
            <v>2370</v>
          </cell>
          <cell r="AQ17">
            <v>12578.1</v>
          </cell>
          <cell r="AS17">
            <v>600</v>
          </cell>
          <cell r="AT17">
            <v>23989.58</v>
          </cell>
          <cell r="BB17" t="str">
            <v>2.4.2 Otros impuestos y contribuciones</v>
          </cell>
          <cell r="BE17">
            <v>1018.71</v>
          </cell>
          <cell r="BI17">
            <v>1018.71</v>
          </cell>
          <cell r="CU17" t="str">
            <v>2.5.2. Viáticos (GIP)</v>
          </cell>
          <cell r="CV17">
            <v>493</v>
          </cell>
          <cell r="CW17">
            <v>17.100000000000001</v>
          </cell>
          <cell r="CX17">
            <v>7423.7499999999982</v>
          </cell>
          <cell r="CY17">
            <v>6451.7000000000016</v>
          </cell>
          <cell r="DA17">
            <v>436.5</v>
          </cell>
          <cell r="DB17">
            <v>14822.05</v>
          </cell>
          <cell r="GG17" t="str">
            <v>2.5.2. Viáticos (GIP)</v>
          </cell>
          <cell r="GJ17">
            <v>2027.2</v>
          </cell>
          <cell r="GK17">
            <v>3025.71</v>
          </cell>
          <cell r="GM17">
            <v>5821.1800000000021</v>
          </cell>
          <cell r="GN17">
            <v>10874.090000000002</v>
          </cell>
          <cell r="JM17" t="str">
            <v>2.5.2. Viáticos (GIP)</v>
          </cell>
          <cell r="JO17">
            <v>2792.04</v>
          </cell>
          <cell r="JP17">
            <v>6088.57</v>
          </cell>
          <cell r="JR17">
            <v>5493.6</v>
          </cell>
          <cell r="JS17">
            <v>12122.62</v>
          </cell>
          <cell r="JT17">
            <v>26496.83</v>
          </cell>
        </row>
        <row r="18">
          <cell r="AM18" t="str">
            <v>2.2.7.10  Otros (GIP)</v>
          </cell>
          <cell r="AN18">
            <v>74930</v>
          </cell>
          <cell r="AO18">
            <v>72160</v>
          </cell>
          <cell r="AP18">
            <v>77720.33</v>
          </cell>
          <cell r="AQ18">
            <v>73923</v>
          </cell>
          <cell r="AR18">
            <v>70583.349999999991</v>
          </cell>
          <cell r="AS18">
            <v>66020</v>
          </cell>
          <cell r="AT18">
            <v>435336.68</v>
          </cell>
          <cell r="BB18" t="str">
            <v>2.5.2. Viáticos (GIP)</v>
          </cell>
          <cell r="BD18">
            <v>468.77</v>
          </cell>
          <cell r="BE18">
            <v>4010.2000000000003</v>
          </cell>
          <cell r="BF18">
            <v>1707.8000000000009</v>
          </cell>
          <cell r="BG18">
            <v>4215.5000000000009</v>
          </cell>
          <cell r="BH18">
            <v>1528.8400000000001</v>
          </cell>
          <cell r="BI18">
            <v>11931.110000000002</v>
          </cell>
          <cell r="CU18" t="str">
            <v>2.5.4.2  Otros no relacionados a GIP</v>
          </cell>
          <cell r="CX18">
            <v>483.83000000000004</v>
          </cell>
          <cell r="CY18">
            <v>1134.2399999999998</v>
          </cell>
          <cell r="DB18">
            <v>1618.0699999999997</v>
          </cell>
          <cell r="GG18" t="str">
            <v>2.5.4.2  Otros no relacionados a GIP</v>
          </cell>
          <cell r="GI18">
            <v>11000</v>
          </cell>
          <cell r="GJ18">
            <v>7000</v>
          </cell>
          <cell r="GK18">
            <v>7000</v>
          </cell>
          <cell r="GM18">
            <v>45753.5</v>
          </cell>
          <cell r="GN18">
            <v>70753.5</v>
          </cell>
          <cell r="JM18" t="str">
            <v>2.5.4.2  Otros no relacionados a GIP</v>
          </cell>
          <cell r="JO18">
            <v>5000</v>
          </cell>
          <cell r="JT18">
            <v>5000</v>
          </cell>
        </row>
        <row r="19">
          <cell r="AM19" t="str">
            <v>2.2.7.3  Asistencia Médica (GIP)</v>
          </cell>
          <cell r="AN19">
            <v>14300.930000000004</v>
          </cell>
          <cell r="AO19">
            <v>13985.110000000002</v>
          </cell>
          <cell r="AP19">
            <v>13861.040000000005</v>
          </cell>
          <cell r="AQ19">
            <v>13232.510000000002</v>
          </cell>
          <cell r="AR19">
            <v>13228.390000000005</v>
          </cell>
          <cell r="AS19">
            <v>11467.170000000002</v>
          </cell>
          <cell r="AT19">
            <v>80075.150000000023</v>
          </cell>
          <cell r="BB19" t="str">
            <v xml:space="preserve">2.5.4.1  Otros relacionados a GIP (GIP) </v>
          </cell>
          <cell r="BE19">
            <v>99.5</v>
          </cell>
          <cell r="BF19">
            <v>12</v>
          </cell>
          <cell r="BG19">
            <v>180</v>
          </cell>
          <cell r="BI19">
            <v>291.5</v>
          </cell>
          <cell r="CU19" t="str">
            <v xml:space="preserve">2.6. Gastos financieros                      </v>
          </cell>
          <cell r="CV19">
            <v>8298.86</v>
          </cell>
          <cell r="CW19">
            <v>8295.1</v>
          </cell>
          <cell r="CX19">
            <v>8421.43</v>
          </cell>
          <cell r="CY19">
            <v>30</v>
          </cell>
          <cell r="CZ19">
            <v>4076.44</v>
          </cell>
          <cell r="DA19">
            <v>30</v>
          </cell>
          <cell r="DB19">
            <v>29151.829999999998</v>
          </cell>
          <cell r="GG19" t="str">
            <v xml:space="preserve">2.6. Gastos financieros                      </v>
          </cell>
          <cell r="GH19">
            <v>181.81</v>
          </cell>
          <cell r="GI19">
            <v>101.7</v>
          </cell>
          <cell r="GJ19">
            <v>131.47</v>
          </cell>
          <cell r="GK19">
            <v>216.22</v>
          </cell>
          <cell r="GL19">
            <v>128.51</v>
          </cell>
          <cell r="GM19">
            <v>278.77999999999997</v>
          </cell>
          <cell r="GN19">
            <v>1038.49</v>
          </cell>
          <cell r="JM19" t="str">
            <v xml:space="preserve">2.6. Gastos financieros                      </v>
          </cell>
          <cell r="JN19">
            <v>230.3</v>
          </cell>
          <cell r="JO19">
            <v>453.38</v>
          </cell>
          <cell r="JP19">
            <v>180.72</v>
          </cell>
          <cell r="JQ19">
            <v>66</v>
          </cell>
          <cell r="JR19">
            <v>82.83</v>
          </cell>
          <cell r="JS19">
            <v>232.17000000000002</v>
          </cell>
          <cell r="JT19">
            <v>1245.4000000000001</v>
          </cell>
        </row>
        <row r="20">
          <cell r="AM20" t="str">
            <v>2.2.7.4  Seguro complementario de alto riesgo (GIP)</v>
          </cell>
          <cell r="AO20">
            <v>2881.2900000000004</v>
          </cell>
          <cell r="AP20">
            <v>3030.6799999999994</v>
          </cell>
          <cell r="AQ20">
            <v>2277.73</v>
          </cell>
          <cell r="AS20">
            <v>1083.78</v>
          </cell>
          <cell r="AT20">
            <v>9273.48</v>
          </cell>
          <cell r="BB20" t="str">
            <v>2.5.4.2  Otros no relacionados a GIP</v>
          </cell>
          <cell r="BC20">
            <v>6200</v>
          </cell>
          <cell r="BE20">
            <v>1634.0000000000002</v>
          </cell>
          <cell r="BF20">
            <v>44.5</v>
          </cell>
          <cell r="BH20">
            <v>2</v>
          </cell>
          <cell r="BI20">
            <v>7880.5</v>
          </cell>
          <cell r="CU20" t="str">
            <v>3.3. Otros</v>
          </cell>
          <cell r="CV20">
            <v>-1602.24</v>
          </cell>
          <cell r="DB20">
            <v>-1602.24</v>
          </cell>
          <cell r="GG20" t="str">
            <v>3.3. Otros</v>
          </cell>
          <cell r="GH20">
            <v>9200</v>
          </cell>
          <cell r="GI20">
            <v>734226.15</v>
          </cell>
          <cell r="GJ20">
            <v>620778.49</v>
          </cell>
          <cell r="GK20">
            <v>2133700.2000000007</v>
          </cell>
          <cell r="GL20">
            <v>3588821.2799999993</v>
          </cell>
          <cell r="GM20">
            <v>3960686.3600000003</v>
          </cell>
          <cell r="GN20">
            <v>11047412.48</v>
          </cell>
          <cell r="JM20" t="str">
            <v>3.3. Otros</v>
          </cell>
          <cell r="JO20">
            <v>1148545.25</v>
          </cell>
          <cell r="JP20">
            <v>-118030.49999999999</v>
          </cell>
          <cell r="JQ20">
            <v>524336.79999999993</v>
          </cell>
          <cell r="JS20">
            <v>35755.159999999996</v>
          </cell>
          <cell r="JT20">
            <v>1590606.7099999997</v>
          </cell>
        </row>
        <row r="21">
          <cell r="AM21" t="str">
            <v>2.2.7.7  Celebraciones (GIP)</v>
          </cell>
          <cell r="AN21">
            <v>661.02</v>
          </cell>
          <cell r="AO21">
            <v>220.34</v>
          </cell>
          <cell r="AP21">
            <v>1868.85</v>
          </cell>
          <cell r="AQ21">
            <v>6584.75</v>
          </cell>
          <cell r="AR21">
            <v>3221.6200000000003</v>
          </cell>
          <cell r="AS21">
            <v>4815.76</v>
          </cell>
          <cell r="AT21">
            <v>17372.34</v>
          </cell>
          <cell r="BB21" t="str">
            <v xml:space="preserve">2.6. Gastos financieros                      </v>
          </cell>
          <cell r="BC21">
            <v>221015.18</v>
          </cell>
          <cell r="BD21">
            <v>157850.64000000004</v>
          </cell>
          <cell r="BE21">
            <v>9182.25</v>
          </cell>
          <cell r="BF21">
            <v>56113.320000000007</v>
          </cell>
          <cell r="BG21">
            <v>8601.44</v>
          </cell>
          <cell r="BH21">
            <v>497101.49</v>
          </cell>
          <cell r="BI21">
            <v>949864.32000000007</v>
          </cell>
          <cell r="CU21" t="str">
            <v>Total general</v>
          </cell>
          <cell r="CV21">
            <v>46401.42</v>
          </cell>
          <cell r="CW21">
            <v>316329.77999999997</v>
          </cell>
          <cell r="CX21">
            <v>73568.950000000012</v>
          </cell>
          <cell r="CY21">
            <v>-806.92999999999938</v>
          </cell>
          <cell r="CZ21">
            <v>192140.61</v>
          </cell>
          <cell r="DA21">
            <v>37839.15</v>
          </cell>
          <cell r="DB21">
            <v>665472.98</v>
          </cell>
          <cell r="GG21" t="str">
            <v>Total general</v>
          </cell>
          <cell r="GH21">
            <v>-85782.849999999991</v>
          </cell>
          <cell r="GI21">
            <v>663881.63</v>
          </cell>
          <cell r="GJ21">
            <v>556123.06999999995</v>
          </cell>
          <cell r="GK21">
            <v>2137123.8800000008</v>
          </cell>
          <cell r="GL21">
            <v>3477616.8399999994</v>
          </cell>
          <cell r="GM21">
            <v>3883730.5300000003</v>
          </cell>
          <cell r="GN21">
            <v>10632693.1</v>
          </cell>
          <cell r="JM21" t="str">
            <v>Total general</v>
          </cell>
          <cell r="JN21">
            <v>-107975.04000000001</v>
          </cell>
          <cell r="JO21">
            <v>853076.26</v>
          </cell>
          <cell r="JP21">
            <v>-116624.22999999998</v>
          </cell>
          <cell r="JQ21">
            <v>542313.32999999996</v>
          </cell>
          <cell r="JR21">
            <v>46410.979999999996</v>
          </cell>
          <cell r="JS21">
            <v>94581.39</v>
          </cell>
          <cell r="JT21">
            <v>1311782.6899999997</v>
          </cell>
        </row>
        <row r="22">
          <cell r="AM22" t="str">
            <v>2.2.7.8  Bono de Productividad (GIP)</v>
          </cell>
          <cell r="AQ22">
            <v>640182.75</v>
          </cell>
          <cell r="AR22">
            <v>-495000</v>
          </cell>
          <cell r="AT22">
            <v>145182.75</v>
          </cell>
          <cell r="BB22" t="str">
            <v>3.3. Otros</v>
          </cell>
          <cell r="BC22">
            <v>171655.79</v>
          </cell>
          <cell r="BD22">
            <v>872385.10999999952</v>
          </cell>
          <cell r="BE22">
            <v>1415291.7600000005</v>
          </cell>
          <cell r="BF22">
            <v>531593.99999999965</v>
          </cell>
          <cell r="BG22">
            <v>1821040.81</v>
          </cell>
          <cell r="BH22">
            <v>1515376.6700000011</v>
          </cell>
          <cell r="BI22">
            <v>6327344.1400000006</v>
          </cell>
        </row>
        <row r="23">
          <cell r="AM23" t="str">
            <v>2.3.2. Tarifas de servicios públicos</v>
          </cell>
          <cell r="AN23">
            <v>23201.7</v>
          </cell>
          <cell r="AO23">
            <v>17053.82</v>
          </cell>
          <cell r="AP23">
            <v>25880.250000000004</v>
          </cell>
          <cell r="AQ23">
            <v>23483.05</v>
          </cell>
          <cell r="AR23">
            <v>23787.979999999996</v>
          </cell>
          <cell r="AS23">
            <v>36248.229999999996</v>
          </cell>
          <cell r="AT23">
            <v>149655.03</v>
          </cell>
          <cell r="BB23" t="str">
            <v>Total general</v>
          </cell>
          <cell r="BC23">
            <v>364448.28</v>
          </cell>
          <cell r="BD23">
            <v>1028696.1499999996</v>
          </cell>
          <cell r="BE23">
            <v>1498287.4400000004</v>
          </cell>
          <cell r="BF23">
            <v>572656.82999999961</v>
          </cell>
          <cell r="BG23">
            <v>1875080.25</v>
          </cell>
          <cell r="BH23">
            <v>2165121.100000001</v>
          </cell>
          <cell r="BI23">
            <v>7504290.0500000007</v>
          </cell>
        </row>
        <row r="24">
          <cell r="AM24" t="str">
            <v>2.3.3.1  Auditorías (GIP)</v>
          </cell>
          <cell r="AO24">
            <v>22457.63</v>
          </cell>
          <cell r="AP24">
            <v>93295.48</v>
          </cell>
          <cell r="AR24">
            <v>57627.119999999995</v>
          </cell>
          <cell r="AS24">
            <v>27966.1</v>
          </cell>
          <cell r="AT24">
            <v>201346.33</v>
          </cell>
        </row>
        <row r="25">
          <cell r="AM25" t="str">
            <v>2.3.3.2  Consultorías (GIP)</v>
          </cell>
          <cell r="AN25">
            <v>5500</v>
          </cell>
          <cell r="AO25">
            <v>27786.44</v>
          </cell>
          <cell r="AP25">
            <v>5508.48</v>
          </cell>
          <cell r="AQ25">
            <v>29449.149999999998</v>
          </cell>
          <cell r="AS25">
            <v>11016.95</v>
          </cell>
          <cell r="AT25">
            <v>79261.01999999999</v>
          </cell>
        </row>
        <row r="26">
          <cell r="AM26" t="str">
            <v>2.3.3.3  Asesorías (GIP)</v>
          </cell>
          <cell r="AO26">
            <v>11649.16</v>
          </cell>
          <cell r="AP26">
            <v>27000</v>
          </cell>
          <cell r="AQ26">
            <v>68977.39</v>
          </cell>
          <cell r="AR26">
            <v>64815.540000000008</v>
          </cell>
          <cell r="AS26">
            <v>114230.69</v>
          </cell>
          <cell r="AT26">
            <v>286672.78000000003</v>
          </cell>
        </row>
        <row r="27">
          <cell r="AM27" t="str">
            <v>2.3.3.4  Otros servicios no personales (GIP)</v>
          </cell>
          <cell r="AN27">
            <v>35400</v>
          </cell>
          <cell r="AO27">
            <v>40733.33</v>
          </cell>
          <cell r="AP27">
            <v>30400</v>
          </cell>
          <cell r="AQ27">
            <v>32700</v>
          </cell>
          <cell r="AR27">
            <v>39100</v>
          </cell>
          <cell r="AS27">
            <v>38400</v>
          </cell>
          <cell r="AT27">
            <v>216733.33000000002</v>
          </cell>
        </row>
        <row r="28">
          <cell r="AM28" t="str">
            <v xml:space="preserve">2.3.4  Mantenimiento y reparación </v>
          </cell>
          <cell r="AN28">
            <v>4415.4299999999994</v>
          </cell>
          <cell r="AO28">
            <v>3190.26</v>
          </cell>
          <cell r="AP28">
            <v>3681.67</v>
          </cell>
          <cell r="AQ28">
            <v>10084.82</v>
          </cell>
          <cell r="AR28">
            <v>5789.1</v>
          </cell>
          <cell r="AS28">
            <v>8158.7099999999991</v>
          </cell>
          <cell r="AT28">
            <v>35319.99</v>
          </cell>
        </row>
        <row r="29">
          <cell r="AM29" t="str">
            <v>2.3.5  Alquileres</v>
          </cell>
          <cell r="AN29">
            <v>8136.43</v>
          </cell>
          <cell r="AO29">
            <v>13860.57</v>
          </cell>
          <cell r="AP29">
            <v>15752.92</v>
          </cell>
          <cell r="AQ29">
            <v>17728.160000000003</v>
          </cell>
          <cell r="AR29">
            <v>18692.07</v>
          </cell>
          <cell r="AS29">
            <v>13388.310000000001</v>
          </cell>
          <cell r="AT29">
            <v>87558.459999999992</v>
          </cell>
        </row>
        <row r="30">
          <cell r="AM30" t="str">
            <v>2.3.6.1  Vigilancia (GIP)</v>
          </cell>
          <cell r="AN30">
            <v>15254.24</v>
          </cell>
          <cell r="AO30">
            <v>15254.24</v>
          </cell>
          <cell r="AP30">
            <v>29523.919999999998</v>
          </cell>
          <cell r="AQ30">
            <v>29523.879999999997</v>
          </cell>
          <cell r="AR30">
            <v>22389.059999999998</v>
          </cell>
          <cell r="AS30">
            <v>22389.059999999998</v>
          </cell>
          <cell r="AT30">
            <v>134334.39999999999</v>
          </cell>
        </row>
        <row r="31">
          <cell r="AM31" t="str">
            <v>2.3.6.2  Guardianía (GIP)</v>
          </cell>
          <cell r="AP31">
            <v>944</v>
          </cell>
          <cell r="AR31">
            <v>1888</v>
          </cell>
          <cell r="AT31">
            <v>2832</v>
          </cell>
        </row>
        <row r="32">
          <cell r="AM32" t="str">
            <v>2.3.6.3  Limpieza (GIP)</v>
          </cell>
          <cell r="AN32">
            <v>16992.41</v>
          </cell>
          <cell r="AO32">
            <v>16543.22</v>
          </cell>
          <cell r="AP32">
            <v>16094.03</v>
          </cell>
          <cell r="AQ32">
            <v>16543.22</v>
          </cell>
          <cell r="AR32">
            <v>16543.22</v>
          </cell>
          <cell r="AS32">
            <v>16543.22</v>
          </cell>
          <cell r="AT32">
            <v>99259.32</v>
          </cell>
        </row>
        <row r="33">
          <cell r="AM33" t="str">
            <v>2.3.7  Publicidad y publicaciones</v>
          </cell>
          <cell r="AP33">
            <v>711.86</v>
          </cell>
          <cell r="AQ33">
            <v>1067.79</v>
          </cell>
          <cell r="AS33">
            <v>24430.5</v>
          </cell>
          <cell r="AT33">
            <v>26210.15</v>
          </cell>
        </row>
        <row r="34">
          <cell r="AM34" t="str">
            <v>2.3.8.1  Servicio de mensajería y correspondencia (GIP)</v>
          </cell>
          <cell r="AO34">
            <v>76.290000000000006</v>
          </cell>
          <cell r="AP34">
            <v>10250.199999999999</v>
          </cell>
          <cell r="AQ34">
            <v>431.38000000000005</v>
          </cell>
          <cell r="AR34">
            <v>4306.2700000000004</v>
          </cell>
          <cell r="AS34">
            <v>65.260000000000005</v>
          </cell>
          <cell r="AT34">
            <v>15129.4</v>
          </cell>
        </row>
        <row r="35">
          <cell r="AM35" t="str">
            <v>2.3.8.4  Otros no relacionados a GIP</v>
          </cell>
          <cell r="AN35">
            <v>22851.119999999999</v>
          </cell>
          <cell r="AO35">
            <v>61480.399999999994</v>
          </cell>
          <cell r="AP35">
            <v>84975.52</v>
          </cell>
          <cell r="AQ35">
            <v>60757.159999999989</v>
          </cell>
          <cell r="AR35">
            <v>31114.920000000002</v>
          </cell>
          <cell r="AS35">
            <v>113355.88</v>
          </cell>
          <cell r="AT35">
            <v>374535</v>
          </cell>
        </row>
        <row r="36">
          <cell r="AM36" t="str">
            <v>2.4.1  Impuesto a las Transacciones Financieras - ITF</v>
          </cell>
          <cell r="AN36">
            <v>4582.99</v>
          </cell>
          <cell r="AO36">
            <v>2182.7000000000003</v>
          </cell>
          <cell r="AP36">
            <v>860.46</v>
          </cell>
          <cell r="AQ36">
            <v>303.81</v>
          </cell>
          <cell r="AR36">
            <v>4285.7</v>
          </cell>
          <cell r="AS36">
            <v>2833.74</v>
          </cell>
          <cell r="AT36">
            <v>15049.4</v>
          </cell>
        </row>
        <row r="37">
          <cell r="AM37" t="str">
            <v>2.4.2 Otros impuestos y contribuciones</v>
          </cell>
          <cell r="AO37">
            <v>487211.52000000002</v>
          </cell>
          <cell r="AP37">
            <v>192717.11</v>
          </cell>
          <cell r="AQ37">
            <v>338950.27999999997</v>
          </cell>
          <cell r="AR37">
            <v>197877.12</v>
          </cell>
          <cell r="AS37">
            <v>72950.64</v>
          </cell>
          <cell r="AT37">
            <v>1289706.6699999997</v>
          </cell>
        </row>
        <row r="38">
          <cell r="AM38" t="str">
            <v>2.5.1. Seguros</v>
          </cell>
          <cell r="AN38">
            <v>7913.98</v>
          </cell>
          <cell r="AO38">
            <v>9533.5200000000023</v>
          </cell>
          <cell r="AP38">
            <v>16172.2</v>
          </cell>
          <cell r="AQ38">
            <v>7990.25</v>
          </cell>
          <cell r="AR38">
            <v>7913.98</v>
          </cell>
          <cell r="AS38">
            <v>5033.87</v>
          </cell>
          <cell r="AT38">
            <v>54557.799999999996</v>
          </cell>
        </row>
        <row r="39">
          <cell r="AM39" t="str">
            <v>2.5.2. Viáticos (GIP)</v>
          </cell>
          <cell r="AN39">
            <v>2579.1799999999998</v>
          </cell>
          <cell r="AO39">
            <v>7874.6599999999989</v>
          </cell>
          <cell r="AP39">
            <v>18545.36</v>
          </cell>
          <cell r="AQ39">
            <v>11935.160000000002</v>
          </cell>
          <cell r="AR39">
            <v>9310.9600000000046</v>
          </cell>
          <cell r="AS39">
            <v>6848.5699999999988</v>
          </cell>
          <cell r="AT39">
            <v>57093.890000000007</v>
          </cell>
        </row>
        <row r="40">
          <cell r="AM40" t="str">
            <v>2.5.3. Gastos de representación</v>
          </cell>
          <cell r="AN40">
            <v>483.39</v>
          </cell>
          <cell r="AO40">
            <v>719.01</v>
          </cell>
          <cell r="AP40">
            <v>906.81000000000006</v>
          </cell>
          <cell r="AQ40">
            <v>1400.6499999999996</v>
          </cell>
          <cell r="AR40">
            <v>161.86000000000001</v>
          </cell>
          <cell r="AS40">
            <v>602.44999999999993</v>
          </cell>
          <cell r="AT40">
            <v>4274.17</v>
          </cell>
        </row>
        <row r="41">
          <cell r="AM41" t="str">
            <v xml:space="preserve">2.5.4.1  Otros relacionados a GIP (GIP) </v>
          </cell>
          <cell r="AN41">
            <v>17521.189999999999</v>
          </cell>
          <cell r="AO41">
            <v>17521.189999999999</v>
          </cell>
          <cell r="AP41">
            <v>17521.189999999999</v>
          </cell>
          <cell r="AQ41">
            <v>19490.68</v>
          </cell>
          <cell r="AR41">
            <v>25687.869999999995</v>
          </cell>
          <cell r="AS41">
            <v>21955.25</v>
          </cell>
          <cell r="AT41">
            <v>119697.37</v>
          </cell>
        </row>
        <row r="42">
          <cell r="AM42" t="str">
            <v>2.5.4.2  Otros no relacionados a GIP</v>
          </cell>
          <cell r="AN42">
            <v>28439.850000000002</v>
          </cell>
          <cell r="AO42">
            <v>19577.36</v>
          </cell>
          <cell r="AP42">
            <v>6757.89</v>
          </cell>
          <cell r="AQ42">
            <v>23843.11</v>
          </cell>
          <cell r="AR42">
            <v>27127.66</v>
          </cell>
          <cell r="AS42">
            <v>15400.099999999999</v>
          </cell>
          <cell r="AT42">
            <v>121145.97</v>
          </cell>
        </row>
        <row r="43">
          <cell r="AM43" t="str">
            <v xml:space="preserve">2.6. Gastos financieros                      </v>
          </cell>
          <cell r="AN43">
            <v>260446.93999999994</v>
          </cell>
          <cell r="AO43">
            <v>105530.03000000001</v>
          </cell>
          <cell r="AP43">
            <v>36328.620000000003</v>
          </cell>
          <cell r="AQ43">
            <v>14668.89</v>
          </cell>
          <cell r="AR43">
            <v>71644.299999999988</v>
          </cell>
          <cell r="AS43">
            <v>389344.49</v>
          </cell>
          <cell r="AT43">
            <v>877963.27</v>
          </cell>
        </row>
        <row r="44">
          <cell r="AM44" t="str">
            <v>Total general</v>
          </cell>
          <cell r="AN44">
            <v>1103742.8400000001</v>
          </cell>
          <cell r="AO44">
            <v>450862.09999999974</v>
          </cell>
          <cell r="AP44">
            <v>118954.19999999981</v>
          </cell>
          <cell r="AQ44">
            <v>2097776.4599999995</v>
          </cell>
          <cell r="AR44">
            <v>-640163.93999999971</v>
          </cell>
          <cell r="AS44">
            <v>167753.17999999985</v>
          </cell>
          <cell r="AT44">
            <v>3298924.84</v>
          </cell>
        </row>
      </sheetData>
      <sheetData sheetId="9"/>
      <sheetData sheetId="10"/>
      <sheetData sheetId="11"/>
      <sheetData sheetId="12">
        <row r="74">
          <cell r="C74">
            <v>0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E1" t="str">
            <v>Cod-Proyecto</v>
          </cell>
        </row>
      </sheetData>
      <sheetData sheetId="22">
        <row r="6">
          <cell r="R6" t="str">
            <v>afe</v>
          </cell>
        </row>
      </sheetData>
      <sheetData sheetId="23">
        <row r="175">
          <cell r="CR175" t="str">
            <v>PIA 2019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EL 2000"/>
      <sheetName val="Clientes por Vendedor"/>
      <sheetName val="Venta de Equipos Nuevos 97-99"/>
      <sheetName val="MANTENIMIENTO"/>
      <sheetName val="Proyección NORTEL"/>
      <sheetName val="Polycom 97-98"/>
      <sheetName val="Resumen de Ingresos 97-00"/>
      <sheetName val="Condiciones Proveedores"/>
      <sheetName val="Cálculo de Sueldos"/>
      <sheetName val="Personal y Gastos Generales"/>
      <sheetName val="Proyec. Inicial  Vs. Histórico"/>
      <sheetName val="A NIVEL DE VENTAS"/>
      <sheetName val="ESTADO DE RESULTADOS"/>
      <sheetName val="FLUJO DE OPERACIÓN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EL 2000"/>
      <sheetName val="Clientes por Vendedor"/>
      <sheetName val="Venta de Equipos Nuevos 97-99"/>
      <sheetName val="MANTENIMIENTO"/>
      <sheetName val="Proyección NORTEL"/>
      <sheetName val="Polycom 97-98"/>
      <sheetName val="Resumen de Ingresos 97-00"/>
      <sheetName val="Condiciones Proveedores"/>
      <sheetName val="Cálculo de Sueldos"/>
      <sheetName val="Personal y Gastos Generales"/>
      <sheetName val="Proyec. Inicial  Vs. Histórico"/>
      <sheetName val="A NIVEL DE VENTAS"/>
      <sheetName val="ESTADO DE RESULTADOS"/>
      <sheetName val="FLUJO DE OPERACIÓN 2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ONO"/>
      <sheetName val="Maestro CC"/>
      <sheetName val="Maestro Proyectos"/>
      <sheetName val="BASE PIA SPRING"/>
      <sheetName val="Tabla Matriz"/>
      <sheetName val="Matriz de Gastos"/>
      <sheetName val="Matriz Gasto de Personal"/>
      <sheetName val="Maestro MacroP "/>
      <sheetName val="FORM4P."/>
      <sheetName val="FORM7P."/>
      <sheetName val="Ad4.F4 PorEncargo"/>
      <sheetName val="USUFRUCTO"/>
      <sheetName val="F4 X FF"/>
      <sheetName val="2016 JICA"/>
      <sheetName val="F7 X FF"/>
      <sheetName val="TABLA PIA GK"/>
      <sheetName val="Macro"/>
      <sheetName val="F4 76 plazas "/>
      <sheetName val="F4 102 plazas"/>
      <sheetName val="F4 07 plazas"/>
      <sheetName val="F4 19 plazas"/>
      <sheetName val="FO16"/>
      <sheetName val="FA16"/>
      <sheetName val="PI16"/>
      <sheetName val="EC16"/>
      <sheetName val="PA16"/>
      <sheetName val="FM16"/>
      <sheetName val="CM16"/>
      <sheetName val="TOTAL"/>
      <sheetName val="GK"/>
      <sheetName val="TABLA PIM GK"/>
      <sheetName val="Insumos"/>
      <sheetName val="Gasolina"/>
      <sheetName val="Tarifas SP"/>
      <sheetName val="Auditoria"/>
      <sheetName val="Consultoria"/>
      <sheetName val="Asesoria"/>
      <sheetName val="Locacion"/>
      <sheetName val="Mantenimiento"/>
      <sheetName val="Vig-Guar-Lim"/>
      <sheetName val="Alquileres"/>
      <sheetName val="Publicidad"/>
      <sheetName val="2384 NGIP"/>
      <sheetName val="2421 TRIB"/>
      <sheetName val="Seguros"/>
      <sheetName val="Viaticos"/>
      <sheetName val="2542 NGIP"/>
      <sheetName val="Hoja1"/>
      <sheetName val="GK NLP"/>
      <sheetName val="CL MOD 2016"/>
      <sheetName val="Conting-Dic"/>
      <sheetName val="JICA"/>
      <sheetName val="CONSOLIDADO-PIA"/>
      <sheetName val="CONTRATOS"/>
      <sheetName val="Ingres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9">
          <cell r="B9">
            <v>26199586</v>
          </cell>
        </row>
      </sheetData>
      <sheetData sheetId="11">
        <row r="9">
          <cell r="E9">
            <v>0</v>
          </cell>
        </row>
      </sheetData>
      <sheetData sheetId="12">
        <row r="15">
          <cell r="AI15">
            <v>249679.33250000002</v>
          </cell>
        </row>
      </sheetData>
      <sheetData sheetId="13">
        <row r="60">
          <cell r="AA60">
            <v>18237093.188896269</v>
          </cell>
        </row>
      </sheetData>
      <sheetData sheetId="14">
        <row r="6">
          <cell r="R6">
            <v>0</v>
          </cell>
        </row>
      </sheetData>
      <sheetData sheetId="15"/>
      <sheetData sheetId="16"/>
      <sheetData sheetId="17">
        <row r="10">
          <cell r="H10">
            <v>538961.66666666663</v>
          </cell>
        </row>
      </sheetData>
      <sheetData sheetId="18"/>
      <sheetData sheetId="19">
        <row r="10">
          <cell r="H10">
            <v>47153.333333333336</v>
          </cell>
        </row>
      </sheetData>
      <sheetData sheetId="20">
        <row r="10">
          <cell r="W10">
            <v>0</v>
          </cell>
        </row>
      </sheetData>
      <sheetData sheetId="21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FO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2.1.1   Insumos y suministros</v>
          </cell>
          <cell r="C6">
            <v>31155.4</v>
          </cell>
          <cell r="D6">
            <v>19444.372881355932</v>
          </cell>
          <cell r="E6">
            <v>64613.864406779656</v>
          </cell>
          <cell r="F6">
            <v>10376.576271186441</v>
          </cell>
          <cell r="G6">
            <v>52749.457627118645</v>
          </cell>
          <cell r="H6">
            <v>6139.2881355932204</v>
          </cell>
          <cell r="I6">
            <v>902</v>
          </cell>
          <cell r="J6">
            <v>185380.95932203392</v>
          </cell>
        </row>
        <row r="7">
          <cell r="B7" t="str">
            <v>2.1.2   Combustibles y lubricantes</v>
          </cell>
          <cell r="C7">
            <v>7186.5714285714284</v>
          </cell>
          <cell r="D7">
            <v>7186.5714285714284</v>
          </cell>
          <cell r="E7">
            <v>7186.5714285714284</v>
          </cell>
          <cell r="F7">
            <v>7186.5714285714284</v>
          </cell>
          <cell r="G7">
            <v>7186.5714285714284</v>
          </cell>
          <cell r="H7">
            <v>7186.5714285714284</v>
          </cell>
          <cell r="I7">
            <v>7186.5714285714284</v>
          </cell>
          <cell r="J7">
            <v>50306</v>
          </cell>
        </row>
        <row r="8">
          <cell r="B8" t="str">
            <v>2.3.2  Tarifas de servicios publicos</v>
          </cell>
          <cell r="C8">
            <v>52631.813559322036</v>
          </cell>
          <cell r="D8">
            <v>23330.305084745763</v>
          </cell>
          <cell r="E8">
            <v>25105.542372881355</v>
          </cell>
          <cell r="F8">
            <v>25105.542372881355</v>
          </cell>
          <cell r="G8">
            <v>25105.542372881355</v>
          </cell>
          <cell r="H8">
            <v>25105.542372881355</v>
          </cell>
          <cell r="I8">
            <v>26167.8093220339</v>
          </cell>
          <cell r="J8">
            <v>202552.09745762713</v>
          </cell>
        </row>
        <row r="9">
          <cell r="B9" t="str">
            <v>2.3.3.1      Auditorias (GIP)</v>
          </cell>
          <cell r="C9">
            <v>35000</v>
          </cell>
          <cell r="D9">
            <v>230000</v>
          </cell>
          <cell r="E9">
            <v>59000</v>
          </cell>
          <cell r="F9">
            <v>49000</v>
          </cell>
          <cell r="G9">
            <v>12000</v>
          </cell>
          <cell r="H9">
            <v>120555</v>
          </cell>
          <cell r="I9">
            <v>52121</v>
          </cell>
          <cell r="J9">
            <v>557676</v>
          </cell>
        </row>
        <row r="10">
          <cell r="B10" t="str">
            <v>2.3.3.2      Consultorias (GIP)</v>
          </cell>
          <cell r="C10">
            <v>48050</v>
          </cell>
          <cell r="D10">
            <v>117606.86440677966</v>
          </cell>
          <cell r="E10">
            <v>152669.57627118644</v>
          </cell>
          <cell r="F10">
            <v>217350</v>
          </cell>
          <cell r="G10">
            <v>115350</v>
          </cell>
          <cell r="H10">
            <v>87100</v>
          </cell>
          <cell r="I10">
            <v>171520</v>
          </cell>
          <cell r="J10">
            <v>909646.44067796611</v>
          </cell>
        </row>
        <row r="11">
          <cell r="B11" t="str">
            <v>2.3.3.3      Asesorias (GIP)</v>
          </cell>
          <cell r="C11">
            <v>61850</v>
          </cell>
          <cell r="D11">
            <v>123750</v>
          </cell>
          <cell r="E11">
            <v>88750</v>
          </cell>
          <cell r="F11">
            <v>350750</v>
          </cell>
          <cell r="G11">
            <v>76750</v>
          </cell>
          <cell r="H11">
            <v>156750</v>
          </cell>
          <cell r="I11">
            <v>603250</v>
          </cell>
          <cell r="J11">
            <v>1461850</v>
          </cell>
        </row>
        <row r="12">
          <cell r="B12" t="str">
            <v>2.3.3.4      Otros servicios no personales  (GIP)</v>
          </cell>
          <cell r="C12">
            <v>63550</v>
          </cell>
          <cell r="D12">
            <v>88625</v>
          </cell>
          <cell r="E12">
            <v>88625</v>
          </cell>
          <cell r="F12">
            <v>89500</v>
          </cell>
          <cell r="G12">
            <v>86500</v>
          </cell>
          <cell r="H12">
            <v>86700</v>
          </cell>
          <cell r="I12">
            <v>79000</v>
          </cell>
          <cell r="J12">
            <v>582500</v>
          </cell>
        </row>
        <row r="13">
          <cell r="B13" t="str">
            <v>2.3.4  Mantenimiento y Reparacion</v>
          </cell>
          <cell r="C13">
            <v>6874.8</v>
          </cell>
          <cell r="D13">
            <v>83653.613559322039</v>
          </cell>
          <cell r="E13">
            <v>176366.32542372882</v>
          </cell>
          <cell r="F13">
            <v>63195.700000000004</v>
          </cell>
          <cell r="G13">
            <v>67891.749152542368</v>
          </cell>
          <cell r="H13">
            <v>85835.816949152548</v>
          </cell>
          <cell r="I13">
            <v>36241.071186440677</v>
          </cell>
          <cell r="J13">
            <v>520059.07627118647</v>
          </cell>
        </row>
        <row r="14">
          <cell r="B14" t="str">
            <v>2.3.5   Alquileres</v>
          </cell>
          <cell r="C14">
            <v>24528.163050847463</v>
          </cell>
          <cell r="D14">
            <v>24528.163050847463</v>
          </cell>
          <cell r="E14">
            <v>89028.163050847448</v>
          </cell>
          <cell r="F14">
            <v>40022.883050847464</v>
          </cell>
          <cell r="G14">
            <v>40022.883050847464</v>
          </cell>
          <cell r="H14">
            <v>37588.137288135593</v>
          </cell>
          <cell r="I14">
            <v>35639.832203389829</v>
          </cell>
          <cell r="J14">
            <v>291358.22474576271</v>
          </cell>
        </row>
        <row r="15">
          <cell r="B15" t="str">
            <v>2.3.6.1      Vigilancia  (GIP)</v>
          </cell>
          <cell r="C15">
            <v>37520.932203389835</v>
          </cell>
          <cell r="D15">
            <v>30247.203389830509</v>
          </cell>
          <cell r="E15">
            <v>31687.881355932208</v>
          </cell>
          <cell r="F15">
            <v>31687.881355932208</v>
          </cell>
          <cell r="G15">
            <v>31687.881355932208</v>
          </cell>
          <cell r="H15">
            <v>31687.881355932208</v>
          </cell>
          <cell r="I15">
            <v>31687.881355932208</v>
          </cell>
          <cell r="J15">
            <v>226207.54237288138</v>
          </cell>
        </row>
        <row r="16">
          <cell r="B16" t="str">
            <v>2.3.6.2      Guardiania (GIP)</v>
          </cell>
          <cell r="C16">
            <v>3776</v>
          </cell>
          <cell r="D16">
            <v>1888</v>
          </cell>
          <cell r="E16">
            <v>944</v>
          </cell>
          <cell r="F16">
            <v>944</v>
          </cell>
          <cell r="G16">
            <v>944</v>
          </cell>
          <cell r="H16">
            <v>944</v>
          </cell>
          <cell r="I16">
            <v>1888</v>
          </cell>
          <cell r="J16">
            <v>11328</v>
          </cell>
        </row>
        <row r="17">
          <cell r="B17" t="str">
            <v>2.3.6.3      Limpieza (GIP)</v>
          </cell>
          <cell r="C17">
            <v>21433.75423728814</v>
          </cell>
          <cell r="D17">
            <v>21433.75423728814</v>
          </cell>
          <cell r="E17">
            <v>21433.75423728814</v>
          </cell>
          <cell r="F17">
            <v>25423.728813559323</v>
          </cell>
          <cell r="G17">
            <v>25423.728813559323</v>
          </cell>
          <cell r="H17">
            <v>25423.728813559323</v>
          </cell>
          <cell r="I17">
            <v>25423.728813559323</v>
          </cell>
          <cell r="J17">
            <v>165996.17796610171</v>
          </cell>
        </row>
        <row r="18">
          <cell r="B18" t="str">
            <v>2.3.7   Publicidad y Publicaciones</v>
          </cell>
          <cell r="C18">
            <v>22029.285714285714</v>
          </cell>
          <cell r="D18">
            <v>46122.285714285717</v>
          </cell>
          <cell r="E18">
            <v>56529.285714285717</v>
          </cell>
          <cell r="F18">
            <v>46918.285714285717</v>
          </cell>
          <cell r="G18">
            <v>56529.285714285717</v>
          </cell>
          <cell r="H18">
            <v>33967.28571428571</v>
          </cell>
          <cell r="I18">
            <v>31326.285714285714</v>
          </cell>
          <cell r="J18">
            <v>293422</v>
          </cell>
        </row>
        <row r="19">
          <cell r="B19" t="str">
            <v>2.3.8.1      Servicio de mensajeria y correspondencia (GIP)</v>
          </cell>
          <cell r="C19">
            <v>2500</v>
          </cell>
          <cell r="D19">
            <v>2500</v>
          </cell>
          <cell r="E19">
            <v>5000</v>
          </cell>
          <cell r="F19">
            <v>3000</v>
          </cell>
          <cell r="G19">
            <v>5000</v>
          </cell>
          <cell r="H19">
            <v>3000</v>
          </cell>
          <cell r="I19">
            <v>6767</v>
          </cell>
          <cell r="J19">
            <v>27767</v>
          </cell>
        </row>
        <row r="20">
          <cell r="B20" t="str">
            <v>2.3.8.4      Otros no relacionados  a GIP</v>
          </cell>
          <cell r="C20">
            <v>68766.798571428575</v>
          </cell>
          <cell r="D20">
            <v>134592.75365617435</v>
          </cell>
          <cell r="E20">
            <v>453411.77060532692</v>
          </cell>
          <cell r="F20">
            <v>152965.85535108959</v>
          </cell>
          <cell r="G20">
            <v>74016.702808716713</v>
          </cell>
          <cell r="H20">
            <v>86886.567215496369</v>
          </cell>
          <cell r="I20">
            <v>141419.60280871671</v>
          </cell>
          <cell r="J20">
            <v>1112060.0510169491</v>
          </cell>
        </row>
        <row r="21">
          <cell r="B21" t="str">
            <v>2.4.1    Impuesto a las Transacciones Financieras - ITF</v>
          </cell>
          <cell r="C21">
            <v>1714.8571428571429</v>
          </cell>
          <cell r="D21">
            <v>1714.8571428571429</v>
          </cell>
          <cell r="E21">
            <v>1714.8571428571429</v>
          </cell>
          <cell r="F21">
            <v>1714.8571428571429</v>
          </cell>
          <cell r="G21">
            <v>1714.8571428571429</v>
          </cell>
          <cell r="H21">
            <v>1714.8571428571429</v>
          </cell>
          <cell r="I21">
            <v>1714.8571428571429</v>
          </cell>
          <cell r="J21">
            <v>12004</v>
          </cell>
        </row>
        <row r="22">
          <cell r="B22" t="str">
            <v>2.4.2   Otros impuestos y contribuciones</v>
          </cell>
          <cell r="C22">
            <v>172000</v>
          </cell>
          <cell r="D22">
            <v>0</v>
          </cell>
          <cell r="E22">
            <v>0</v>
          </cell>
          <cell r="F22">
            <v>2240.69</v>
          </cell>
          <cell r="G22">
            <v>0</v>
          </cell>
          <cell r="H22">
            <v>2240.69</v>
          </cell>
          <cell r="I22">
            <v>0</v>
          </cell>
          <cell r="J22">
            <v>176481.38</v>
          </cell>
        </row>
        <row r="23">
          <cell r="B23" t="str">
            <v>2.5.1   Seguros</v>
          </cell>
          <cell r="C23">
            <v>17768.376159779662</v>
          </cell>
          <cell r="D23">
            <v>10315.996999999999</v>
          </cell>
          <cell r="E23">
            <v>12915.002338983051</v>
          </cell>
          <cell r="F23">
            <v>10120.002</v>
          </cell>
          <cell r="G23">
            <v>12212.991932203389</v>
          </cell>
          <cell r="H23">
            <v>10720.995999999999</v>
          </cell>
          <cell r="I23">
            <v>10720.995999999999</v>
          </cell>
          <cell r="J23">
            <v>84774.361430966106</v>
          </cell>
        </row>
        <row r="24">
          <cell r="B24" t="str">
            <v>2.5.2   Viaticos (GIP)</v>
          </cell>
          <cell r="C24">
            <v>25988.686537530259</v>
          </cell>
          <cell r="D24">
            <v>40188.686537530259</v>
          </cell>
          <cell r="E24">
            <v>61577.676537530264</v>
          </cell>
          <cell r="F24">
            <v>44350.106537530257</v>
          </cell>
          <cell r="G24">
            <v>36070.106537530257</v>
          </cell>
          <cell r="H24">
            <v>45100.106537530257</v>
          </cell>
          <cell r="I24">
            <v>34540.106537530257</v>
          </cell>
          <cell r="J24">
            <v>287815.47576271184</v>
          </cell>
        </row>
        <row r="25">
          <cell r="B25" t="str">
            <v>2.5.3   Gastos de Representacion</v>
          </cell>
          <cell r="C25">
            <v>2200</v>
          </cell>
          <cell r="D25">
            <v>2200</v>
          </cell>
          <cell r="E25">
            <v>2200</v>
          </cell>
          <cell r="F25">
            <v>2200</v>
          </cell>
          <cell r="G25">
            <v>2200</v>
          </cell>
          <cell r="H25">
            <v>2000</v>
          </cell>
          <cell r="I25">
            <v>2000</v>
          </cell>
          <cell r="J25">
            <v>15000</v>
          </cell>
        </row>
        <row r="26">
          <cell r="B26" t="str">
            <v xml:space="preserve">2.5.4.1      Otros relacionados  a GIP (GIP) </v>
          </cell>
          <cell r="C26">
            <v>19140.677966101695</v>
          </cell>
          <cell r="D26">
            <v>19140.677966101695</v>
          </cell>
          <cell r="E26">
            <v>19140.677966101695</v>
          </cell>
          <cell r="F26">
            <v>19140.677966101695</v>
          </cell>
          <cell r="G26">
            <v>19140.677966101695</v>
          </cell>
          <cell r="H26">
            <v>19140.677966101695</v>
          </cell>
          <cell r="I26">
            <v>19140.677966101695</v>
          </cell>
          <cell r="J26">
            <v>133984.74576271186</v>
          </cell>
        </row>
        <row r="27">
          <cell r="B27" t="str">
            <v>2.5.4.2      Otros no relacionados a GIP</v>
          </cell>
          <cell r="C27">
            <v>18485.398305084746</v>
          </cell>
          <cell r="D27">
            <v>41723.728813559326</v>
          </cell>
          <cell r="E27">
            <v>34380</v>
          </cell>
          <cell r="F27">
            <v>24920</v>
          </cell>
          <cell r="G27">
            <v>29020</v>
          </cell>
          <cell r="H27">
            <v>26691.186440677964</v>
          </cell>
          <cell r="I27">
            <v>23920</v>
          </cell>
          <cell r="J27">
            <v>199140.31355932204</v>
          </cell>
        </row>
        <row r="28">
          <cell r="B28" t="str">
            <v xml:space="preserve">2.6  Gastos Financieros               </v>
          </cell>
          <cell r="C28">
            <v>711317.41045931377</v>
          </cell>
          <cell r="D28">
            <v>711317.41045931377</v>
          </cell>
          <cell r="E28">
            <v>711317.41045931377</v>
          </cell>
          <cell r="F28">
            <v>711317.41045931377</v>
          </cell>
          <cell r="G28">
            <v>711317.41045931377</v>
          </cell>
          <cell r="H28">
            <v>711317.41045931377</v>
          </cell>
          <cell r="I28">
            <v>711317.41045931377</v>
          </cell>
          <cell r="J28">
            <v>4979221.8732151957</v>
          </cell>
        </row>
        <row r="29">
          <cell r="B29" t="str">
            <v>2.7  Otros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2072424.0799999998</v>
          </cell>
          <cell r="J29">
            <v>2072424.0799999998</v>
          </cell>
        </row>
        <row r="30">
          <cell r="B30" t="str">
            <v>3.1.2    Gastos de capital no ligados a proyectos</v>
          </cell>
          <cell r="C30">
            <v>102306.69491525425</v>
          </cell>
          <cell r="D30">
            <v>335825.58474576275</v>
          </cell>
          <cell r="E30">
            <v>579983.89830508479</v>
          </cell>
          <cell r="F30">
            <v>307966.10169491527</v>
          </cell>
          <cell r="G30">
            <v>316362.71186440683</v>
          </cell>
          <cell r="H30">
            <v>25423.728813559323</v>
          </cell>
          <cell r="I30">
            <v>120194.57627118645</v>
          </cell>
          <cell r="J30">
            <v>1788063.2966101696</v>
          </cell>
        </row>
        <row r="31">
          <cell r="B31" t="str">
            <v>Total general</v>
          </cell>
          <cell r="C31">
            <v>1557775.6202510549</v>
          </cell>
          <cell r="D31">
            <v>2117335.8300743261</v>
          </cell>
          <cell r="E31">
            <v>2743581.2576166987</v>
          </cell>
          <cell r="F31">
            <v>2237396.8701590714</v>
          </cell>
          <cell r="G31">
            <v>1805196.558226868</v>
          </cell>
          <cell r="H31">
            <v>1639219.4726336477</v>
          </cell>
          <cell r="I31">
            <v>4246513.4872099189</v>
          </cell>
          <cell r="J31">
            <v>16347019.096171586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</sheetData>
      <sheetData sheetId="22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FA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2.1.1   Insumos y suministros</v>
          </cell>
          <cell r="C6">
            <v>1500</v>
          </cell>
          <cell r="D6">
            <v>1500</v>
          </cell>
          <cell r="E6">
            <v>1500</v>
          </cell>
          <cell r="F6">
            <v>1500</v>
          </cell>
          <cell r="G6">
            <v>1500</v>
          </cell>
          <cell r="H6">
            <v>1500</v>
          </cell>
          <cell r="I6">
            <v>1500</v>
          </cell>
          <cell r="J6">
            <v>10500</v>
          </cell>
        </row>
        <row r="7">
          <cell r="B7" t="str">
            <v>2.1.2   Combustibles y lubricantes</v>
          </cell>
          <cell r="C7">
            <v>7300</v>
          </cell>
          <cell r="D7">
            <v>7300</v>
          </cell>
          <cell r="E7">
            <v>7300</v>
          </cell>
          <cell r="F7">
            <v>7300</v>
          </cell>
          <cell r="G7">
            <v>7300</v>
          </cell>
          <cell r="H7">
            <v>7300</v>
          </cell>
          <cell r="I7">
            <v>7300</v>
          </cell>
          <cell r="J7">
            <v>51100</v>
          </cell>
        </row>
        <row r="8">
          <cell r="B8" t="str">
            <v>2.3.2  Tarifas de servicios publicos</v>
          </cell>
          <cell r="C8">
            <v>22432.1325</v>
          </cell>
          <cell r="D8">
            <v>22432.1325</v>
          </cell>
          <cell r="E8">
            <v>22432.1325</v>
          </cell>
          <cell r="F8">
            <v>22432.1325</v>
          </cell>
          <cell r="G8">
            <v>22432.1325</v>
          </cell>
          <cell r="H8">
            <v>22432.1325</v>
          </cell>
          <cell r="I8">
            <v>22432.1325</v>
          </cell>
          <cell r="J8">
            <v>157024.92749999999</v>
          </cell>
        </row>
        <row r="9">
          <cell r="B9" t="str">
            <v>2.3.3.4      Otros servicios no personales  (GIP)</v>
          </cell>
          <cell r="C9">
            <v>7000</v>
          </cell>
          <cell r="D9">
            <v>15000</v>
          </cell>
          <cell r="E9">
            <v>15000</v>
          </cell>
          <cell r="F9">
            <v>15000</v>
          </cell>
          <cell r="G9">
            <v>15000</v>
          </cell>
          <cell r="H9">
            <v>15000</v>
          </cell>
          <cell r="I9">
            <v>15000</v>
          </cell>
          <cell r="J9">
            <v>97000</v>
          </cell>
        </row>
        <row r="10">
          <cell r="B10" t="str">
            <v>2.3.4  Mantenimiento y Reparacion</v>
          </cell>
          <cell r="C10">
            <v>8500</v>
          </cell>
          <cell r="D10">
            <v>8500</v>
          </cell>
          <cell r="E10">
            <v>8500</v>
          </cell>
          <cell r="F10">
            <v>8500</v>
          </cell>
          <cell r="G10">
            <v>8500</v>
          </cell>
          <cell r="H10">
            <v>8500</v>
          </cell>
          <cell r="I10">
            <v>8500</v>
          </cell>
          <cell r="J10">
            <v>59500</v>
          </cell>
        </row>
        <row r="11">
          <cell r="B11" t="str">
            <v>2.3.5   Alquileres</v>
          </cell>
          <cell r="C11">
            <v>6000</v>
          </cell>
          <cell r="D11">
            <v>6000</v>
          </cell>
          <cell r="E11">
            <v>6000</v>
          </cell>
          <cell r="F11">
            <v>6000</v>
          </cell>
          <cell r="G11">
            <v>6000</v>
          </cell>
          <cell r="H11">
            <v>6000</v>
          </cell>
          <cell r="I11">
            <v>6000</v>
          </cell>
          <cell r="J11">
            <v>42000</v>
          </cell>
        </row>
        <row r="12">
          <cell r="B12" t="str">
            <v>2.3.6.1      Vigilancia  (GIP)</v>
          </cell>
          <cell r="C12">
            <v>45244.229999999996</v>
          </cell>
          <cell r="D12">
            <v>35689.589999999997</v>
          </cell>
          <cell r="E12">
            <v>35689.589999999997</v>
          </cell>
          <cell r="F12">
            <v>35689.589999999997</v>
          </cell>
          <cell r="G12">
            <v>35689.589999999997</v>
          </cell>
          <cell r="H12">
            <v>35689.589999999997</v>
          </cell>
          <cell r="I12">
            <v>35689.589999999997</v>
          </cell>
          <cell r="J12">
            <v>259381.77000000002</v>
          </cell>
        </row>
        <row r="13">
          <cell r="B13" t="str">
            <v>2.3.6.3      Limpieza (GIP)</v>
          </cell>
          <cell r="C13">
            <v>1450</v>
          </cell>
          <cell r="D13">
            <v>1450</v>
          </cell>
          <cell r="E13">
            <v>1450</v>
          </cell>
          <cell r="F13">
            <v>1450</v>
          </cell>
          <cell r="G13">
            <v>1450</v>
          </cell>
          <cell r="H13">
            <v>1450</v>
          </cell>
          <cell r="I13">
            <v>1450</v>
          </cell>
          <cell r="J13">
            <v>10150</v>
          </cell>
        </row>
        <row r="14">
          <cell r="B14" t="str">
            <v>2.3.8.4      Otros no relacionados  a GIP</v>
          </cell>
          <cell r="C14">
            <v>59230.41</v>
          </cell>
          <cell r="D14">
            <v>43979.61</v>
          </cell>
          <cell r="E14">
            <v>44179.61</v>
          </cell>
          <cell r="F14">
            <v>44179.61</v>
          </cell>
          <cell r="G14">
            <v>43979.61</v>
          </cell>
          <cell r="H14">
            <v>44179.61</v>
          </cell>
          <cell r="I14">
            <v>43979.61</v>
          </cell>
          <cell r="J14">
            <v>323708.06999999995</v>
          </cell>
        </row>
        <row r="15">
          <cell r="B15" t="str">
            <v>2.5.2   Viaticos (GIP)</v>
          </cell>
          <cell r="C15">
            <v>9340</v>
          </cell>
          <cell r="D15">
            <v>9340</v>
          </cell>
          <cell r="E15">
            <v>9340</v>
          </cell>
          <cell r="F15">
            <v>9340</v>
          </cell>
          <cell r="G15">
            <v>9340</v>
          </cell>
          <cell r="H15">
            <v>9340</v>
          </cell>
          <cell r="I15">
            <v>9340</v>
          </cell>
          <cell r="J15">
            <v>65380</v>
          </cell>
        </row>
        <row r="16">
          <cell r="B16" t="str">
            <v>2.5.4.2      Otros no relacionados a GIP</v>
          </cell>
          <cell r="C16">
            <v>30500</v>
          </cell>
          <cell r="D16">
            <v>94000</v>
          </cell>
          <cell r="E16">
            <v>142500</v>
          </cell>
          <cell r="F16">
            <v>90500</v>
          </cell>
          <cell r="G16">
            <v>72000</v>
          </cell>
          <cell r="H16">
            <v>32500</v>
          </cell>
          <cell r="I16">
            <v>32500</v>
          </cell>
          <cell r="J16">
            <v>494500</v>
          </cell>
        </row>
        <row r="17">
          <cell r="B17" t="str">
            <v xml:space="preserve">2.6  Gastos Financieros               </v>
          </cell>
          <cell r="C17">
            <v>7788</v>
          </cell>
          <cell r="D17">
            <v>7788</v>
          </cell>
          <cell r="E17">
            <v>7788</v>
          </cell>
          <cell r="F17">
            <v>7788</v>
          </cell>
          <cell r="G17">
            <v>7788</v>
          </cell>
          <cell r="H17">
            <v>7788</v>
          </cell>
          <cell r="I17">
            <v>7788</v>
          </cell>
          <cell r="J17">
            <v>54516</v>
          </cell>
        </row>
        <row r="18">
          <cell r="B18" t="str">
            <v>3.3  Otros</v>
          </cell>
          <cell r="C18">
            <v>880662.31</v>
          </cell>
          <cell r="D18">
            <v>1180711.7782482067</v>
          </cell>
          <cell r="E18">
            <v>1055435.55</v>
          </cell>
          <cell r="F18">
            <v>2466177.4333333331</v>
          </cell>
          <cell r="G18">
            <v>13267290.607317107</v>
          </cell>
          <cell r="H18">
            <v>4325988.5414495589</v>
          </cell>
          <cell r="I18">
            <v>11222829.956566667</v>
          </cell>
          <cell r="J18">
            <v>34399096.176914878</v>
          </cell>
        </row>
        <row r="19">
          <cell r="B19" t="str">
            <v>Total general</v>
          </cell>
          <cell r="C19">
            <v>1086947.0825</v>
          </cell>
          <cell r="D19">
            <v>1433691.1107482067</v>
          </cell>
          <cell r="E19">
            <v>1357114.8825000001</v>
          </cell>
          <cell r="F19">
            <v>2715856.7658333331</v>
          </cell>
          <cell r="G19">
            <v>13498269.939817106</v>
          </cell>
          <cell r="H19">
            <v>4517667.8739495594</v>
          </cell>
          <cell r="I19">
            <v>11414309.289066667</v>
          </cell>
          <cell r="J19">
            <v>36023856.944414876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3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PI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2.1.2   Combustibles y lubricantes</v>
          </cell>
          <cell r="C6">
            <v>300</v>
          </cell>
          <cell r="D6">
            <v>300</v>
          </cell>
          <cell r="E6">
            <v>300</v>
          </cell>
          <cell r="F6">
            <v>300</v>
          </cell>
          <cell r="G6">
            <v>300</v>
          </cell>
          <cell r="H6">
            <v>300</v>
          </cell>
          <cell r="I6">
            <v>300</v>
          </cell>
          <cell r="J6">
            <v>2100</v>
          </cell>
        </row>
        <row r="7">
          <cell r="B7" t="str">
            <v>2.3.3.3      Asesorias (GIP)</v>
          </cell>
          <cell r="C7">
            <v>0</v>
          </cell>
          <cell r="D7">
            <v>0</v>
          </cell>
          <cell r="E7">
            <v>75000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75000</v>
          </cell>
        </row>
        <row r="8">
          <cell r="B8" t="str">
            <v>2.3.3.4      Otros servicios no personales  (GIP)</v>
          </cell>
          <cell r="C8">
            <v>18500</v>
          </cell>
          <cell r="D8">
            <v>18500</v>
          </cell>
          <cell r="E8">
            <v>18500</v>
          </cell>
          <cell r="F8">
            <v>18500</v>
          </cell>
          <cell r="G8">
            <v>18500</v>
          </cell>
          <cell r="H8">
            <v>18500</v>
          </cell>
          <cell r="I8">
            <v>18500</v>
          </cell>
          <cell r="J8">
            <v>129500</v>
          </cell>
        </row>
        <row r="9">
          <cell r="B9" t="str">
            <v>2.3.5   Alquileres</v>
          </cell>
          <cell r="C9">
            <v>4000</v>
          </cell>
          <cell r="D9">
            <v>4000</v>
          </cell>
          <cell r="E9">
            <v>4000</v>
          </cell>
          <cell r="F9">
            <v>4000</v>
          </cell>
          <cell r="G9">
            <v>4000</v>
          </cell>
          <cell r="H9">
            <v>4000</v>
          </cell>
          <cell r="I9">
            <v>4000</v>
          </cell>
          <cell r="J9">
            <v>28000</v>
          </cell>
        </row>
        <row r="10">
          <cell r="B10" t="str">
            <v>2.3.8.4      Otros no relacionados  a GIP</v>
          </cell>
          <cell r="C10">
            <v>8000</v>
          </cell>
          <cell r="D10">
            <v>8000</v>
          </cell>
          <cell r="E10">
            <v>8000</v>
          </cell>
          <cell r="F10">
            <v>8000</v>
          </cell>
          <cell r="G10">
            <v>8000</v>
          </cell>
          <cell r="H10">
            <v>8000</v>
          </cell>
          <cell r="I10">
            <v>8000</v>
          </cell>
          <cell r="J10">
            <v>56000</v>
          </cell>
        </row>
        <row r="11">
          <cell r="B11" t="str">
            <v>2.5.2   Viaticos (GIP)</v>
          </cell>
          <cell r="C11">
            <v>5450</v>
          </cell>
          <cell r="D11">
            <v>5450</v>
          </cell>
          <cell r="E11">
            <v>5450</v>
          </cell>
          <cell r="F11">
            <v>5450</v>
          </cell>
          <cell r="G11">
            <v>5450</v>
          </cell>
          <cell r="H11">
            <v>5450</v>
          </cell>
          <cell r="I11">
            <v>5450</v>
          </cell>
          <cell r="J11">
            <v>38150</v>
          </cell>
        </row>
        <row r="12">
          <cell r="B12" t="str">
            <v>2.5.4.2      Otros no relacionados a GIP</v>
          </cell>
          <cell r="C12">
            <v>14250</v>
          </cell>
          <cell r="D12">
            <v>14250</v>
          </cell>
          <cell r="E12">
            <v>14250</v>
          </cell>
          <cell r="F12">
            <v>14250</v>
          </cell>
          <cell r="G12">
            <v>14250</v>
          </cell>
          <cell r="H12">
            <v>14250</v>
          </cell>
          <cell r="I12">
            <v>14250</v>
          </cell>
          <cell r="J12">
            <v>99750</v>
          </cell>
        </row>
        <row r="13">
          <cell r="B13" t="str">
            <v>Total general</v>
          </cell>
          <cell r="C13">
            <v>50500</v>
          </cell>
          <cell r="D13">
            <v>50500</v>
          </cell>
          <cell r="E13">
            <v>125500</v>
          </cell>
          <cell r="F13">
            <v>50500</v>
          </cell>
          <cell r="G13">
            <v>50500</v>
          </cell>
          <cell r="H13">
            <v>50500</v>
          </cell>
          <cell r="I13">
            <v>50500</v>
          </cell>
          <cell r="J13">
            <v>428500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4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EC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2.3.8.4      Otros no relacionados  a GIP</v>
          </cell>
          <cell r="C6">
            <v>50684.51</v>
          </cell>
          <cell r="D6">
            <v>201440.576</v>
          </cell>
          <cell r="E6">
            <v>206084.15999999997</v>
          </cell>
          <cell r="F6">
            <v>293527.40000000002</v>
          </cell>
          <cell r="G6">
            <v>224864.5625</v>
          </cell>
          <cell r="H6">
            <v>176612.4375</v>
          </cell>
          <cell r="I6">
            <v>57730</v>
          </cell>
          <cell r="J6">
            <v>1210943.6460000002</v>
          </cell>
        </row>
        <row r="7">
          <cell r="B7" t="str">
            <v>2.5.2   Viaticos (GIP)</v>
          </cell>
          <cell r="C7">
            <v>5060</v>
          </cell>
          <cell r="D7">
            <v>5060</v>
          </cell>
          <cell r="E7">
            <v>5060</v>
          </cell>
          <cell r="F7">
            <v>5060</v>
          </cell>
          <cell r="G7">
            <v>5060</v>
          </cell>
          <cell r="H7">
            <v>5060</v>
          </cell>
          <cell r="I7">
            <v>5060</v>
          </cell>
          <cell r="J7">
            <v>35420</v>
          </cell>
        </row>
        <row r="8">
          <cell r="B8" t="str">
            <v xml:space="preserve">2.6  Gastos Financieros               </v>
          </cell>
          <cell r="C8">
            <v>500</v>
          </cell>
          <cell r="D8">
            <v>500</v>
          </cell>
          <cell r="E8">
            <v>500</v>
          </cell>
          <cell r="F8">
            <v>500</v>
          </cell>
          <cell r="G8">
            <v>500</v>
          </cell>
          <cell r="H8">
            <v>500</v>
          </cell>
          <cell r="I8">
            <v>500</v>
          </cell>
          <cell r="J8">
            <v>3500</v>
          </cell>
        </row>
        <row r="9">
          <cell r="B9" t="str">
            <v>Total general</v>
          </cell>
          <cell r="C9">
            <v>56244.51</v>
          </cell>
          <cell r="D9">
            <v>207000.576</v>
          </cell>
          <cell r="E9">
            <v>211644.15999999997</v>
          </cell>
          <cell r="F9">
            <v>299087.40000000002</v>
          </cell>
          <cell r="G9">
            <v>230424.5625</v>
          </cell>
          <cell r="H9">
            <v>182172.4375</v>
          </cell>
          <cell r="I9">
            <v>63290</v>
          </cell>
          <cell r="J9">
            <v>1249863.6460000002</v>
          </cell>
        </row>
        <row r="10"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5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PA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2.1.2   Combustibles y lubricantes</v>
          </cell>
          <cell r="C6">
            <v>500</v>
          </cell>
          <cell r="D6">
            <v>500</v>
          </cell>
          <cell r="E6">
            <v>500</v>
          </cell>
          <cell r="F6">
            <v>500</v>
          </cell>
          <cell r="G6">
            <v>500</v>
          </cell>
          <cell r="H6">
            <v>500</v>
          </cell>
          <cell r="I6">
            <v>500</v>
          </cell>
          <cell r="J6">
            <v>3500</v>
          </cell>
        </row>
        <row r="7">
          <cell r="B7" t="str">
            <v>2.3.3.4      Otros servicios no personales  (GIP)</v>
          </cell>
          <cell r="C7">
            <v>4000</v>
          </cell>
          <cell r="D7">
            <v>4000</v>
          </cell>
          <cell r="E7">
            <v>4000</v>
          </cell>
          <cell r="F7">
            <v>4000</v>
          </cell>
          <cell r="G7">
            <v>4000</v>
          </cell>
          <cell r="H7">
            <v>4000</v>
          </cell>
          <cell r="I7">
            <v>4000</v>
          </cell>
          <cell r="J7">
            <v>28000</v>
          </cell>
        </row>
        <row r="8">
          <cell r="B8" t="str">
            <v>2.3.4  Mantenimiento y Reparacion</v>
          </cell>
          <cell r="C8">
            <v>1900</v>
          </cell>
          <cell r="D8">
            <v>1900</v>
          </cell>
          <cell r="E8">
            <v>1900</v>
          </cell>
          <cell r="F8">
            <v>1900</v>
          </cell>
          <cell r="G8">
            <v>1900</v>
          </cell>
          <cell r="H8">
            <v>1900</v>
          </cell>
          <cell r="I8">
            <v>1900</v>
          </cell>
          <cell r="J8">
            <v>13300</v>
          </cell>
        </row>
        <row r="9">
          <cell r="B9" t="str">
            <v>2.3.5   Alquileres</v>
          </cell>
          <cell r="C9">
            <v>2250</v>
          </cell>
          <cell r="D9">
            <v>2250</v>
          </cell>
          <cell r="E9">
            <v>2250</v>
          </cell>
          <cell r="F9">
            <v>2250</v>
          </cell>
          <cell r="G9">
            <v>2250</v>
          </cell>
          <cell r="H9">
            <v>2250</v>
          </cell>
          <cell r="I9">
            <v>2250</v>
          </cell>
          <cell r="J9">
            <v>15750</v>
          </cell>
        </row>
        <row r="10">
          <cell r="B10" t="str">
            <v>2.3.8.4      Otros no relacionados  a GIP</v>
          </cell>
          <cell r="C10">
            <v>23307.599999999999</v>
          </cell>
          <cell r="D10">
            <v>19244.900000000001</v>
          </cell>
          <cell r="E10">
            <v>19544.900000000001</v>
          </cell>
          <cell r="F10">
            <v>19544.900000000001</v>
          </cell>
          <cell r="G10">
            <v>19244.900000000001</v>
          </cell>
          <cell r="H10">
            <v>19544.900000000001</v>
          </cell>
          <cell r="I10">
            <v>19244.900000000001</v>
          </cell>
          <cell r="J10">
            <v>139677</v>
          </cell>
        </row>
        <row r="11">
          <cell r="B11" t="str">
            <v>2.5.2   Viaticos (GIP)</v>
          </cell>
          <cell r="C11">
            <v>14580</v>
          </cell>
          <cell r="D11">
            <v>14580</v>
          </cell>
          <cell r="E11">
            <v>14580</v>
          </cell>
          <cell r="F11">
            <v>14580</v>
          </cell>
          <cell r="G11">
            <v>14580</v>
          </cell>
          <cell r="H11">
            <v>14580</v>
          </cell>
          <cell r="I11">
            <v>14580</v>
          </cell>
          <cell r="J11">
            <v>102060</v>
          </cell>
        </row>
        <row r="12">
          <cell r="B12" t="str">
            <v>2.5.4.2      Otros no relacionados a GIP</v>
          </cell>
          <cell r="C12">
            <v>15200</v>
          </cell>
          <cell r="D12">
            <v>35400</v>
          </cell>
          <cell r="E12">
            <v>34600</v>
          </cell>
          <cell r="F12">
            <v>43800</v>
          </cell>
          <cell r="G12">
            <v>30400</v>
          </cell>
          <cell r="H12">
            <v>29600</v>
          </cell>
          <cell r="I12">
            <v>30800</v>
          </cell>
          <cell r="J12">
            <v>219800</v>
          </cell>
        </row>
        <row r="13">
          <cell r="B13" t="str">
            <v xml:space="preserve">2.6  Gastos Financieros               </v>
          </cell>
          <cell r="C13">
            <v>6608</v>
          </cell>
          <cell r="D13">
            <v>6608</v>
          </cell>
          <cell r="E13">
            <v>6608</v>
          </cell>
          <cell r="F13">
            <v>6608</v>
          </cell>
          <cell r="G13">
            <v>6608</v>
          </cell>
          <cell r="H13">
            <v>6608</v>
          </cell>
          <cell r="I13">
            <v>6608</v>
          </cell>
          <cell r="J13">
            <v>46256</v>
          </cell>
        </row>
        <row r="14">
          <cell r="B14" t="str">
            <v>3.3  Otros</v>
          </cell>
          <cell r="C14">
            <v>1037276.142</v>
          </cell>
          <cell r="D14">
            <v>811165.14611666673</v>
          </cell>
          <cell r="E14">
            <v>752519.64000000013</v>
          </cell>
          <cell r="F14">
            <v>1133369.8785000001</v>
          </cell>
          <cell r="G14">
            <v>1317933.7844666669</v>
          </cell>
          <cell r="H14">
            <v>2179551.1453</v>
          </cell>
          <cell r="I14">
            <v>1681676.9105666666</v>
          </cell>
          <cell r="J14">
            <v>8913492.6469500009</v>
          </cell>
        </row>
        <row r="15">
          <cell r="B15" t="str">
            <v>Total general</v>
          </cell>
          <cell r="C15">
            <v>1105621.7420000001</v>
          </cell>
          <cell r="D15">
            <v>895648.04611666675</v>
          </cell>
          <cell r="E15">
            <v>836502.54000000015</v>
          </cell>
          <cell r="F15">
            <v>1226552.7785</v>
          </cell>
          <cell r="G15">
            <v>1397416.6844666668</v>
          </cell>
          <cell r="H15">
            <v>2258534.0452999999</v>
          </cell>
          <cell r="I15">
            <v>1761559.8105666665</v>
          </cell>
          <cell r="J15">
            <v>9481835.6469500009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6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FM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2.1.2   Combustibles y lubricantes</v>
          </cell>
          <cell r="C6">
            <v>500</v>
          </cell>
          <cell r="D6">
            <v>500</v>
          </cell>
          <cell r="E6">
            <v>500</v>
          </cell>
          <cell r="F6">
            <v>500</v>
          </cell>
          <cell r="G6">
            <v>500</v>
          </cell>
          <cell r="H6">
            <v>500</v>
          </cell>
          <cell r="I6">
            <v>500</v>
          </cell>
          <cell r="J6">
            <v>3500</v>
          </cell>
        </row>
        <row r="7">
          <cell r="B7" t="str">
            <v>2.5.2   Viaticos (GIP)</v>
          </cell>
          <cell r="C7">
            <v>5460</v>
          </cell>
          <cell r="D7">
            <v>5460</v>
          </cell>
          <cell r="E7">
            <v>5460</v>
          </cell>
          <cell r="F7">
            <v>5460</v>
          </cell>
          <cell r="G7">
            <v>5460</v>
          </cell>
          <cell r="H7">
            <v>5460</v>
          </cell>
          <cell r="I7">
            <v>5460</v>
          </cell>
          <cell r="J7">
            <v>38220</v>
          </cell>
        </row>
        <row r="8">
          <cell r="B8" t="str">
            <v>2.5.4.2      Otros no relacionados a GIP</v>
          </cell>
          <cell r="C8">
            <v>0</v>
          </cell>
          <cell r="D8">
            <v>0</v>
          </cell>
          <cell r="E8">
            <v>6000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6000</v>
          </cell>
        </row>
        <row r="9">
          <cell r="B9" t="str">
            <v xml:space="preserve">2.6  Gastos Financieros               </v>
          </cell>
          <cell r="C9">
            <v>3776</v>
          </cell>
          <cell r="D9">
            <v>3776</v>
          </cell>
          <cell r="E9">
            <v>3776</v>
          </cell>
          <cell r="F9">
            <v>3776</v>
          </cell>
          <cell r="G9">
            <v>3776</v>
          </cell>
          <cell r="H9">
            <v>3776</v>
          </cell>
          <cell r="I9">
            <v>3776</v>
          </cell>
          <cell r="J9">
            <v>26432</v>
          </cell>
        </row>
        <row r="10">
          <cell r="B10" t="str">
            <v>3.3  Otros</v>
          </cell>
          <cell r="C10">
            <v>31000</v>
          </cell>
          <cell r="D10">
            <v>36713.130000000005</v>
          </cell>
          <cell r="E10">
            <v>18826.2</v>
          </cell>
          <cell r="F10">
            <v>0</v>
          </cell>
          <cell r="G10">
            <v>288566.8</v>
          </cell>
          <cell r="H10">
            <v>119131</v>
          </cell>
          <cell r="I10">
            <v>25000</v>
          </cell>
          <cell r="J10">
            <v>519237.13</v>
          </cell>
        </row>
        <row r="11">
          <cell r="B11" t="str">
            <v>Total general</v>
          </cell>
          <cell r="C11">
            <v>40736</v>
          </cell>
          <cell r="D11">
            <v>46449.130000000005</v>
          </cell>
          <cell r="E11">
            <v>34562.199999999997</v>
          </cell>
          <cell r="F11">
            <v>9736</v>
          </cell>
          <cell r="G11">
            <v>298302.8</v>
          </cell>
          <cell r="H11">
            <v>128867</v>
          </cell>
          <cell r="I11">
            <v>34736</v>
          </cell>
          <cell r="J11">
            <v>593389.13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7">
        <row r="1">
          <cell r="B1" t="str">
            <v>S/N</v>
          </cell>
          <cell r="C1" t="str">
            <v>S</v>
          </cell>
        </row>
        <row r="2">
          <cell r="B2" t="str">
            <v>Fuente de Financiamiento</v>
          </cell>
          <cell r="C2" t="str">
            <v>CM</v>
          </cell>
        </row>
        <row r="4">
          <cell r="C4" t="str">
            <v>Valores</v>
          </cell>
          <cell r="E4">
            <v>0</v>
          </cell>
          <cell r="G4">
            <v>0</v>
          </cell>
        </row>
        <row r="5">
          <cell r="B5" t="str">
            <v>CLASIF</v>
          </cell>
          <cell r="C5" t="str">
            <v>Suma de Junio</v>
          </cell>
          <cell r="D5" t="str">
            <v>Suma de Julio</v>
          </cell>
          <cell r="E5" t="str">
            <v>Suma de Agosto</v>
          </cell>
          <cell r="F5" t="str">
            <v>Suma de Septiembre</v>
          </cell>
          <cell r="G5" t="str">
            <v>Suma de Octubre</v>
          </cell>
          <cell r="H5" t="str">
            <v>Suma de Noviembre</v>
          </cell>
          <cell r="I5" t="str">
            <v>Suma de Diciembre</v>
          </cell>
          <cell r="J5" t="str">
            <v>Suma de Total</v>
          </cell>
        </row>
        <row r="6">
          <cell r="B6" t="str">
            <v>2.3.3.2      Consultorias (GIP)</v>
          </cell>
          <cell r="C6">
            <v>0</v>
          </cell>
          <cell r="D6">
            <v>0</v>
          </cell>
          <cell r="E6">
            <v>400000</v>
          </cell>
          <cell r="F6">
            <v>0</v>
          </cell>
          <cell r="G6">
            <v>0</v>
          </cell>
          <cell r="H6">
            <v>50000</v>
          </cell>
          <cell r="I6">
            <v>0</v>
          </cell>
          <cell r="J6">
            <v>450000</v>
          </cell>
        </row>
        <row r="7">
          <cell r="B7" t="str">
            <v>2.3.5   Alquileres</v>
          </cell>
          <cell r="C7">
            <v>0</v>
          </cell>
          <cell r="D7">
            <v>3000</v>
          </cell>
          <cell r="E7">
            <v>0</v>
          </cell>
          <cell r="F7">
            <v>3000</v>
          </cell>
          <cell r="G7">
            <v>0</v>
          </cell>
          <cell r="H7">
            <v>3000</v>
          </cell>
          <cell r="I7">
            <v>0</v>
          </cell>
          <cell r="J7">
            <v>9000</v>
          </cell>
        </row>
        <row r="8">
          <cell r="B8" t="str">
            <v>2.5.2   Viaticos (GIP)</v>
          </cell>
          <cell r="C8">
            <v>0</v>
          </cell>
          <cell r="D8">
            <v>8000</v>
          </cell>
          <cell r="E8">
            <v>0</v>
          </cell>
          <cell r="F8">
            <v>8000</v>
          </cell>
          <cell r="G8">
            <v>0</v>
          </cell>
          <cell r="H8">
            <v>8000</v>
          </cell>
          <cell r="I8">
            <v>0</v>
          </cell>
          <cell r="J8">
            <v>24000</v>
          </cell>
        </row>
        <row r="9">
          <cell r="B9" t="str">
            <v xml:space="preserve">2.6  Gastos Financieros               </v>
          </cell>
          <cell r="C9">
            <v>3304</v>
          </cell>
          <cell r="D9">
            <v>3304</v>
          </cell>
          <cell r="E9">
            <v>3304</v>
          </cell>
          <cell r="F9">
            <v>3304</v>
          </cell>
          <cell r="G9">
            <v>3304</v>
          </cell>
          <cell r="H9">
            <v>3304</v>
          </cell>
          <cell r="I9">
            <v>3304</v>
          </cell>
          <cell r="J9">
            <v>23128</v>
          </cell>
        </row>
        <row r="10">
          <cell r="B10" t="str">
            <v>Total general</v>
          </cell>
          <cell r="C10">
            <v>3304</v>
          </cell>
          <cell r="D10">
            <v>14304</v>
          </cell>
          <cell r="E10">
            <v>403304</v>
          </cell>
          <cell r="F10">
            <v>14304</v>
          </cell>
          <cell r="G10">
            <v>3304</v>
          </cell>
          <cell r="H10">
            <v>64304</v>
          </cell>
          <cell r="I10">
            <v>3304</v>
          </cell>
          <cell r="J10">
            <v>506128</v>
          </cell>
        </row>
        <row r="11"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</row>
        <row r="12"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</row>
        <row r="13">
          <cell r="B13">
            <v>0</v>
          </cell>
          <cell r="C13">
            <v>0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</row>
        <row r="14">
          <cell r="B14">
            <v>0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</row>
        <row r="15">
          <cell r="B15">
            <v>0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</row>
        <row r="16"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>
            <v>0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  <row r="26"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</row>
        <row r="29"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</row>
        <row r="30"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</row>
        <row r="31">
          <cell r="B31">
            <v>0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</row>
        <row r="32"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</row>
        <row r="33"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</row>
        <row r="35"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</row>
        <row r="36">
          <cell r="B36">
            <v>0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</row>
        <row r="37">
          <cell r="B37">
            <v>0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</row>
        <row r="38"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</row>
        <row r="39"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</row>
        <row r="40">
          <cell r="B40">
            <v>0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B42">
            <v>0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  <row r="48"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</row>
        <row r="49"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8">
          <cell r="L8">
            <v>13002.86</v>
          </cell>
        </row>
      </sheetData>
      <sheetData sheetId="51"/>
      <sheetData sheetId="52"/>
      <sheetData sheetId="53"/>
      <sheetData sheetId="5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ilias"/>
      <sheetName val="Clientes"/>
      <sheetName val="CENTRAL ! OV"/>
      <sheetName val="Centrales Nuevas"/>
      <sheetName val="DATA 97, 98, 99 y 2000"/>
      <sheetName val="ESTADO DE CLIENTES"/>
      <sheetName val="MERIDIAN"/>
      <sheetName val="NORSTAR"/>
    </sheetNames>
    <sheetDataSet>
      <sheetData sheetId="0">
        <row r="1">
          <cell r="A1" t="str">
            <v>CODFAM</v>
          </cell>
          <cell r="B1" t="str">
            <v>NOMFAMILIA</v>
          </cell>
        </row>
        <row r="2">
          <cell r="A2" t="str">
            <v>0101</v>
          </cell>
          <cell r="B2" t="str">
            <v>AMERITEC</v>
          </cell>
        </row>
        <row r="3">
          <cell r="A3" t="str">
            <v>0102</v>
          </cell>
          <cell r="B3" t="str">
            <v>INSUMOS PARA INSTALACION</v>
          </cell>
        </row>
        <row r="4">
          <cell r="A4" t="str">
            <v>0103</v>
          </cell>
          <cell r="B4" t="str">
            <v>NEWBRIDGE - ACC</v>
          </cell>
        </row>
        <row r="5">
          <cell r="A5" t="str">
            <v>0104</v>
          </cell>
          <cell r="B5" t="str">
            <v>NEWBRIDGE - MAINSTREET</v>
          </cell>
        </row>
        <row r="6">
          <cell r="A6" t="str">
            <v>0105</v>
          </cell>
          <cell r="B6" t="str">
            <v>NEWBRIDGE - VIVID</v>
          </cell>
        </row>
        <row r="7">
          <cell r="A7" t="str">
            <v>0106</v>
          </cell>
          <cell r="B7" t="str">
            <v>NEWNEET</v>
          </cell>
        </row>
        <row r="8">
          <cell r="A8" t="str">
            <v>0107</v>
          </cell>
          <cell r="B8" t="str">
            <v>NOKIA</v>
          </cell>
        </row>
        <row r="9">
          <cell r="A9" t="str">
            <v>0108</v>
          </cell>
          <cell r="B9" t="str">
            <v>CELULAR</v>
          </cell>
        </row>
        <row r="10">
          <cell r="A10" t="str">
            <v>0109</v>
          </cell>
          <cell r="B10" t="str">
            <v>NORDX/CDT-IBDN</v>
          </cell>
        </row>
        <row r="11">
          <cell r="A11" t="str">
            <v>0110</v>
          </cell>
          <cell r="B11" t="str">
            <v>NORTHERN - MERIDIAN</v>
          </cell>
        </row>
        <row r="12">
          <cell r="A12" t="str">
            <v>0111</v>
          </cell>
          <cell r="B12" t="str">
            <v>NORTHERN - NORSTAR</v>
          </cell>
        </row>
        <row r="13">
          <cell r="A13" t="str">
            <v>0112</v>
          </cell>
          <cell r="B13" t="str">
            <v>NORTHERN - SL1</v>
          </cell>
        </row>
        <row r="14">
          <cell r="A14" t="str">
            <v>0113</v>
          </cell>
          <cell r="B14" t="str">
            <v>PPC</v>
          </cell>
        </row>
        <row r="15">
          <cell r="A15" t="str">
            <v>0114</v>
          </cell>
          <cell r="B15" t="str">
            <v>PROTEL (TELEFONOS PUBLICOS)</v>
          </cell>
        </row>
        <row r="16">
          <cell r="A16" t="str">
            <v>0115</v>
          </cell>
          <cell r="B16" t="str">
            <v>SCIENTIFIC ATLANTA</v>
          </cell>
        </row>
        <row r="17">
          <cell r="A17" t="str">
            <v>0116</v>
          </cell>
          <cell r="B17" t="str">
            <v>SRTELECOM</v>
          </cell>
        </row>
        <row r="18">
          <cell r="A18" t="str">
            <v>0117</v>
          </cell>
          <cell r="B18" t="str">
            <v>TELULAR</v>
          </cell>
        </row>
        <row r="19">
          <cell r="A19" t="str">
            <v>0118</v>
          </cell>
          <cell r="B19" t="str">
            <v>VTEL (VIDEOCONFERENCIA)</v>
          </cell>
        </row>
        <row r="20">
          <cell r="A20" t="str">
            <v>0119</v>
          </cell>
          <cell r="B20" t="str">
            <v>WPT</v>
          </cell>
        </row>
        <row r="21">
          <cell r="A21" t="str">
            <v>0120</v>
          </cell>
          <cell r="B21" t="str">
            <v>DIGITAL TRANSMISION SYSTEM</v>
          </cell>
        </row>
        <row r="22">
          <cell r="A22" t="str">
            <v>0121</v>
          </cell>
          <cell r="B22" t="str">
            <v>NEXUS - PANDUIT</v>
          </cell>
        </row>
        <row r="23">
          <cell r="A23" t="str">
            <v>0122</v>
          </cell>
          <cell r="B23" t="str">
            <v>3COM</v>
          </cell>
        </row>
        <row r="24">
          <cell r="A24" t="str">
            <v>0123</v>
          </cell>
          <cell r="B24" t="str">
            <v>VITACOM</v>
          </cell>
        </row>
        <row r="25">
          <cell r="A25" t="str">
            <v>0124</v>
          </cell>
          <cell r="B25" t="str">
            <v>NORTHEN - COMPANION</v>
          </cell>
        </row>
        <row r="26">
          <cell r="A26" t="str">
            <v>0125</v>
          </cell>
          <cell r="B26" t="str">
            <v>NORTHERN - MAX - LINK - CCR</v>
          </cell>
        </row>
        <row r="27">
          <cell r="A27" t="str">
            <v>0127</v>
          </cell>
          <cell r="B27" t="str">
            <v>IDS</v>
          </cell>
        </row>
        <row r="28">
          <cell r="A28" t="str">
            <v>0128</v>
          </cell>
          <cell r="B28" t="str">
            <v>TECNOPHONE</v>
          </cell>
        </row>
        <row r="29">
          <cell r="A29" t="str">
            <v>0129</v>
          </cell>
          <cell r="B29" t="str">
            <v>TRANE</v>
          </cell>
        </row>
        <row r="30">
          <cell r="A30" t="str">
            <v>0130</v>
          </cell>
          <cell r="B30" t="str">
            <v>NEWBRIDGE - WEST END</v>
          </cell>
        </row>
        <row r="31">
          <cell r="A31" t="str">
            <v>0131</v>
          </cell>
          <cell r="B31" t="str">
            <v>POLYCOM</v>
          </cell>
        </row>
        <row r="32">
          <cell r="A32" t="str">
            <v>0132</v>
          </cell>
          <cell r="B32" t="str">
            <v>IVR</v>
          </cell>
        </row>
        <row r="33">
          <cell r="A33" t="str">
            <v>0133</v>
          </cell>
          <cell r="B33" t="str">
            <v>NORTHERN-MERCATOR</v>
          </cell>
        </row>
        <row r="34">
          <cell r="A34" t="str">
            <v>0134</v>
          </cell>
          <cell r="B34" t="str">
            <v>NORTHERN-SDH</v>
          </cell>
        </row>
        <row r="35">
          <cell r="A35" t="str">
            <v>0135</v>
          </cell>
          <cell r="B35" t="str">
            <v>MULTIPOINT NETWORKS</v>
          </cell>
        </row>
        <row r="36">
          <cell r="A36" t="str">
            <v>0136</v>
          </cell>
          <cell r="B36" t="str">
            <v>NORTECH</v>
          </cell>
        </row>
        <row r="37">
          <cell r="A37" t="str">
            <v>0137</v>
          </cell>
          <cell r="B37" t="str">
            <v>TICINO</v>
          </cell>
        </row>
        <row r="38">
          <cell r="A38" t="str">
            <v>0138</v>
          </cell>
          <cell r="B38" t="str">
            <v>ESNATECH</v>
          </cell>
        </row>
        <row r="39">
          <cell r="A39" t="str">
            <v>0139</v>
          </cell>
          <cell r="B39" t="str">
            <v>DIALOGIC CORPORATION</v>
          </cell>
        </row>
        <row r="40">
          <cell r="A40" t="str">
            <v>0140</v>
          </cell>
          <cell r="B40" t="str">
            <v>ERMEZ HARD &amp; SOFT</v>
          </cell>
        </row>
        <row r="41">
          <cell r="A41" t="str">
            <v>0141</v>
          </cell>
          <cell r="B41" t="str">
            <v>TELEXIS VIANET</v>
          </cell>
        </row>
        <row r="42">
          <cell r="A42" t="str">
            <v>0142</v>
          </cell>
          <cell r="B42" t="str">
            <v>LOOP EXTENDER</v>
          </cell>
        </row>
        <row r="43">
          <cell r="A43" t="str">
            <v>0143</v>
          </cell>
          <cell r="B43" t="str">
            <v>OTROS ARTICULOS PARA LA VENTA</v>
          </cell>
        </row>
        <row r="44">
          <cell r="A44" t="str">
            <v>0144</v>
          </cell>
          <cell r="B44" t="str">
            <v>MER COMMUNICATION SYSTEMS DE MEXICO S.A. DE C.V.</v>
          </cell>
        </row>
        <row r="45">
          <cell r="A45" t="str">
            <v>0145</v>
          </cell>
          <cell r="B45" t="str">
            <v>DSC COMMUNICATIONS CORPORATION</v>
          </cell>
        </row>
        <row r="46">
          <cell r="A46" t="str">
            <v>0146</v>
          </cell>
          <cell r="B46" t="str">
            <v>ACER</v>
          </cell>
        </row>
        <row r="47">
          <cell r="A47" t="str">
            <v>0147</v>
          </cell>
          <cell r="B47" t="str">
            <v>CANOEA PERKINS CORPORATION</v>
          </cell>
        </row>
        <row r="48">
          <cell r="A48" t="str">
            <v>0148</v>
          </cell>
          <cell r="B48" t="str">
            <v>TELESWITCH TELECOMMUNICATIONS</v>
          </cell>
        </row>
        <row r="49">
          <cell r="A49" t="str">
            <v>0149</v>
          </cell>
          <cell r="B49" t="str">
            <v>SPECIALIZED PRODUCTS COMPANY</v>
          </cell>
        </row>
        <row r="50">
          <cell r="A50" t="str">
            <v>0150</v>
          </cell>
          <cell r="B50" t="str">
            <v>DAKTRONICS, INC.</v>
          </cell>
        </row>
        <row r="51">
          <cell r="A51" t="str">
            <v>0151</v>
          </cell>
          <cell r="B51" t="str">
            <v>TRIMBLE NAVIGATION LIMITED</v>
          </cell>
        </row>
        <row r="52">
          <cell r="A52" t="str">
            <v>0152</v>
          </cell>
          <cell r="B52" t="str">
            <v>PAIR GAIN</v>
          </cell>
        </row>
        <row r="53">
          <cell r="A53" t="str">
            <v>0153</v>
          </cell>
          <cell r="B53" t="str">
            <v>ACER NETXUS INCORPORATED</v>
          </cell>
        </row>
        <row r="54">
          <cell r="A54" t="str">
            <v>0154</v>
          </cell>
          <cell r="B54" t="str">
            <v>MAGELLAN</v>
          </cell>
        </row>
        <row r="55">
          <cell r="A55" t="str">
            <v>0155</v>
          </cell>
          <cell r="B55" t="str">
            <v>PERIPHONICS</v>
          </cell>
        </row>
        <row r="56">
          <cell r="A56" t="str">
            <v>0156</v>
          </cell>
          <cell r="B56" t="str">
            <v>SOCIETY FOR WORDLWIDE INTERBANK FINANCIAL TELECOMM</v>
          </cell>
        </row>
        <row r="57">
          <cell r="A57" t="str">
            <v>0157</v>
          </cell>
          <cell r="B57" t="str">
            <v>BRITISH TELECOM</v>
          </cell>
        </row>
        <row r="58">
          <cell r="A58" t="str">
            <v>0158</v>
          </cell>
          <cell r="B58" t="str">
            <v>ORBCOMM INTERNATIONAL</v>
          </cell>
        </row>
        <row r="59">
          <cell r="A59" t="str">
            <v>0159</v>
          </cell>
          <cell r="B59" t="str">
            <v>MACDONALD DETTWILER</v>
          </cell>
        </row>
        <row r="60">
          <cell r="A60" t="str">
            <v>0160</v>
          </cell>
          <cell r="B60" t="str">
            <v>GENESYS</v>
          </cell>
        </row>
        <row r="61">
          <cell r="A61" t="str">
            <v>0161</v>
          </cell>
          <cell r="B61" t="str">
            <v>HARRIS</v>
          </cell>
        </row>
        <row r="62">
          <cell r="A62" t="str">
            <v>0162</v>
          </cell>
          <cell r="B62" t="str">
            <v>OPEN SOFT</v>
          </cell>
        </row>
        <row r="63">
          <cell r="A63" t="str">
            <v>0164</v>
          </cell>
          <cell r="B63" t="str">
            <v>CANOGA PERKINS</v>
          </cell>
        </row>
        <row r="64">
          <cell r="A64" t="str">
            <v>0165</v>
          </cell>
          <cell r="B64" t="str">
            <v>MOTOROLA</v>
          </cell>
        </row>
        <row r="65">
          <cell r="A65" t="str">
            <v>0166</v>
          </cell>
          <cell r="B65" t="str">
            <v>CLAVE 320</v>
          </cell>
        </row>
        <row r="66">
          <cell r="A66" t="str">
            <v>0167</v>
          </cell>
          <cell r="B66" t="str">
            <v>VTEL SMARTSTATION</v>
          </cell>
        </row>
        <row r="67">
          <cell r="A67" t="str">
            <v>0168</v>
          </cell>
          <cell r="B67" t="str">
            <v>DAKTRONICS</v>
          </cell>
        </row>
        <row r="68">
          <cell r="A68" t="str">
            <v>0169</v>
          </cell>
          <cell r="B68" t="str">
            <v>GENERAL ELECTRIC</v>
          </cell>
        </row>
        <row r="69">
          <cell r="A69" t="str">
            <v>0170</v>
          </cell>
          <cell r="B69" t="str">
            <v>DIGI INTERNATIONAL</v>
          </cell>
        </row>
        <row r="70">
          <cell r="A70" t="str">
            <v>0171</v>
          </cell>
          <cell r="B70" t="str">
            <v>APC</v>
          </cell>
        </row>
        <row r="71">
          <cell r="A71" t="str">
            <v>0172</v>
          </cell>
          <cell r="B71" t="str">
            <v>NORTHERN - TELEFONOS ANALOGICOS</v>
          </cell>
        </row>
        <row r="72">
          <cell r="A72" t="str">
            <v>0173</v>
          </cell>
          <cell r="B72" t="str">
            <v>TRANSITION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cala"/>
      <sheetName val="Cálculo de Sueldos"/>
      <sheetName val="Hoja2"/>
      <sheetName val="Resumen"/>
      <sheetName val="GAF - Org"/>
      <sheetName val="GSI - Org"/>
      <sheetName val="GDN - Org"/>
      <sheetName val="GFI - Org"/>
      <sheetName val="GCT - Org"/>
      <sheetName val="GPE - Org"/>
      <sheetName val="Hoja1"/>
      <sheetName val="Org - CND"/>
      <sheetName val="Niveles - Cargo"/>
      <sheetName val="TD"/>
      <sheetName val="Relación de Personal"/>
      <sheetName val="Proyeccion 2004 Mar"/>
      <sheetName val="276"/>
    </sheetNames>
    <sheetDataSet>
      <sheetData sheetId="0" refreshError="1"/>
      <sheetData sheetId="1">
        <row r="3">
          <cell r="C3">
            <v>192850</v>
          </cell>
        </row>
        <row r="6">
          <cell r="C6">
            <v>3200</v>
          </cell>
        </row>
        <row r="7">
          <cell r="C7">
            <v>7</v>
          </cell>
        </row>
        <row r="12">
          <cell r="D12">
            <v>0.70501851179673325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 refreshError="1"/>
      <sheetData sheetId="16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tidas FONAFE"/>
      <sheetName val="CC"/>
      <sheetName val="CONSOLIDADO"/>
      <sheetName val="Gastos"/>
      <sheetName val="F4"/>
      <sheetName val="22.10.15"/>
      <sheetName val=" GK FA PA FM"/>
      <sheetName val="PA"/>
      <sheetName val="FA"/>
      <sheetName val="FM"/>
      <sheetName val="EC"/>
      <sheetName val="GG"/>
      <sheetName val="OCI"/>
      <sheetName val="GAF"/>
      <sheetName val="GIP"/>
      <sheetName val="GL"/>
      <sheetName val="GO"/>
      <sheetName val="FA."/>
      <sheetName val="PA."/>
      <sheetName val="PI."/>
      <sheetName val="EC."/>
      <sheetName val="Hoja2"/>
      <sheetName val="Hoja1"/>
    </sheetNames>
    <sheetDataSet>
      <sheetData sheetId="0"/>
      <sheetData sheetId="1">
        <row r="4">
          <cell r="B4" t="str">
            <v>010</v>
          </cell>
          <cell r="C4" t="str">
            <v>010</v>
          </cell>
          <cell r="D4" t="str">
            <v>AMSAC - POR CREAR</v>
          </cell>
          <cell r="E4" t="str">
            <v>AM</v>
          </cell>
          <cell r="F4" t="str">
            <v>AM</v>
          </cell>
        </row>
        <row r="5">
          <cell r="B5" t="str">
            <v xml:space="preserve">0100      </v>
          </cell>
          <cell r="C5" t="str">
            <v xml:space="preserve">0100      </v>
          </cell>
          <cell r="D5" t="str">
            <v>Directorio</v>
          </cell>
          <cell r="E5" t="str">
            <v>DD</v>
          </cell>
          <cell r="F5" t="str">
            <v>DD</v>
          </cell>
        </row>
        <row r="6">
          <cell r="B6" t="str">
            <v xml:space="preserve">0101      </v>
          </cell>
          <cell r="C6" t="str">
            <v xml:space="preserve">0101      </v>
          </cell>
          <cell r="D6" t="str">
            <v>Gerencia General</v>
          </cell>
          <cell r="E6" t="str">
            <v>GG</v>
          </cell>
          <cell r="F6" t="str">
            <v>GG</v>
          </cell>
        </row>
        <row r="7">
          <cell r="B7" t="str">
            <v xml:space="preserve">0102      </v>
          </cell>
          <cell r="C7" t="str">
            <v xml:space="preserve">0101      </v>
          </cell>
          <cell r="D7" t="str">
            <v>Seguridad y Salud en el Trabajo</v>
          </cell>
          <cell r="E7" t="str">
            <v>SST</v>
          </cell>
          <cell r="F7" t="str">
            <v>GG</v>
          </cell>
        </row>
        <row r="8">
          <cell r="B8" t="str">
            <v xml:space="preserve">0103      </v>
          </cell>
          <cell r="C8" t="str">
            <v xml:space="preserve">0101      </v>
          </cell>
          <cell r="D8" t="str">
            <v>Imagen Institucional</v>
          </cell>
          <cell r="E8" t="str">
            <v>IMI</v>
          </cell>
          <cell r="F8" t="str">
            <v>GG</v>
          </cell>
        </row>
        <row r="9">
          <cell r="B9" t="str">
            <v xml:space="preserve">0104      </v>
          </cell>
          <cell r="C9" t="str">
            <v xml:space="preserve">0104      </v>
          </cell>
          <cell r="D9" t="str">
            <v>Oficina de Control Institucional</v>
          </cell>
          <cell r="E9" t="str">
            <v>OCI</v>
          </cell>
          <cell r="F9" t="str">
            <v>OCI</v>
          </cell>
        </row>
        <row r="10">
          <cell r="B10" t="str">
            <v xml:space="preserve">0105      </v>
          </cell>
          <cell r="C10" t="str">
            <v xml:space="preserve">0101      </v>
          </cell>
          <cell r="D10" t="str">
            <v>Oficina de Planeamiento y Mejora Continua</v>
          </cell>
          <cell r="E10" t="str">
            <v>OPMC</v>
          </cell>
          <cell r="F10" t="str">
            <v>GG</v>
          </cell>
        </row>
        <row r="11">
          <cell r="B11" t="str">
            <v xml:space="preserve">0106      </v>
          </cell>
          <cell r="C11" t="str">
            <v xml:space="preserve">0106      </v>
          </cell>
          <cell r="D11" t="str">
            <v>Gerencia de Administración y Finanzas</v>
          </cell>
          <cell r="E11" t="str">
            <v>GAF</v>
          </cell>
          <cell r="F11" t="str">
            <v>GAF</v>
          </cell>
        </row>
        <row r="12">
          <cell r="B12" t="str">
            <v xml:space="preserve">0107      </v>
          </cell>
          <cell r="C12" t="str">
            <v xml:space="preserve">0106      </v>
          </cell>
          <cell r="D12" t="str">
            <v>Departamento de Finanzas y Contabilidad</v>
          </cell>
          <cell r="E12" t="str">
            <v>DFC</v>
          </cell>
          <cell r="F12" t="str">
            <v>GAF</v>
          </cell>
        </row>
        <row r="13">
          <cell r="B13" t="str">
            <v xml:space="preserve">0108      </v>
          </cell>
          <cell r="C13" t="str">
            <v xml:space="preserve">0106      </v>
          </cell>
          <cell r="D13" t="str">
            <v>Departamento de Gestión Humana</v>
          </cell>
          <cell r="E13" t="str">
            <v>DGH</v>
          </cell>
          <cell r="F13" t="str">
            <v>GAF</v>
          </cell>
        </row>
        <row r="14">
          <cell r="B14" t="str">
            <v xml:space="preserve">0109      </v>
          </cell>
          <cell r="C14" t="str">
            <v xml:space="preserve">0106      </v>
          </cell>
          <cell r="D14" t="str">
            <v>Departamento de Administración y Logística</v>
          </cell>
          <cell r="E14" t="str">
            <v>DAL</v>
          </cell>
          <cell r="F14" t="str">
            <v>GAF</v>
          </cell>
        </row>
        <row r="15">
          <cell r="B15" t="str">
            <v xml:space="preserve">0110      </v>
          </cell>
          <cell r="C15" t="str">
            <v xml:space="preserve">0106      </v>
          </cell>
          <cell r="D15" t="str">
            <v>Departamento de TI y Comunicaciones</v>
          </cell>
          <cell r="E15" t="str">
            <v>TIC</v>
          </cell>
          <cell r="F15" t="str">
            <v>GAF</v>
          </cell>
        </row>
        <row r="16">
          <cell r="B16" t="str">
            <v xml:space="preserve">0111      </v>
          </cell>
          <cell r="C16" t="str">
            <v xml:space="preserve">0111      </v>
          </cell>
          <cell r="D16" t="str">
            <v>Gerencia de Inversión Privada</v>
          </cell>
          <cell r="E16" t="str">
            <v>GIP</v>
          </cell>
          <cell r="F16" t="str">
            <v>GIP</v>
          </cell>
        </row>
        <row r="17">
          <cell r="B17" t="str">
            <v xml:space="preserve">0112      </v>
          </cell>
          <cell r="C17" t="str">
            <v xml:space="preserve">0112      </v>
          </cell>
          <cell r="D17" t="str">
            <v>Gerencia Legal</v>
          </cell>
          <cell r="E17" t="str">
            <v>GL</v>
          </cell>
          <cell r="F17" t="str">
            <v>GL</v>
          </cell>
        </row>
        <row r="18">
          <cell r="B18" t="str">
            <v xml:space="preserve">0200      </v>
          </cell>
          <cell r="C18" t="str">
            <v xml:space="preserve">0200      </v>
          </cell>
          <cell r="D18" t="str">
            <v>Gerencia de Operaciones</v>
          </cell>
          <cell r="E18" t="str">
            <v>GO</v>
          </cell>
          <cell r="F18" t="str">
            <v>GO</v>
          </cell>
        </row>
        <row r="19">
          <cell r="B19" t="str">
            <v xml:space="preserve">0201      </v>
          </cell>
          <cell r="C19" t="str">
            <v xml:space="preserve">0200      </v>
          </cell>
          <cell r="D19" t="str">
            <v>Departamento de Ingeniería y Proyectos</v>
          </cell>
          <cell r="E19" t="str">
            <v>DIP</v>
          </cell>
          <cell r="F19" t="str">
            <v>GO</v>
          </cell>
        </row>
        <row r="20">
          <cell r="B20" t="str">
            <v xml:space="preserve">0202      </v>
          </cell>
          <cell r="C20" t="str">
            <v xml:space="preserve">0200      </v>
          </cell>
          <cell r="D20" t="str">
            <v>Departamento de Ejecución de Proyectos</v>
          </cell>
          <cell r="E20" t="str">
            <v>DEP</v>
          </cell>
          <cell r="F20" t="str">
            <v>GO</v>
          </cell>
        </row>
        <row r="21">
          <cell r="B21" t="str">
            <v xml:space="preserve">0203      </v>
          </cell>
          <cell r="C21" t="str">
            <v xml:space="preserve">0200      </v>
          </cell>
          <cell r="D21" t="str">
            <v>Departamento de Asuntos Ambientales</v>
          </cell>
          <cell r="E21" t="str">
            <v>DAA</v>
          </cell>
          <cell r="F21" t="str">
            <v>GO</v>
          </cell>
        </row>
        <row r="22">
          <cell r="B22" t="str">
            <v>0300</v>
          </cell>
          <cell r="C22" t="str">
            <v>0300</v>
          </cell>
          <cell r="D22" t="str">
            <v>Ventas</v>
          </cell>
          <cell r="E22" t="str">
            <v>V</v>
          </cell>
          <cell r="F22" t="str">
            <v>V</v>
          </cell>
        </row>
        <row r="23">
          <cell r="B23" t="str">
            <v>0301</v>
          </cell>
          <cell r="C23" t="str">
            <v xml:space="preserve">0101      </v>
          </cell>
          <cell r="D23" t="str">
            <v>Comercialización de Oro</v>
          </cell>
          <cell r="E23" t="str">
            <v>CO</v>
          </cell>
          <cell r="F23" t="str">
            <v>GG</v>
          </cell>
        </row>
        <row r="24">
          <cell r="B24" t="str">
            <v>0400</v>
          </cell>
          <cell r="C24" t="str">
            <v>0400</v>
          </cell>
          <cell r="D24" t="str">
            <v>Financieros</v>
          </cell>
          <cell r="E24" t="str">
            <v>F</v>
          </cell>
          <cell r="F24" t="str">
            <v>F</v>
          </cell>
        </row>
        <row r="25">
          <cell r="B25" t="str">
            <v xml:space="preserve">0901      </v>
          </cell>
          <cell r="C25" t="str">
            <v xml:space="preserve">0901      </v>
          </cell>
          <cell r="D25" t="str">
            <v>Fideicomiso Ambiental</v>
          </cell>
          <cell r="E25" t="str">
            <v>FA</v>
          </cell>
          <cell r="F25" t="str">
            <v>FA</v>
          </cell>
        </row>
        <row r="26">
          <cell r="B26" t="str">
            <v xml:space="preserve">0902      </v>
          </cell>
          <cell r="C26" t="str">
            <v xml:space="preserve">0902      </v>
          </cell>
          <cell r="D26" t="str">
            <v>Pasivos de Alto Riesgo</v>
          </cell>
          <cell r="E26" t="str">
            <v>PA</v>
          </cell>
          <cell r="F26" t="str">
            <v>PA</v>
          </cell>
        </row>
        <row r="27">
          <cell r="B27" t="str">
            <v xml:space="preserve">0903      </v>
          </cell>
          <cell r="C27" t="str">
            <v xml:space="preserve">0903      </v>
          </cell>
          <cell r="D27" t="str">
            <v>Convenios con Pro- Inversion</v>
          </cell>
          <cell r="E27" t="str">
            <v>PI</v>
          </cell>
          <cell r="F27" t="str">
            <v>PI</v>
          </cell>
        </row>
        <row r="28">
          <cell r="B28" t="str">
            <v xml:space="preserve">0904      </v>
          </cell>
          <cell r="C28" t="str">
            <v xml:space="preserve">0904      </v>
          </cell>
          <cell r="D28" t="str">
            <v>Encargos Especiales</v>
          </cell>
          <cell r="E28" t="str">
            <v>EC</v>
          </cell>
          <cell r="F28" t="str">
            <v>EC</v>
          </cell>
        </row>
        <row r="29">
          <cell r="B29" t="str">
            <v>0905</v>
          </cell>
          <cell r="C29" t="str">
            <v>0905</v>
          </cell>
          <cell r="D29" t="str">
            <v>Fideicomiso Cluster Minero Sechura</v>
          </cell>
          <cell r="E29" t="str">
            <v>CM</v>
          </cell>
          <cell r="F29" t="str">
            <v>CM</v>
          </cell>
        </row>
        <row r="30">
          <cell r="B30" t="str">
            <v>0906</v>
          </cell>
          <cell r="C30" t="str">
            <v>0906</v>
          </cell>
          <cell r="D30" t="str">
            <v>Encargos MINEM</v>
          </cell>
          <cell r="E30" t="str">
            <v>EM</v>
          </cell>
          <cell r="F30" t="str">
            <v>EM</v>
          </cell>
        </row>
        <row r="31">
          <cell r="B31" t="str">
            <v>1000</v>
          </cell>
          <cell r="C31" t="str">
            <v>1000</v>
          </cell>
          <cell r="D31" t="str">
            <v>FONAM</v>
          </cell>
          <cell r="E31" t="str">
            <v>FON</v>
          </cell>
          <cell r="F31" t="str">
            <v>FON</v>
          </cell>
        </row>
        <row r="32">
          <cell r="B32" t="str">
            <v>64PAM</v>
          </cell>
          <cell r="C32" t="str">
            <v>64PAM</v>
          </cell>
          <cell r="D32" t="str">
            <v>64PAM</v>
          </cell>
          <cell r="E32" t="str">
            <v>64PAM</v>
          </cell>
          <cell r="F32" t="str">
            <v>64PAM</v>
          </cell>
        </row>
        <row r="33">
          <cell r="B33" t="str">
            <v>FM</v>
          </cell>
          <cell r="C33" t="str">
            <v>FM</v>
          </cell>
          <cell r="D33" t="str">
            <v>FM</v>
          </cell>
          <cell r="E33" t="str">
            <v>FM</v>
          </cell>
          <cell r="F33" t="str">
            <v>FM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NC.SERV"/>
      <sheetName val="Cargo Dev"/>
      <sheetName val="Cargo Comp"/>
      <sheetName val="ORDENES"/>
      <sheetName val="ORDEN DE SERVICIO"/>
      <sheetName val="ORDEN DE COMPRA"/>
      <sheetName val="Conformidad"/>
      <sheetName val="Items"/>
      <sheetName val="REBAJA"/>
      <sheetName val="Cargo Prov"/>
      <sheetName val="ORD2005"/>
      <sheetName val="CATBIEN"/>
      <sheetName val="campo memo"/>
      <sheetName val="proveedor"/>
      <sheetName val="tabl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Presidencia</v>
          </cell>
          <cell r="C2" t="str">
            <v>ORDEN DE COMPRA</v>
          </cell>
        </row>
        <row r="3">
          <cell r="A3" t="str">
            <v>Secretaría Técnica</v>
          </cell>
          <cell r="C3" t="str">
            <v>ORDEN DE SERVICIO</v>
          </cell>
        </row>
        <row r="4">
          <cell r="A4" t="str">
            <v>Gabinete de Asesores</v>
          </cell>
          <cell r="C4" t="str">
            <v>ORDEN DE PASAJE</v>
          </cell>
        </row>
        <row r="5">
          <cell r="A5" t="str">
            <v>Gerencia de Administración y Finanzas</v>
          </cell>
        </row>
        <row r="6">
          <cell r="A6" t="str">
            <v>Gerencia de Fortalecimiento Local</v>
          </cell>
        </row>
        <row r="7">
          <cell r="A7" t="str">
            <v>Gerencia de Transferencias y Acreditación</v>
          </cell>
        </row>
        <row r="8">
          <cell r="A8" t="str">
            <v>Gerencia de Desarrollo e Integración Territorial</v>
          </cell>
        </row>
        <row r="9">
          <cell r="A9" t="str">
            <v>Gerencia de Planeamiento y Desarrollo</v>
          </cell>
        </row>
        <row r="10">
          <cell r="A10" t="str">
            <v>Oficina de Sistemas</v>
          </cell>
        </row>
        <row r="11">
          <cell r="A11" t="str">
            <v>Gerencia Legal</v>
          </cell>
        </row>
        <row r="12">
          <cell r="A12" t="str">
            <v>Oficina de  Cooperación Internacional</v>
          </cell>
        </row>
        <row r="13">
          <cell r="A13" t="str">
            <v>Unidad de Logística</v>
          </cell>
        </row>
        <row r="14">
          <cell r="A14" t="str">
            <v>Unidad de Recursos Humanos</v>
          </cell>
        </row>
        <row r="15">
          <cell r="A15" t="str">
            <v>Oficina de Finanzas</v>
          </cell>
        </row>
        <row r="16">
          <cell r="A16" t="str">
            <v>Oficina de Comunicaciones</v>
          </cell>
        </row>
        <row r="17">
          <cell r="A17" t="str">
            <v>Oficina Territorial CND-NORTE</v>
          </cell>
        </row>
        <row r="18">
          <cell r="A18" t="str">
            <v>Varias dependencias</v>
          </cell>
        </row>
        <row r="19">
          <cell r="A19" t="str">
            <v>Gerencia de Capacitación y Asistencia Técnica</v>
          </cell>
        </row>
        <row r="20">
          <cell r="A20" t="str">
            <v>Gerencia de Gestión Pública Descentralizada</v>
          </cell>
        </row>
        <row r="21">
          <cell r="A21" t="str">
            <v>Oficina Territorial CND-NORTE</v>
          </cell>
        </row>
        <row r="22">
          <cell r="A22" t="str">
            <v>Gerencia de Administración y Finanzas / Unidad de Logística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N123"/>
  <sheetViews>
    <sheetView showGridLines="0" tabSelected="1" zoomScale="110" zoomScaleNormal="110" workbookViewId="0">
      <pane xSplit="3" ySplit="7" topLeftCell="D8" activePane="bottomRight" state="frozen"/>
      <selection activeCell="F83" sqref="F83:Q83"/>
      <selection pane="topRight" activeCell="F83" sqref="F83:Q83"/>
      <selection pane="bottomLeft" activeCell="F83" sqref="F83:Q83"/>
      <selection pane="bottomRight" activeCell="B1" sqref="B1:B1048576"/>
    </sheetView>
  </sheetViews>
  <sheetFormatPr baseColWidth="10" defaultRowHeight="11.25"/>
  <cols>
    <col min="1" max="1" width="0.7109375" style="1" customWidth="1"/>
    <col min="2" max="2" width="11.7109375" style="1" hidden="1" customWidth="1"/>
    <col min="3" max="3" width="40" style="1" customWidth="1"/>
    <col min="4" max="4" width="9.5703125" style="1" customWidth="1"/>
    <col min="5" max="5" width="10.140625" style="1" customWidth="1"/>
    <col min="6" max="6" width="10.7109375" style="1" customWidth="1"/>
    <col min="7" max="14" width="9.5703125" style="1" customWidth="1"/>
    <col min="15" max="207" width="11.42578125" style="1"/>
    <col min="208" max="208" width="0.85546875" style="1" customWidth="1"/>
    <col min="209" max="209" width="40.7109375" style="1" customWidth="1"/>
    <col min="210" max="210" width="10.5703125" style="1" customWidth="1"/>
    <col min="211" max="211" width="10.140625" style="1" customWidth="1"/>
    <col min="212" max="212" width="10.7109375" style="1" customWidth="1"/>
    <col min="213" max="213" width="5.85546875" style="1" bestFit="1" customWidth="1"/>
    <col min="214" max="214" width="7.7109375" style="1" bestFit="1" customWidth="1"/>
    <col min="215" max="215" width="6.42578125" style="1" bestFit="1" customWidth="1"/>
    <col min="216" max="216" width="5.28515625" style="1" bestFit="1" customWidth="1"/>
    <col min="217" max="217" width="8.7109375" style="1" bestFit="1" customWidth="1"/>
    <col min="218" max="218" width="5.140625" style="1" bestFit="1" customWidth="1"/>
    <col min="219" max="219" width="5" style="1" bestFit="1" customWidth="1"/>
    <col min="220" max="220" width="7.42578125" style="1" bestFit="1" customWidth="1"/>
    <col min="221" max="221" width="9.28515625" style="1" customWidth="1"/>
    <col min="222" max="222" width="7.85546875" style="1" bestFit="1" customWidth="1"/>
    <col min="223" max="223" width="9.42578125" style="1" bestFit="1" customWidth="1"/>
    <col min="224" max="224" width="9.28515625" style="1" customWidth="1"/>
    <col min="225" max="225" width="7.140625" style="1" customWidth="1"/>
    <col min="226" max="226" width="5.85546875" style="1" customWidth="1"/>
    <col min="227" max="227" width="6" style="1" bestFit="1" customWidth="1"/>
    <col min="228" max="228" width="6.5703125" style="1" bestFit="1" customWidth="1"/>
    <col min="229" max="229" width="5.85546875" style="1" bestFit="1" customWidth="1"/>
    <col min="230" max="230" width="11.7109375" style="1" customWidth="1"/>
    <col min="231" max="231" width="12.42578125" style="1" customWidth="1"/>
    <col min="232" max="463" width="11.42578125" style="1"/>
    <col min="464" max="464" width="0.85546875" style="1" customWidth="1"/>
    <col min="465" max="465" width="40.7109375" style="1" customWidth="1"/>
    <col min="466" max="466" width="10.5703125" style="1" customWidth="1"/>
    <col min="467" max="467" width="10.140625" style="1" customWidth="1"/>
    <col min="468" max="468" width="10.7109375" style="1" customWidth="1"/>
    <col min="469" max="469" width="5.85546875" style="1" bestFit="1" customWidth="1"/>
    <col min="470" max="470" width="7.7109375" style="1" bestFit="1" customWidth="1"/>
    <col min="471" max="471" width="6.42578125" style="1" bestFit="1" customWidth="1"/>
    <col min="472" max="472" width="5.28515625" style="1" bestFit="1" customWidth="1"/>
    <col min="473" max="473" width="8.7109375" style="1" bestFit="1" customWidth="1"/>
    <col min="474" max="474" width="5.140625" style="1" bestFit="1" customWidth="1"/>
    <col min="475" max="475" width="5" style="1" bestFit="1" customWidth="1"/>
    <col min="476" max="476" width="7.42578125" style="1" bestFit="1" customWidth="1"/>
    <col min="477" max="477" width="9.28515625" style="1" customWidth="1"/>
    <col min="478" max="478" width="7.85546875" style="1" bestFit="1" customWidth="1"/>
    <col min="479" max="479" width="9.42578125" style="1" bestFit="1" customWidth="1"/>
    <col min="480" max="480" width="9.28515625" style="1" customWidth="1"/>
    <col min="481" max="481" width="7.140625" style="1" customWidth="1"/>
    <col min="482" max="482" width="5.85546875" style="1" customWidth="1"/>
    <col min="483" max="483" width="6" style="1" bestFit="1" customWidth="1"/>
    <col min="484" max="484" width="6.5703125" style="1" bestFit="1" customWidth="1"/>
    <col min="485" max="485" width="5.85546875" style="1" bestFit="1" customWidth="1"/>
    <col min="486" max="486" width="11.7109375" style="1" customWidth="1"/>
    <col min="487" max="487" width="12.42578125" style="1" customWidth="1"/>
    <col min="488" max="719" width="11.42578125" style="1"/>
    <col min="720" max="720" width="0.85546875" style="1" customWidth="1"/>
    <col min="721" max="721" width="40.7109375" style="1" customWidth="1"/>
    <col min="722" max="722" width="10.5703125" style="1" customWidth="1"/>
    <col min="723" max="723" width="10.140625" style="1" customWidth="1"/>
    <col min="724" max="724" width="10.7109375" style="1" customWidth="1"/>
    <col min="725" max="725" width="5.85546875" style="1" bestFit="1" customWidth="1"/>
    <col min="726" max="726" width="7.7109375" style="1" bestFit="1" customWidth="1"/>
    <col min="727" max="727" width="6.42578125" style="1" bestFit="1" customWidth="1"/>
    <col min="728" max="728" width="5.28515625" style="1" bestFit="1" customWidth="1"/>
    <col min="729" max="729" width="8.7109375" style="1" bestFit="1" customWidth="1"/>
    <col min="730" max="730" width="5.140625" style="1" bestFit="1" customWidth="1"/>
    <col min="731" max="731" width="5" style="1" bestFit="1" customWidth="1"/>
    <col min="732" max="732" width="7.42578125" style="1" bestFit="1" customWidth="1"/>
    <col min="733" max="733" width="9.28515625" style="1" customWidth="1"/>
    <col min="734" max="734" width="7.85546875" style="1" bestFit="1" customWidth="1"/>
    <col min="735" max="735" width="9.42578125" style="1" bestFit="1" customWidth="1"/>
    <col min="736" max="736" width="9.28515625" style="1" customWidth="1"/>
    <col min="737" max="737" width="7.140625" style="1" customWidth="1"/>
    <col min="738" max="738" width="5.85546875" style="1" customWidth="1"/>
    <col min="739" max="739" width="6" style="1" bestFit="1" customWidth="1"/>
    <col min="740" max="740" width="6.5703125" style="1" bestFit="1" customWidth="1"/>
    <col min="741" max="741" width="5.85546875" style="1" bestFit="1" customWidth="1"/>
    <col min="742" max="742" width="11.7109375" style="1" customWidth="1"/>
    <col min="743" max="743" width="12.42578125" style="1" customWidth="1"/>
    <col min="744" max="975" width="11.42578125" style="1"/>
    <col min="976" max="976" width="0.85546875" style="1" customWidth="1"/>
    <col min="977" max="977" width="40.7109375" style="1" customWidth="1"/>
    <col min="978" max="978" width="10.5703125" style="1" customWidth="1"/>
    <col min="979" max="979" width="10.140625" style="1" customWidth="1"/>
    <col min="980" max="980" width="10.7109375" style="1" customWidth="1"/>
    <col min="981" max="981" width="5.85546875" style="1" bestFit="1" customWidth="1"/>
    <col min="982" max="982" width="7.7109375" style="1" bestFit="1" customWidth="1"/>
    <col min="983" max="983" width="6.42578125" style="1" bestFit="1" customWidth="1"/>
    <col min="984" max="984" width="5.28515625" style="1" bestFit="1" customWidth="1"/>
    <col min="985" max="985" width="8.7109375" style="1" bestFit="1" customWidth="1"/>
    <col min="986" max="986" width="5.140625" style="1" bestFit="1" customWidth="1"/>
    <col min="987" max="987" width="5" style="1" bestFit="1" customWidth="1"/>
    <col min="988" max="988" width="7.42578125" style="1" bestFit="1" customWidth="1"/>
    <col min="989" max="989" width="9.28515625" style="1" customWidth="1"/>
    <col min="990" max="990" width="7.85546875" style="1" bestFit="1" customWidth="1"/>
    <col min="991" max="991" width="9.42578125" style="1" bestFit="1" customWidth="1"/>
    <col min="992" max="992" width="9.28515625" style="1" customWidth="1"/>
    <col min="993" max="993" width="7.140625" style="1" customWidth="1"/>
    <col min="994" max="994" width="5.85546875" style="1" customWidth="1"/>
    <col min="995" max="995" width="6" style="1" bestFit="1" customWidth="1"/>
    <col min="996" max="996" width="6.5703125" style="1" bestFit="1" customWidth="1"/>
    <col min="997" max="997" width="5.85546875" style="1" bestFit="1" customWidth="1"/>
    <col min="998" max="998" width="11.7109375" style="1" customWidth="1"/>
    <col min="999" max="999" width="12.42578125" style="1" customWidth="1"/>
    <col min="1000" max="1231" width="11.42578125" style="1"/>
    <col min="1232" max="1232" width="0.85546875" style="1" customWidth="1"/>
    <col min="1233" max="1233" width="40.7109375" style="1" customWidth="1"/>
    <col min="1234" max="1234" width="10.5703125" style="1" customWidth="1"/>
    <col min="1235" max="1235" width="10.140625" style="1" customWidth="1"/>
    <col min="1236" max="1236" width="10.7109375" style="1" customWidth="1"/>
    <col min="1237" max="1237" width="5.85546875" style="1" bestFit="1" customWidth="1"/>
    <col min="1238" max="1238" width="7.7109375" style="1" bestFit="1" customWidth="1"/>
    <col min="1239" max="1239" width="6.42578125" style="1" bestFit="1" customWidth="1"/>
    <col min="1240" max="1240" width="5.28515625" style="1" bestFit="1" customWidth="1"/>
    <col min="1241" max="1241" width="8.7109375" style="1" bestFit="1" customWidth="1"/>
    <col min="1242" max="1242" width="5.140625" style="1" bestFit="1" customWidth="1"/>
    <col min="1243" max="1243" width="5" style="1" bestFit="1" customWidth="1"/>
    <col min="1244" max="1244" width="7.42578125" style="1" bestFit="1" customWidth="1"/>
    <col min="1245" max="1245" width="9.28515625" style="1" customWidth="1"/>
    <col min="1246" max="1246" width="7.85546875" style="1" bestFit="1" customWidth="1"/>
    <col min="1247" max="1247" width="9.42578125" style="1" bestFit="1" customWidth="1"/>
    <col min="1248" max="1248" width="9.28515625" style="1" customWidth="1"/>
    <col min="1249" max="1249" width="7.140625" style="1" customWidth="1"/>
    <col min="1250" max="1250" width="5.85546875" style="1" customWidth="1"/>
    <col min="1251" max="1251" width="6" style="1" bestFit="1" customWidth="1"/>
    <col min="1252" max="1252" width="6.5703125" style="1" bestFit="1" customWidth="1"/>
    <col min="1253" max="1253" width="5.85546875" style="1" bestFit="1" customWidth="1"/>
    <col min="1254" max="1254" width="11.7109375" style="1" customWidth="1"/>
    <col min="1255" max="1255" width="12.42578125" style="1" customWidth="1"/>
    <col min="1256" max="1487" width="11.42578125" style="1"/>
    <col min="1488" max="1488" width="0.85546875" style="1" customWidth="1"/>
    <col min="1489" max="1489" width="40.7109375" style="1" customWidth="1"/>
    <col min="1490" max="1490" width="10.5703125" style="1" customWidth="1"/>
    <col min="1491" max="1491" width="10.140625" style="1" customWidth="1"/>
    <col min="1492" max="1492" width="10.7109375" style="1" customWidth="1"/>
    <col min="1493" max="1493" width="5.85546875" style="1" bestFit="1" customWidth="1"/>
    <col min="1494" max="1494" width="7.7109375" style="1" bestFit="1" customWidth="1"/>
    <col min="1495" max="1495" width="6.42578125" style="1" bestFit="1" customWidth="1"/>
    <col min="1496" max="1496" width="5.28515625" style="1" bestFit="1" customWidth="1"/>
    <col min="1497" max="1497" width="8.7109375" style="1" bestFit="1" customWidth="1"/>
    <col min="1498" max="1498" width="5.140625" style="1" bestFit="1" customWidth="1"/>
    <col min="1499" max="1499" width="5" style="1" bestFit="1" customWidth="1"/>
    <col min="1500" max="1500" width="7.42578125" style="1" bestFit="1" customWidth="1"/>
    <col min="1501" max="1501" width="9.28515625" style="1" customWidth="1"/>
    <col min="1502" max="1502" width="7.85546875" style="1" bestFit="1" customWidth="1"/>
    <col min="1503" max="1503" width="9.42578125" style="1" bestFit="1" customWidth="1"/>
    <col min="1504" max="1504" width="9.28515625" style="1" customWidth="1"/>
    <col min="1505" max="1505" width="7.140625" style="1" customWidth="1"/>
    <col min="1506" max="1506" width="5.85546875" style="1" customWidth="1"/>
    <col min="1507" max="1507" width="6" style="1" bestFit="1" customWidth="1"/>
    <col min="1508" max="1508" width="6.5703125" style="1" bestFit="1" customWidth="1"/>
    <col min="1509" max="1509" width="5.85546875" style="1" bestFit="1" customWidth="1"/>
    <col min="1510" max="1510" width="11.7109375" style="1" customWidth="1"/>
    <col min="1511" max="1511" width="12.42578125" style="1" customWidth="1"/>
    <col min="1512" max="1743" width="11.42578125" style="1"/>
    <col min="1744" max="1744" width="0.85546875" style="1" customWidth="1"/>
    <col min="1745" max="1745" width="40.7109375" style="1" customWidth="1"/>
    <col min="1746" max="1746" width="10.5703125" style="1" customWidth="1"/>
    <col min="1747" max="1747" width="10.140625" style="1" customWidth="1"/>
    <col min="1748" max="1748" width="10.7109375" style="1" customWidth="1"/>
    <col min="1749" max="1749" width="5.85546875" style="1" bestFit="1" customWidth="1"/>
    <col min="1750" max="1750" width="7.7109375" style="1" bestFit="1" customWidth="1"/>
    <col min="1751" max="1751" width="6.42578125" style="1" bestFit="1" customWidth="1"/>
    <col min="1752" max="1752" width="5.28515625" style="1" bestFit="1" customWidth="1"/>
    <col min="1753" max="1753" width="8.7109375" style="1" bestFit="1" customWidth="1"/>
    <col min="1754" max="1754" width="5.140625" style="1" bestFit="1" customWidth="1"/>
    <col min="1755" max="1755" width="5" style="1" bestFit="1" customWidth="1"/>
    <col min="1756" max="1756" width="7.42578125" style="1" bestFit="1" customWidth="1"/>
    <col min="1757" max="1757" width="9.28515625" style="1" customWidth="1"/>
    <col min="1758" max="1758" width="7.85546875" style="1" bestFit="1" customWidth="1"/>
    <col min="1759" max="1759" width="9.42578125" style="1" bestFit="1" customWidth="1"/>
    <col min="1760" max="1760" width="9.28515625" style="1" customWidth="1"/>
    <col min="1761" max="1761" width="7.140625" style="1" customWidth="1"/>
    <col min="1762" max="1762" width="5.85546875" style="1" customWidth="1"/>
    <col min="1763" max="1763" width="6" style="1" bestFit="1" customWidth="1"/>
    <col min="1764" max="1764" width="6.5703125" style="1" bestFit="1" customWidth="1"/>
    <col min="1765" max="1765" width="5.85546875" style="1" bestFit="1" customWidth="1"/>
    <col min="1766" max="1766" width="11.7109375" style="1" customWidth="1"/>
    <col min="1767" max="1767" width="12.42578125" style="1" customWidth="1"/>
    <col min="1768" max="1999" width="11.42578125" style="1"/>
    <col min="2000" max="2000" width="0.85546875" style="1" customWidth="1"/>
    <col min="2001" max="2001" width="40.7109375" style="1" customWidth="1"/>
    <col min="2002" max="2002" width="10.5703125" style="1" customWidth="1"/>
    <col min="2003" max="2003" width="10.140625" style="1" customWidth="1"/>
    <col min="2004" max="2004" width="10.7109375" style="1" customWidth="1"/>
    <col min="2005" max="2005" width="5.85546875" style="1" bestFit="1" customWidth="1"/>
    <col min="2006" max="2006" width="7.7109375" style="1" bestFit="1" customWidth="1"/>
    <col min="2007" max="2007" width="6.42578125" style="1" bestFit="1" customWidth="1"/>
    <col min="2008" max="2008" width="5.28515625" style="1" bestFit="1" customWidth="1"/>
    <col min="2009" max="2009" width="8.7109375" style="1" bestFit="1" customWidth="1"/>
    <col min="2010" max="2010" width="5.140625" style="1" bestFit="1" customWidth="1"/>
    <col min="2011" max="2011" width="5" style="1" bestFit="1" customWidth="1"/>
    <col min="2012" max="2012" width="7.42578125" style="1" bestFit="1" customWidth="1"/>
    <col min="2013" max="2013" width="9.28515625" style="1" customWidth="1"/>
    <col min="2014" max="2014" width="7.85546875" style="1" bestFit="1" customWidth="1"/>
    <col min="2015" max="2015" width="9.42578125" style="1" bestFit="1" customWidth="1"/>
    <col min="2016" max="2016" width="9.28515625" style="1" customWidth="1"/>
    <col min="2017" max="2017" width="7.140625" style="1" customWidth="1"/>
    <col min="2018" max="2018" width="5.85546875" style="1" customWidth="1"/>
    <col min="2019" max="2019" width="6" style="1" bestFit="1" customWidth="1"/>
    <col min="2020" max="2020" width="6.5703125" style="1" bestFit="1" customWidth="1"/>
    <col min="2021" max="2021" width="5.85546875" style="1" bestFit="1" customWidth="1"/>
    <col min="2022" max="2022" width="11.7109375" style="1" customWidth="1"/>
    <col min="2023" max="2023" width="12.42578125" style="1" customWidth="1"/>
    <col min="2024" max="2255" width="11.42578125" style="1"/>
    <col min="2256" max="2256" width="0.85546875" style="1" customWidth="1"/>
    <col min="2257" max="2257" width="40.7109375" style="1" customWidth="1"/>
    <col min="2258" max="2258" width="10.5703125" style="1" customWidth="1"/>
    <col min="2259" max="2259" width="10.140625" style="1" customWidth="1"/>
    <col min="2260" max="2260" width="10.7109375" style="1" customWidth="1"/>
    <col min="2261" max="2261" width="5.85546875" style="1" bestFit="1" customWidth="1"/>
    <col min="2262" max="2262" width="7.7109375" style="1" bestFit="1" customWidth="1"/>
    <col min="2263" max="2263" width="6.42578125" style="1" bestFit="1" customWidth="1"/>
    <col min="2264" max="2264" width="5.28515625" style="1" bestFit="1" customWidth="1"/>
    <col min="2265" max="2265" width="8.7109375" style="1" bestFit="1" customWidth="1"/>
    <col min="2266" max="2266" width="5.140625" style="1" bestFit="1" customWidth="1"/>
    <col min="2267" max="2267" width="5" style="1" bestFit="1" customWidth="1"/>
    <col min="2268" max="2268" width="7.42578125" style="1" bestFit="1" customWidth="1"/>
    <col min="2269" max="2269" width="9.28515625" style="1" customWidth="1"/>
    <col min="2270" max="2270" width="7.85546875" style="1" bestFit="1" customWidth="1"/>
    <col min="2271" max="2271" width="9.42578125" style="1" bestFit="1" customWidth="1"/>
    <col min="2272" max="2272" width="9.28515625" style="1" customWidth="1"/>
    <col min="2273" max="2273" width="7.140625" style="1" customWidth="1"/>
    <col min="2274" max="2274" width="5.85546875" style="1" customWidth="1"/>
    <col min="2275" max="2275" width="6" style="1" bestFit="1" customWidth="1"/>
    <col min="2276" max="2276" width="6.5703125" style="1" bestFit="1" customWidth="1"/>
    <col min="2277" max="2277" width="5.85546875" style="1" bestFit="1" customWidth="1"/>
    <col min="2278" max="2278" width="11.7109375" style="1" customWidth="1"/>
    <col min="2279" max="2279" width="12.42578125" style="1" customWidth="1"/>
    <col min="2280" max="2511" width="11.42578125" style="1"/>
    <col min="2512" max="2512" width="0.85546875" style="1" customWidth="1"/>
    <col min="2513" max="2513" width="40.7109375" style="1" customWidth="1"/>
    <col min="2514" max="2514" width="10.5703125" style="1" customWidth="1"/>
    <col min="2515" max="2515" width="10.140625" style="1" customWidth="1"/>
    <col min="2516" max="2516" width="10.7109375" style="1" customWidth="1"/>
    <col min="2517" max="2517" width="5.85546875" style="1" bestFit="1" customWidth="1"/>
    <col min="2518" max="2518" width="7.7109375" style="1" bestFit="1" customWidth="1"/>
    <col min="2519" max="2519" width="6.42578125" style="1" bestFit="1" customWidth="1"/>
    <col min="2520" max="2520" width="5.28515625" style="1" bestFit="1" customWidth="1"/>
    <col min="2521" max="2521" width="8.7109375" style="1" bestFit="1" customWidth="1"/>
    <col min="2522" max="2522" width="5.140625" style="1" bestFit="1" customWidth="1"/>
    <col min="2523" max="2523" width="5" style="1" bestFit="1" customWidth="1"/>
    <col min="2524" max="2524" width="7.42578125" style="1" bestFit="1" customWidth="1"/>
    <col min="2525" max="2525" width="9.28515625" style="1" customWidth="1"/>
    <col min="2526" max="2526" width="7.85546875" style="1" bestFit="1" customWidth="1"/>
    <col min="2527" max="2527" width="9.42578125" style="1" bestFit="1" customWidth="1"/>
    <col min="2528" max="2528" width="9.28515625" style="1" customWidth="1"/>
    <col min="2529" max="2529" width="7.140625" style="1" customWidth="1"/>
    <col min="2530" max="2530" width="5.85546875" style="1" customWidth="1"/>
    <col min="2531" max="2531" width="6" style="1" bestFit="1" customWidth="1"/>
    <col min="2532" max="2532" width="6.5703125" style="1" bestFit="1" customWidth="1"/>
    <col min="2533" max="2533" width="5.85546875" style="1" bestFit="1" customWidth="1"/>
    <col min="2534" max="2534" width="11.7109375" style="1" customWidth="1"/>
    <col min="2535" max="2535" width="12.42578125" style="1" customWidth="1"/>
    <col min="2536" max="2767" width="11.42578125" style="1"/>
    <col min="2768" max="2768" width="0.85546875" style="1" customWidth="1"/>
    <col min="2769" max="2769" width="40.7109375" style="1" customWidth="1"/>
    <col min="2770" max="2770" width="10.5703125" style="1" customWidth="1"/>
    <col min="2771" max="2771" width="10.140625" style="1" customWidth="1"/>
    <col min="2772" max="2772" width="10.7109375" style="1" customWidth="1"/>
    <col min="2773" max="2773" width="5.85546875" style="1" bestFit="1" customWidth="1"/>
    <col min="2774" max="2774" width="7.7109375" style="1" bestFit="1" customWidth="1"/>
    <col min="2775" max="2775" width="6.42578125" style="1" bestFit="1" customWidth="1"/>
    <col min="2776" max="2776" width="5.28515625" style="1" bestFit="1" customWidth="1"/>
    <col min="2777" max="2777" width="8.7109375" style="1" bestFit="1" customWidth="1"/>
    <col min="2778" max="2778" width="5.140625" style="1" bestFit="1" customWidth="1"/>
    <col min="2779" max="2779" width="5" style="1" bestFit="1" customWidth="1"/>
    <col min="2780" max="2780" width="7.42578125" style="1" bestFit="1" customWidth="1"/>
    <col min="2781" max="2781" width="9.28515625" style="1" customWidth="1"/>
    <col min="2782" max="2782" width="7.85546875" style="1" bestFit="1" customWidth="1"/>
    <col min="2783" max="2783" width="9.42578125" style="1" bestFit="1" customWidth="1"/>
    <col min="2784" max="2784" width="9.28515625" style="1" customWidth="1"/>
    <col min="2785" max="2785" width="7.140625" style="1" customWidth="1"/>
    <col min="2786" max="2786" width="5.85546875" style="1" customWidth="1"/>
    <col min="2787" max="2787" width="6" style="1" bestFit="1" customWidth="1"/>
    <col min="2788" max="2788" width="6.5703125" style="1" bestFit="1" customWidth="1"/>
    <col min="2789" max="2789" width="5.85546875" style="1" bestFit="1" customWidth="1"/>
    <col min="2790" max="2790" width="11.7109375" style="1" customWidth="1"/>
    <col min="2791" max="2791" width="12.42578125" style="1" customWidth="1"/>
    <col min="2792" max="3023" width="11.42578125" style="1"/>
    <col min="3024" max="3024" width="0.85546875" style="1" customWidth="1"/>
    <col min="3025" max="3025" width="40.7109375" style="1" customWidth="1"/>
    <col min="3026" max="3026" width="10.5703125" style="1" customWidth="1"/>
    <col min="3027" max="3027" width="10.140625" style="1" customWidth="1"/>
    <col min="3028" max="3028" width="10.7109375" style="1" customWidth="1"/>
    <col min="3029" max="3029" width="5.85546875" style="1" bestFit="1" customWidth="1"/>
    <col min="3030" max="3030" width="7.7109375" style="1" bestFit="1" customWidth="1"/>
    <col min="3031" max="3031" width="6.42578125" style="1" bestFit="1" customWidth="1"/>
    <col min="3032" max="3032" width="5.28515625" style="1" bestFit="1" customWidth="1"/>
    <col min="3033" max="3033" width="8.7109375" style="1" bestFit="1" customWidth="1"/>
    <col min="3034" max="3034" width="5.140625" style="1" bestFit="1" customWidth="1"/>
    <col min="3035" max="3035" width="5" style="1" bestFit="1" customWidth="1"/>
    <col min="3036" max="3036" width="7.42578125" style="1" bestFit="1" customWidth="1"/>
    <col min="3037" max="3037" width="9.28515625" style="1" customWidth="1"/>
    <col min="3038" max="3038" width="7.85546875" style="1" bestFit="1" customWidth="1"/>
    <col min="3039" max="3039" width="9.42578125" style="1" bestFit="1" customWidth="1"/>
    <col min="3040" max="3040" width="9.28515625" style="1" customWidth="1"/>
    <col min="3041" max="3041" width="7.140625" style="1" customWidth="1"/>
    <col min="3042" max="3042" width="5.85546875" style="1" customWidth="1"/>
    <col min="3043" max="3043" width="6" style="1" bestFit="1" customWidth="1"/>
    <col min="3044" max="3044" width="6.5703125" style="1" bestFit="1" customWidth="1"/>
    <col min="3045" max="3045" width="5.85546875" style="1" bestFit="1" customWidth="1"/>
    <col min="3046" max="3046" width="11.7109375" style="1" customWidth="1"/>
    <col min="3047" max="3047" width="12.42578125" style="1" customWidth="1"/>
    <col min="3048" max="3279" width="11.42578125" style="1"/>
    <col min="3280" max="3280" width="0.85546875" style="1" customWidth="1"/>
    <col min="3281" max="3281" width="40.7109375" style="1" customWidth="1"/>
    <col min="3282" max="3282" width="10.5703125" style="1" customWidth="1"/>
    <col min="3283" max="3283" width="10.140625" style="1" customWidth="1"/>
    <col min="3284" max="3284" width="10.7109375" style="1" customWidth="1"/>
    <col min="3285" max="3285" width="5.85546875" style="1" bestFit="1" customWidth="1"/>
    <col min="3286" max="3286" width="7.7109375" style="1" bestFit="1" customWidth="1"/>
    <col min="3287" max="3287" width="6.42578125" style="1" bestFit="1" customWidth="1"/>
    <col min="3288" max="3288" width="5.28515625" style="1" bestFit="1" customWidth="1"/>
    <col min="3289" max="3289" width="8.7109375" style="1" bestFit="1" customWidth="1"/>
    <col min="3290" max="3290" width="5.140625" style="1" bestFit="1" customWidth="1"/>
    <col min="3291" max="3291" width="5" style="1" bestFit="1" customWidth="1"/>
    <col min="3292" max="3292" width="7.42578125" style="1" bestFit="1" customWidth="1"/>
    <col min="3293" max="3293" width="9.28515625" style="1" customWidth="1"/>
    <col min="3294" max="3294" width="7.85546875" style="1" bestFit="1" customWidth="1"/>
    <col min="3295" max="3295" width="9.42578125" style="1" bestFit="1" customWidth="1"/>
    <col min="3296" max="3296" width="9.28515625" style="1" customWidth="1"/>
    <col min="3297" max="3297" width="7.140625" style="1" customWidth="1"/>
    <col min="3298" max="3298" width="5.85546875" style="1" customWidth="1"/>
    <col min="3299" max="3299" width="6" style="1" bestFit="1" customWidth="1"/>
    <col min="3300" max="3300" width="6.5703125" style="1" bestFit="1" customWidth="1"/>
    <col min="3301" max="3301" width="5.85546875" style="1" bestFit="1" customWidth="1"/>
    <col min="3302" max="3302" width="11.7109375" style="1" customWidth="1"/>
    <col min="3303" max="3303" width="12.42578125" style="1" customWidth="1"/>
    <col min="3304" max="3535" width="11.42578125" style="1"/>
    <col min="3536" max="3536" width="0.85546875" style="1" customWidth="1"/>
    <col min="3537" max="3537" width="40.7109375" style="1" customWidth="1"/>
    <col min="3538" max="3538" width="10.5703125" style="1" customWidth="1"/>
    <col min="3539" max="3539" width="10.140625" style="1" customWidth="1"/>
    <col min="3540" max="3540" width="10.7109375" style="1" customWidth="1"/>
    <col min="3541" max="3541" width="5.85546875" style="1" bestFit="1" customWidth="1"/>
    <col min="3542" max="3542" width="7.7109375" style="1" bestFit="1" customWidth="1"/>
    <col min="3543" max="3543" width="6.42578125" style="1" bestFit="1" customWidth="1"/>
    <col min="3544" max="3544" width="5.28515625" style="1" bestFit="1" customWidth="1"/>
    <col min="3545" max="3545" width="8.7109375" style="1" bestFit="1" customWidth="1"/>
    <col min="3546" max="3546" width="5.140625" style="1" bestFit="1" customWidth="1"/>
    <col min="3547" max="3547" width="5" style="1" bestFit="1" customWidth="1"/>
    <col min="3548" max="3548" width="7.42578125" style="1" bestFit="1" customWidth="1"/>
    <col min="3549" max="3549" width="9.28515625" style="1" customWidth="1"/>
    <col min="3550" max="3550" width="7.85546875" style="1" bestFit="1" customWidth="1"/>
    <col min="3551" max="3551" width="9.42578125" style="1" bestFit="1" customWidth="1"/>
    <col min="3552" max="3552" width="9.28515625" style="1" customWidth="1"/>
    <col min="3553" max="3553" width="7.140625" style="1" customWidth="1"/>
    <col min="3554" max="3554" width="5.85546875" style="1" customWidth="1"/>
    <col min="3555" max="3555" width="6" style="1" bestFit="1" customWidth="1"/>
    <col min="3556" max="3556" width="6.5703125" style="1" bestFit="1" customWidth="1"/>
    <col min="3557" max="3557" width="5.85546875" style="1" bestFit="1" customWidth="1"/>
    <col min="3558" max="3558" width="11.7109375" style="1" customWidth="1"/>
    <col min="3559" max="3559" width="12.42578125" style="1" customWidth="1"/>
    <col min="3560" max="3791" width="11.42578125" style="1"/>
    <col min="3792" max="3792" width="0.85546875" style="1" customWidth="1"/>
    <col min="3793" max="3793" width="40.7109375" style="1" customWidth="1"/>
    <col min="3794" max="3794" width="10.5703125" style="1" customWidth="1"/>
    <col min="3795" max="3795" width="10.140625" style="1" customWidth="1"/>
    <col min="3796" max="3796" width="10.7109375" style="1" customWidth="1"/>
    <col min="3797" max="3797" width="5.85546875" style="1" bestFit="1" customWidth="1"/>
    <col min="3798" max="3798" width="7.7109375" style="1" bestFit="1" customWidth="1"/>
    <col min="3799" max="3799" width="6.42578125" style="1" bestFit="1" customWidth="1"/>
    <col min="3800" max="3800" width="5.28515625" style="1" bestFit="1" customWidth="1"/>
    <col min="3801" max="3801" width="8.7109375" style="1" bestFit="1" customWidth="1"/>
    <col min="3802" max="3802" width="5.140625" style="1" bestFit="1" customWidth="1"/>
    <col min="3803" max="3803" width="5" style="1" bestFit="1" customWidth="1"/>
    <col min="3804" max="3804" width="7.42578125" style="1" bestFit="1" customWidth="1"/>
    <col min="3805" max="3805" width="9.28515625" style="1" customWidth="1"/>
    <col min="3806" max="3806" width="7.85546875" style="1" bestFit="1" customWidth="1"/>
    <col min="3807" max="3807" width="9.42578125" style="1" bestFit="1" customWidth="1"/>
    <col min="3808" max="3808" width="9.28515625" style="1" customWidth="1"/>
    <col min="3809" max="3809" width="7.140625" style="1" customWidth="1"/>
    <col min="3810" max="3810" width="5.85546875" style="1" customWidth="1"/>
    <col min="3811" max="3811" width="6" style="1" bestFit="1" customWidth="1"/>
    <col min="3812" max="3812" width="6.5703125" style="1" bestFit="1" customWidth="1"/>
    <col min="3813" max="3813" width="5.85546875" style="1" bestFit="1" customWidth="1"/>
    <col min="3814" max="3814" width="11.7109375" style="1" customWidth="1"/>
    <col min="3815" max="3815" width="12.42578125" style="1" customWidth="1"/>
    <col min="3816" max="4047" width="11.42578125" style="1"/>
    <col min="4048" max="4048" width="0.85546875" style="1" customWidth="1"/>
    <col min="4049" max="4049" width="40.7109375" style="1" customWidth="1"/>
    <col min="4050" max="4050" width="10.5703125" style="1" customWidth="1"/>
    <col min="4051" max="4051" width="10.140625" style="1" customWidth="1"/>
    <col min="4052" max="4052" width="10.7109375" style="1" customWidth="1"/>
    <col min="4053" max="4053" width="5.85546875" style="1" bestFit="1" customWidth="1"/>
    <col min="4054" max="4054" width="7.7109375" style="1" bestFit="1" customWidth="1"/>
    <col min="4055" max="4055" width="6.42578125" style="1" bestFit="1" customWidth="1"/>
    <col min="4056" max="4056" width="5.28515625" style="1" bestFit="1" customWidth="1"/>
    <col min="4057" max="4057" width="8.7109375" style="1" bestFit="1" customWidth="1"/>
    <col min="4058" max="4058" width="5.140625" style="1" bestFit="1" customWidth="1"/>
    <col min="4059" max="4059" width="5" style="1" bestFit="1" customWidth="1"/>
    <col min="4060" max="4060" width="7.42578125" style="1" bestFit="1" customWidth="1"/>
    <col min="4061" max="4061" width="9.28515625" style="1" customWidth="1"/>
    <col min="4062" max="4062" width="7.85546875" style="1" bestFit="1" customWidth="1"/>
    <col min="4063" max="4063" width="9.42578125" style="1" bestFit="1" customWidth="1"/>
    <col min="4064" max="4064" width="9.28515625" style="1" customWidth="1"/>
    <col min="4065" max="4065" width="7.140625" style="1" customWidth="1"/>
    <col min="4066" max="4066" width="5.85546875" style="1" customWidth="1"/>
    <col min="4067" max="4067" width="6" style="1" bestFit="1" customWidth="1"/>
    <col min="4068" max="4068" width="6.5703125" style="1" bestFit="1" customWidth="1"/>
    <col min="4069" max="4069" width="5.85546875" style="1" bestFit="1" customWidth="1"/>
    <col min="4070" max="4070" width="11.7109375" style="1" customWidth="1"/>
    <col min="4071" max="4071" width="12.42578125" style="1" customWidth="1"/>
    <col min="4072" max="4303" width="11.42578125" style="1"/>
    <col min="4304" max="4304" width="0.85546875" style="1" customWidth="1"/>
    <col min="4305" max="4305" width="40.7109375" style="1" customWidth="1"/>
    <col min="4306" max="4306" width="10.5703125" style="1" customWidth="1"/>
    <col min="4307" max="4307" width="10.140625" style="1" customWidth="1"/>
    <col min="4308" max="4308" width="10.7109375" style="1" customWidth="1"/>
    <col min="4309" max="4309" width="5.85546875" style="1" bestFit="1" customWidth="1"/>
    <col min="4310" max="4310" width="7.7109375" style="1" bestFit="1" customWidth="1"/>
    <col min="4311" max="4311" width="6.42578125" style="1" bestFit="1" customWidth="1"/>
    <col min="4312" max="4312" width="5.28515625" style="1" bestFit="1" customWidth="1"/>
    <col min="4313" max="4313" width="8.7109375" style="1" bestFit="1" customWidth="1"/>
    <col min="4314" max="4314" width="5.140625" style="1" bestFit="1" customWidth="1"/>
    <col min="4315" max="4315" width="5" style="1" bestFit="1" customWidth="1"/>
    <col min="4316" max="4316" width="7.42578125" style="1" bestFit="1" customWidth="1"/>
    <col min="4317" max="4317" width="9.28515625" style="1" customWidth="1"/>
    <col min="4318" max="4318" width="7.85546875" style="1" bestFit="1" customWidth="1"/>
    <col min="4319" max="4319" width="9.42578125" style="1" bestFit="1" customWidth="1"/>
    <col min="4320" max="4320" width="9.28515625" style="1" customWidth="1"/>
    <col min="4321" max="4321" width="7.140625" style="1" customWidth="1"/>
    <col min="4322" max="4322" width="5.85546875" style="1" customWidth="1"/>
    <col min="4323" max="4323" width="6" style="1" bestFit="1" customWidth="1"/>
    <col min="4324" max="4324" width="6.5703125" style="1" bestFit="1" customWidth="1"/>
    <col min="4325" max="4325" width="5.85546875" style="1" bestFit="1" customWidth="1"/>
    <col min="4326" max="4326" width="11.7109375" style="1" customWidth="1"/>
    <col min="4327" max="4327" width="12.42578125" style="1" customWidth="1"/>
    <col min="4328" max="4559" width="11.42578125" style="1"/>
    <col min="4560" max="4560" width="0.85546875" style="1" customWidth="1"/>
    <col min="4561" max="4561" width="40.7109375" style="1" customWidth="1"/>
    <col min="4562" max="4562" width="10.5703125" style="1" customWidth="1"/>
    <col min="4563" max="4563" width="10.140625" style="1" customWidth="1"/>
    <col min="4564" max="4564" width="10.7109375" style="1" customWidth="1"/>
    <col min="4565" max="4565" width="5.85546875" style="1" bestFit="1" customWidth="1"/>
    <col min="4566" max="4566" width="7.7109375" style="1" bestFit="1" customWidth="1"/>
    <col min="4567" max="4567" width="6.42578125" style="1" bestFit="1" customWidth="1"/>
    <col min="4568" max="4568" width="5.28515625" style="1" bestFit="1" customWidth="1"/>
    <col min="4569" max="4569" width="8.7109375" style="1" bestFit="1" customWidth="1"/>
    <col min="4570" max="4570" width="5.140625" style="1" bestFit="1" customWidth="1"/>
    <col min="4571" max="4571" width="5" style="1" bestFit="1" customWidth="1"/>
    <col min="4572" max="4572" width="7.42578125" style="1" bestFit="1" customWidth="1"/>
    <col min="4573" max="4573" width="9.28515625" style="1" customWidth="1"/>
    <col min="4574" max="4574" width="7.85546875" style="1" bestFit="1" customWidth="1"/>
    <col min="4575" max="4575" width="9.42578125" style="1" bestFit="1" customWidth="1"/>
    <col min="4576" max="4576" width="9.28515625" style="1" customWidth="1"/>
    <col min="4577" max="4577" width="7.140625" style="1" customWidth="1"/>
    <col min="4578" max="4578" width="5.85546875" style="1" customWidth="1"/>
    <col min="4579" max="4579" width="6" style="1" bestFit="1" customWidth="1"/>
    <col min="4580" max="4580" width="6.5703125" style="1" bestFit="1" customWidth="1"/>
    <col min="4581" max="4581" width="5.85546875" style="1" bestFit="1" customWidth="1"/>
    <col min="4582" max="4582" width="11.7109375" style="1" customWidth="1"/>
    <col min="4583" max="4583" width="12.42578125" style="1" customWidth="1"/>
    <col min="4584" max="4815" width="11.42578125" style="1"/>
    <col min="4816" max="4816" width="0.85546875" style="1" customWidth="1"/>
    <col min="4817" max="4817" width="40.7109375" style="1" customWidth="1"/>
    <col min="4818" max="4818" width="10.5703125" style="1" customWidth="1"/>
    <col min="4819" max="4819" width="10.140625" style="1" customWidth="1"/>
    <col min="4820" max="4820" width="10.7109375" style="1" customWidth="1"/>
    <col min="4821" max="4821" width="5.85546875" style="1" bestFit="1" customWidth="1"/>
    <col min="4822" max="4822" width="7.7109375" style="1" bestFit="1" customWidth="1"/>
    <col min="4823" max="4823" width="6.42578125" style="1" bestFit="1" customWidth="1"/>
    <col min="4824" max="4824" width="5.28515625" style="1" bestFit="1" customWidth="1"/>
    <col min="4825" max="4825" width="8.7109375" style="1" bestFit="1" customWidth="1"/>
    <col min="4826" max="4826" width="5.140625" style="1" bestFit="1" customWidth="1"/>
    <col min="4827" max="4827" width="5" style="1" bestFit="1" customWidth="1"/>
    <col min="4828" max="4828" width="7.42578125" style="1" bestFit="1" customWidth="1"/>
    <col min="4829" max="4829" width="9.28515625" style="1" customWidth="1"/>
    <col min="4830" max="4830" width="7.85546875" style="1" bestFit="1" customWidth="1"/>
    <col min="4831" max="4831" width="9.42578125" style="1" bestFit="1" customWidth="1"/>
    <col min="4832" max="4832" width="9.28515625" style="1" customWidth="1"/>
    <col min="4833" max="4833" width="7.140625" style="1" customWidth="1"/>
    <col min="4834" max="4834" width="5.85546875" style="1" customWidth="1"/>
    <col min="4835" max="4835" width="6" style="1" bestFit="1" customWidth="1"/>
    <col min="4836" max="4836" width="6.5703125" style="1" bestFit="1" customWidth="1"/>
    <col min="4837" max="4837" width="5.85546875" style="1" bestFit="1" customWidth="1"/>
    <col min="4838" max="4838" width="11.7109375" style="1" customWidth="1"/>
    <col min="4839" max="4839" width="12.42578125" style="1" customWidth="1"/>
    <col min="4840" max="5071" width="11.42578125" style="1"/>
    <col min="5072" max="5072" width="0.85546875" style="1" customWidth="1"/>
    <col min="5073" max="5073" width="40.7109375" style="1" customWidth="1"/>
    <col min="5074" max="5074" width="10.5703125" style="1" customWidth="1"/>
    <col min="5075" max="5075" width="10.140625" style="1" customWidth="1"/>
    <col min="5076" max="5076" width="10.7109375" style="1" customWidth="1"/>
    <col min="5077" max="5077" width="5.85546875" style="1" bestFit="1" customWidth="1"/>
    <col min="5078" max="5078" width="7.7109375" style="1" bestFit="1" customWidth="1"/>
    <col min="5079" max="5079" width="6.42578125" style="1" bestFit="1" customWidth="1"/>
    <col min="5080" max="5080" width="5.28515625" style="1" bestFit="1" customWidth="1"/>
    <col min="5081" max="5081" width="8.7109375" style="1" bestFit="1" customWidth="1"/>
    <col min="5082" max="5082" width="5.140625" style="1" bestFit="1" customWidth="1"/>
    <col min="5083" max="5083" width="5" style="1" bestFit="1" customWidth="1"/>
    <col min="5084" max="5084" width="7.42578125" style="1" bestFit="1" customWidth="1"/>
    <col min="5085" max="5085" width="9.28515625" style="1" customWidth="1"/>
    <col min="5086" max="5086" width="7.85546875" style="1" bestFit="1" customWidth="1"/>
    <col min="5087" max="5087" width="9.42578125" style="1" bestFit="1" customWidth="1"/>
    <col min="5088" max="5088" width="9.28515625" style="1" customWidth="1"/>
    <col min="5089" max="5089" width="7.140625" style="1" customWidth="1"/>
    <col min="5090" max="5090" width="5.85546875" style="1" customWidth="1"/>
    <col min="5091" max="5091" width="6" style="1" bestFit="1" customWidth="1"/>
    <col min="5092" max="5092" width="6.5703125" style="1" bestFit="1" customWidth="1"/>
    <col min="5093" max="5093" width="5.85546875" style="1" bestFit="1" customWidth="1"/>
    <col min="5094" max="5094" width="11.7109375" style="1" customWidth="1"/>
    <col min="5095" max="5095" width="12.42578125" style="1" customWidth="1"/>
    <col min="5096" max="5327" width="11.42578125" style="1"/>
    <col min="5328" max="5328" width="0.85546875" style="1" customWidth="1"/>
    <col min="5329" max="5329" width="40.7109375" style="1" customWidth="1"/>
    <col min="5330" max="5330" width="10.5703125" style="1" customWidth="1"/>
    <col min="5331" max="5331" width="10.140625" style="1" customWidth="1"/>
    <col min="5332" max="5332" width="10.7109375" style="1" customWidth="1"/>
    <col min="5333" max="5333" width="5.85546875" style="1" bestFit="1" customWidth="1"/>
    <col min="5334" max="5334" width="7.7109375" style="1" bestFit="1" customWidth="1"/>
    <col min="5335" max="5335" width="6.42578125" style="1" bestFit="1" customWidth="1"/>
    <col min="5336" max="5336" width="5.28515625" style="1" bestFit="1" customWidth="1"/>
    <col min="5337" max="5337" width="8.7109375" style="1" bestFit="1" customWidth="1"/>
    <col min="5338" max="5338" width="5.140625" style="1" bestFit="1" customWidth="1"/>
    <col min="5339" max="5339" width="5" style="1" bestFit="1" customWidth="1"/>
    <col min="5340" max="5340" width="7.42578125" style="1" bestFit="1" customWidth="1"/>
    <col min="5341" max="5341" width="9.28515625" style="1" customWidth="1"/>
    <col min="5342" max="5342" width="7.85546875" style="1" bestFit="1" customWidth="1"/>
    <col min="5343" max="5343" width="9.42578125" style="1" bestFit="1" customWidth="1"/>
    <col min="5344" max="5344" width="9.28515625" style="1" customWidth="1"/>
    <col min="5345" max="5345" width="7.140625" style="1" customWidth="1"/>
    <col min="5346" max="5346" width="5.85546875" style="1" customWidth="1"/>
    <col min="5347" max="5347" width="6" style="1" bestFit="1" customWidth="1"/>
    <col min="5348" max="5348" width="6.5703125" style="1" bestFit="1" customWidth="1"/>
    <col min="5349" max="5349" width="5.85546875" style="1" bestFit="1" customWidth="1"/>
    <col min="5350" max="5350" width="11.7109375" style="1" customWidth="1"/>
    <col min="5351" max="5351" width="12.42578125" style="1" customWidth="1"/>
    <col min="5352" max="5583" width="11.42578125" style="1"/>
    <col min="5584" max="5584" width="0.85546875" style="1" customWidth="1"/>
    <col min="5585" max="5585" width="40.7109375" style="1" customWidth="1"/>
    <col min="5586" max="5586" width="10.5703125" style="1" customWidth="1"/>
    <col min="5587" max="5587" width="10.140625" style="1" customWidth="1"/>
    <col min="5588" max="5588" width="10.7109375" style="1" customWidth="1"/>
    <col min="5589" max="5589" width="5.85546875" style="1" bestFit="1" customWidth="1"/>
    <col min="5590" max="5590" width="7.7109375" style="1" bestFit="1" customWidth="1"/>
    <col min="5591" max="5591" width="6.42578125" style="1" bestFit="1" customWidth="1"/>
    <col min="5592" max="5592" width="5.28515625" style="1" bestFit="1" customWidth="1"/>
    <col min="5593" max="5593" width="8.7109375" style="1" bestFit="1" customWidth="1"/>
    <col min="5594" max="5594" width="5.140625" style="1" bestFit="1" customWidth="1"/>
    <col min="5595" max="5595" width="5" style="1" bestFit="1" customWidth="1"/>
    <col min="5596" max="5596" width="7.42578125" style="1" bestFit="1" customWidth="1"/>
    <col min="5597" max="5597" width="9.28515625" style="1" customWidth="1"/>
    <col min="5598" max="5598" width="7.85546875" style="1" bestFit="1" customWidth="1"/>
    <col min="5599" max="5599" width="9.42578125" style="1" bestFit="1" customWidth="1"/>
    <col min="5600" max="5600" width="9.28515625" style="1" customWidth="1"/>
    <col min="5601" max="5601" width="7.140625" style="1" customWidth="1"/>
    <col min="5602" max="5602" width="5.85546875" style="1" customWidth="1"/>
    <col min="5603" max="5603" width="6" style="1" bestFit="1" customWidth="1"/>
    <col min="5604" max="5604" width="6.5703125" style="1" bestFit="1" customWidth="1"/>
    <col min="5605" max="5605" width="5.85546875" style="1" bestFit="1" customWidth="1"/>
    <col min="5606" max="5606" width="11.7109375" style="1" customWidth="1"/>
    <col min="5607" max="5607" width="12.42578125" style="1" customWidth="1"/>
    <col min="5608" max="5839" width="11.42578125" style="1"/>
    <col min="5840" max="5840" width="0.85546875" style="1" customWidth="1"/>
    <col min="5841" max="5841" width="40.7109375" style="1" customWidth="1"/>
    <col min="5842" max="5842" width="10.5703125" style="1" customWidth="1"/>
    <col min="5843" max="5843" width="10.140625" style="1" customWidth="1"/>
    <col min="5844" max="5844" width="10.7109375" style="1" customWidth="1"/>
    <col min="5845" max="5845" width="5.85546875" style="1" bestFit="1" customWidth="1"/>
    <col min="5846" max="5846" width="7.7109375" style="1" bestFit="1" customWidth="1"/>
    <col min="5847" max="5847" width="6.42578125" style="1" bestFit="1" customWidth="1"/>
    <col min="5848" max="5848" width="5.28515625" style="1" bestFit="1" customWidth="1"/>
    <col min="5849" max="5849" width="8.7109375" style="1" bestFit="1" customWidth="1"/>
    <col min="5850" max="5850" width="5.140625" style="1" bestFit="1" customWidth="1"/>
    <col min="5851" max="5851" width="5" style="1" bestFit="1" customWidth="1"/>
    <col min="5852" max="5852" width="7.42578125" style="1" bestFit="1" customWidth="1"/>
    <col min="5853" max="5853" width="9.28515625" style="1" customWidth="1"/>
    <col min="5854" max="5854" width="7.85546875" style="1" bestFit="1" customWidth="1"/>
    <col min="5855" max="5855" width="9.42578125" style="1" bestFit="1" customWidth="1"/>
    <col min="5856" max="5856" width="9.28515625" style="1" customWidth="1"/>
    <col min="5857" max="5857" width="7.140625" style="1" customWidth="1"/>
    <col min="5858" max="5858" width="5.85546875" style="1" customWidth="1"/>
    <col min="5859" max="5859" width="6" style="1" bestFit="1" customWidth="1"/>
    <col min="5860" max="5860" width="6.5703125" style="1" bestFit="1" customWidth="1"/>
    <col min="5861" max="5861" width="5.85546875" style="1" bestFit="1" customWidth="1"/>
    <col min="5862" max="5862" width="11.7109375" style="1" customWidth="1"/>
    <col min="5863" max="5863" width="12.42578125" style="1" customWidth="1"/>
    <col min="5864" max="6095" width="11.42578125" style="1"/>
    <col min="6096" max="6096" width="0.85546875" style="1" customWidth="1"/>
    <col min="6097" max="6097" width="40.7109375" style="1" customWidth="1"/>
    <col min="6098" max="6098" width="10.5703125" style="1" customWidth="1"/>
    <col min="6099" max="6099" width="10.140625" style="1" customWidth="1"/>
    <col min="6100" max="6100" width="10.7109375" style="1" customWidth="1"/>
    <col min="6101" max="6101" width="5.85546875" style="1" bestFit="1" customWidth="1"/>
    <col min="6102" max="6102" width="7.7109375" style="1" bestFit="1" customWidth="1"/>
    <col min="6103" max="6103" width="6.42578125" style="1" bestFit="1" customWidth="1"/>
    <col min="6104" max="6104" width="5.28515625" style="1" bestFit="1" customWidth="1"/>
    <col min="6105" max="6105" width="8.7109375" style="1" bestFit="1" customWidth="1"/>
    <col min="6106" max="6106" width="5.140625" style="1" bestFit="1" customWidth="1"/>
    <col min="6107" max="6107" width="5" style="1" bestFit="1" customWidth="1"/>
    <col min="6108" max="6108" width="7.42578125" style="1" bestFit="1" customWidth="1"/>
    <col min="6109" max="6109" width="9.28515625" style="1" customWidth="1"/>
    <col min="6110" max="6110" width="7.85546875" style="1" bestFit="1" customWidth="1"/>
    <col min="6111" max="6111" width="9.42578125" style="1" bestFit="1" customWidth="1"/>
    <col min="6112" max="6112" width="9.28515625" style="1" customWidth="1"/>
    <col min="6113" max="6113" width="7.140625" style="1" customWidth="1"/>
    <col min="6114" max="6114" width="5.85546875" style="1" customWidth="1"/>
    <col min="6115" max="6115" width="6" style="1" bestFit="1" customWidth="1"/>
    <col min="6116" max="6116" width="6.5703125" style="1" bestFit="1" customWidth="1"/>
    <col min="6117" max="6117" width="5.85546875" style="1" bestFit="1" customWidth="1"/>
    <col min="6118" max="6118" width="11.7109375" style="1" customWidth="1"/>
    <col min="6119" max="6119" width="12.42578125" style="1" customWidth="1"/>
    <col min="6120" max="6351" width="11.42578125" style="1"/>
    <col min="6352" max="6352" width="0.85546875" style="1" customWidth="1"/>
    <col min="6353" max="6353" width="40.7109375" style="1" customWidth="1"/>
    <col min="6354" max="6354" width="10.5703125" style="1" customWidth="1"/>
    <col min="6355" max="6355" width="10.140625" style="1" customWidth="1"/>
    <col min="6356" max="6356" width="10.7109375" style="1" customWidth="1"/>
    <col min="6357" max="6357" width="5.85546875" style="1" bestFit="1" customWidth="1"/>
    <col min="6358" max="6358" width="7.7109375" style="1" bestFit="1" customWidth="1"/>
    <col min="6359" max="6359" width="6.42578125" style="1" bestFit="1" customWidth="1"/>
    <col min="6360" max="6360" width="5.28515625" style="1" bestFit="1" customWidth="1"/>
    <col min="6361" max="6361" width="8.7109375" style="1" bestFit="1" customWidth="1"/>
    <col min="6362" max="6362" width="5.140625" style="1" bestFit="1" customWidth="1"/>
    <col min="6363" max="6363" width="5" style="1" bestFit="1" customWidth="1"/>
    <col min="6364" max="6364" width="7.42578125" style="1" bestFit="1" customWidth="1"/>
    <col min="6365" max="6365" width="9.28515625" style="1" customWidth="1"/>
    <col min="6366" max="6366" width="7.85546875" style="1" bestFit="1" customWidth="1"/>
    <col min="6367" max="6367" width="9.42578125" style="1" bestFit="1" customWidth="1"/>
    <col min="6368" max="6368" width="9.28515625" style="1" customWidth="1"/>
    <col min="6369" max="6369" width="7.140625" style="1" customWidth="1"/>
    <col min="6370" max="6370" width="5.85546875" style="1" customWidth="1"/>
    <col min="6371" max="6371" width="6" style="1" bestFit="1" customWidth="1"/>
    <col min="6372" max="6372" width="6.5703125" style="1" bestFit="1" customWidth="1"/>
    <col min="6373" max="6373" width="5.85546875" style="1" bestFit="1" customWidth="1"/>
    <col min="6374" max="6374" width="11.7109375" style="1" customWidth="1"/>
    <col min="6375" max="6375" width="12.42578125" style="1" customWidth="1"/>
    <col min="6376" max="6607" width="11.42578125" style="1"/>
    <col min="6608" max="6608" width="0.85546875" style="1" customWidth="1"/>
    <col min="6609" max="6609" width="40.7109375" style="1" customWidth="1"/>
    <col min="6610" max="6610" width="10.5703125" style="1" customWidth="1"/>
    <col min="6611" max="6611" width="10.140625" style="1" customWidth="1"/>
    <col min="6612" max="6612" width="10.7109375" style="1" customWidth="1"/>
    <col min="6613" max="6613" width="5.85546875" style="1" bestFit="1" customWidth="1"/>
    <col min="6614" max="6614" width="7.7109375" style="1" bestFit="1" customWidth="1"/>
    <col min="6615" max="6615" width="6.42578125" style="1" bestFit="1" customWidth="1"/>
    <col min="6616" max="6616" width="5.28515625" style="1" bestFit="1" customWidth="1"/>
    <col min="6617" max="6617" width="8.7109375" style="1" bestFit="1" customWidth="1"/>
    <col min="6618" max="6618" width="5.140625" style="1" bestFit="1" customWidth="1"/>
    <col min="6619" max="6619" width="5" style="1" bestFit="1" customWidth="1"/>
    <col min="6620" max="6620" width="7.42578125" style="1" bestFit="1" customWidth="1"/>
    <col min="6621" max="6621" width="9.28515625" style="1" customWidth="1"/>
    <col min="6622" max="6622" width="7.85546875" style="1" bestFit="1" customWidth="1"/>
    <col min="6623" max="6623" width="9.42578125" style="1" bestFit="1" customWidth="1"/>
    <col min="6624" max="6624" width="9.28515625" style="1" customWidth="1"/>
    <col min="6625" max="6625" width="7.140625" style="1" customWidth="1"/>
    <col min="6626" max="6626" width="5.85546875" style="1" customWidth="1"/>
    <col min="6627" max="6627" width="6" style="1" bestFit="1" customWidth="1"/>
    <col min="6628" max="6628" width="6.5703125" style="1" bestFit="1" customWidth="1"/>
    <col min="6629" max="6629" width="5.85546875" style="1" bestFit="1" customWidth="1"/>
    <col min="6630" max="6630" width="11.7109375" style="1" customWidth="1"/>
    <col min="6631" max="6631" width="12.42578125" style="1" customWidth="1"/>
    <col min="6632" max="6863" width="11.42578125" style="1"/>
    <col min="6864" max="6864" width="0.85546875" style="1" customWidth="1"/>
    <col min="6865" max="6865" width="40.7109375" style="1" customWidth="1"/>
    <col min="6866" max="6866" width="10.5703125" style="1" customWidth="1"/>
    <col min="6867" max="6867" width="10.140625" style="1" customWidth="1"/>
    <col min="6868" max="6868" width="10.7109375" style="1" customWidth="1"/>
    <col min="6869" max="6869" width="5.85546875" style="1" bestFit="1" customWidth="1"/>
    <col min="6870" max="6870" width="7.7109375" style="1" bestFit="1" customWidth="1"/>
    <col min="6871" max="6871" width="6.42578125" style="1" bestFit="1" customWidth="1"/>
    <col min="6872" max="6872" width="5.28515625" style="1" bestFit="1" customWidth="1"/>
    <col min="6873" max="6873" width="8.7109375" style="1" bestFit="1" customWidth="1"/>
    <col min="6874" max="6874" width="5.140625" style="1" bestFit="1" customWidth="1"/>
    <col min="6875" max="6875" width="5" style="1" bestFit="1" customWidth="1"/>
    <col min="6876" max="6876" width="7.42578125" style="1" bestFit="1" customWidth="1"/>
    <col min="6877" max="6877" width="9.28515625" style="1" customWidth="1"/>
    <col min="6878" max="6878" width="7.85546875" style="1" bestFit="1" customWidth="1"/>
    <col min="6879" max="6879" width="9.42578125" style="1" bestFit="1" customWidth="1"/>
    <col min="6880" max="6880" width="9.28515625" style="1" customWidth="1"/>
    <col min="6881" max="6881" width="7.140625" style="1" customWidth="1"/>
    <col min="6882" max="6882" width="5.85546875" style="1" customWidth="1"/>
    <col min="6883" max="6883" width="6" style="1" bestFit="1" customWidth="1"/>
    <col min="6884" max="6884" width="6.5703125" style="1" bestFit="1" customWidth="1"/>
    <col min="6885" max="6885" width="5.85546875" style="1" bestFit="1" customWidth="1"/>
    <col min="6886" max="6886" width="11.7109375" style="1" customWidth="1"/>
    <col min="6887" max="6887" width="12.42578125" style="1" customWidth="1"/>
    <col min="6888" max="7119" width="11.42578125" style="1"/>
    <col min="7120" max="7120" width="0.85546875" style="1" customWidth="1"/>
    <col min="7121" max="7121" width="40.7109375" style="1" customWidth="1"/>
    <col min="7122" max="7122" width="10.5703125" style="1" customWidth="1"/>
    <col min="7123" max="7123" width="10.140625" style="1" customWidth="1"/>
    <col min="7124" max="7124" width="10.7109375" style="1" customWidth="1"/>
    <col min="7125" max="7125" width="5.85546875" style="1" bestFit="1" customWidth="1"/>
    <col min="7126" max="7126" width="7.7109375" style="1" bestFit="1" customWidth="1"/>
    <col min="7127" max="7127" width="6.42578125" style="1" bestFit="1" customWidth="1"/>
    <col min="7128" max="7128" width="5.28515625" style="1" bestFit="1" customWidth="1"/>
    <col min="7129" max="7129" width="8.7109375" style="1" bestFit="1" customWidth="1"/>
    <col min="7130" max="7130" width="5.140625" style="1" bestFit="1" customWidth="1"/>
    <col min="7131" max="7131" width="5" style="1" bestFit="1" customWidth="1"/>
    <col min="7132" max="7132" width="7.42578125" style="1" bestFit="1" customWidth="1"/>
    <col min="7133" max="7133" width="9.28515625" style="1" customWidth="1"/>
    <col min="7134" max="7134" width="7.85546875" style="1" bestFit="1" customWidth="1"/>
    <col min="7135" max="7135" width="9.42578125" style="1" bestFit="1" customWidth="1"/>
    <col min="7136" max="7136" width="9.28515625" style="1" customWidth="1"/>
    <col min="7137" max="7137" width="7.140625" style="1" customWidth="1"/>
    <col min="7138" max="7138" width="5.85546875" style="1" customWidth="1"/>
    <col min="7139" max="7139" width="6" style="1" bestFit="1" customWidth="1"/>
    <col min="7140" max="7140" width="6.5703125" style="1" bestFit="1" customWidth="1"/>
    <col min="7141" max="7141" width="5.85546875" style="1" bestFit="1" customWidth="1"/>
    <col min="7142" max="7142" width="11.7109375" style="1" customWidth="1"/>
    <col min="7143" max="7143" width="12.42578125" style="1" customWidth="1"/>
    <col min="7144" max="7375" width="11.42578125" style="1"/>
    <col min="7376" max="7376" width="0.85546875" style="1" customWidth="1"/>
    <col min="7377" max="7377" width="40.7109375" style="1" customWidth="1"/>
    <col min="7378" max="7378" width="10.5703125" style="1" customWidth="1"/>
    <col min="7379" max="7379" width="10.140625" style="1" customWidth="1"/>
    <col min="7380" max="7380" width="10.7109375" style="1" customWidth="1"/>
    <col min="7381" max="7381" width="5.85546875" style="1" bestFit="1" customWidth="1"/>
    <col min="7382" max="7382" width="7.7109375" style="1" bestFit="1" customWidth="1"/>
    <col min="7383" max="7383" width="6.42578125" style="1" bestFit="1" customWidth="1"/>
    <col min="7384" max="7384" width="5.28515625" style="1" bestFit="1" customWidth="1"/>
    <col min="7385" max="7385" width="8.7109375" style="1" bestFit="1" customWidth="1"/>
    <col min="7386" max="7386" width="5.140625" style="1" bestFit="1" customWidth="1"/>
    <col min="7387" max="7387" width="5" style="1" bestFit="1" customWidth="1"/>
    <col min="7388" max="7388" width="7.42578125" style="1" bestFit="1" customWidth="1"/>
    <col min="7389" max="7389" width="9.28515625" style="1" customWidth="1"/>
    <col min="7390" max="7390" width="7.85546875" style="1" bestFit="1" customWidth="1"/>
    <col min="7391" max="7391" width="9.42578125" style="1" bestFit="1" customWidth="1"/>
    <col min="7392" max="7392" width="9.28515625" style="1" customWidth="1"/>
    <col min="7393" max="7393" width="7.140625" style="1" customWidth="1"/>
    <col min="7394" max="7394" width="5.85546875" style="1" customWidth="1"/>
    <col min="7395" max="7395" width="6" style="1" bestFit="1" customWidth="1"/>
    <col min="7396" max="7396" width="6.5703125" style="1" bestFit="1" customWidth="1"/>
    <col min="7397" max="7397" width="5.85546875" style="1" bestFit="1" customWidth="1"/>
    <col min="7398" max="7398" width="11.7109375" style="1" customWidth="1"/>
    <col min="7399" max="7399" width="12.42578125" style="1" customWidth="1"/>
    <col min="7400" max="7631" width="11.42578125" style="1"/>
    <col min="7632" max="7632" width="0.85546875" style="1" customWidth="1"/>
    <col min="7633" max="7633" width="40.7109375" style="1" customWidth="1"/>
    <col min="7634" max="7634" width="10.5703125" style="1" customWidth="1"/>
    <col min="7635" max="7635" width="10.140625" style="1" customWidth="1"/>
    <col min="7636" max="7636" width="10.7109375" style="1" customWidth="1"/>
    <col min="7637" max="7637" width="5.85546875" style="1" bestFit="1" customWidth="1"/>
    <col min="7638" max="7638" width="7.7109375" style="1" bestFit="1" customWidth="1"/>
    <col min="7639" max="7639" width="6.42578125" style="1" bestFit="1" customWidth="1"/>
    <col min="7640" max="7640" width="5.28515625" style="1" bestFit="1" customWidth="1"/>
    <col min="7641" max="7641" width="8.7109375" style="1" bestFit="1" customWidth="1"/>
    <col min="7642" max="7642" width="5.140625" style="1" bestFit="1" customWidth="1"/>
    <col min="7643" max="7643" width="5" style="1" bestFit="1" customWidth="1"/>
    <col min="7644" max="7644" width="7.42578125" style="1" bestFit="1" customWidth="1"/>
    <col min="7645" max="7645" width="9.28515625" style="1" customWidth="1"/>
    <col min="7646" max="7646" width="7.85546875" style="1" bestFit="1" customWidth="1"/>
    <col min="7647" max="7647" width="9.42578125" style="1" bestFit="1" customWidth="1"/>
    <col min="7648" max="7648" width="9.28515625" style="1" customWidth="1"/>
    <col min="7649" max="7649" width="7.140625" style="1" customWidth="1"/>
    <col min="7650" max="7650" width="5.85546875" style="1" customWidth="1"/>
    <col min="7651" max="7651" width="6" style="1" bestFit="1" customWidth="1"/>
    <col min="7652" max="7652" width="6.5703125" style="1" bestFit="1" customWidth="1"/>
    <col min="7653" max="7653" width="5.85546875" style="1" bestFit="1" customWidth="1"/>
    <col min="7654" max="7654" width="11.7109375" style="1" customWidth="1"/>
    <col min="7655" max="7655" width="12.42578125" style="1" customWidth="1"/>
    <col min="7656" max="7887" width="11.42578125" style="1"/>
    <col min="7888" max="7888" width="0.85546875" style="1" customWidth="1"/>
    <col min="7889" max="7889" width="40.7109375" style="1" customWidth="1"/>
    <col min="7890" max="7890" width="10.5703125" style="1" customWidth="1"/>
    <col min="7891" max="7891" width="10.140625" style="1" customWidth="1"/>
    <col min="7892" max="7892" width="10.7109375" style="1" customWidth="1"/>
    <col min="7893" max="7893" width="5.85546875" style="1" bestFit="1" customWidth="1"/>
    <col min="7894" max="7894" width="7.7109375" style="1" bestFit="1" customWidth="1"/>
    <col min="7895" max="7895" width="6.42578125" style="1" bestFit="1" customWidth="1"/>
    <col min="7896" max="7896" width="5.28515625" style="1" bestFit="1" customWidth="1"/>
    <col min="7897" max="7897" width="8.7109375" style="1" bestFit="1" customWidth="1"/>
    <col min="7898" max="7898" width="5.140625" style="1" bestFit="1" customWidth="1"/>
    <col min="7899" max="7899" width="5" style="1" bestFit="1" customWidth="1"/>
    <col min="7900" max="7900" width="7.42578125" style="1" bestFit="1" customWidth="1"/>
    <col min="7901" max="7901" width="9.28515625" style="1" customWidth="1"/>
    <col min="7902" max="7902" width="7.85546875" style="1" bestFit="1" customWidth="1"/>
    <col min="7903" max="7903" width="9.42578125" style="1" bestFit="1" customWidth="1"/>
    <col min="7904" max="7904" width="9.28515625" style="1" customWidth="1"/>
    <col min="7905" max="7905" width="7.140625" style="1" customWidth="1"/>
    <col min="7906" max="7906" width="5.85546875" style="1" customWidth="1"/>
    <col min="7907" max="7907" width="6" style="1" bestFit="1" customWidth="1"/>
    <col min="7908" max="7908" width="6.5703125" style="1" bestFit="1" customWidth="1"/>
    <col min="7909" max="7909" width="5.85546875" style="1" bestFit="1" customWidth="1"/>
    <col min="7910" max="7910" width="11.7109375" style="1" customWidth="1"/>
    <col min="7911" max="7911" width="12.42578125" style="1" customWidth="1"/>
    <col min="7912" max="8143" width="11.42578125" style="1"/>
    <col min="8144" max="8144" width="0.85546875" style="1" customWidth="1"/>
    <col min="8145" max="8145" width="40.7109375" style="1" customWidth="1"/>
    <col min="8146" max="8146" width="10.5703125" style="1" customWidth="1"/>
    <col min="8147" max="8147" width="10.140625" style="1" customWidth="1"/>
    <col min="8148" max="8148" width="10.7109375" style="1" customWidth="1"/>
    <col min="8149" max="8149" width="5.85546875" style="1" bestFit="1" customWidth="1"/>
    <col min="8150" max="8150" width="7.7109375" style="1" bestFit="1" customWidth="1"/>
    <col min="8151" max="8151" width="6.42578125" style="1" bestFit="1" customWidth="1"/>
    <col min="8152" max="8152" width="5.28515625" style="1" bestFit="1" customWidth="1"/>
    <col min="8153" max="8153" width="8.7109375" style="1" bestFit="1" customWidth="1"/>
    <col min="8154" max="8154" width="5.140625" style="1" bestFit="1" customWidth="1"/>
    <col min="8155" max="8155" width="5" style="1" bestFit="1" customWidth="1"/>
    <col min="8156" max="8156" width="7.42578125" style="1" bestFit="1" customWidth="1"/>
    <col min="8157" max="8157" width="9.28515625" style="1" customWidth="1"/>
    <col min="8158" max="8158" width="7.85546875" style="1" bestFit="1" customWidth="1"/>
    <col min="8159" max="8159" width="9.42578125" style="1" bestFit="1" customWidth="1"/>
    <col min="8160" max="8160" width="9.28515625" style="1" customWidth="1"/>
    <col min="8161" max="8161" width="7.140625" style="1" customWidth="1"/>
    <col min="8162" max="8162" width="5.85546875" style="1" customWidth="1"/>
    <col min="8163" max="8163" width="6" style="1" bestFit="1" customWidth="1"/>
    <col min="8164" max="8164" width="6.5703125" style="1" bestFit="1" customWidth="1"/>
    <col min="8165" max="8165" width="5.85546875" style="1" bestFit="1" customWidth="1"/>
    <col min="8166" max="8166" width="11.7109375" style="1" customWidth="1"/>
    <col min="8167" max="8167" width="12.42578125" style="1" customWidth="1"/>
    <col min="8168" max="8399" width="11.42578125" style="1"/>
    <col min="8400" max="8400" width="0.85546875" style="1" customWidth="1"/>
    <col min="8401" max="8401" width="40.7109375" style="1" customWidth="1"/>
    <col min="8402" max="8402" width="10.5703125" style="1" customWidth="1"/>
    <col min="8403" max="8403" width="10.140625" style="1" customWidth="1"/>
    <col min="8404" max="8404" width="10.7109375" style="1" customWidth="1"/>
    <col min="8405" max="8405" width="5.85546875" style="1" bestFit="1" customWidth="1"/>
    <col min="8406" max="8406" width="7.7109375" style="1" bestFit="1" customWidth="1"/>
    <col min="8407" max="8407" width="6.42578125" style="1" bestFit="1" customWidth="1"/>
    <col min="8408" max="8408" width="5.28515625" style="1" bestFit="1" customWidth="1"/>
    <col min="8409" max="8409" width="8.7109375" style="1" bestFit="1" customWidth="1"/>
    <col min="8410" max="8410" width="5.140625" style="1" bestFit="1" customWidth="1"/>
    <col min="8411" max="8411" width="5" style="1" bestFit="1" customWidth="1"/>
    <col min="8412" max="8412" width="7.42578125" style="1" bestFit="1" customWidth="1"/>
    <col min="8413" max="8413" width="9.28515625" style="1" customWidth="1"/>
    <col min="8414" max="8414" width="7.85546875" style="1" bestFit="1" customWidth="1"/>
    <col min="8415" max="8415" width="9.42578125" style="1" bestFit="1" customWidth="1"/>
    <col min="8416" max="8416" width="9.28515625" style="1" customWidth="1"/>
    <col min="8417" max="8417" width="7.140625" style="1" customWidth="1"/>
    <col min="8418" max="8418" width="5.85546875" style="1" customWidth="1"/>
    <col min="8419" max="8419" width="6" style="1" bestFit="1" customWidth="1"/>
    <col min="8420" max="8420" width="6.5703125" style="1" bestFit="1" customWidth="1"/>
    <col min="8421" max="8421" width="5.85546875" style="1" bestFit="1" customWidth="1"/>
    <col min="8422" max="8422" width="11.7109375" style="1" customWidth="1"/>
    <col min="8423" max="8423" width="12.42578125" style="1" customWidth="1"/>
    <col min="8424" max="8655" width="11.42578125" style="1"/>
    <col min="8656" max="8656" width="0.85546875" style="1" customWidth="1"/>
    <col min="8657" max="8657" width="40.7109375" style="1" customWidth="1"/>
    <col min="8658" max="8658" width="10.5703125" style="1" customWidth="1"/>
    <col min="8659" max="8659" width="10.140625" style="1" customWidth="1"/>
    <col min="8660" max="8660" width="10.7109375" style="1" customWidth="1"/>
    <col min="8661" max="8661" width="5.85546875" style="1" bestFit="1" customWidth="1"/>
    <col min="8662" max="8662" width="7.7109375" style="1" bestFit="1" customWidth="1"/>
    <col min="8663" max="8663" width="6.42578125" style="1" bestFit="1" customWidth="1"/>
    <col min="8664" max="8664" width="5.28515625" style="1" bestFit="1" customWidth="1"/>
    <col min="8665" max="8665" width="8.7109375" style="1" bestFit="1" customWidth="1"/>
    <col min="8666" max="8666" width="5.140625" style="1" bestFit="1" customWidth="1"/>
    <col min="8667" max="8667" width="5" style="1" bestFit="1" customWidth="1"/>
    <col min="8668" max="8668" width="7.42578125" style="1" bestFit="1" customWidth="1"/>
    <col min="8669" max="8669" width="9.28515625" style="1" customWidth="1"/>
    <col min="8670" max="8670" width="7.85546875" style="1" bestFit="1" customWidth="1"/>
    <col min="8671" max="8671" width="9.42578125" style="1" bestFit="1" customWidth="1"/>
    <col min="8672" max="8672" width="9.28515625" style="1" customWidth="1"/>
    <col min="8673" max="8673" width="7.140625" style="1" customWidth="1"/>
    <col min="8674" max="8674" width="5.85546875" style="1" customWidth="1"/>
    <col min="8675" max="8675" width="6" style="1" bestFit="1" customWidth="1"/>
    <col min="8676" max="8676" width="6.5703125" style="1" bestFit="1" customWidth="1"/>
    <col min="8677" max="8677" width="5.85546875" style="1" bestFit="1" customWidth="1"/>
    <col min="8678" max="8678" width="11.7109375" style="1" customWidth="1"/>
    <col min="8679" max="8679" width="12.42578125" style="1" customWidth="1"/>
    <col min="8680" max="8911" width="11.42578125" style="1"/>
    <col min="8912" max="8912" width="0.85546875" style="1" customWidth="1"/>
    <col min="8913" max="8913" width="40.7109375" style="1" customWidth="1"/>
    <col min="8914" max="8914" width="10.5703125" style="1" customWidth="1"/>
    <col min="8915" max="8915" width="10.140625" style="1" customWidth="1"/>
    <col min="8916" max="8916" width="10.7109375" style="1" customWidth="1"/>
    <col min="8917" max="8917" width="5.85546875" style="1" bestFit="1" customWidth="1"/>
    <col min="8918" max="8918" width="7.7109375" style="1" bestFit="1" customWidth="1"/>
    <col min="8919" max="8919" width="6.42578125" style="1" bestFit="1" customWidth="1"/>
    <col min="8920" max="8920" width="5.28515625" style="1" bestFit="1" customWidth="1"/>
    <col min="8921" max="8921" width="8.7109375" style="1" bestFit="1" customWidth="1"/>
    <col min="8922" max="8922" width="5.140625" style="1" bestFit="1" customWidth="1"/>
    <col min="8923" max="8923" width="5" style="1" bestFit="1" customWidth="1"/>
    <col min="8924" max="8924" width="7.42578125" style="1" bestFit="1" customWidth="1"/>
    <col min="8925" max="8925" width="9.28515625" style="1" customWidth="1"/>
    <col min="8926" max="8926" width="7.85546875" style="1" bestFit="1" customWidth="1"/>
    <col min="8927" max="8927" width="9.42578125" style="1" bestFit="1" customWidth="1"/>
    <col min="8928" max="8928" width="9.28515625" style="1" customWidth="1"/>
    <col min="8929" max="8929" width="7.140625" style="1" customWidth="1"/>
    <col min="8930" max="8930" width="5.85546875" style="1" customWidth="1"/>
    <col min="8931" max="8931" width="6" style="1" bestFit="1" customWidth="1"/>
    <col min="8932" max="8932" width="6.5703125" style="1" bestFit="1" customWidth="1"/>
    <col min="8933" max="8933" width="5.85546875" style="1" bestFit="1" customWidth="1"/>
    <col min="8934" max="8934" width="11.7109375" style="1" customWidth="1"/>
    <col min="8935" max="8935" width="12.42578125" style="1" customWidth="1"/>
    <col min="8936" max="9167" width="11.42578125" style="1"/>
    <col min="9168" max="9168" width="0.85546875" style="1" customWidth="1"/>
    <col min="9169" max="9169" width="40.7109375" style="1" customWidth="1"/>
    <col min="9170" max="9170" width="10.5703125" style="1" customWidth="1"/>
    <col min="9171" max="9171" width="10.140625" style="1" customWidth="1"/>
    <col min="9172" max="9172" width="10.7109375" style="1" customWidth="1"/>
    <col min="9173" max="9173" width="5.85546875" style="1" bestFit="1" customWidth="1"/>
    <col min="9174" max="9174" width="7.7109375" style="1" bestFit="1" customWidth="1"/>
    <col min="9175" max="9175" width="6.42578125" style="1" bestFit="1" customWidth="1"/>
    <col min="9176" max="9176" width="5.28515625" style="1" bestFit="1" customWidth="1"/>
    <col min="9177" max="9177" width="8.7109375" style="1" bestFit="1" customWidth="1"/>
    <col min="9178" max="9178" width="5.140625" style="1" bestFit="1" customWidth="1"/>
    <col min="9179" max="9179" width="5" style="1" bestFit="1" customWidth="1"/>
    <col min="9180" max="9180" width="7.42578125" style="1" bestFit="1" customWidth="1"/>
    <col min="9181" max="9181" width="9.28515625" style="1" customWidth="1"/>
    <col min="9182" max="9182" width="7.85546875" style="1" bestFit="1" customWidth="1"/>
    <col min="9183" max="9183" width="9.42578125" style="1" bestFit="1" customWidth="1"/>
    <col min="9184" max="9184" width="9.28515625" style="1" customWidth="1"/>
    <col min="9185" max="9185" width="7.140625" style="1" customWidth="1"/>
    <col min="9186" max="9186" width="5.85546875" style="1" customWidth="1"/>
    <col min="9187" max="9187" width="6" style="1" bestFit="1" customWidth="1"/>
    <col min="9188" max="9188" width="6.5703125" style="1" bestFit="1" customWidth="1"/>
    <col min="9189" max="9189" width="5.85546875" style="1" bestFit="1" customWidth="1"/>
    <col min="9190" max="9190" width="11.7109375" style="1" customWidth="1"/>
    <col min="9191" max="9191" width="12.42578125" style="1" customWidth="1"/>
    <col min="9192" max="9423" width="11.42578125" style="1"/>
    <col min="9424" max="9424" width="0.85546875" style="1" customWidth="1"/>
    <col min="9425" max="9425" width="40.7109375" style="1" customWidth="1"/>
    <col min="9426" max="9426" width="10.5703125" style="1" customWidth="1"/>
    <col min="9427" max="9427" width="10.140625" style="1" customWidth="1"/>
    <col min="9428" max="9428" width="10.7109375" style="1" customWidth="1"/>
    <col min="9429" max="9429" width="5.85546875" style="1" bestFit="1" customWidth="1"/>
    <col min="9430" max="9430" width="7.7109375" style="1" bestFit="1" customWidth="1"/>
    <col min="9431" max="9431" width="6.42578125" style="1" bestFit="1" customWidth="1"/>
    <col min="9432" max="9432" width="5.28515625" style="1" bestFit="1" customWidth="1"/>
    <col min="9433" max="9433" width="8.7109375" style="1" bestFit="1" customWidth="1"/>
    <col min="9434" max="9434" width="5.140625" style="1" bestFit="1" customWidth="1"/>
    <col min="9435" max="9435" width="5" style="1" bestFit="1" customWidth="1"/>
    <col min="9436" max="9436" width="7.42578125" style="1" bestFit="1" customWidth="1"/>
    <col min="9437" max="9437" width="9.28515625" style="1" customWidth="1"/>
    <col min="9438" max="9438" width="7.85546875" style="1" bestFit="1" customWidth="1"/>
    <col min="9439" max="9439" width="9.42578125" style="1" bestFit="1" customWidth="1"/>
    <col min="9440" max="9440" width="9.28515625" style="1" customWidth="1"/>
    <col min="9441" max="9441" width="7.140625" style="1" customWidth="1"/>
    <col min="9442" max="9442" width="5.85546875" style="1" customWidth="1"/>
    <col min="9443" max="9443" width="6" style="1" bestFit="1" customWidth="1"/>
    <col min="9444" max="9444" width="6.5703125" style="1" bestFit="1" customWidth="1"/>
    <col min="9445" max="9445" width="5.85546875" style="1" bestFit="1" customWidth="1"/>
    <col min="9446" max="9446" width="11.7109375" style="1" customWidth="1"/>
    <col min="9447" max="9447" width="12.42578125" style="1" customWidth="1"/>
    <col min="9448" max="9679" width="11.42578125" style="1"/>
    <col min="9680" max="9680" width="0.85546875" style="1" customWidth="1"/>
    <col min="9681" max="9681" width="40.7109375" style="1" customWidth="1"/>
    <col min="9682" max="9682" width="10.5703125" style="1" customWidth="1"/>
    <col min="9683" max="9683" width="10.140625" style="1" customWidth="1"/>
    <col min="9684" max="9684" width="10.7109375" style="1" customWidth="1"/>
    <col min="9685" max="9685" width="5.85546875" style="1" bestFit="1" customWidth="1"/>
    <col min="9686" max="9686" width="7.7109375" style="1" bestFit="1" customWidth="1"/>
    <col min="9687" max="9687" width="6.42578125" style="1" bestFit="1" customWidth="1"/>
    <col min="9688" max="9688" width="5.28515625" style="1" bestFit="1" customWidth="1"/>
    <col min="9689" max="9689" width="8.7109375" style="1" bestFit="1" customWidth="1"/>
    <col min="9690" max="9690" width="5.140625" style="1" bestFit="1" customWidth="1"/>
    <col min="9691" max="9691" width="5" style="1" bestFit="1" customWidth="1"/>
    <col min="9692" max="9692" width="7.42578125" style="1" bestFit="1" customWidth="1"/>
    <col min="9693" max="9693" width="9.28515625" style="1" customWidth="1"/>
    <col min="9694" max="9694" width="7.85546875" style="1" bestFit="1" customWidth="1"/>
    <col min="9695" max="9695" width="9.42578125" style="1" bestFit="1" customWidth="1"/>
    <col min="9696" max="9696" width="9.28515625" style="1" customWidth="1"/>
    <col min="9697" max="9697" width="7.140625" style="1" customWidth="1"/>
    <col min="9698" max="9698" width="5.85546875" style="1" customWidth="1"/>
    <col min="9699" max="9699" width="6" style="1" bestFit="1" customWidth="1"/>
    <col min="9700" max="9700" width="6.5703125" style="1" bestFit="1" customWidth="1"/>
    <col min="9701" max="9701" width="5.85546875" style="1" bestFit="1" customWidth="1"/>
    <col min="9702" max="9702" width="11.7109375" style="1" customWidth="1"/>
    <col min="9703" max="9703" width="12.42578125" style="1" customWidth="1"/>
    <col min="9704" max="9935" width="11.42578125" style="1"/>
    <col min="9936" max="9936" width="0.85546875" style="1" customWidth="1"/>
    <col min="9937" max="9937" width="40.7109375" style="1" customWidth="1"/>
    <col min="9938" max="9938" width="10.5703125" style="1" customWidth="1"/>
    <col min="9939" max="9939" width="10.140625" style="1" customWidth="1"/>
    <col min="9940" max="9940" width="10.7109375" style="1" customWidth="1"/>
    <col min="9941" max="9941" width="5.85546875" style="1" bestFit="1" customWidth="1"/>
    <col min="9942" max="9942" width="7.7109375" style="1" bestFit="1" customWidth="1"/>
    <col min="9943" max="9943" width="6.42578125" style="1" bestFit="1" customWidth="1"/>
    <col min="9944" max="9944" width="5.28515625" style="1" bestFit="1" customWidth="1"/>
    <col min="9945" max="9945" width="8.7109375" style="1" bestFit="1" customWidth="1"/>
    <col min="9946" max="9946" width="5.140625" style="1" bestFit="1" customWidth="1"/>
    <col min="9947" max="9947" width="5" style="1" bestFit="1" customWidth="1"/>
    <col min="9948" max="9948" width="7.42578125" style="1" bestFit="1" customWidth="1"/>
    <col min="9949" max="9949" width="9.28515625" style="1" customWidth="1"/>
    <col min="9950" max="9950" width="7.85546875" style="1" bestFit="1" customWidth="1"/>
    <col min="9951" max="9951" width="9.42578125" style="1" bestFit="1" customWidth="1"/>
    <col min="9952" max="9952" width="9.28515625" style="1" customWidth="1"/>
    <col min="9953" max="9953" width="7.140625" style="1" customWidth="1"/>
    <col min="9954" max="9954" width="5.85546875" style="1" customWidth="1"/>
    <col min="9955" max="9955" width="6" style="1" bestFit="1" customWidth="1"/>
    <col min="9956" max="9956" width="6.5703125" style="1" bestFit="1" customWidth="1"/>
    <col min="9957" max="9957" width="5.85546875" style="1" bestFit="1" customWidth="1"/>
    <col min="9958" max="9958" width="11.7109375" style="1" customWidth="1"/>
    <col min="9959" max="9959" width="12.42578125" style="1" customWidth="1"/>
    <col min="9960" max="10191" width="11.42578125" style="1"/>
    <col min="10192" max="10192" width="0.85546875" style="1" customWidth="1"/>
    <col min="10193" max="10193" width="40.7109375" style="1" customWidth="1"/>
    <col min="10194" max="10194" width="10.5703125" style="1" customWidth="1"/>
    <col min="10195" max="10195" width="10.140625" style="1" customWidth="1"/>
    <col min="10196" max="10196" width="10.7109375" style="1" customWidth="1"/>
    <col min="10197" max="10197" width="5.85546875" style="1" bestFit="1" customWidth="1"/>
    <col min="10198" max="10198" width="7.7109375" style="1" bestFit="1" customWidth="1"/>
    <col min="10199" max="10199" width="6.42578125" style="1" bestFit="1" customWidth="1"/>
    <col min="10200" max="10200" width="5.28515625" style="1" bestFit="1" customWidth="1"/>
    <col min="10201" max="10201" width="8.7109375" style="1" bestFit="1" customWidth="1"/>
    <col min="10202" max="10202" width="5.140625" style="1" bestFit="1" customWidth="1"/>
    <col min="10203" max="10203" width="5" style="1" bestFit="1" customWidth="1"/>
    <col min="10204" max="10204" width="7.42578125" style="1" bestFit="1" customWidth="1"/>
    <col min="10205" max="10205" width="9.28515625" style="1" customWidth="1"/>
    <col min="10206" max="10206" width="7.85546875" style="1" bestFit="1" customWidth="1"/>
    <col min="10207" max="10207" width="9.42578125" style="1" bestFit="1" customWidth="1"/>
    <col min="10208" max="10208" width="9.28515625" style="1" customWidth="1"/>
    <col min="10209" max="10209" width="7.140625" style="1" customWidth="1"/>
    <col min="10210" max="10210" width="5.85546875" style="1" customWidth="1"/>
    <col min="10211" max="10211" width="6" style="1" bestFit="1" customWidth="1"/>
    <col min="10212" max="10212" width="6.5703125" style="1" bestFit="1" customWidth="1"/>
    <col min="10213" max="10213" width="5.85546875" style="1" bestFit="1" customWidth="1"/>
    <col min="10214" max="10214" width="11.7109375" style="1" customWidth="1"/>
    <col min="10215" max="10215" width="12.42578125" style="1" customWidth="1"/>
    <col min="10216" max="10447" width="11.42578125" style="1"/>
    <col min="10448" max="10448" width="0.85546875" style="1" customWidth="1"/>
    <col min="10449" max="10449" width="40.7109375" style="1" customWidth="1"/>
    <col min="10450" max="10450" width="10.5703125" style="1" customWidth="1"/>
    <col min="10451" max="10451" width="10.140625" style="1" customWidth="1"/>
    <col min="10452" max="10452" width="10.7109375" style="1" customWidth="1"/>
    <col min="10453" max="10453" width="5.85546875" style="1" bestFit="1" customWidth="1"/>
    <col min="10454" max="10454" width="7.7109375" style="1" bestFit="1" customWidth="1"/>
    <col min="10455" max="10455" width="6.42578125" style="1" bestFit="1" customWidth="1"/>
    <col min="10456" max="10456" width="5.28515625" style="1" bestFit="1" customWidth="1"/>
    <col min="10457" max="10457" width="8.7109375" style="1" bestFit="1" customWidth="1"/>
    <col min="10458" max="10458" width="5.140625" style="1" bestFit="1" customWidth="1"/>
    <col min="10459" max="10459" width="5" style="1" bestFit="1" customWidth="1"/>
    <col min="10460" max="10460" width="7.42578125" style="1" bestFit="1" customWidth="1"/>
    <col min="10461" max="10461" width="9.28515625" style="1" customWidth="1"/>
    <col min="10462" max="10462" width="7.85546875" style="1" bestFit="1" customWidth="1"/>
    <col min="10463" max="10463" width="9.42578125" style="1" bestFit="1" customWidth="1"/>
    <col min="10464" max="10464" width="9.28515625" style="1" customWidth="1"/>
    <col min="10465" max="10465" width="7.140625" style="1" customWidth="1"/>
    <col min="10466" max="10466" width="5.85546875" style="1" customWidth="1"/>
    <col min="10467" max="10467" width="6" style="1" bestFit="1" customWidth="1"/>
    <col min="10468" max="10468" width="6.5703125" style="1" bestFit="1" customWidth="1"/>
    <col min="10469" max="10469" width="5.85546875" style="1" bestFit="1" customWidth="1"/>
    <col min="10470" max="10470" width="11.7109375" style="1" customWidth="1"/>
    <col min="10471" max="10471" width="12.42578125" style="1" customWidth="1"/>
    <col min="10472" max="10703" width="11.42578125" style="1"/>
    <col min="10704" max="10704" width="0.85546875" style="1" customWidth="1"/>
    <col min="10705" max="10705" width="40.7109375" style="1" customWidth="1"/>
    <col min="10706" max="10706" width="10.5703125" style="1" customWidth="1"/>
    <col min="10707" max="10707" width="10.140625" style="1" customWidth="1"/>
    <col min="10708" max="10708" width="10.7109375" style="1" customWidth="1"/>
    <col min="10709" max="10709" width="5.85546875" style="1" bestFit="1" customWidth="1"/>
    <col min="10710" max="10710" width="7.7109375" style="1" bestFit="1" customWidth="1"/>
    <col min="10711" max="10711" width="6.42578125" style="1" bestFit="1" customWidth="1"/>
    <col min="10712" max="10712" width="5.28515625" style="1" bestFit="1" customWidth="1"/>
    <col min="10713" max="10713" width="8.7109375" style="1" bestFit="1" customWidth="1"/>
    <col min="10714" max="10714" width="5.140625" style="1" bestFit="1" customWidth="1"/>
    <col min="10715" max="10715" width="5" style="1" bestFit="1" customWidth="1"/>
    <col min="10716" max="10716" width="7.42578125" style="1" bestFit="1" customWidth="1"/>
    <col min="10717" max="10717" width="9.28515625" style="1" customWidth="1"/>
    <col min="10718" max="10718" width="7.85546875" style="1" bestFit="1" customWidth="1"/>
    <col min="10719" max="10719" width="9.42578125" style="1" bestFit="1" customWidth="1"/>
    <col min="10720" max="10720" width="9.28515625" style="1" customWidth="1"/>
    <col min="10721" max="10721" width="7.140625" style="1" customWidth="1"/>
    <col min="10722" max="10722" width="5.85546875" style="1" customWidth="1"/>
    <col min="10723" max="10723" width="6" style="1" bestFit="1" customWidth="1"/>
    <col min="10724" max="10724" width="6.5703125" style="1" bestFit="1" customWidth="1"/>
    <col min="10725" max="10725" width="5.85546875" style="1" bestFit="1" customWidth="1"/>
    <col min="10726" max="10726" width="11.7109375" style="1" customWidth="1"/>
    <col min="10727" max="10727" width="12.42578125" style="1" customWidth="1"/>
    <col min="10728" max="10959" width="11.42578125" style="1"/>
    <col min="10960" max="10960" width="0.85546875" style="1" customWidth="1"/>
    <col min="10961" max="10961" width="40.7109375" style="1" customWidth="1"/>
    <col min="10962" max="10962" width="10.5703125" style="1" customWidth="1"/>
    <col min="10963" max="10963" width="10.140625" style="1" customWidth="1"/>
    <col min="10964" max="10964" width="10.7109375" style="1" customWidth="1"/>
    <col min="10965" max="10965" width="5.85546875" style="1" bestFit="1" customWidth="1"/>
    <col min="10966" max="10966" width="7.7109375" style="1" bestFit="1" customWidth="1"/>
    <col min="10967" max="10967" width="6.42578125" style="1" bestFit="1" customWidth="1"/>
    <col min="10968" max="10968" width="5.28515625" style="1" bestFit="1" customWidth="1"/>
    <col min="10969" max="10969" width="8.7109375" style="1" bestFit="1" customWidth="1"/>
    <col min="10970" max="10970" width="5.140625" style="1" bestFit="1" customWidth="1"/>
    <col min="10971" max="10971" width="5" style="1" bestFit="1" customWidth="1"/>
    <col min="10972" max="10972" width="7.42578125" style="1" bestFit="1" customWidth="1"/>
    <col min="10973" max="10973" width="9.28515625" style="1" customWidth="1"/>
    <col min="10974" max="10974" width="7.85546875" style="1" bestFit="1" customWidth="1"/>
    <col min="10975" max="10975" width="9.42578125" style="1" bestFit="1" customWidth="1"/>
    <col min="10976" max="10976" width="9.28515625" style="1" customWidth="1"/>
    <col min="10977" max="10977" width="7.140625" style="1" customWidth="1"/>
    <col min="10978" max="10978" width="5.85546875" style="1" customWidth="1"/>
    <col min="10979" max="10979" width="6" style="1" bestFit="1" customWidth="1"/>
    <col min="10980" max="10980" width="6.5703125" style="1" bestFit="1" customWidth="1"/>
    <col min="10981" max="10981" width="5.85546875" style="1" bestFit="1" customWidth="1"/>
    <col min="10982" max="10982" width="11.7109375" style="1" customWidth="1"/>
    <col min="10983" max="10983" width="12.42578125" style="1" customWidth="1"/>
    <col min="10984" max="11215" width="11.42578125" style="1"/>
    <col min="11216" max="11216" width="0.85546875" style="1" customWidth="1"/>
    <col min="11217" max="11217" width="40.7109375" style="1" customWidth="1"/>
    <col min="11218" max="11218" width="10.5703125" style="1" customWidth="1"/>
    <col min="11219" max="11219" width="10.140625" style="1" customWidth="1"/>
    <col min="11220" max="11220" width="10.7109375" style="1" customWidth="1"/>
    <col min="11221" max="11221" width="5.85546875" style="1" bestFit="1" customWidth="1"/>
    <col min="11222" max="11222" width="7.7109375" style="1" bestFit="1" customWidth="1"/>
    <col min="11223" max="11223" width="6.42578125" style="1" bestFit="1" customWidth="1"/>
    <col min="11224" max="11224" width="5.28515625" style="1" bestFit="1" customWidth="1"/>
    <col min="11225" max="11225" width="8.7109375" style="1" bestFit="1" customWidth="1"/>
    <col min="11226" max="11226" width="5.140625" style="1" bestFit="1" customWidth="1"/>
    <col min="11227" max="11227" width="5" style="1" bestFit="1" customWidth="1"/>
    <col min="11228" max="11228" width="7.42578125" style="1" bestFit="1" customWidth="1"/>
    <col min="11229" max="11229" width="9.28515625" style="1" customWidth="1"/>
    <col min="11230" max="11230" width="7.85546875" style="1" bestFit="1" customWidth="1"/>
    <col min="11231" max="11231" width="9.42578125" style="1" bestFit="1" customWidth="1"/>
    <col min="11232" max="11232" width="9.28515625" style="1" customWidth="1"/>
    <col min="11233" max="11233" width="7.140625" style="1" customWidth="1"/>
    <col min="11234" max="11234" width="5.85546875" style="1" customWidth="1"/>
    <col min="11235" max="11235" width="6" style="1" bestFit="1" customWidth="1"/>
    <col min="11236" max="11236" width="6.5703125" style="1" bestFit="1" customWidth="1"/>
    <col min="11237" max="11237" width="5.85546875" style="1" bestFit="1" customWidth="1"/>
    <col min="11238" max="11238" width="11.7109375" style="1" customWidth="1"/>
    <col min="11239" max="11239" width="12.42578125" style="1" customWidth="1"/>
    <col min="11240" max="11471" width="11.42578125" style="1"/>
    <col min="11472" max="11472" width="0.85546875" style="1" customWidth="1"/>
    <col min="11473" max="11473" width="40.7109375" style="1" customWidth="1"/>
    <col min="11474" max="11474" width="10.5703125" style="1" customWidth="1"/>
    <col min="11475" max="11475" width="10.140625" style="1" customWidth="1"/>
    <col min="11476" max="11476" width="10.7109375" style="1" customWidth="1"/>
    <col min="11477" max="11477" width="5.85546875" style="1" bestFit="1" customWidth="1"/>
    <col min="11478" max="11478" width="7.7109375" style="1" bestFit="1" customWidth="1"/>
    <col min="11479" max="11479" width="6.42578125" style="1" bestFit="1" customWidth="1"/>
    <col min="11480" max="11480" width="5.28515625" style="1" bestFit="1" customWidth="1"/>
    <col min="11481" max="11481" width="8.7109375" style="1" bestFit="1" customWidth="1"/>
    <col min="11482" max="11482" width="5.140625" style="1" bestFit="1" customWidth="1"/>
    <col min="11483" max="11483" width="5" style="1" bestFit="1" customWidth="1"/>
    <col min="11484" max="11484" width="7.42578125" style="1" bestFit="1" customWidth="1"/>
    <col min="11485" max="11485" width="9.28515625" style="1" customWidth="1"/>
    <col min="11486" max="11486" width="7.85546875" style="1" bestFit="1" customWidth="1"/>
    <col min="11487" max="11487" width="9.42578125" style="1" bestFit="1" customWidth="1"/>
    <col min="11488" max="11488" width="9.28515625" style="1" customWidth="1"/>
    <col min="11489" max="11489" width="7.140625" style="1" customWidth="1"/>
    <col min="11490" max="11490" width="5.85546875" style="1" customWidth="1"/>
    <col min="11491" max="11491" width="6" style="1" bestFit="1" customWidth="1"/>
    <col min="11492" max="11492" width="6.5703125" style="1" bestFit="1" customWidth="1"/>
    <col min="11493" max="11493" width="5.85546875" style="1" bestFit="1" customWidth="1"/>
    <col min="11494" max="11494" width="11.7109375" style="1" customWidth="1"/>
    <col min="11495" max="11495" width="12.42578125" style="1" customWidth="1"/>
    <col min="11496" max="11727" width="11.42578125" style="1"/>
    <col min="11728" max="11728" width="0.85546875" style="1" customWidth="1"/>
    <col min="11729" max="11729" width="40.7109375" style="1" customWidth="1"/>
    <col min="11730" max="11730" width="10.5703125" style="1" customWidth="1"/>
    <col min="11731" max="11731" width="10.140625" style="1" customWidth="1"/>
    <col min="11732" max="11732" width="10.7109375" style="1" customWidth="1"/>
    <col min="11733" max="11733" width="5.85546875" style="1" bestFit="1" customWidth="1"/>
    <col min="11734" max="11734" width="7.7109375" style="1" bestFit="1" customWidth="1"/>
    <col min="11735" max="11735" width="6.42578125" style="1" bestFit="1" customWidth="1"/>
    <col min="11736" max="11736" width="5.28515625" style="1" bestFit="1" customWidth="1"/>
    <col min="11737" max="11737" width="8.7109375" style="1" bestFit="1" customWidth="1"/>
    <col min="11738" max="11738" width="5.140625" style="1" bestFit="1" customWidth="1"/>
    <col min="11739" max="11739" width="5" style="1" bestFit="1" customWidth="1"/>
    <col min="11740" max="11740" width="7.42578125" style="1" bestFit="1" customWidth="1"/>
    <col min="11741" max="11741" width="9.28515625" style="1" customWidth="1"/>
    <col min="11742" max="11742" width="7.85546875" style="1" bestFit="1" customWidth="1"/>
    <col min="11743" max="11743" width="9.42578125" style="1" bestFit="1" customWidth="1"/>
    <col min="11744" max="11744" width="9.28515625" style="1" customWidth="1"/>
    <col min="11745" max="11745" width="7.140625" style="1" customWidth="1"/>
    <col min="11746" max="11746" width="5.85546875" style="1" customWidth="1"/>
    <col min="11747" max="11747" width="6" style="1" bestFit="1" customWidth="1"/>
    <col min="11748" max="11748" width="6.5703125" style="1" bestFit="1" customWidth="1"/>
    <col min="11749" max="11749" width="5.85546875" style="1" bestFit="1" customWidth="1"/>
    <col min="11750" max="11750" width="11.7109375" style="1" customWidth="1"/>
    <col min="11751" max="11751" width="12.42578125" style="1" customWidth="1"/>
    <col min="11752" max="11983" width="11.42578125" style="1"/>
    <col min="11984" max="11984" width="0.85546875" style="1" customWidth="1"/>
    <col min="11985" max="11985" width="40.7109375" style="1" customWidth="1"/>
    <col min="11986" max="11986" width="10.5703125" style="1" customWidth="1"/>
    <col min="11987" max="11987" width="10.140625" style="1" customWidth="1"/>
    <col min="11988" max="11988" width="10.7109375" style="1" customWidth="1"/>
    <col min="11989" max="11989" width="5.85546875" style="1" bestFit="1" customWidth="1"/>
    <col min="11990" max="11990" width="7.7109375" style="1" bestFit="1" customWidth="1"/>
    <col min="11991" max="11991" width="6.42578125" style="1" bestFit="1" customWidth="1"/>
    <col min="11992" max="11992" width="5.28515625" style="1" bestFit="1" customWidth="1"/>
    <col min="11993" max="11993" width="8.7109375" style="1" bestFit="1" customWidth="1"/>
    <col min="11994" max="11994" width="5.140625" style="1" bestFit="1" customWidth="1"/>
    <col min="11995" max="11995" width="5" style="1" bestFit="1" customWidth="1"/>
    <col min="11996" max="11996" width="7.42578125" style="1" bestFit="1" customWidth="1"/>
    <col min="11997" max="11997" width="9.28515625" style="1" customWidth="1"/>
    <col min="11998" max="11998" width="7.85546875" style="1" bestFit="1" customWidth="1"/>
    <col min="11999" max="11999" width="9.42578125" style="1" bestFit="1" customWidth="1"/>
    <col min="12000" max="12000" width="9.28515625" style="1" customWidth="1"/>
    <col min="12001" max="12001" width="7.140625" style="1" customWidth="1"/>
    <col min="12002" max="12002" width="5.85546875" style="1" customWidth="1"/>
    <col min="12003" max="12003" width="6" style="1" bestFit="1" customWidth="1"/>
    <col min="12004" max="12004" width="6.5703125" style="1" bestFit="1" customWidth="1"/>
    <col min="12005" max="12005" width="5.85546875" style="1" bestFit="1" customWidth="1"/>
    <col min="12006" max="12006" width="11.7109375" style="1" customWidth="1"/>
    <col min="12007" max="12007" width="12.42578125" style="1" customWidth="1"/>
    <col min="12008" max="12239" width="11.42578125" style="1"/>
    <col min="12240" max="12240" width="0.85546875" style="1" customWidth="1"/>
    <col min="12241" max="12241" width="40.7109375" style="1" customWidth="1"/>
    <col min="12242" max="12242" width="10.5703125" style="1" customWidth="1"/>
    <col min="12243" max="12243" width="10.140625" style="1" customWidth="1"/>
    <col min="12244" max="12244" width="10.7109375" style="1" customWidth="1"/>
    <col min="12245" max="12245" width="5.85546875" style="1" bestFit="1" customWidth="1"/>
    <col min="12246" max="12246" width="7.7109375" style="1" bestFit="1" customWidth="1"/>
    <col min="12247" max="12247" width="6.42578125" style="1" bestFit="1" customWidth="1"/>
    <col min="12248" max="12248" width="5.28515625" style="1" bestFit="1" customWidth="1"/>
    <col min="12249" max="12249" width="8.7109375" style="1" bestFit="1" customWidth="1"/>
    <col min="12250" max="12250" width="5.140625" style="1" bestFit="1" customWidth="1"/>
    <col min="12251" max="12251" width="5" style="1" bestFit="1" customWidth="1"/>
    <col min="12252" max="12252" width="7.42578125" style="1" bestFit="1" customWidth="1"/>
    <col min="12253" max="12253" width="9.28515625" style="1" customWidth="1"/>
    <col min="12254" max="12254" width="7.85546875" style="1" bestFit="1" customWidth="1"/>
    <col min="12255" max="12255" width="9.42578125" style="1" bestFit="1" customWidth="1"/>
    <col min="12256" max="12256" width="9.28515625" style="1" customWidth="1"/>
    <col min="12257" max="12257" width="7.140625" style="1" customWidth="1"/>
    <col min="12258" max="12258" width="5.85546875" style="1" customWidth="1"/>
    <col min="12259" max="12259" width="6" style="1" bestFit="1" customWidth="1"/>
    <col min="12260" max="12260" width="6.5703125" style="1" bestFit="1" customWidth="1"/>
    <col min="12261" max="12261" width="5.85546875" style="1" bestFit="1" customWidth="1"/>
    <col min="12262" max="12262" width="11.7109375" style="1" customWidth="1"/>
    <col min="12263" max="12263" width="12.42578125" style="1" customWidth="1"/>
    <col min="12264" max="12495" width="11.42578125" style="1"/>
    <col min="12496" max="12496" width="0.85546875" style="1" customWidth="1"/>
    <col min="12497" max="12497" width="40.7109375" style="1" customWidth="1"/>
    <col min="12498" max="12498" width="10.5703125" style="1" customWidth="1"/>
    <col min="12499" max="12499" width="10.140625" style="1" customWidth="1"/>
    <col min="12500" max="12500" width="10.7109375" style="1" customWidth="1"/>
    <col min="12501" max="12501" width="5.85546875" style="1" bestFit="1" customWidth="1"/>
    <col min="12502" max="12502" width="7.7109375" style="1" bestFit="1" customWidth="1"/>
    <col min="12503" max="12503" width="6.42578125" style="1" bestFit="1" customWidth="1"/>
    <col min="12504" max="12504" width="5.28515625" style="1" bestFit="1" customWidth="1"/>
    <col min="12505" max="12505" width="8.7109375" style="1" bestFit="1" customWidth="1"/>
    <col min="12506" max="12506" width="5.140625" style="1" bestFit="1" customWidth="1"/>
    <col min="12507" max="12507" width="5" style="1" bestFit="1" customWidth="1"/>
    <col min="12508" max="12508" width="7.42578125" style="1" bestFit="1" customWidth="1"/>
    <col min="12509" max="12509" width="9.28515625" style="1" customWidth="1"/>
    <col min="12510" max="12510" width="7.85546875" style="1" bestFit="1" customWidth="1"/>
    <col min="12511" max="12511" width="9.42578125" style="1" bestFit="1" customWidth="1"/>
    <col min="12512" max="12512" width="9.28515625" style="1" customWidth="1"/>
    <col min="12513" max="12513" width="7.140625" style="1" customWidth="1"/>
    <col min="12514" max="12514" width="5.85546875" style="1" customWidth="1"/>
    <col min="12515" max="12515" width="6" style="1" bestFit="1" customWidth="1"/>
    <col min="12516" max="12516" width="6.5703125" style="1" bestFit="1" customWidth="1"/>
    <col min="12517" max="12517" width="5.85546875" style="1" bestFit="1" customWidth="1"/>
    <col min="12518" max="12518" width="11.7109375" style="1" customWidth="1"/>
    <col min="12519" max="12519" width="12.42578125" style="1" customWidth="1"/>
    <col min="12520" max="12751" width="11.42578125" style="1"/>
    <col min="12752" max="12752" width="0.85546875" style="1" customWidth="1"/>
    <col min="12753" max="12753" width="40.7109375" style="1" customWidth="1"/>
    <col min="12754" max="12754" width="10.5703125" style="1" customWidth="1"/>
    <col min="12755" max="12755" width="10.140625" style="1" customWidth="1"/>
    <col min="12756" max="12756" width="10.7109375" style="1" customWidth="1"/>
    <col min="12757" max="12757" width="5.85546875" style="1" bestFit="1" customWidth="1"/>
    <col min="12758" max="12758" width="7.7109375" style="1" bestFit="1" customWidth="1"/>
    <col min="12759" max="12759" width="6.42578125" style="1" bestFit="1" customWidth="1"/>
    <col min="12760" max="12760" width="5.28515625" style="1" bestFit="1" customWidth="1"/>
    <col min="12761" max="12761" width="8.7109375" style="1" bestFit="1" customWidth="1"/>
    <col min="12762" max="12762" width="5.140625" style="1" bestFit="1" customWidth="1"/>
    <col min="12763" max="12763" width="5" style="1" bestFit="1" customWidth="1"/>
    <col min="12764" max="12764" width="7.42578125" style="1" bestFit="1" customWidth="1"/>
    <col min="12765" max="12765" width="9.28515625" style="1" customWidth="1"/>
    <col min="12766" max="12766" width="7.85546875" style="1" bestFit="1" customWidth="1"/>
    <col min="12767" max="12767" width="9.42578125" style="1" bestFit="1" customWidth="1"/>
    <col min="12768" max="12768" width="9.28515625" style="1" customWidth="1"/>
    <col min="12769" max="12769" width="7.140625" style="1" customWidth="1"/>
    <col min="12770" max="12770" width="5.85546875" style="1" customWidth="1"/>
    <col min="12771" max="12771" width="6" style="1" bestFit="1" customWidth="1"/>
    <col min="12772" max="12772" width="6.5703125" style="1" bestFit="1" customWidth="1"/>
    <col min="12773" max="12773" width="5.85546875" style="1" bestFit="1" customWidth="1"/>
    <col min="12774" max="12774" width="11.7109375" style="1" customWidth="1"/>
    <col min="12775" max="12775" width="12.42578125" style="1" customWidth="1"/>
    <col min="12776" max="13007" width="11.42578125" style="1"/>
    <col min="13008" max="13008" width="0.85546875" style="1" customWidth="1"/>
    <col min="13009" max="13009" width="40.7109375" style="1" customWidth="1"/>
    <col min="13010" max="13010" width="10.5703125" style="1" customWidth="1"/>
    <col min="13011" max="13011" width="10.140625" style="1" customWidth="1"/>
    <col min="13012" max="13012" width="10.7109375" style="1" customWidth="1"/>
    <col min="13013" max="13013" width="5.85546875" style="1" bestFit="1" customWidth="1"/>
    <col min="13014" max="13014" width="7.7109375" style="1" bestFit="1" customWidth="1"/>
    <col min="13015" max="13015" width="6.42578125" style="1" bestFit="1" customWidth="1"/>
    <col min="13016" max="13016" width="5.28515625" style="1" bestFit="1" customWidth="1"/>
    <col min="13017" max="13017" width="8.7109375" style="1" bestFit="1" customWidth="1"/>
    <col min="13018" max="13018" width="5.140625" style="1" bestFit="1" customWidth="1"/>
    <col min="13019" max="13019" width="5" style="1" bestFit="1" customWidth="1"/>
    <col min="13020" max="13020" width="7.42578125" style="1" bestFit="1" customWidth="1"/>
    <col min="13021" max="13021" width="9.28515625" style="1" customWidth="1"/>
    <col min="13022" max="13022" width="7.85546875" style="1" bestFit="1" customWidth="1"/>
    <col min="13023" max="13023" width="9.42578125" style="1" bestFit="1" customWidth="1"/>
    <col min="13024" max="13024" width="9.28515625" style="1" customWidth="1"/>
    <col min="13025" max="13025" width="7.140625" style="1" customWidth="1"/>
    <col min="13026" max="13026" width="5.85546875" style="1" customWidth="1"/>
    <col min="13027" max="13027" width="6" style="1" bestFit="1" customWidth="1"/>
    <col min="13028" max="13028" width="6.5703125" style="1" bestFit="1" customWidth="1"/>
    <col min="13029" max="13029" width="5.85546875" style="1" bestFit="1" customWidth="1"/>
    <col min="13030" max="13030" width="11.7109375" style="1" customWidth="1"/>
    <col min="13031" max="13031" width="12.42578125" style="1" customWidth="1"/>
    <col min="13032" max="13263" width="11.42578125" style="1"/>
    <col min="13264" max="13264" width="0.85546875" style="1" customWidth="1"/>
    <col min="13265" max="13265" width="40.7109375" style="1" customWidth="1"/>
    <col min="13266" max="13266" width="10.5703125" style="1" customWidth="1"/>
    <col min="13267" max="13267" width="10.140625" style="1" customWidth="1"/>
    <col min="13268" max="13268" width="10.7109375" style="1" customWidth="1"/>
    <col min="13269" max="13269" width="5.85546875" style="1" bestFit="1" customWidth="1"/>
    <col min="13270" max="13270" width="7.7109375" style="1" bestFit="1" customWidth="1"/>
    <col min="13271" max="13271" width="6.42578125" style="1" bestFit="1" customWidth="1"/>
    <col min="13272" max="13272" width="5.28515625" style="1" bestFit="1" customWidth="1"/>
    <col min="13273" max="13273" width="8.7109375" style="1" bestFit="1" customWidth="1"/>
    <col min="13274" max="13274" width="5.140625" style="1" bestFit="1" customWidth="1"/>
    <col min="13275" max="13275" width="5" style="1" bestFit="1" customWidth="1"/>
    <col min="13276" max="13276" width="7.42578125" style="1" bestFit="1" customWidth="1"/>
    <col min="13277" max="13277" width="9.28515625" style="1" customWidth="1"/>
    <col min="13278" max="13278" width="7.85546875" style="1" bestFit="1" customWidth="1"/>
    <col min="13279" max="13279" width="9.42578125" style="1" bestFit="1" customWidth="1"/>
    <col min="13280" max="13280" width="9.28515625" style="1" customWidth="1"/>
    <col min="13281" max="13281" width="7.140625" style="1" customWidth="1"/>
    <col min="13282" max="13282" width="5.85546875" style="1" customWidth="1"/>
    <col min="13283" max="13283" width="6" style="1" bestFit="1" customWidth="1"/>
    <col min="13284" max="13284" width="6.5703125" style="1" bestFit="1" customWidth="1"/>
    <col min="13285" max="13285" width="5.85546875" style="1" bestFit="1" customWidth="1"/>
    <col min="13286" max="13286" width="11.7109375" style="1" customWidth="1"/>
    <col min="13287" max="13287" width="12.42578125" style="1" customWidth="1"/>
    <col min="13288" max="13519" width="11.42578125" style="1"/>
    <col min="13520" max="13520" width="0.85546875" style="1" customWidth="1"/>
    <col min="13521" max="13521" width="40.7109375" style="1" customWidth="1"/>
    <col min="13522" max="13522" width="10.5703125" style="1" customWidth="1"/>
    <col min="13523" max="13523" width="10.140625" style="1" customWidth="1"/>
    <col min="13524" max="13524" width="10.7109375" style="1" customWidth="1"/>
    <col min="13525" max="13525" width="5.85546875" style="1" bestFit="1" customWidth="1"/>
    <col min="13526" max="13526" width="7.7109375" style="1" bestFit="1" customWidth="1"/>
    <col min="13527" max="13527" width="6.42578125" style="1" bestFit="1" customWidth="1"/>
    <col min="13528" max="13528" width="5.28515625" style="1" bestFit="1" customWidth="1"/>
    <col min="13529" max="13529" width="8.7109375" style="1" bestFit="1" customWidth="1"/>
    <col min="13530" max="13530" width="5.140625" style="1" bestFit="1" customWidth="1"/>
    <col min="13531" max="13531" width="5" style="1" bestFit="1" customWidth="1"/>
    <col min="13532" max="13532" width="7.42578125" style="1" bestFit="1" customWidth="1"/>
    <col min="13533" max="13533" width="9.28515625" style="1" customWidth="1"/>
    <col min="13534" max="13534" width="7.85546875" style="1" bestFit="1" customWidth="1"/>
    <col min="13535" max="13535" width="9.42578125" style="1" bestFit="1" customWidth="1"/>
    <col min="13536" max="13536" width="9.28515625" style="1" customWidth="1"/>
    <col min="13537" max="13537" width="7.140625" style="1" customWidth="1"/>
    <col min="13538" max="13538" width="5.85546875" style="1" customWidth="1"/>
    <col min="13539" max="13539" width="6" style="1" bestFit="1" customWidth="1"/>
    <col min="13540" max="13540" width="6.5703125" style="1" bestFit="1" customWidth="1"/>
    <col min="13541" max="13541" width="5.85546875" style="1" bestFit="1" customWidth="1"/>
    <col min="13542" max="13542" width="11.7109375" style="1" customWidth="1"/>
    <col min="13543" max="13543" width="12.42578125" style="1" customWidth="1"/>
    <col min="13544" max="13775" width="11.42578125" style="1"/>
    <col min="13776" max="13776" width="0.85546875" style="1" customWidth="1"/>
    <col min="13777" max="13777" width="40.7109375" style="1" customWidth="1"/>
    <col min="13778" max="13778" width="10.5703125" style="1" customWidth="1"/>
    <col min="13779" max="13779" width="10.140625" style="1" customWidth="1"/>
    <col min="13780" max="13780" width="10.7109375" style="1" customWidth="1"/>
    <col min="13781" max="13781" width="5.85546875" style="1" bestFit="1" customWidth="1"/>
    <col min="13782" max="13782" width="7.7109375" style="1" bestFit="1" customWidth="1"/>
    <col min="13783" max="13783" width="6.42578125" style="1" bestFit="1" customWidth="1"/>
    <col min="13784" max="13784" width="5.28515625" style="1" bestFit="1" customWidth="1"/>
    <col min="13785" max="13785" width="8.7109375" style="1" bestFit="1" customWidth="1"/>
    <col min="13786" max="13786" width="5.140625" style="1" bestFit="1" customWidth="1"/>
    <col min="13787" max="13787" width="5" style="1" bestFit="1" customWidth="1"/>
    <col min="13788" max="13788" width="7.42578125" style="1" bestFit="1" customWidth="1"/>
    <col min="13789" max="13789" width="9.28515625" style="1" customWidth="1"/>
    <col min="13790" max="13790" width="7.85546875" style="1" bestFit="1" customWidth="1"/>
    <col min="13791" max="13791" width="9.42578125" style="1" bestFit="1" customWidth="1"/>
    <col min="13792" max="13792" width="9.28515625" style="1" customWidth="1"/>
    <col min="13793" max="13793" width="7.140625" style="1" customWidth="1"/>
    <col min="13794" max="13794" width="5.85546875" style="1" customWidth="1"/>
    <col min="13795" max="13795" width="6" style="1" bestFit="1" customWidth="1"/>
    <col min="13796" max="13796" width="6.5703125" style="1" bestFit="1" customWidth="1"/>
    <col min="13797" max="13797" width="5.85546875" style="1" bestFit="1" customWidth="1"/>
    <col min="13798" max="13798" width="11.7109375" style="1" customWidth="1"/>
    <col min="13799" max="13799" width="12.42578125" style="1" customWidth="1"/>
    <col min="13800" max="14031" width="11.42578125" style="1"/>
    <col min="14032" max="14032" width="0.85546875" style="1" customWidth="1"/>
    <col min="14033" max="14033" width="40.7109375" style="1" customWidth="1"/>
    <col min="14034" max="14034" width="10.5703125" style="1" customWidth="1"/>
    <col min="14035" max="14035" width="10.140625" style="1" customWidth="1"/>
    <col min="14036" max="14036" width="10.7109375" style="1" customWidth="1"/>
    <col min="14037" max="14037" width="5.85546875" style="1" bestFit="1" customWidth="1"/>
    <col min="14038" max="14038" width="7.7109375" style="1" bestFit="1" customWidth="1"/>
    <col min="14039" max="14039" width="6.42578125" style="1" bestFit="1" customWidth="1"/>
    <col min="14040" max="14040" width="5.28515625" style="1" bestFit="1" customWidth="1"/>
    <col min="14041" max="14041" width="8.7109375" style="1" bestFit="1" customWidth="1"/>
    <col min="14042" max="14042" width="5.140625" style="1" bestFit="1" customWidth="1"/>
    <col min="14043" max="14043" width="5" style="1" bestFit="1" customWidth="1"/>
    <col min="14044" max="14044" width="7.42578125" style="1" bestFit="1" customWidth="1"/>
    <col min="14045" max="14045" width="9.28515625" style="1" customWidth="1"/>
    <col min="14046" max="14046" width="7.85546875" style="1" bestFit="1" customWidth="1"/>
    <col min="14047" max="14047" width="9.42578125" style="1" bestFit="1" customWidth="1"/>
    <col min="14048" max="14048" width="9.28515625" style="1" customWidth="1"/>
    <col min="14049" max="14049" width="7.140625" style="1" customWidth="1"/>
    <col min="14050" max="14050" width="5.85546875" style="1" customWidth="1"/>
    <col min="14051" max="14051" width="6" style="1" bestFit="1" customWidth="1"/>
    <col min="14052" max="14052" width="6.5703125" style="1" bestFit="1" customWidth="1"/>
    <col min="14053" max="14053" width="5.85546875" style="1" bestFit="1" customWidth="1"/>
    <col min="14054" max="14054" width="11.7109375" style="1" customWidth="1"/>
    <col min="14055" max="14055" width="12.42578125" style="1" customWidth="1"/>
    <col min="14056" max="14287" width="11.42578125" style="1"/>
    <col min="14288" max="14288" width="0.85546875" style="1" customWidth="1"/>
    <col min="14289" max="14289" width="40.7109375" style="1" customWidth="1"/>
    <col min="14290" max="14290" width="10.5703125" style="1" customWidth="1"/>
    <col min="14291" max="14291" width="10.140625" style="1" customWidth="1"/>
    <col min="14292" max="14292" width="10.7109375" style="1" customWidth="1"/>
    <col min="14293" max="14293" width="5.85546875" style="1" bestFit="1" customWidth="1"/>
    <col min="14294" max="14294" width="7.7109375" style="1" bestFit="1" customWidth="1"/>
    <col min="14295" max="14295" width="6.42578125" style="1" bestFit="1" customWidth="1"/>
    <col min="14296" max="14296" width="5.28515625" style="1" bestFit="1" customWidth="1"/>
    <col min="14297" max="14297" width="8.7109375" style="1" bestFit="1" customWidth="1"/>
    <col min="14298" max="14298" width="5.140625" style="1" bestFit="1" customWidth="1"/>
    <col min="14299" max="14299" width="5" style="1" bestFit="1" customWidth="1"/>
    <col min="14300" max="14300" width="7.42578125" style="1" bestFit="1" customWidth="1"/>
    <col min="14301" max="14301" width="9.28515625" style="1" customWidth="1"/>
    <col min="14302" max="14302" width="7.85546875" style="1" bestFit="1" customWidth="1"/>
    <col min="14303" max="14303" width="9.42578125" style="1" bestFit="1" customWidth="1"/>
    <col min="14304" max="14304" width="9.28515625" style="1" customWidth="1"/>
    <col min="14305" max="14305" width="7.140625" style="1" customWidth="1"/>
    <col min="14306" max="14306" width="5.85546875" style="1" customWidth="1"/>
    <col min="14307" max="14307" width="6" style="1" bestFit="1" customWidth="1"/>
    <col min="14308" max="14308" width="6.5703125" style="1" bestFit="1" customWidth="1"/>
    <col min="14309" max="14309" width="5.85546875" style="1" bestFit="1" customWidth="1"/>
    <col min="14310" max="14310" width="11.7109375" style="1" customWidth="1"/>
    <col min="14311" max="14311" width="12.42578125" style="1" customWidth="1"/>
    <col min="14312" max="14543" width="11.42578125" style="1"/>
    <col min="14544" max="14544" width="0.85546875" style="1" customWidth="1"/>
    <col min="14545" max="14545" width="40.7109375" style="1" customWidth="1"/>
    <col min="14546" max="14546" width="10.5703125" style="1" customWidth="1"/>
    <col min="14547" max="14547" width="10.140625" style="1" customWidth="1"/>
    <col min="14548" max="14548" width="10.7109375" style="1" customWidth="1"/>
    <col min="14549" max="14549" width="5.85546875" style="1" bestFit="1" customWidth="1"/>
    <col min="14550" max="14550" width="7.7109375" style="1" bestFit="1" customWidth="1"/>
    <col min="14551" max="14551" width="6.42578125" style="1" bestFit="1" customWidth="1"/>
    <col min="14552" max="14552" width="5.28515625" style="1" bestFit="1" customWidth="1"/>
    <col min="14553" max="14553" width="8.7109375" style="1" bestFit="1" customWidth="1"/>
    <col min="14554" max="14554" width="5.140625" style="1" bestFit="1" customWidth="1"/>
    <col min="14555" max="14555" width="5" style="1" bestFit="1" customWidth="1"/>
    <col min="14556" max="14556" width="7.42578125" style="1" bestFit="1" customWidth="1"/>
    <col min="14557" max="14557" width="9.28515625" style="1" customWidth="1"/>
    <col min="14558" max="14558" width="7.85546875" style="1" bestFit="1" customWidth="1"/>
    <col min="14559" max="14559" width="9.42578125" style="1" bestFit="1" customWidth="1"/>
    <col min="14560" max="14560" width="9.28515625" style="1" customWidth="1"/>
    <col min="14561" max="14561" width="7.140625" style="1" customWidth="1"/>
    <col min="14562" max="14562" width="5.85546875" style="1" customWidth="1"/>
    <col min="14563" max="14563" width="6" style="1" bestFit="1" customWidth="1"/>
    <col min="14564" max="14564" width="6.5703125" style="1" bestFit="1" customWidth="1"/>
    <col min="14565" max="14565" width="5.85546875" style="1" bestFit="1" customWidth="1"/>
    <col min="14566" max="14566" width="11.7109375" style="1" customWidth="1"/>
    <col min="14567" max="14567" width="12.42578125" style="1" customWidth="1"/>
    <col min="14568" max="14799" width="11.42578125" style="1"/>
    <col min="14800" max="14800" width="0.85546875" style="1" customWidth="1"/>
    <col min="14801" max="14801" width="40.7109375" style="1" customWidth="1"/>
    <col min="14802" max="14802" width="10.5703125" style="1" customWidth="1"/>
    <col min="14803" max="14803" width="10.140625" style="1" customWidth="1"/>
    <col min="14804" max="14804" width="10.7109375" style="1" customWidth="1"/>
    <col min="14805" max="14805" width="5.85546875" style="1" bestFit="1" customWidth="1"/>
    <col min="14806" max="14806" width="7.7109375" style="1" bestFit="1" customWidth="1"/>
    <col min="14807" max="14807" width="6.42578125" style="1" bestFit="1" customWidth="1"/>
    <col min="14808" max="14808" width="5.28515625" style="1" bestFit="1" customWidth="1"/>
    <col min="14809" max="14809" width="8.7109375" style="1" bestFit="1" customWidth="1"/>
    <col min="14810" max="14810" width="5.140625" style="1" bestFit="1" customWidth="1"/>
    <col min="14811" max="14811" width="5" style="1" bestFit="1" customWidth="1"/>
    <col min="14812" max="14812" width="7.42578125" style="1" bestFit="1" customWidth="1"/>
    <col min="14813" max="14813" width="9.28515625" style="1" customWidth="1"/>
    <col min="14814" max="14814" width="7.85546875" style="1" bestFit="1" customWidth="1"/>
    <col min="14815" max="14815" width="9.42578125" style="1" bestFit="1" customWidth="1"/>
    <col min="14816" max="14816" width="9.28515625" style="1" customWidth="1"/>
    <col min="14817" max="14817" width="7.140625" style="1" customWidth="1"/>
    <col min="14818" max="14818" width="5.85546875" style="1" customWidth="1"/>
    <col min="14819" max="14819" width="6" style="1" bestFit="1" customWidth="1"/>
    <col min="14820" max="14820" width="6.5703125" style="1" bestFit="1" customWidth="1"/>
    <col min="14821" max="14821" width="5.85546875" style="1" bestFit="1" customWidth="1"/>
    <col min="14822" max="14822" width="11.7109375" style="1" customWidth="1"/>
    <col min="14823" max="14823" width="12.42578125" style="1" customWidth="1"/>
    <col min="14824" max="15055" width="11.42578125" style="1"/>
    <col min="15056" max="15056" width="0.85546875" style="1" customWidth="1"/>
    <col min="15057" max="15057" width="40.7109375" style="1" customWidth="1"/>
    <col min="15058" max="15058" width="10.5703125" style="1" customWidth="1"/>
    <col min="15059" max="15059" width="10.140625" style="1" customWidth="1"/>
    <col min="15060" max="15060" width="10.7109375" style="1" customWidth="1"/>
    <col min="15061" max="15061" width="5.85546875" style="1" bestFit="1" customWidth="1"/>
    <col min="15062" max="15062" width="7.7109375" style="1" bestFit="1" customWidth="1"/>
    <col min="15063" max="15063" width="6.42578125" style="1" bestFit="1" customWidth="1"/>
    <col min="15064" max="15064" width="5.28515625" style="1" bestFit="1" customWidth="1"/>
    <col min="15065" max="15065" width="8.7109375" style="1" bestFit="1" customWidth="1"/>
    <col min="15066" max="15066" width="5.140625" style="1" bestFit="1" customWidth="1"/>
    <col min="15067" max="15067" width="5" style="1" bestFit="1" customWidth="1"/>
    <col min="15068" max="15068" width="7.42578125" style="1" bestFit="1" customWidth="1"/>
    <col min="15069" max="15069" width="9.28515625" style="1" customWidth="1"/>
    <col min="15070" max="15070" width="7.85546875" style="1" bestFit="1" customWidth="1"/>
    <col min="15071" max="15071" width="9.42578125" style="1" bestFit="1" customWidth="1"/>
    <col min="15072" max="15072" width="9.28515625" style="1" customWidth="1"/>
    <col min="15073" max="15073" width="7.140625" style="1" customWidth="1"/>
    <col min="15074" max="15074" width="5.85546875" style="1" customWidth="1"/>
    <col min="15075" max="15075" width="6" style="1" bestFit="1" customWidth="1"/>
    <col min="15076" max="15076" width="6.5703125" style="1" bestFit="1" customWidth="1"/>
    <col min="15077" max="15077" width="5.85546875" style="1" bestFit="1" customWidth="1"/>
    <col min="15078" max="15078" width="11.7109375" style="1" customWidth="1"/>
    <col min="15079" max="15079" width="12.42578125" style="1" customWidth="1"/>
    <col min="15080" max="15311" width="11.42578125" style="1"/>
    <col min="15312" max="15312" width="0.85546875" style="1" customWidth="1"/>
    <col min="15313" max="15313" width="40.7109375" style="1" customWidth="1"/>
    <col min="15314" max="15314" width="10.5703125" style="1" customWidth="1"/>
    <col min="15315" max="15315" width="10.140625" style="1" customWidth="1"/>
    <col min="15316" max="15316" width="10.7109375" style="1" customWidth="1"/>
    <col min="15317" max="15317" width="5.85546875" style="1" bestFit="1" customWidth="1"/>
    <col min="15318" max="15318" width="7.7109375" style="1" bestFit="1" customWidth="1"/>
    <col min="15319" max="15319" width="6.42578125" style="1" bestFit="1" customWidth="1"/>
    <col min="15320" max="15320" width="5.28515625" style="1" bestFit="1" customWidth="1"/>
    <col min="15321" max="15321" width="8.7109375" style="1" bestFit="1" customWidth="1"/>
    <col min="15322" max="15322" width="5.140625" style="1" bestFit="1" customWidth="1"/>
    <col min="15323" max="15323" width="5" style="1" bestFit="1" customWidth="1"/>
    <col min="15324" max="15324" width="7.42578125" style="1" bestFit="1" customWidth="1"/>
    <col min="15325" max="15325" width="9.28515625" style="1" customWidth="1"/>
    <col min="15326" max="15326" width="7.85546875" style="1" bestFit="1" customWidth="1"/>
    <col min="15327" max="15327" width="9.42578125" style="1" bestFit="1" customWidth="1"/>
    <col min="15328" max="15328" width="9.28515625" style="1" customWidth="1"/>
    <col min="15329" max="15329" width="7.140625" style="1" customWidth="1"/>
    <col min="15330" max="15330" width="5.85546875" style="1" customWidth="1"/>
    <col min="15331" max="15331" width="6" style="1" bestFit="1" customWidth="1"/>
    <col min="15332" max="15332" width="6.5703125" style="1" bestFit="1" customWidth="1"/>
    <col min="15333" max="15333" width="5.85546875" style="1" bestFit="1" customWidth="1"/>
    <col min="15334" max="15334" width="11.7109375" style="1" customWidth="1"/>
    <col min="15335" max="15335" width="12.42578125" style="1" customWidth="1"/>
    <col min="15336" max="15567" width="11.42578125" style="1"/>
    <col min="15568" max="15568" width="0.85546875" style="1" customWidth="1"/>
    <col min="15569" max="15569" width="40.7109375" style="1" customWidth="1"/>
    <col min="15570" max="15570" width="10.5703125" style="1" customWidth="1"/>
    <col min="15571" max="15571" width="10.140625" style="1" customWidth="1"/>
    <col min="15572" max="15572" width="10.7109375" style="1" customWidth="1"/>
    <col min="15573" max="15573" width="5.85546875" style="1" bestFit="1" customWidth="1"/>
    <col min="15574" max="15574" width="7.7109375" style="1" bestFit="1" customWidth="1"/>
    <col min="15575" max="15575" width="6.42578125" style="1" bestFit="1" customWidth="1"/>
    <col min="15576" max="15576" width="5.28515625" style="1" bestFit="1" customWidth="1"/>
    <col min="15577" max="15577" width="8.7109375" style="1" bestFit="1" customWidth="1"/>
    <col min="15578" max="15578" width="5.140625" style="1" bestFit="1" customWidth="1"/>
    <col min="15579" max="15579" width="5" style="1" bestFit="1" customWidth="1"/>
    <col min="15580" max="15580" width="7.42578125" style="1" bestFit="1" customWidth="1"/>
    <col min="15581" max="15581" width="9.28515625" style="1" customWidth="1"/>
    <col min="15582" max="15582" width="7.85546875" style="1" bestFit="1" customWidth="1"/>
    <col min="15583" max="15583" width="9.42578125" style="1" bestFit="1" customWidth="1"/>
    <col min="15584" max="15584" width="9.28515625" style="1" customWidth="1"/>
    <col min="15585" max="15585" width="7.140625" style="1" customWidth="1"/>
    <col min="15586" max="15586" width="5.85546875" style="1" customWidth="1"/>
    <col min="15587" max="15587" width="6" style="1" bestFit="1" customWidth="1"/>
    <col min="15588" max="15588" width="6.5703125" style="1" bestFit="1" customWidth="1"/>
    <col min="15589" max="15589" width="5.85546875" style="1" bestFit="1" customWidth="1"/>
    <col min="15590" max="15590" width="11.7109375" style="1" customWidth="1"/>
    <col min="15591" max="15591" width="12.42578125" style="1" customWidth="1"/>
    <col min="15592" max="15823" width="11.42578125" style="1"/>
    <col min="15824" max="15824" width="0.85546875" style="1" customWidth="1"/>
    <col min="15825" max="15825" width="40.7109375" style="1" customWidth="1"/>
    <col min="15826" max="15826" width="10.5703125" style="1" customWidth="1"/>
    <col min="15827" max="15827" width="10.140625" style="1" customWidth="1"/>
    <col min="15828" max="15828" width="10.7109375" style="1" customWidth="1"/>
    <col min="15829" max="15829" width="5.85546875" style="1" bestFit="1" customWidth="1"/>
    <col min="15830" max="15830" width="7.7109375" style="1" bestFit="1" customWidth="1"/>
    <col min="15831" max="15831" width="6.42578125" style="1" bestFit="1" customWidth="1"/>
    <col min="15832" max="15832" width="5.28515625" style="1" bestFit="1" customWidth="1"/>
    <col min="15833" max="15833" width="8.7109375" style="1" bestFit="1" customWidth="1"/>
    <col min="15834" max="15834" width="5.140625" style="1" bestFit="1" customWidth="1"/>
    <col min="15835" max="15835" width="5" style="1" bestFit="1" customWidth="1"/>
    <col min="15836" max="15836" width="7.42578125" style="1" bestFit="1" customWidth="1"/>
    <col min="15837" max="15837" width="9.28515625" style="1" customWidth="1"/>
    <col min="15838" max="15838" width="7.85546875" style="1" bestFit="1" customWidth="1"/>
    <col min="15839" max="15839" width="9.42578125" style="1" bestFit="1" customWidth="1"/>
    <col min="15840" max="15840" width="9.28515625" style="1" customWidth="1"/>
    <col min="15841" max="15841" width="7.140625" style="1" customWidth="1"/>
    <col min="15842" max="15842" width="5.85546875" style="1" customWidth="1"/>
    <col min="15843" max="15843" width="6" style="1" bestFit="1" customWidth="1"/>
    <col min="15844" max="15844" width="6.5703125" style="1" bestFit="1" customWidth="1"/>
    <col min="15845" max="15845" width="5.85546875" style="1" bestFit="1" customWidth="1"/>
    <col min="15846" max="15846" width="11.7109375" style="1" customWidth="1"/>
    <col min="15847" max="15847" width="12.42578125" style="1" customWidth="1"/>
    <col min="15848" max="16079" width="11.42578125" style="1"/>
    <col min="16080" max="16080" width="0.85546875" style="1" customWidth="1"/>
    <col min="16081" max="16081" width="40.7109375" style="1" customWidth="1"/>
    <col min="16082" max="16082" width="10.5703125" style="1" customWidth="1"/>
    <col min="16083" max="16083" width="10.140625" style="1" customWidth="1"/>
    <col min="16084" max="16084" width="10.7109375" style="1" customWidth="1"/>
    <col min="16085" max="16085" width="5.85546875" style="1" bestFit="1" customWidth="1"/>
    <col min="16086" max="16086" width="7.7109375" style="1" bestFit="1" customWidth="1"/>
    <col min="16087" max="16087" width="6.42578125" style="1" bestFit="1" customWidth="1"/>
    <col min="16088" max="16088" width="5.28515625" style="1" bestFit="1" customWidth="1"/>
    <col min="16089" max="16089" width="8.7109375" style="1" bestFit="1" customWidth="1"/>
    <col min="16090" max="16090" width="5.140625" style="1" bestFit="1" customWidth="1"/>
    <col min="16091" max="16091" width="5" style="1" bestFit="1" customWidth="1"/>
    <col min="16092" max="16092" width="7.42578125" style="1" bestFit="1" customWidth="1"/>
    <col min="16093" max="16093" width="9.28515625" style="1" customWidth="1"/>
    <col min="16094" max="16094" width="7.85546875" style="1" bestFit="1" customWidth="1"/>
    <col min="16095" max="16095" width="9.42578125" style="1" bestFit="1" customWidth="1"/>
    <col min="16096" max="16096" width="9.28515625" style="1" customWidth="1"/>
    <col min="16097" max="16097" width="7.140625" style="1" customWidth="1"/>
    <col min="16098" max="16098" width="5.85546875" style="1" customWidth="1"/>
    <col min="16099" max="16099" width="6" style="1" bestFit="1" customWidth="1"/>
    <col min="16100" max="16100" width="6.5703125" style="1" bestFit="1" customWidth="1"/>
    <col min="16101" max="16101" width="5.85546875" style="1" bestFit="1" customWidth="1"/>
    <col min="16102" max="16102" width="11.7109375" style="1" customWidth="1"/>
    <col min="16103" max="16103" width="12.42578125" style="1" customWidth="1"/>
    <col min="16104" max="16384" width="11.42578125" style="1"/>
  </cols>
  <sheetData>
    <row r="1" spans="2:14" ht="12.75" customHeight="1">
      <c r="B1" s="1" t="s">
        <v>18</v>
      </c>
      <c r="C1" s="2" t="s">
        <v>19</v>
      </c>
    </row>
    <row r="2" spans="2:14" ht="12.75" customHeight="1">
      <c r="C2" s="2" t="s">
        <v>20</v>
      </c>
      <c r="D2" s="3" t="s">
        <v>21</v>
      </c>
      <c r="K2" s="4"/>
      <c r="L2" s="4"/>
      <c r="M2" s="5"/>
      <c r="N2" s="5"/>
    </row>
    <row r="3" spans="2:14" ht="12.75" customHeight="1">
      <c r="C3" s="2" t="s">
        <v>22</v>
      </c>
      <c r="D3" s="6" t="s">
        <v>193</v>
      </c>
      <c r="E3" s="7"/>
      <c r="K3" s="4"/>
      <c r="L3" s="4"/>
      <c r="M3" s="4"/>
      <c r="N3" s="4"/>
    </row>
    <row r="4" spans="2:14" ht="12.75" customHeight="1">
      <c r="D4" s="8" t="s">
        <v>23</v>
      </c>
    </row>
    <row r="6" spans="2:14" ht="12.75" customHeight="1">
      <c r="C6" s="9" t="s">
        <v>0</v>
      </c>
      <c r="D6" s="10" t="s">
        <v>194</v>
      </c>
      <c r="E6" s="11" t="s">
        <v>194</v>
      </c>
      <c r="F6" s="53" t="s">
        <v>197</v>
      </c>
      <c r="G6" s="52" t="s">
        <v>198</v>
      </c>
      <c r="H6" s="52" t="s">
        <v>200</v>
      </c>
      <c r="I6" s="52" t="s">
        <v>197</v>
      </c>
      <c r="J6" s="52" t="s">
        <v>198</v>
      </c>
      <c r="K6" s="52" t="s">
        <v>200</v>
      </c>
      <c r="L6" s="52" t="s">
        <v>200</v>
      </c>
      <c r="M6" s="52" t="s">
        <v>203</v>
      </c>
      <c r="N6" s="52" t="s">
        <v>203</v>
      </c>
    </row>
    <row r="7" spans="2:14">
      <c r="B7" s="12"/>
      <c r="C7" s="13"/>
      <c r="D7" s="14" t="s">
        <v>195</v>
      </c>
      <c r="E7" s="15" t="s">
        <v>196</v>
      </c>
      <c r="F7" s="54"/>
      <c r="G7" s="16" t="s">
        <v>199</v>
      </c>
      <c r="H7" s="16" t="s">
        <v>195</v>
      </c>
      <c r="I7" s="16"/>
      <c r="J7" s="16" t="s">
        <v>199</v>
      </c>
      <c r="K7" s="16" t="s">
        <v>201</v>
      </c>
      <c r="L7" s="16" t="s">
        <v>202</v>
      </c>
      <c r="M7" s="16" t="s">
        <v>199</v>
      </c>
      <c r="N7" s="16" t="s">
        <v>199</v>
      </c>
    </row>
    <row r="8" spans="2:14" s="47" customFormat="1" hidden="1">
      <c r="B8" s="48"/>
      <c r="C8" s="48"/>
      <c r="D8" s="49" t="s">
        <v>186</v>
      </c>
      <c r="E8" s="49" t="s">
        <v>118</v>
      </c>
      <c r="F8" s="51" t="s">
        <v>121</v>
      </c>
      <c r="G8" s="49" t="s">
        <v>122</v>
      </c>
      <c r="H8" s="49" t="s">
        <v>128</v>
      </c>
      <c r="I8" s="49" t="s">
        <v>125</v>
      </c>
      <c r="J8" s="49" t="s">
        <v>126</v>
      </c>
      <c r="K8" s="49" t="s">
        <v>133</v>
      </c>
      <c r="L8" s="49" t="s">
        <v>134</v>
      </c>
      <c r="M8" s="49" t="s">
        <v>135</v>
      </c>
      <c r="N8" s="49" t="s">
        <v>136</v>
      </c>
    </row>
    <row r="9" spans="2:14">
      <c r="C9" s="17" t="s">
        <v>1</v>
      </c>
      <c r="D9" s="18"/>
    </row>
    <row r="10" spans="2:14">
      <c r="C10" s="19" t="s">
        <v>24</v>
      </c>
      <c r="D10" s="20">
        <f t="shared" ref="D10:N10" si="0">+D11+D12+D13+D14+D15+D16</f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  <c r="H10" s="20">
        <f t="shared" si="0"/>
        <v>0</v>
      </c>
      <c r="I10" s="20">
        <f t="shared" si="0"/>
        <v>0</v>
      </c>
      <c r="J10" s="20">
        <f t="shared" si="0"/>
        <v>0</v>
      </c>
      <c r="K10" s="20">
        <f t="shared" si="0"/>
        <v>0</v>
      </c>
      <c r="L10" s="20">
        <f t="shared" si="0"/>
        <v>0</v>
      </c>
      <c r="M10" s="20">
        <f t="shared" si="0"/>
        <v>0</v>
      </c>
      <c r="N10" s="20">
        <f t="shared" si="0"/>
        <v>0</v>
      </c>
    </row>
    <row r="11" spans="2:14">
      <c r="B11" s="46" t="s">
        <v>118</v>
      </c>
      <c r="C11" s="23" t="s">
        <v>25</v>
      </c>
      <c r="D11" s="24">
        <f>IFERROR(VLOOKUP(CONCATENATE($B11,D$8),Hoja3!$A$2:$B$65536,2,FALSE),0)</f>
        <v>0</v>
      </c>
      <c r="E11" s="24">
        <f>IFERROR(VLOOKUP(CONCATENATE($B11,E$8),Hoja3!$A$2:$B$65536,2,FALSE),0)</f>
        <v>0</v>
      </c>
      <c r="F11" s="24"/>
      <c r="G11" s="24"/>
      <c r="H11" s="24"/>
      <c r="I11" s="24"/>
      <c r="J11" s="24"/>
      <c r="K11" s="24"/>
      <c r="L11" s="24"/>
      <c r="M11" s="24"/>
      <c r="N11" s="24"/>
    </row>
    <row r="12" spans="2:14">
      <c r="B12" s="46" t="s">
        <v>121</v>
      </c>
      <c r="C12" s="25" t="s">
        <v>26</v>
      </c>
      <c r="D12" s="24">
        <f>IFERROR(VLOOKUP(CONCATENATE($B12,D$8),Hoja3!$A$2:$B$65536,2,FALSE),0)</f>
        <v>0</v>
      </c>
      <c r="E12" s="24">
        <f>IFERROR(VLOOKUP(CONCATENATE($B12,E$8),Hoja3!$A$2:$B$65536,2,FALSE),0)</f>
        <v>0</v>
      </c>
      <c r="F12" s="24"/>
      <c r="G12" s="24"/>
      <c r="H12" s="24"/>
      <c r="I12" s="24"/>
      <c r="J12" s="24"/>
      <c r="K12" s="24"/>
      <c r="L12" s="24"/>
      <c r="M12" s="24"/>
      <c r="N12" s="24"/>
    </row>
    <row r="13" spans="2:14">
      <c r="B13" s="46" t="s">
        <v>122</v>
      </c>
      <c r="C13" s="25" t="s">
        <v>2</v>
      </c>
      <c r="D13" s="24">
        <f>IFERROR(VLOOKUP(CONCATENATE($B13,D$8),Hoja3!$A$2:$B$65536,2,FALSE),0)</f>
        <v>0</v>
      </c>
      <c r="E13" s="24">
        <f>IFERROR(VLOOKUP(CONCATENATE($B13,E$8),Hoja3!$A$2:$B$65536,2,FALSE),0)</f>
        <v>0</v>
      </c>
      <c r="F13" s="24"/>
      <c r="G13" s="24"/>
      <c r="H13" s="24"/>
      <c r="I13" s="24"/>
      <c r="J13" s="24"/>
      <c r="K13" s="24"/>
      <c r="L13" s="24"/>
      <c r="M13" s="24"/>
      <c r="N13" s="24"/>
    </row>
    <row r="14" spans="2:14">
      <c r="B14" s="46" t="s">
        <v>128</v>
      </c>
      <c r="C14" s="25" t="s">
        <v>27</v>
      </c>
      <c r="D14" s="24">
        <f>IFERROR(VLOOKUP(CONCATENATE($B14,D$8),Hoja3!$A$2:$B$65536,2,FALSE),0)</f>
        <v>0</v>
      </c>
      <c r="E14" s="24">
        <f>IFERROR(VLOOKUP(CONCATENATE($B14,E$8),Hoja3!$A$2:$B$65536,2,FALSE),0)</f>
        <v>0</v>
      </c>
      <c r="F14" s="24"/>
      <c r="G14" s="24"/>
      <c r="H14" s="24"/>
      <c r="I14" s="24"/>
      <c r="J14" s="24"/>
      <c r="K14" s="24"/>
      <c r="L14" s="24"/>
      <c r="M14" s="24"/>
      <c r="N14" s="24"/>
    </row>
    <row r="15" spans="2:14">
      <c r="B15" s="46" t="s">
        <v>125</v>
      </c>
      <c r="C15" s="25" t="s">
        <v>28</v>
      </c>
      <c r="D15" s="24">
        <f>IFERROR(VLOOKUP(CONCATENATE($B15,D$8),Hoja3!$A$2:$B$65536,2,FALSE),0)</f>
        <v>0</v>
      </c>
      <c r="E15" s="24">
        <f>IFERROR(VLOOKUP(CONCATENATE($B15,E$8),Hoja3!$A$2:$B$65536,2,FALSE),0)</f>
        <v>0</v>
      </c>
      <c r="F15" s="24"/>
      <c r="G15" s="24"/>
      <c r="H15" s="24"/>
      <c r="I15" s="24"/>
      <c r="J15" s="24"/>
      <c r="K15" s="24"/>
      <c r="L15" s="24"/>
      <c r="M15" s="24"/>
      <c r="N15" s="24"/>
    </row>
    <row r="16" spans="2:14">
      <c r="B16" s="46" t="s">
        <v>126</v>
      </c>
      <c r="C16" s="25" t="s">
        <v>3</v>
      </c>
      <c r="D16" s="24">
        <f>IFERROR(VLOOKUP(CONCATENATE($B16,D$8),Hoja3!$A$2:$B$65536,2,FALSE),0)</f>
        <v>0</v>
      </c>
      <c r="E16" s="24">
        <f>IFERROR(VLOOKUP(CONCATENATE($B16,E$8),Hoja3!$A$2:$B$65536,2,FALSE),0)</f>
        <v>0</v>
      </c>
      <c r="F16" s="24"/>
      <c r="G16" s="24"/>
      <c r="H16" s="24"/>
      <c r="I16" s="24"/>
      <c r="J16" s="24"/>
      <c r="K16" s="24"/>
      <c r="L16" s="24"/>
      <c r="M16" s="24"/>
      <c r="N16" s="24"/>
    </row>
    <row r="17" spans="2:14">
      <c r="C17" s="26" t="s">
        <v>29</v>
      </c>
      <c r="D17" s="20">
        <f t="shared" ref="D17" si="1">+D18+D22+D46+D66+D69+D76+D77</f>
        <v>0</v>
      </c>
      <c r="E17" s="20"/>
      <c r="F17" s="20">
        <f>+F18+F22+F46+F66+F69+F76+F77</f>
        <v>0</v>
      </c>
      <c r="G17" s="20">
        <f t="shared" ref="G17:N17" si="2">+G18+G22+G46+G66+G69+G76+G77</f>
        <v>0</v>
      </c>
      <c r="H17" s="20">
        <f t="shared" si="2"/>
        <v>0</v>
      </c>
      <c r="I17" s="20">
        <f t="shared" si="2"/>
        <v>0</v>
      </c>
      <c r="J17" s="20">
        <f t="shared" si="2"/>
        <v>0</v>
      </c>
      <c r="K17" s="20">
        <f t="shared" si="2"/>
        <v>0</v>
      </c>
      <c r="L17" s="20">
        <f t="shared" si="2"/>
        <v>0</v>
      </c>
      <c r="M17" s="20">
        <f t="shared" si="2"/>
        <v>0</v>
      </c>
      <c r="N17" s="20">
        <f t="shared" si="2"/>
        <v>0</v>
      </c>
    </row>
    <row r="18" spans="2:14">
      <c r="C18" s="19" t="s">
        <v>30</v>
      </c>
      <c r="D18" s="20">
        <f>SUM(D19:D21)</f>
        <v>0</v>
      </c>
      <c r="E18" s="20">
        <f t="shared" ref="E18:N18" si="3">SUM(E19:E21)</f>
        <v>0</v>
      </c>
      <c r="F18" s="20">
        <f t="shared" si="3"/>
        <v>0</v>
      </c>
      <c r="G18" s="20">
        <f t="shared" si="3"/>
        <v>0</v>
      </c>
      <c r="H18" s="20">
        <f t="shared" si="3"/>
        <v>0</v>
      </c>
      <c r="I18" s="20">
        <f t="shared" si="3"/>
        <v>0</v>
      </c>
      <c r="J18" s="20">
        <f t="shared" si="3"/>
        <v>0</v>
      </c>
      <c r="K18" s="20">
        <f t="shared" si="3"/>
        <v>0</v>
      </c>
      <c r="L18" s="20">
        <f t="shared" si="3"/>
        <v>0</v>
      </c>
      <c r="M18" s="20">
        <f t="shared" si="3"/>
        <v>0</v>
      </c>
      <c r="N18" s="20">
        <f t="shared" si="3"/>
        <v>0</v>
      </c>
    </row>
    <row r="19" spans="2:14">
      <c r="B19" s="46" t="s">
        <v>133</v>
      </c>
      <c r="C19" s="25" t="s">
        <v>31</v>
      </c>
      <c r="D19" s="24">
        <f>IFERROR(VLOOKUP(CONCATENATE($B19,D$8),Hoja3!$A$2:$B$65536,2,FALSE),0)</f>
        <v>0</v>
      </c>
      <c r="E19" s="24">
        <f>IFERROR(VLOOKUP(CONCATENATE($B19,E$8),Hoja3!$A$2:$B$65536,2,FALSE),0)</f>
        <v>0</v>
      </c>
      <c r="F19" s="24"/>
      <c r="G19" s="24"/>
      <c r="H19" s="24"/>
      <c r="I19" s="24"/>
      <c r="J19" s="24"/>
      <c r="K19" s="24"/>
      <c r="L19" s="24"/>
      <c r="M19" s="24"/>
      <c r="N19" s="24"/>
    </row>
    <row r="20" spans="2:14">
      <c r="B20" s="46" t="s">
        <v>134</v>
      </c>
      <c r="C20" s="25" t="s">
        <v>32</v>
      </c>
      <c r="D20" s="24">
        <f>IFERROR(VLOOKUP(CONCATENATE($B20,D$8),Hoja3!$A$2:$B$65536,2,FALSE),0)</f>
        <v>0</v>
      </c>
      <c r="E20" s="24">
        <f>IFERROR(VLOOKUP(CONCATENATE($B20,E$8),Hoja3!$A$2:$B$65536,2,FALSE),0)</f>
        <v>0</v>
      </c>
      <c r="F20" s="24"/>
      <c r="G20" s="24"/>
      <c r="H20" s="24"/>
      <c r="I20" s="24"/>
      <c r="J20" s="24"/>
      <c r="K20" s="24"/>
      <c r="L20" s="24"/>
      <c r="M20" s="24"/>
      <c r="N20" s="24"/>
    </row>
    <row r="21" spans="2:14">
      <c r="B21" s="46" t="s">
        <v>135</v>
      </c>
      <c r="C21" s="25" t="s">
        <v>33</v>
      </c>
      <c r="D21" s="24">
        <f>IFERROR(VLOOKUP(CONCATENATE($B21,D$8),Hoja3!$A$2:$B$65536,2,FALSE),0)</f>
        <v>0</v>
      </c>
      <c r="E21" s="24">
        <f>IFERROR(VLOOKUP(CONCATENATE($B21,E$8),Hoja3!$A$2:$B$65536,2,FALSE),0)</f>
        <v>0</v>
      </c>
      <c r="F21" s="24"/>
      <c r="G21" s="24"/>
      <c r="H21" s="24"/>
      <c r="I21" s="24"/>
      <c r="J21" s="24"/>
      <c r="K21" s="24"/>
      <c r="L21" s="24"/>
      <c r="M21" s="24"/>
      <c r="N21" s="24"/>
    </row>
    <row r="22" spans="2:14">
      <c r="C22" s="27" t="s">
        <v>34</v>
      </c>
      <c r="D22" s="20">
        <f>D23+D35</f>
        <v>0</v>
      </c>
      <c r="E22" s="20">
        <f t="shared" ref="E22:N22" si="4">E23+E35</f>
        <v>0</v>
      </c>
      <c r="F22" s="20">
        <f t="shared" si="4"/>
        <v>0</v>
      </c>
      <c r="G22" s="20">
        <f t="shared" si="4"/>
        <v>0</v>
      </c>
      <c r="H22" s="20">
        <f t="shared" si="4"/>
        <v>0</v>
      </c>
      <c r="I22" s="20">
        <f t="shared" si="4"/>
        <v>0</v>
      </c>
      <c r="J22" s="20">
        <f t="shared" si="4"/>
        <v>0</v>
      </c>
      <c r="K22" s="20">
        <f t="shared" si="4"/>
        <v>0</v>
      </c>
      <c r="L22" s="20">
        <f t="shared" si="4"/>
        <v>0</v>
      </c>
      <c r="M22" s="20">
        <f t="shared" si="4"/>
        <v>0</v>
      </c>
      <c r="N22" s="20">
        <f t="shared" si="4"/>
        <v>0</v>
      </c>
    </row>
    <row r="23" spans="2:14">
      <c r="C23" s="28" t="s">
        <v>35</v>
      </c>
      <c r="D23" s="29">
        <f>SUM(D24:D34)</f>
        <v>0</v>
      </c>
      <c r="E23" s="29">
        <f t="shared" ref="E23:N23" si="5">SUM(E24:E34)</f>
        <v>0</v>
      </c>
      <c r="F23" s="29">
        <f t="shared" si="5"/>
        <v>0</v>
      </c>
      <c r="G23" s="29">
        <f t="shared" si="5"/>
        <v>0</v>
      </c>
      <c r="H23" s="29">
        <f t="shared" si="5"/>
        <v>0</v>
      </c>
      <c r="I23" s="29">
        <f t="shared" si="5"/>
        <v>0</v>
      </c>
      <c r="J23" s="29">
        <f t="shared" si="5"/>
        <v>0</v>
      </c>
      <c r="K23" s="29">
        <f t="shared" si="5"/>
        <v>0</v>
      </c>
      <c r="L23" s="29">
        <f t="shared" si="5"/>
        <v>0</v>
      </c>
      <c r="M23" s="29">
        <f t="shared" si="5"/>
        <v>0</v>
      </c>
      <c r="N23" s="29">
        <f t="shared" si="5"/>
        <v>0</v>
      </c>
    </row>
    <row r="24" spans="2:14">
      <c r="B24" s="46" t="s">
        <v>136</v>
      </c>
      <c r="C24" s="25" t="s">
        <v>36</v>
      </c>
      <c r="D24" s="24">
        <f>IFERROR(VLOOKUP(CONCATENATE($B24,D$8),Hoja3!$A$2:$B$65536,2,FALSE),0)</f>
        <v>0</v>
      </c>
      <c r="E24" s="24">
        <f>IFERROR(VLOOKUP(CONCATENATE($B24,E$8),Hoja3!$A$2:$B$65536,2,FALSE),0)</f>
        <v>0</v>
      </c>
      <c r="F24" s="24"/>
      <c r="G24" s="24"/>
      <c r="H24" s="24"/>
      <c r="I24" s="24"/>
      <c r="J24" s="24"/>
      <c r="K24" s="24"/>
      <c r="L24" s="24"/>
      <c r="M24" s="24"/>
      <c r="N24" s="24"/>
    </row>
    <row r="25" spans="2:14">
      <c r="B25" s="46" t="s">
        <v>137</v>
      </c>
      <c r="C25" s="30" t="s">
        <v>37</v>
      </c>
      <c r="D25" s="24">
        <f>IFERROR(VLOOKUP(CONCATENATE($B25,D$8),Hoja3!$A$2:$B$65536,2,FALSE),0)</f>
        <v>0</v>
      </c>
      <c r="E25" s="24">
        <f>IFERROR(VLOOKUP(CONCATENATE($B25,E$8),Hoja3!$A$2:$B$65536,2,FALSE),0)</f>
        <v>0</v>
      </c>
      <c r="F25" s="24"/>
      <c r="G25" s="24"/>
      <c r="H25" s="24"/>
      <c r="I25" s="24"/>
      <c r="J25" s="24"/>
      <c r="K25" s="24"/>
      <c r="L25" s="24"/>
      <c r="M25" s="24"/>
      <c r="N25" s="24"/>
    </row>
    <row r="26" spans="2:14">
      <c r="B26" s="46" t="s">
        <v>120</v>
      </c>
      <c r="C26" s="25" t="s">
        <v>38</v>
      </c>
      <c r="D26" s="24">
        <f>IFERROR(VLOOKUP(CONCATENATE($B26,D$8),Hoja3!$A$2:$B$65536,2,FALSE),0)</f>
        <v>0</v>
      </c>
      <c r="E26" s="24">
        <f>IFERROR(VLOOKUP(CONCATENATE($B26,E$8),Hoja3!$A$2:$B$65536,2,FALSE),0)</f>
        <v>0</v>
      </c>
      <c r="F26" s="24"/>
      <c r="G26" s="24"/>
      <c r="H26" s="24"/>
      <c r="I26" s="24"/>
      <c r="J26" s="24"/>
      <c r="K26" s="24"/>
      <c r="L26" s="24"/>
      <c r="M26" s="24"/>
      <c r="N26" s="24"/>
    </row>
    <row r="27" spans="2:14">
      <c r="B27" s="46" t="s">
        <v>138</v>
      </c>
      <c r="C27" s="25" t="s">
        <v>39</v>
      </c>
      <c r="D27" s="24">
        <f>IFERROR(VLOOKUP(CONCATENATE($B27,D$8),Hoja3!$A$2:$B$65536,2,FALSE),0)</f>
        <v>0</v>
      </c>
      <c r="E27" s="24">
        <f>IFERROR(VLOOKUP(CONCATENATE($B27,E$8),Hoja3!$A$2:$B$65536,2,FALSE),0)</f>
        <v>0</v>
      </c>
      <c r="F27" s="24"/>
      <c r="G27" s="24"/>
      <c r="H27" s="24"/>
      <c r="I27" s="24"/>
      <c r="J27" s="24"/>
      <c r="K27" s="24"/>
      <c r="L27" s="24"/>
      <c r="M27" s="24"/>
      <c r="N27" s="24"/>
    </row>
    <row r="28" spans="2:14">
      <c r="B28" s="46" t="s">
        <v>139</v>
      </c>
      <c r="C28" s="25" t="s">
        <v>40</v>
      </c>
      <c r="D28" s="24">
        <f>IFERROR(VLOOKUP(CONCATENATE($B28,D$8),Hoja3!$A$2:$B$65536,2,FALSE),0)</f>
        <v>0</v>
      </c>
      <c r="E28" s="24">
        <f>IFERROR(VLOOKUP(CONCATENATE($B28,E$8),Hoja3!$A$2:$B$65536,2,FALSE),0)</f>
        <v>0</v>
      </c>
      <c r="F28" s="24"/>
      <c r="G28" s="24"/>
      <c r="H28" s="24"/>
      <c r="I28" s="24"/>
      <c r="J28" s="24"/>
      <c r="K28" s="24"/>
      <c r="L28" s="24"/>
      <c r="M28" s="24"/>
      <c r="N28" s="24"/>
    </row>
    <row r="29" spans="2:14">
      <c r="B29" s="46" t="s">
        <v>140</v>
      </c>
      <c r="C29" s="25" t="s">
        <v>41</v>
      </c>
      <c r="D29" s="24">
        <f>IFERROR(VLOOKUP(CONCATENATE($B29,D$8),Hoja3!$A$2:$B$65536,2,FALSE),0)</f>
        <v>0</v>
      </c>
      <c r="E29" s="24">
        <f>IFERROR(VLOOKUP(CONCATENATE($B29,E$8),Hoja3!$A$2:$B$65536,2,FALSE),0)</f>
        <v>0</v>
      </c>
      <c r="F29" s="24"/>
      <c r="G29" s="24"/>
      <c r="H29" s="24"/>
      <c r="I29" s="24"/>
      <c r="J29" s="24"/>
      <c r="K29" s="24"/>
      <c r="L29" s="24"/>
      <c r="M29" s="24"/>
      <c r="N29" s="24"/>
    </row>
    <row r="30" spans="2:14">
      <c r="B30" s="46" t="s">
        <v>141</v>
      </c>
      <c r="C30" s="25" t="s">
        <v>42</v>
      </c>
      <c r="D30" s="24">
        <f>IFERROR(VLOOKUP(CONCATENATE($B30,D$8),Hoja3!$A$2:$B$65536,2,FALSE),0)</f>
        <v>0</v>
      </c>
      <c r="E30" s="24">
        <f>IFERROR(VLOOKUP(CONCATENATE($B30,E$8),Hoja3!$A$2:$B$65536,2,FALSE),0)</f>
        <v>0</v>
      </c>
      <c r="F30" s="24"/>
      <c r="G30" s="24"/>
      <c r="H30" s="24"/>
      <c r="I30" s="24"/>
      <c r="J30" s="24"/>
      <c r="K30" s="24"/>
      <c r="L30" s="24"/>
      <c r="M30" s="24"/>
      <c r="N30" s="24"/>
    </row>
    <row r="31" spans="2:14">
      <c r="B31" s="46" t="s">
        <v>143</v>
      </c>
      <c r="C31" s="25" t="s">
        <v>43</v>
      </c>
      <c r="D31" s="24">
        <f>IFERROR(VLOOKUP(CONCATENATE($B31,D$8),Hoja3!$A$2:$B$65536,2,FALSE),0)</f>
        <v>0</v>
      </c>
      <c r="E31" s="24">
        <f>IFERROR(VLOOKUP(CONCATENATE($B31,E$8),Hoja3!$A$2:$B$65536,2,FALSE),0)</f>
        <v>0</v>
      </c>
      <c r="F31" s="24"/>
      <c r="G31" s="24"/>
      <c r="H31" s="24"/>
      <c r="I31" s="24"/>
      <c r="J31" s="24"/>
      <c r="K31" s="24"/>
      <c r="L31" s="24"/>
      <c r="M31" s="24"/>
      <c r="N31" s="24"/>
    </row>
    <row r="32" spans="2:14">
      <c r="B32" s="46" t="s">
        <v>144</v>
      </c>
      <c r="C32" s="25" t="s">
        <v>44</v>
      </c>
      <c r="D32" s="24">
        <f>IFERROR(VLOOKUP(CONCATENATE($B32,D$8),Hoja3!$A$2:$B$65536,2,FALSE),0)</f>
        <v>0</v>
      </c>
      <c r="E32" s="24">
        <f>IFERROR(VLOOKUP(CONCATENATE($B32,E$8),Hoja3!$A$2:$B$65536,2,FALSE),0)</f>
        <v>0</v>
      </c>
      <c r="F32" s="24"/>
      <c r="G32" s="24"/>
      <c r="H32" s="24"/>
      <c r="I32" s="24"/>
      <c r="J32" s="24"/>
      <c r="K32" s="24"/>
      <c r="L32" s="24"/>
      <c r="M32" s="24"/>
      <c r="N32" s="24"/>
    </row>
    <row r="33" spans="2:14">
      <c r="B33" s="46" t="s">
        <v>145</v>
      </c>
      <c r="C33" s="25" t="s">
        <v>45</v>
      </c>
      <c r="D33" s="24">
        <f>IFERROR(VLOOKUP(CONCATENATE($B33,D$8),Hoja3!$A$2:$B$65536,2,FALSE),0)</f>
        <v>0</v>
      </c>
      <c r="E33" s="24">
        <f>IFERROR(VLOOKUP(CONCATENATE($B33,E$8),Hoja3!$A$2:$B$65536,2,FALSE),0)</f>
        <v>0</v>
      </c>
      <c r="F33" s="24"/>
      <c r="G33" s="24"/>
      <c r="H33" s="24"/>
      <c r="I33" s="24"/>
      <c r="J33" s="24"/>
      <c r="K33" s="24"/>
      <c r="L33" s="24"/>
      <c r="M33" s="24"/>
      <c r="N33" s="24"/>
    </row>
    <row r="34" spans="2:14">
      <c r="B34" s="46" t="s">
        <v>146</v>
      </c>
      <c r="C34" s="25" t="s">
        <v>46</v>
      </c>
      <c r="D34" s="24">
        <f>IFERROR(VLOOKUP(CONCATENATE($B34,D$8),Hoja3!$A$2:$B$65536,2,FALSE),0)</f>
        <v>0</v>
      </c>
      <c r="E34" s="24">
        <f>IFERROR(VLOOKUP(CONCATENATE($B34,E$8),Hoja3!$A$2:$B$65536,2,FALSE),0)</f>
        <v>0</v>
      </c>
      <c r="F34" s="24">
        <f>IFERROR(VLOOKUP(CONCATENATE($B34,F$8),Hoja3!$A$2:$B$65536,2,FALSE),0)</f>
        <v>0</v>
      </c>
      <c r="G34" s="24">
        <f>IFERROR(VLOOKUP(CONCATENATE($B34,G$8),Hoja3!$A$2:$B$65536,2,FALSE),0)</f>
        <v>0</v>
      </c>
      <c r="H34" s="24">
        <f>IFERROR(VLOOKUP(CONCATENATE($B34,H$8),Hoja3!$A$2:$B$65536,2,FALSE),0)</f>
        <v>0</v>
      </c>
      <c r="I34" s="24">
        <f>IFERROR(VLOOKUP(CONCATENATE($B34,I$8),Hoja3!$A$2:$B$65536,2,FALSE),0)</f>
        <v>0</v>
      </c>
      <c r="J34" s="24">
        <f>IFERROR(VLOOKUP(CONCATENATE($B34,J$8),Hoja3!$A$2:$B$65536,2,FALSE),0)</f>
        <v>0</v>
      </c>
      <c r="K34" s="24">
        <f>IFERROR(VLOOKUP(CONCATENATE($B34,K$8),Hoja3!$A$2:$B$65536,2,FALSE),0)</f>
        <v>0</v>
      </c>
      <c r="L34" s="24">
        <f>IFERROR(VLOOKUP(CONCATENATE($B34,L$8),Hoja3!$A$2:$B$65536,2,FALSE),0)</f>
        <v>0</v>
      </c>
      <c r="M34" s="24">
        <f>IFERROR(VLOOKUP(CONCATENATE($B34,M$8),Hoja3!$A$2:$B$65536,2,FALSE),0)</f>
        <v>0</v>
      </c>
      <c r="N34" s="24">
        <f>IFERROR(VLOOKUP(CONCATENATE($B34,N$8),Hoja3!$A$2:$B$65536,2,FALSE),0)</f>
        <v>0</v>
      </c>
    </row>
    <row r="35" spans="2:14">
      <c r="C35" s="28" t="s">
        <v>47</v>
      </c>
      <c r="D35" s="31">
        <f>SUM(D36:D45)</f>
        <v>0</v>
      </c>
      <c r="E35" s="31">
        <f t="shared" ref="E35:N35" si="6">SUM(E36:E45)</f>
        <v>0</v>
      </c>
      <c r="F35" s="31">
        <f t="shared" si="6"/>
        <v>0</v>
      </c>
      <c r="G35" s="31">
        <f t="shared" si="6"/>
        <v>0</v>
      </c>
      <c r="H35" s="31">
        <f t="shared" si="6"/>
        <v>0</v>
      </c>
      <c r="I35" s="31">
        <f t="shared" si="6"/>
        <v>0</v>
      </c>
      <c r="J35" s="31">
        <f t="shared" si="6"/>
        <v>0</v>
      </c>
      <c r="K35" s="31">
        <f t="shared" si="6"/>
        <v>0</v>
      </c>
      <c r="L35" s="31">
        <f t="shared" si="6"/>
        <v>0</v>
      </c>
      <c r="M35" s="31">
        <f t="shared" si="6"/>
        <v>0</v>
      </c>
      <c r="N35" s="31">
        <f t="shared" si="6"/>
        <v>0</v>
      </c>
    </row>
    <row r="36" spans="2:14">
      <c r="B36" s="46" t="s">
        <v>147</v>
      </c>
      <c r="C36" s="25" t="s">
        <v>48</v>
      </c>
      <c r="D36" s="24">
        <f>IFERROR(VLOOKUP(CONCATENATE($B36,D$8),Hoja3!$A$2:$B$65536,2,FALSE),0)</f>
        <v>0</v>
      </c>
      <c r="E36" s="24">
        <f>IFERROR(VLOOKUP(CONCATENATE($B36,E$8),Hoja3!$A$2:$B$65536,2,FALSE),0)</f>
        <v>0</v>
      </c>
      <c r="F36" s="24"/>
      <c r="G36" s="24"/>
      <c r="H36" s="24"/>
      <c r="I36" s="24"/>
      <c r="J36" s="24"/>
      <c r="K36" s="24"/>
      <c r="L36" s="24"/>
      <c r="M36" s="24"/>
      <c r="N36" s="24"/>
    </row>
    <row r="37" spans="2:14">
      <c r="B37" s="46" t="s">
        <v>148</v>
      </c>
      <c r="C37" s="25" t="s">
        <v>49</v>
      </c>
      <c r="D37" s="24">
        <f>IFERROR(VLOOKUP(CONCATENATE($B37,D$8),Hoja3!$A$2:$B$65536,2,FALSE),0)</f>
        <v>0</v>
      </c>
      <c r="E37" s="24">
        <f>IFERROR(VLOOKUP(CONCATENATE($B37,E$8),Hoja3!$A$2:$B$65536,2,FALSE),0)</f>
        <v>0</v>
      </c>
      <c r="F37" s="24"/>
      <c r="G37" s="24"/>
      <c r="H37" s="24"/>
      <c r="I37" s="24"/>
      <c r="J37" s="24"/>
      <c r="K37" s="24"/>
      <c r="L37" s="24"/>
      <c r="M37" s="24"/>
      <c r="N37" s="24"/>
    </row>
    <row r="38" spans="2:14">
      <c r="B38" s="46" t="s">
        <v>149</v>
      </c>
      <c r="C38" s="25" t="s">
        <v>50</v>
      </c>
      <c r="D38" s="24">
        <f>IFERROR(VLOOKUP(CONCATENATE($B38,D$8),Hoja3!$A$2:$B$65536,2,FALSE),0)</f>
        <v>0</v>
      </c>
      <c r="E38" s="24">
        <f>IFERROR(VLOOKUP(CONCATENATE($B38,E$8),Hoja3!$A$2:$B$65536,2,FALSE),0)</f>
        <v>0</v>
      </c>
      <c r="F38" s="24"/>
      <c r="G38" s="24"/>
      <c r="H38" s="24"/>
      <c r="I38" s="24"/>
      <c r="J38" s="24"/>
      <c r="K38" s="24"/>
      <c r="L38" s="24"/>
      <c r="M38" s="24"/>
      <c r="N38" s="24"/>
    </row>
    <row r="39" spans="2:14">
      <c r="B39" s="46" t="s">
        <v>150</v>
      </c>
      <c r="C39" s="25" t="s">
        <v>51</v>
      </c>
      <c r="D39" s="24">
        <f>IFERROR(VLOOKUP(CONCATENATE($B39,D$8),Hoja3!$A$2:$B$65536,2,FALSE),0)</f>
        <v>0</v>
      </c>
      <c r="E39" s="24">
        <f>IFERROR(VLOOKUP(CONCATENATE($B39,E$8),Hoja3!$A$2:$B$65536,2,FALSE),0)</f>
        <v>0</v>
      </c>
      <c r="F39" s="24"/>
      <c r="G39" s="24"/>
      <c r="H39" s="24"/>
      <c r="I39" s="24"/>
      <c r="J39" s="24"/>
      <c r="K39" s="24"/>
      <c r="L39" s="24"/>
      <c r="M39" s="24"/>
      <c r="N39" s="24"/>
    </row>
    <row r="40" spans="2:14">
      <c r="B40" s="46" t="s">
        <v>151</v>
      </c>
      <c r="C40" s="25" t="s">
        <v>52</v>
      </c>
      <c r="D40" s="24">
        <f>IFERROR(VLOOKUP(CONCATENATE($B40,D$8),Hoja3!$A$2:$B$65536,2,FALSE),0)</f>
        <v>0</v>
      </c>
      <c r="E40" s="24">
        <f>IFERROR(VLOOKUP(CONCATENATE($B40,E$8),Hoja3!$A$2:$B$65536,2,FALSE),0)</f>
        <v>0</v>
      </c>
      <c r="F40" s="24"/>
      <c r="G40" s="24"/>
      <c r="H40" s="24"/>
      <c r="I40" s="24"/>
      <c r="J40" s="24"/>
      <c r="K40" s="24"/>
      <c r="L40" s="24"/>
      <c r="M40" s="24"/>
      <c r="N40" s="24"/>
    </row>
    <row r="41" spans="2:14">
      <c r="B41" s="46" t="s">
        <v>152</v>
      </c>
      <c r="C41" s="25" t="s">
        <v>53</v>
      </c>
      <c r="D41" s="24">
        <f>IFERROR(VLOOKUP(CONCATENATE($B41,D$8),Hoja3!$A$2:$B$65536,2,FALSE),0)</f>
        <v>0</v>
      </c>
      <c r="E41" s="24">
        <f>IFERROR(VLOOKUP(CONCATENATE($B41,E$8),Hoja3!$A$2:$B$65536,2,FALSE),0)</f>
        <v>0</v>
      </c>
      <c r="F41" s="24"/>
      <c r="G41" s="24"/>
      <c r="H41" s="24"/>
      <c r="I41" s="24"/>
      <c r="J41" s="24"/>
      <c r="K41" s="24"/>
      <c r="L41" s="24"/>
      <c r="M41" s="24"/>
      <c r="N41" s="24"/>
    </row>
    <row r="42" spans="2:14">
      <c r="B42" s="46" t="s">
        <v>154</v>
      </c>
      <c r="C42" s="25" t="s">
        <v>54</v>
      </c>
      <c r="D42" s="24">
        <f>IFERROR(VLOOKUP(CONCATENATE($B42,D$8),Hoja3!$A$2:$B$65536,2,FALSE),0)</f>
        <v>0</v>
      </c>
      <c r="E42" s="24">
        <f>IFERROR(VLOOKUP(CONCATENATE($B42,E$8),Hoja3!$A$2:$B$65536,2,FALSE),0)</f>
        <v>0</v>
      </c>
      <c r="F42" s="24"/>
      <c r="G42" s="24"/>
      <c r="H42" s="24"/>
      <c r="I42" s="24"/>
      <c r="J42" s="24"/>
      <c r="K42" s="24"/>
      <c r="L42" s="24"/>
      <c r="M42" s="24"/>
      <c r="N42" s="24"/>
    </row>
    <row r="43" spans="2:14">
      <c r="B43" s="46" t="s">
        <v>156</v>
      </c>
      <c r="C43" s="25" t="s">
        <v>55</v>
      </c>
      <c r="D43" s="24">
        <f>IFERROR(VLOOKUP(CONCATENATE($B43,D$8),Hoja3!$A$2:$B$65536,2,FALSE),0)</f>
        <v>0</v>
      </c>
      <c r="E43" s="24">
        <f>IFERROR(VLOOKUP(CONCATENATE($B43,E$8),Hoja3!$A$2:$B$65536,2,FALSE),0)</f>
        <v>0</v>
      </c>
      <c r="F43" s="24"/>
      <c r="G43" s="24"/>
      <c r="H43" s="24"/>
      <c r="I43" s="24"/>
      <c r="J43" s="24"/>
      <c r="K43" s="24"/>
      <c r="L43" s="24"/>
      <c r="M43" s="24"/>
      <c r="N43" s="24"/>
    </row>
    <row r="44" spans="2:14">
      <c r="B44" s="46" t="s">
        <v>153</v>
      </c>
      <c r="C44" s="25" t="s">
        <v>56</v>
      </c>
      <c r="D44" s="24">
        <f>IFERROR(VLOOKUP(CONCATENATE($B44,D$8),Hoja3!$A$2:$B$65536,2,FALSE),0)</f>
        <v>0</v>
      </c>
      <c r="E44" s="24">
        <f>IFERROR(VLOOKUP(CONCATENATE($B44,E$8),Hoja3!$A$2:$B$65536,2,FALSE),0)</f>
        <v>0</v>
      </c>
      <c r="F44" s="24"/>
      <c r="G44" s="24"/>
      <c r="H44" s="24"/>
      <c r="I44" s="24"/>
      <c r="J44" s="24"/>
      <c r="K44" s="24"/>
      <c r="L44" s="24"/>
      <c r="M44" s="24"/>
      <c r="N44" s="24"/>
    </row>
    <row r="45" spans="2:14">
      <c r="B45" s="46" t="s">
        <v>157</v>
      </c>
      <c r="C45" s="25" t="s">
        <v>57</v>
      </c>
      <c r="D45" s="24">
        <f>IFERROR(VLOOKUP(CONCATENATE($B45,D$8),Hoja3!$A$2:$B$65536,2,FALSE),0)</f>
        <v>0</v>
      </c>
      <c r="E45" s="24">
        <f>IFERROR(VLOOKUP(CONCATENATE($B45,E$8),Hoja3!$A$2:$B$65536,2,FALSE),0)</f>
        <v>0</v>
      </c>
      <c r="F45" s="24"/>
      <c r="G45" s="24"/>
      <c r="H45" s="24"/>
      <c r="I45" s="24"/>
      <c r="J45" s="24"/>
      <c r="K45" s="24"/>
      <c r="L45" s="24"/>
      <c r="M45" s="24"/>
      <c r="N45" s="24"/>
    </row>
    <row r="46" spans="2:14">
      <c r="C46" s="19" t="s">
        <v>58</v>
      </c>
      <c r="D46" s="20">
        <f>D47+D48+D49+D56+D61</f>
        <v>0</v>
      </c>
      <c r="E46" s="20">
        <f t="shared" ref="E46:N46" si="7">E47+E48+E49+E56+E61</f>
        <v>0</v>
      </c>
      <c r="F46" s="20">
        <f t="shared" si="7"/>
        <v>0</v>
      </c>
      <c r="G46" s="20">
        <f t="shared" si="7"/>
        <v>0</v>
      </c>
      <c r="H46" s="20">
        <f t="shared" si="7"/>
        <v>0</v>
      </c>
      <c r="I46" s="20">
        <f t="shared" si="7"/>
        <v>0</v>
      </c>
      <c r="J46" s="20">
        <f t="shared" si="7"/>
        <v>0</v>
      </c>
      <c r="K46" s="20">
        <f t="shared" si="7"/>
        <v>0</v>
      </c>
      <c r="L46" s="20">
        <f t="shared" si="7"/>
        <v>0</v>
      </c>
      <c r="M46" s="20">
        <f t="shared" si="7"/>
        <v>0</v>
      </c>
      <c r="N46" s="20">
        <f t="shared" si="7"/>
        <v>0</v>
      </c>
    </row>
    <row r="47" spans="2:14">
      <c r="B47" s="46" t="s">
        <v>131</v>
      </c>
      <c r="C47" s="25" t="s">
        <v>59</v>
      </c>
      <c r="D47" s="24">
        <f>IFERROR(VLOOKUP(CONCATENATE($B47,D$8),Hoja3!$A$2:$B$65536,2,FALSE),0)</f>
        <v>0</v>
      </c>
      <c r="E47" s="24">
        <f>IFERROR(VLOOKUP(CONCATENATE($B47,E$8),Hoja3!$A$2:$B$65536,2,FALSE),0)</f>
        <v>0</v>
      </c>
      <c r="F47" s="24"/>
      <c r="G47" s="24"/>
      <c r="H47" s="24"/>
      <c r="I47" s="24"/>
      <c r="J47" s="24"/>
      <c r="K47" s="24"/>
      <c r="L47" s="24"/>
      <c r="M47" s="24"/>
      <c r="N47" s="24"/>
    </row>
    <row r="48" spans="2:14">
      <c r="B48" s="46" t="s">
        <v>127</v>
      </c>
      <c r="C48" s="25" t="s">
        <v>60</v>
      </c>
      <c r="D48" s="24">
        <f>IFERROR(VLOOKUP(CONCATENATE($B48,D$8),Hoja3!$A$2:$B$65536,2,FALSE),0)</f>
        <v>0</v>
      </c>
      <c r="E48" s="24">
        <f>IFERROR(VLOOKUP(CONCATENATE($B48,E$8),Hoja3!$A$2:$B$65536,2,FALSE),0)</f>
        <v>0</v>
      </c>
      <c r="F48" s="24"/>
      <c r="G48" s="24"/>
      <c r="H48" s="24"/>
      <c r="I48" s="24"/>
      <c r="J48" s="24"/>
      <c r="K48" s="24"/>
      <c r="L48" s="24"/>
      <c r="M48" s="24"/>
      <c r="N48" s="24"/>
    </row>
    <row r="49" spans="2:14">
      <c r="C49" s="28" t="s">
        <v>61</v>
      </c>
      <c r="D49" s="31">
        <f>SUM(D50:D55)</f>
        <v>0</v>
      </c>
      <c r="E49" s="31">
        <f t="shared" ref="E49:N49" si="8">SUM(E50:E55)</f>
        <v>0</v>
      </c>
      <c r="F49" s="31">
        <f t="shared" si="8"/>
        <v>0</v>
      </c>
      <c r="G49" s="31">
        <f t="shared" si="8"/>
        <v>0</v>
      </c>
      <c r="H49" s="31">
        <f t="shared" si="8"/>
        <v>0</v>
      </c>
      <c r="I49" s="31">
        <f t="shared" si="8"/>
        <v>0</v>
      </c>
      <c r="J49" s="31">
        <f t="shared" si="8"/>
        <v>0</v>
      </c>
      <c r="K49" s="31">
        <f t="shared" si="8"/>
        <v>0</v>
      </c>
      <c r="L49" s="31">
        <f t="shared" si="8"/>
        <v>0</v>
      </c>
      <c r="M49" s="31">
        <f t="shared" si="8"/>
        <v>0</v>
      </c>
      <c r="N49" s="31">
        <f t="shared" si="8"/>
        <v>0</v>
      </c>
    </row>
    <row r="50" spans="2:14">
      <c r="B50" s="46" t="s">
        <v>123</v>
      </c>
      <c r="C50" s="25" t="s">
        <v>62</v>
      </c>
      <c r="D50" s="24">
        <f>IFERROR(VLOOKUP(CONCATENATE($B50,D$8),Hoja3!$A$2:$B$65536,2,FALSE),0)</f>
        <v>0</v>
      </c>
      <c r="E50" s="24">
        <f>IFERROR(VLOOKUP(CONCATENATE($B50,E$8),Hoja3!$A$2:$B$65536,2,FALSE),0)</f>
        <v>0</v>
      </c>
      <c r="F50" s="24"/>
      <c r="G50" s="24"/>
      <c r="H50" s="24"/>
      <c r="I50" s="24"/>
      <c r="J50" s="24"/>
      <c r="K50" s="24"/>
      <c r="L50" s="24"/>
      <c r="M50" s="24"/>
      <c r="N50" s="24"/>
    </row>
    <row r="51" spans="2:14">
      <c r="B51" s="46" t="s">
        <v>132</v>
      </c>
      <c r="C51" s="25" t="s">
        <v>63</v>
      </c>
      <c r="D51" s="24">
        <f>IFERROR(VLOOKUP(CONCATENATE($B51,D$8),Hoja3!$A$2:$B$65536,2,FALSE),0)</f>
        <v>0</v>
      </c>
      <c r="E51" s="24">
        <f>IFERROR(VLOOKUP(CONCATENATE($B51,E$8),Hoja3!$A$2:$B$65536,2,FALSE),0)</f>
        <v>0</v>
      </c>
      <c r="F51" s="24"/>
      <c r="G51" s="24"/>
      <c r="H51" s="24"/>
      <c r="I51" s="24"/>
      <c r="J51" s="24"/>
      <c r="K51" s="24"/>
      <c r="L51" s="24"/>
      <c r="M51" s="24"/>
      <c r="N51" s="24"/>
    </row>
    <row r="52" spans="2:14">
      <c r="B52" s="46" t="s">
        <v>162</v>
      </c>
      <c r="C52" s="25" t="s">
        <v>64</v>
      </c>
      <c r="D52" s="24">
        <f>IFERROR(VLOOKUP(CONCATENATE($B52,D$8),Hoja3!$A$2:$B$65536,2,FALSE),0)</f>
        <v>0</v>
      </c>
      <c r="E52" s="24">
        <f>IFERROR(VLOOKUP(CONCATENATE($B52,E$8),Hoja3!$A$2:$B$65536,2,FALSE),0)</f>
        <v>0</v>
      </c>
      <c r="F52" s="24"/>
      <c r="G52" s="24"/>
      <c r="H52" s="24"/>
      <c r="I52" s="24"/>
      <c r="J52" s="24"/>
      <c r="K52" s="24"/>
      <c r="L52" s="24"/>
      <c r="M52" s="24"/>
      <c r="N52" s="24"/>
    </row>
    <row r="53" spans="2:14">
      <c r="B53" s="46" t="s">
        <v>163</v>
      </c>
      <c r="C53" s="25" t="s">
        <v>65</v>
      </c>
      <c r="D53" s="24">
        <f>IFERROR(VLOOKUP(CONCATENATE($B53,D$8),Hoja3!$A$2:$B$65536,2,FALSE),0)</f>
        <v>0</v>
      </c>
      <c r="E53" s="24">
        <f>IFERROR(VLOOKUP(CONCATENATE($B53,E$8),Hoja3!$A$2:$B$65536,2,FALSE),0)</f>
        <v>0</v>
      </c>
      <c r="F53" s="24"/>
      <c r="G53" s="24"/>
      <c r="H53" s="24"/>
      <c r="I53" s="24"/>
      <c r="J53" s="24"/>
      <c r="K53" s="24"/>
      <c r="L53" s="24"/>
      <c r="M53" s="24"/>
      <c r="N53" s="24"/>
    </row>
    <row r="54" spans="2:14">
      <c r="B54" s="46" t="s">
        <v>129</v>
      </c>
      <c r="C54" s="25" t="s">
        <v>66</v>
      </c>
      <c r="D54" s="24">
        <f>IFERROR(VLOOKUP(CONCATENATE($B54,D$8),Hoja3!$A$2:$B$65536,2,FALSE),0)</f>
        <v>0</v>
      </c>
      <c r="E54" s="24">
        <f>IFERROR(VLOOKUP(CONCATENATE($B54,E$8),Hoja3!$A$2:$B$65536,2,FALSE),0)</f>
        <v>0</v>
      </c>
      <c r="F54" s="24"/>
      <c r="G54" s="24"/>
      <c r="H54" s="24"/>
      <c r="I54" s="24"/>
      <c r="J54" s="24"/>
      <c r="K54" s="24"/>
      <c r="L54" s="24"/>
      <c r="M54" s="24"/>
      <c r="N54" s="24"/>
    </row>
    <row r="55" spans="2:14">
      <c r="B55" s="46" t="s">
        <v>160</v>
      </c>
      <c r="C55" s="25" t="s">
        <v>67</v>
      </c>
      <c r="D55" s="24">
        <f>IFERROR(VLOOKUP(CONCATENATE($B55,D$8),Hoja3!$A$2:$B$65536,2,FALSE),0)</f>
        <v>0</v>
      </c>
      <c r="E55" s="24">
        <f>IFERROR(VLOOKUP(CONCATENATE($B55,E$8),Hoja3!$A$2:$B$65536,2,FALSE),0)</f>
        <v>0</v>
      </c>
      <c r="F55" s="24"/>
      <c r="G55" s="24"/>
      <c r="H55" s="24"/>
      <c r="I55" s="24"/>
      <c r="J55" s="24"/>
      <c r="K55" s="24"/>
      <c r="L55" s="24"/>
      <c r="M55" s="24"/>
      <c r="N55" s="24"/>
    </row>
    <row r="56" spans="2:14">
      <c r="C56" s="28" t="s">
        <v>68</v>
      </c>
      <c r="D56" s="31">
        <f>SUM(D57:D60)</f>
        <v>0</v>
      </c>
      <c r="E56" s="31">
        <f t="shared" ref="E56:N56" si="9">SUM(E57:E60)</f>
        <v>0</v>
      </c>
      <c r="F56" s="31">
        <f t="shared" si="9"/>
        <v>0</v>
      </c>
      <c r="G56" s="31">
        <f t="shared" si="9"/>
        <v>0</v>
      </c>
      <c r="H56" s="31">
        <f t="shared" si="9"/>
        <v>0</v>
      </c>
      <c r="I56" s="31">
        <f t="shared" si="9"/>
        <v>0</v>
      </c>
      <c r="J56" s="31">
        <f t="shared" si="9"/>
        <v>0</v>
      </c>
      <c r="K56" s="31">
        <f t="shared" si="9"/>
        <v>0</v>
      </c>
      <c r="L56" s="31">
        <f t="shared" si="9"/>
        <v>0</v>
      </c>
      <c r="M56" s="31">
        <f t="shared" si="9"/>
        <v>0</v>
      </c>
      <c r="N56" s="31">
        <f t="shared" si="9"/>
        <v>0</v>
      </c>
    </row>
    <row r="57" spans="2:14">
      <c r="B57" s="46" t="s">
        <v>165</v>
      </c>
      <c r="C57" s="25" t="s">
        <v>69</v>
      </c>
      <c r="D57" s="24">
        <f>IFERROR(VLOOKUP(CONCATENATE($B57,D$8),Hoja3!$A$2:$B$65536,2,FALSE),0)</f>
        <v>0</v>
      </c>
      <c r="E57" s="24">
        <f>IFERROR(VLOOKUP(CONCATENATE($B57,E$8),Hoja3!$A$2:$B$65536,2,FALSE),0)</f>
        <v>0</v>
      </c>
      <c r="F57" s="24"/>
      <c r="G57" s="24"/>
      <c r="H57" s="24"/>
      <c r="I57" s="24"/>
      <c r="J57" s="24"/>
      <c r="K57" s="24"/>
      <c r="L57" s="24"/>
      <c r="M57" s="24"/>
      <c r="N57" s="24"/>
    </row>
    <row r="58" spans="2:14">
      <c r="B58" s="46" t="s">
        <v>166</v>
      </c>
      <c r="C58" s="25" t="s">
        <v>70</v>
      </c>
      <c r="D58" s="24">
        <f>IFERROR(VLOOKUP(CONCATENATE($B58,D$8),Hoja3!$A$2:$B$65536,2,FALSE),0)</f>
        <v>0</v>
      </c>
      <c r="E58" s="24">
        <f>IFERROR(VLOOKUP(CONCATENATE($B58,E$8),Hoja3!$A$2:$B$65536,2,FALSE),0)</f>
        <v>0</v>
      </c>
      <c r="F58" s="24"/>
      <c r="G58" s="24"/>
      <c r="H58" s="24"/>
      <c r="I58" s="24"/>
      <c r="J58" s="24"/>
      <c r="K58" s="24"/>
      <c r="L58" s="24"/>
      <c r="M58" s="24"/>
      <c r="N58" s="24"/>
    </row>
    <row r="59" spans="2:14">
      <c r="B59" s="46" t="s">
        <v>167</v>
      </c>
      <c r="C59" s="25" t="s">
        <v>71</v>
      </c>
      <c r="D59" s="24">
        <f>IFERROR(VLOOKUP(CONCATENATE($B59,D$8),Hoja3!$A$2:$B$65536,2,FALSE),0)</f>
        <v>0</v>
      </c>
      <c r="E59" s="24">
        <f>IFERROR(VLOOKUP(CONCATENATE($B59,E$8),Hoja3!$A$2:$B$65536,2,FALSE),0)</f>
        <v>0</v>
      </c>
      <c r="F59" s="24"/>
      <c r="G59" s="24"/>
      <c r="H59" s="24"/>
      <c r="I59" s="24"/>
      <c r="J59" s="24"/>
      <c r="K59" s="24"/>
      <c r="L59" s="24"/>
      <c r="M59" s="24"/>
      <c r="N59" s="24"/>
    </row>
    <row r="60" spans="2:14">
      <c r="B60" s="46" t="s">
        <v>169</v>
      </c>
      <c r="C60" s="25" t="s">
        <v>72</v>
      </c>
      <c r="D60" s="24">
        <f>IFERROR(VLOOKUP(CONCATENATE($B60,D$8),Hoja3!$A$2:$B$65536,2,FALSE),0)</f>
        <v>0</v>
      </c>
      <c r="E60" s="24">
        <f>IFERROR(VLOOKUP(CONCATENATE($B60,E$8),Hoja3!$A$2:$B$65536,2,FALSE),0)</f>
        <v>0</v>
      </c>
      <c r="F60" s="24"/>
      <c r="G60" s="24"/>
      <c r="H60" s="24"/>
      <c r="I60" s="24"/>
      <c r="J60" s="24"/>
      <c r="K60" s="24"/>
      <c r="L60" s="24"/>
      <c r="M60" s="24"/>
      <c r="N60" s="24"/>
    </row>
    <row r="61" spans="2:14">
      <c r="C61" s="28" t="s">
        <v>73</v>
      </c>
      <c r="D61" s="31">
        <f>SUM(D62:D65)</f>
        <v>0</v>
      </c>
      <c r="E61" s="31">
        <f t="shared" ref="E61:N61" si="10">SUM(E62:E65)</f>
        <v>0</v>
      </c>
      <c r="F61" s="31">
        <f t="shared" si="10"/>
        <v>0</v>
      </c>
      <c r="G61" s="31">
        <f t="shared" si="10"/>
        <v>0</v>
      </c>
      <c r="H61" s="31">
        <f t="shared" si="10"/>
        <v>0</v>
      </c>
      <c r="I61" s="31">
        <f t="shared" si="10"/>
        <v>0</v>
      </c>
      <c r="J61" s="31">
        <f t="shared" si="10"/>
        <v>0</v>
      </c>
      <c r="K61" s="31">
        <f t="shared" si="10"/>
        <v>0</v>
      </c>
      <c r="L61" s="31">
        <f t="shared" si="10"/>
        <v>0</v>
      </c>
      <c r="M61" s="31">
        <f t="shared" si="10"/>
        <v>0</v>
      </c>
      <c r="N61" s="31">
        <f t="shared" si="10"/>
        <v>0</v>
      </c>
    </row>
    <row r="62" spans="2:14">
      <c r="B62" s="46" t="s">
        <v>170</v>
      </c>
      <c r="C62" s="25" t="s">
        <v>74</v>
      </c>
      <c r="D62" s="24">
        <f>IFERROR(VLOOKUP(CONCATENATE($B62,D$8),Hoja3!$A$2:$B$65536,2,FALSE),0)</f>
        <v>0</v>
      </c>
      <c r="E62" s="24">
        <f>IFERROR(VLOOKUP(CONCATENATE($B62,E$8),Hoja3!$A$2:$B$65536,2,FALSE),0)</f>
        <v>0</v>
      </c>
      <c r="F62" s="24"/>
      <c r="G62" s="24"/>
      <c r="H62" s="24"/>
      <c r="I62" s="24"/>
      <c r="J62" s="24"/>
      <c r="K62" s="24"/>
      <c r="L62" s="24"/>
      <c r="M62" s="24"/>
      <c r="N62" s="24"/>
    </row>
    <row r="63" spans="2:14">
      <c r="B63" s="46" t="s">
        <v>158</v>
      </c>
      <c r="C63" s="25" t="s">
        <v>75</v>
      </c>
      <c r="D63" s="24">
        <f>IFERROR(VLOOKUP(CONCATENATE($B63,D$8),Hoja3!$A$2:$B$65536,2,FALSE),0)</f>
        <v>0</v>
      </c>
      <c r="E63" s="24">
        <f>IFERROR(VLOOKUP(CONCATENATE($B63,E$8),Hoja3!$A$2:$B$65536,2,FALSE),0)</f>
        <v>0</v>
      </c>
      <c r="F63" s="24"/>
      <c r="G63" s="24"/>
      <c r="H63" s="24"/>
      <c r="I63" s="24"/>
      <c r="J63" s="24"/>
      <c r="K63" s="24"/>
      <c r="L63" s="24"/>
      <c r="M63" s="24"/>
      <c r="N63" s="24"/>
    </row>
    <row r="64" spans="2:14">
      <c r="B64" s="46" t="s">
        <v>171</v>
      </c>
      <c r="C64" s="25" t="s">
        <v>76</v>
      </c>
      <c r="D64" s="24">
        <f>IFERROR(VLOOKUP(CONCATENATE($B64,D$8),Hoja3!$A$2:$B$65536,2,FALSE),0)</f>
        <v>0</v>
      </c>
      <c r="E64" s="24">
        <f>IFERROR(VLOOKUP(CONCATENATE($B64,E$8),Hoja3!$A$2:$B$65536,2,FALSE),0)</f>
        <v>0</v>
      </c>
      <c r="F64" s="24"/>
      <c r="G64" s="24"/>
      <c r="H64" s="24"/>
      <c r="I64" s="24"/>
      <c r="J64" s="24"/>
      <c r="K64" s="24"/>
      <c r="L64" s="24"/>
      <c r="M64" s="24"/>
      <c r="N64" s="24"/>
    </row>
    <row r="65" spans="2:14">
      <c r="B65" s="46" t="s">
        <v>172</v>
      </c>
      <c r="C65" s="25" t="s">
        <v>77</v>
      </c>
      <c r="D65" s="24">
        <f>IFERROR(VLOOKUP(CONCATENATE($B65,D$8),Hoja3!$A$2:$B$65536,2,FALSE),0)</f>
        <v>0</v>
      </c>
      <c r="E65" s="24">
        <f>IFERROR(VLOOKUP(CONCATENATE($B65,E$8),Hoja3!$A$2:$B$65536,2,FALSE),0)</f>
        <v>0</v>
      </c>
      <c r="F65" s="24"/>
      <c r="G65" s="24"/>
      <c r="H65" s="24"/>
      <c r="I65" s="24"/>
      <c r="J65" s="24"/>
      <c r="K65" s="24"/>
      <c r="L65" s="24"/>
      <c r="M65" s="24"/>
      <c r="N65" s="24"/>
    </row>
    <row r="66" spans="2:14">
      <c r="C66" s="19" t="s">
        <v>78</v>
      </c>
      <c r="D66" s="20">
        <f>SUM(D67:D68)</f>
        <v>0</v>
      </c>
      <c r="E66" s="20">
        <f t="shared" ref="E66:N66" si="11">SUM(E67:E68)</f>
        <v>0</v>
      </c>
      <c r="F66" s="20">
        <f t="shared" si="11"/>
        <v>0</v>
      </c>
      <c r="G66" s="20">
        <f t="shared" si="11"/>
        <v>0</v>
      </c>
      <c r="H66" s="20">
        <f t="shared" si="11"/>
        <v>0</v>
      </c>
      <c r="I66" s="20">
        <f t="shared" si="11"/>
        <v>0</v>
      </c>
      <c r="J66" s="20">
        <f t="shared" si="11"/>
        <v>0</v>
      </c>
      <c r="K66" s="20">
        <f t="shared" si="11"/>
        <v>0</v>
      </c>
      <c r="L66" s="20">
        <f t="shared" si="11"/>
        <v>0</v>
      </c>
      <c r="M66" s="20">
        <f t="shared" si="11"/>
        <v>0</v>
      </c>
      <c r="N66" s="20">
        <f t="shared" si="11"/>
        <v>0</v>
      </c>
    </row>
    <row r="67" spans="2:14">
      <c r="B67" s="46" t="s">
        <v>155</v>
      </c>
      <c r="C67" s="32" t="s">
        <v>79</v>
      </c>
      <c r="D67" s="24">
        <f>IFERROR(VLOOKUP(CONCATENATE($B67,D$8),Hoja3!$A$2:$B$65536,2,FALSE),0)</f>
        <v>0</v>
      </c>
      <c r="E67" s="24">
        <f>IFERROR(VLOOKUP(CONCATENATE($B67,E$8),Hoja3!$A$2:$B$65536,2,FALSE),0)</f>
        <v>0</v>
      </c>
      <c r="F67" s="24"/>
      <c r="G67" s="24"/>
      <c r="H67" s="24"/>
      <c r="I67" s="24"/>
      <c r="J67" s="24"/>
      <c r="K67" s="24"/>
      <c r="L67" s="24"/>
      <c r="M67" s="24"/>
      <c r="N67" s="24"/>
    </row>
    <row r="68" spans="2:14">
      <c r="B68" s="46" t="s">
        <v>173</v>
      </c>
      <c r="C68" s="32" t="s">
        <v>80</v>
      </c>
      <c r="D68" s="24">
        <f>IFERROR(VLOOKUP(CONCATENATE($B68,D$8),Hoja3!$A$2:$B$65536,2,FALSE),0)</f>
        <v>0</v>
      </c>
      <c r="E68" s="24">
        <f>IFERROR(VLOOKUP(CONCATENATE($B68,E$8),Hoja3!$A$2:$B$65536,2,FALSE),0)</f>
        <v>0</v>
      </c>
      <c r="F68" s="24"/>
      <c r="G68" s="24"/>
      <c r="H68" s="24"/>
      <c r="I68" s="24"/>
      <c r="J68" s="24"/>
      <c r="K68" s="24"/>
      <c r="L68" s="24"/>
      <c r="M68" s="24"/>
      <c r="N68" s="24"/>
    </row>
    <row r="69" spans="2:14">
      <c r="C69" s="19" t="s">
        <v>81</v>
      </c>
      <c r="D69" s="20">
        <f>SUM(D70:D73)</f>
        <v>0</v>
      </c>
      <c r="E69" s="20">
        <f t="shared" ref="E69:N69" si="12">SUM(E70:E73)</f>
        <v>0</v>
      </c>
      <c r="F69" s="20">
        <f t="shared" si="12"/>
        <v>0</v>
      </c>
      <c r="G69" s="20">
        <f t="shared" si="12"/>
        <v>0</v>
      </c>
      <c r="H69" s="20">
        <f t="shared" si="12"/>
        <v>0</v>
      </c>
      <c r="I69" s="20">
        <f t="shared" si="12"/>
        <v>0</v>
      </c>
      <c r="J69" s="20">
        <f t="shared" si="12"/>
        <v>0</v>
      </c>
      <c r="K69" s="20">
        <f t="shared" si="12"/>
        <v>0</v>
      </c>
      <c r="L69" s="20">
        <f t="shared" si="12"/>
        <v>0</v>
      </c>
      <c r="M69" s="20">
        <f t="shared" si="12"/>
        <v>0</v>
      </c>
      <c r="N69" s="20">
        <f t="shared" si="12"/>
        <v>0</v>
      </c>
    </row>
    <row r="70" spans="2:14">
      <c r="B70" s="46" t="s">
        <v>174</v>
      </c>
      <c r="C70" s="25" t="s">
        <v>82</v>
      </c>
      <c r="D70" s="24">
        <f>IFERROR(VLOOKUP(CONCATENATE($B70,D$8),Hoja3!$A$2:$B$65536,2,FALSE),0)</f>
        <v>0</v>
      </c>
      <c r="E70" s="24">
        <f>IFERROR(VLOOKUP(CONCATENATE($B70,E$8),Hoja3!$A$2:$B$65536,2,FALSE),0)</f>
        <v>0</v>
      </c>
      <c r="F70" s="24"/>
      <c r="G70" s="24"/>
      <c r="H70" s="24"/>
      <c r="I70" s="24"/>
      <c r="J70" s="24"/>
      <c r="K70" s="24"/>
      <c r="L70" s="24"/>
      <c r="M70" s="24"/>
      <c r="N70" s="24"/>
    </row>
    <row r="71" spans="2:14">
      <c r="B71" s="46" t="s">
        <v>175</v>
      </c>
      <c r="C71" s="25" t="s">
        <v>83</v>
      </c>
      <c r="D71" s="24">
        <f>IFERROR(VLOOKUP(CONCATENATE($B71,D$8),Hoja3!$A$2:$B$65536,2,FALSE),0)</f>
        <v>0</v>
      </c>
      <c r="E71" s="24">
        <f>IFERROR(VLOOKUP(CONCATENATE($B71,E$8),Hoja3!$A$2:$B$65536,2,FALSE),0)</f>
        <v>0</v>
      </c>
      <c r="F71" s="24"/>
      <c r="G71" s="24"/>
      <c r="H71" s="24"/>
      <c r="I71" s="24"/>
      <c r="J71" s="24"/>
      <c r="K71" s="24"/>
      <c r="L71" s="24"/>
      <c r="M71" s="24"/>
      <c r="N71" s="24"/>
    </row>
    <row r="72" spans="2:14">
      <c r="B72" s="46" t="s">
        <v>168</v>
      </c>
      <c r="C72" s="25" t="s">
        <v>84</v>
      </c>
      <c r="D72" s="24">
        <f>IFERROR(VLOOKUP(CONCATENATE($B72,D$8),Hoja3!$A$2:$B$65536,2,FALSE),0)</f>
        <v>0</v>
      </c>
      <c r="E72" s="24">
        <f>IFERROR(VLOOKUP(CONCATENATE($B72,E$8),Hoja3!$A$2:$B$65536,2,FALSE),0)</f>
        <v>0</v>
      </c>
      <c r="F72" s="24"/>
      <c r="G72" s="24"/>
      <c r="H72" s="24"/>
      <c r="I72" s="24"/>
      <c r="J72" s="24"/>
      <c r="K72" s="24"/>
      <c r="L72" s="24"/>
      <c r="M72" s="24"/>
      <c r="N72" s="24"/>
    </row>
    <row r="73" spans="2:14">
      <c r="C73" s="28" t="s">
        <v>85</v>
      </c>
      <c r="D73" s="31">
        <f>SUM(D74:D75)</f>
        <v>0</v>
      </c>
      <c r="E73" s="31">
        <f t="shared" ref="E73:N73" si="13">SUM(E74:E75)</f>
        <v>0</v>
      </c>
      <c r="F73" s="31">
        <f t="shared" si="13"/>
        <v>0</v>
      </c>
      <c r="G73" s="31">
        <f t="shared" si="13"/>
        <v>0</v>
      </c>
      <c r="H73" s="31">
        <f t="shared" si="13"/>
        <v>0</v>
      </c>
      <c r="I73" s="31">
        <f t="shared" si="13"/>
        <v>0</v>
      </c>
      <c r="J73" s="31">
        <f t="shared" si="13"/>
        <v>0</v>
      </c>
      <c r="K73" s="31">
        <f t="shared" si="13"/>
        <v>0</v>
      </c>
      <c r="L73" s="31">
        <f t="shared" si="13"/>
        <v>0</v>
      </c>
      <c r="M73" s="31">
        <f t="shared" si="13"/>
        <v>0</v>
      </c>
      <c r="N73" s="31">
        <f t="shared" si="13"/>
        <v>0</v>
      </c>
    </row>
    <row r="74" spans="2:14">
      <c r="B74" s="46" t="s">
        <v>161</v>
      </c>
      <c r="C74" s="25" t="s">
        <v>86</v>
      </c>
      <c r="D74" s="24">
        <f>IFERROR(VLOOKUP(CONCATENATE($B74,D$8),Hoja3!$A$2:$B$65536,2,FALSE),0)</f>
        <v>0</v>
      </c>
      <c r="E74" s="24">
        <f>IFERROR(VLOOKUP(CONCATENATE($B74,E$8),Hoja3!$A$2:$B$65536,2,FALSE),0)</f>
        <v>0</v>
      </c>
      <c r="F74" s="24"/>
      <c r="G74" s="24"/>
      <c r="H74" s="24"/>
      <c r="I74" s="24"/>
      <c r="J74" s="24"/>
      <c r="K74" s="24"/>
      <c r="L74" s="24"/>
      <c r="M74" s="24"/>
      <c r="N74" s="24"/>
    </row>
    <row r="75" spans="2:14">
      <c r="B75" s="46" t="s">
        <v>124</v>
      </c>
      <c r="C75" s="25" t="s">
        <v>87</v>
      </c>
      <c r="D75" s="24">
        <f>IFERROR(VLOOKUP(CONCATENATE($B75,D$8),Hoja3!$A$2:$B$65536,2,FALSE),0)</f>
        <v>0</v>
      </c>
      <c r="E75" s="24">
        <f>IFERROR(VLOOKUP(CONCATENATE($B75,E$8),Hoja3!$A$2:$B$65536,2,FALSE),0)</f>
        <v>0</v>
      </c>
      <c r="F75" s="24"/>
      <c r="G75" s="24"/>
      <c r="H75" s="24"/>
      <c r="I75" s="24"/>
      <c r="J75" s="24"/>
      <c r="K75" s="24"/>
      <c r="L75" s="24"/>
      <c r="M75" s="24"/>
      <c r="N75" s="24"/>
    </row>
    <row r="76" spans="2:14">
      <c r="C76" s="27" t="s">
        <v>88</v>
      </c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2:14">
      <c r="C77" s="19" t="s">
        <v>89</v>
      </c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  <row r="78" spans="2:14">
      <c r="C78" s="19" t="s">
        <v>90</v>
      </c>
      <c r="D78" s="20">
        <f t="shared" ref="D78" si="14">+D10-D17</f>
        <v>0</v>
      </c>
      <c r="E78" s="20"/>
      <c r="F78" s="20">
        <f t="shared" ref="F78:N78" si="15">+F10-F17</f>
        <v>0</v>
      </c>
      <c r="G78" s="20">
        <f t="shared" si="15"/>
        <v>0</v>
      </c>
      <c r="H78" s="20">
        <f t="shared" si="15"/>
        <v>0</v>
      </c>
      <c r="I78" s="20">
        <f t="shared" si="15"/>
        <v>0</v>
      </c>
      <c r="J78" s="20">
        <f t="shared" si="15"/>
        <v>0</v>
      </c>
      <c r="K78" s="20">
        <f t="shared" si="15"/>
        <v>0</v>
      </c>
      <c r="L78" s="20">
        <f t="shared" si="15"/>
        <v>0</v>
      </c>
      <c r="M78" s="20">
        <f t="shared" si="15"/>
        <v>0</v>
      </c>
      <c r="N78" s="20">
        <f t="shared" si="15"/>
        <v>0</v>
      </c>
    </row>
    <row r="79" spans="2:14">
      <c r="C79" s="19" t="s">
        <v>91</v>
      </c>
      <c r="D79" s="20">
        <f t="shared" ref="D79" si="16">+D80+D83+D84</f>
        <v>0</v>
      </c>
      <c r="E79" s="20"/>
      <c r="F79" s="20">
        <f t="shared" ref="F79:N79" si="17">+F80+F83+F84</f>
        <v>0</v>
      </c>
      <c r="G79" s="20">
        <f t="shared" si="17"/>
        <v>0</v>
      </c>
      <c r="H79" s="20">
        <f t="shared" si="17"/>
        <v>0</v>
      </c>
      <c r="I79" s="20">
        <f t="shared" si="17"/>
        <v>0</v>
      </c>
      <c r="J79" s="20">
        <f t="shared" si="17"/>
        <v>0</v>
      </c>
      <c r="K79" s="20">
        <f t="shared" si="17"/>
        <v>0</v>
      </c>
      <c r="L79" s="20">
        <f t="shared" si="17"/>
        <v>0</v>
      </c>
      <c r="M79" s="20">
        <f t="shared" si="17"/>
        <v>0</v>
      </c>
      <c r="N79" s="20">
        <f t="shared" si="17"/>
        <v>0</v>
      </c>
    </row>
    <row r="80" spans="2:14">
      <c r="C80" s="19" t="s">
        <v>92</v>
      </c>
      <c r="D80" s="34">
        <f>SUM(D81:D82)</f>
        <v>0</v>
      </c>
      <c r="E80" s="34">
        <f t="shared" ref="E80:N80" si="18">SUM(E81:E82)</f>
        <v>0</v>
      </c>
      <c r="F80" s="34">
        <f t="shared" si="18"/>
        <v>0</v>
      </c>
      <c r="G80" s="34">
        <f t="shared" si="18"/>
        <v>0</v>
      </c>
      <c r="H80" s="34">
        <f t="shared" si="18"/>
        <v>0</v>
      </c>
      <c r="I80" s="34">
        <f t="shared" si="18"/>
        <v>0</v>
      </c>
      <c r="J80" s="34">
        <f t="shared" si="18"/>
        <v>0</v>
      </c>
      <c r="K80" s="34">
        <f t="shared" si="18"/>
        <v>0</v>
      </c>
      <c r="L80" s="34">
        <f t="shared" si="18"/>
        <v>0</v>
      </c>
      <c r="M80" s="34">
        <f t="shared" si="18"/>
        <v>0</v>
      </c>
      <c r="N80" s="34">
        <f t="shared" si="18"/>
        <v>0</v>
      </c>
    </row>
    <row r="81" spans="2:14">
      <c r="B81" s="46" t="s">
        <v>159</v>
      </c>
      <c r="C81" s="23" t="s">
        <v>93</v>
      </c>
      <c r="D81" s="24">
        <f>IFERROR(VLOOKUP(CONCATENATE($B81,D$8),Hoja3!$A$2:$B$65536,2,FALSE),0)</f>
        <v>0</v>
      </c>
      <c r="E81" s="24">
        <f>IFERROR(VLOOKUP(CONCATENATE($B81,E$8),Hoja3!$A$2:$B$65536,2,FALSE),0)</f>
        <v>0</v>
      </c>
      <c r="F81" s="24"/>
      <c r="G81" s="24"/>
      <c r="H81" s="24"/>
      <c r="I81" s="24"/>
      <c r="J81" s="24"/>
      <c r="K81" s="24"/>
      <c r="L81" s="24"/>
      <c r="M81" s="24"/>
      <c r="N81" s="24"/>
    </row>
    <row r="82" spans="2:14">
      <c r="B82" s="46" t="s">
        <v>176</v>
      </c>
      <c r="C82" s="25" t="s">
        <v>94</v>
      </c>
      <c r="D82" s="24">
        <f>IFERROR(VLOOKUP(CONCATENATE($B82,D$8),Hoja3!$A$2:$B$65536,2,FALSE),0)</f>
        <v>0</v>
      </c>
      <c r="E82" s="24">
        <f>IFERROR(VLOOKUP(CONCATENATE($B82,E$8),Hoja3!$A$2:$B$65536,2,FALSE),0)</f>
        <v>0</v>
      </c>
      <c r="F82" s="24"/>
      <c r="G82" s="24"/>
      <c r="H82" s="24"/>
      <c r="I82" s="24"/>
      <c r="J82" s="24"/>
      <c r="K82" s="24"/>
      <c r="L82" s="24"/>
      <c r="M82" s="24"/>
      <c r="N82" s="24"/>
    </row>
    <row r="83" spans="2:14">
      <c r="B83" s="46" t="s">
        <v>177</v>
      </c>
      <c r="C83" s="35" t="s">
        <v>95</v>
      </c>
      <c r="D83" s="24">
        <f>IFERROR(VLOOKUP(CONCATENATE($B83,D$8),Hoja3!$A$2:$B$65536,2,FALSE),0)</f>
        <v>0</v>
      </c>
      <c r="E83" s="24">
        <f>IFERROR(VLOOKUP(CONCATENATE($B83,E$8),Hoja3!$A$2:$B$65536,2,FALSE),0)</f>
        <v>0</v>
      </c>
      <c r="F83" s="24"/>
      <c r="G83" s="24"/>
      <c r="H83" s="24"/>
      <c r="I83" s="24"/>
      <c r="J83" s="24"/>
      <c r="K83" s="24"/>
      <c r="L83" s="24"/>
      <c r="M83" s="24"/>
      <c r="N83" s="24"/>
    </row>
    <row r="84" spans="2:14">
      <c r="B84" s="46" t="s">
        <v>130</v>
      </c>
      <c r="C84" s="36" t="s">
        <v>96</v>
      </c>
      <c r="D84" s="24">
        <f>IFERROR(VLOOKUP(CONCATENATE($B84,D$8),Hoja3!$A$2:$B$65536,2,FALSE),0)</f>
        <v>0</v>
      </c>
      <c r="E84" s="24">
        <f>IFERROR(VLOOKUP(CONCATENATE($B84,E$8),Hoja3!$A$2:$B$65536,2,FALSE),0)</f>
        <v>0</v>
      </c>
      <c r="F84" s="24"/>
      <c r="G84" s="24"/>
      <c r="H84" s="24"/>
      <c r="I84" s="24"/>
      <c r="J84" s="24"/>
      <c r="K84" s="24"/>
      <c r="L84" s="24"/>
      <c r="M84" s="24"/>
      <c r="N84" s="24"/>
    </row>
    <row r="85" spans="2:14">
      <c r="C85" s="19" t="s">
        <v>7</v>
      </c>
      <c r="D85" s="20">
        <f>SUM(D86:D88)</f>
        <v>0</v>
      </c>
      <c r="E85" s="20">
        <f t="shared" ref="E85:N85" si="19">SUM(E86:E88)</f>
        <v>0</v>
      </c>
      <c r="F85" s="20">
        <f t="shared" si="19"/>
        <v>0</v>
      </c>
      <c r="G85" s="20">
        <f t="shared" si="19"/>
        <v>0</v>
      </c>
      <c r="H85" s="20">
        <f t="shared" si="19"/>
        <v>0</v>
      </c>
      <c r="I85" s="20">
        <f t="shared" si="19"/>
        <v>0</v>
      </c>
      <c r="J85" s="20">
        <f t="shared" si="19"/>
        <v>0</v>
      </c>
      <c r="K85" s="20">
        <f t="shared" si="19"/>
        <v>0</v>
      </c>
      <c r="L85" s="20">
        <f t="shared" si="19"/>
        <v>0</v>
      </c>
      <c r="M85" s="20">
        <f t="shared" si="19"/>
        <v>0</v>
      </c>
      <c r="N85" s="20">
        <f t="shared" si="19"/>
        <v>0</v>
      </c>
    </row>
    <row r="86" spans="2:14">
      <c r="B86" s="46" t="s">
        <v>178</v>
      </c>
      <c r="C86" s="23" t="s">
        <v>4</v>
      </c>
      <c r="D86" s="24">
        <f>IFERROR(VLOOKUP(CONCATENATE($B86,D$8),Hoja3!$A$2:$B$65536,2,FALSE),0)</f>
        <v>0</v>
      </c>
      <c r="E86" s="24">
        <f>IFERROR(VLOOKUP(CONCATENATE($B86,E$8),Hoja3!$A$2:$B$65536,2,FALSE),0)</f>
        <v>0</v>
      </c>
      <c r="F86" s="24"/>
      <c r="G86" s="24"/>
      <c r="H86" s="24"/>
      <c r="I86" s="24"/>
      <c r="J86" s="24"/>
      <c r="K86" s="24"/>
      <c r="L86" s="24"/>
      <c r="M86" s="24"/>
      <c r="N86" s="24"/>
    </row>
    <row r="87" spans="2:14">
      <c r="B87" s="46" t="s">
        <v>164</v>
      </c>
      <c r="C87" s="25" t="s">
        <v>5</v>
      </c>
      <c r="D87" s="24">
        <f>IFERROR(VLOOKUP(CONCATENATE($B87,D$8),Hoja3!$A$2:$B$65536,2,FALSE),0)</f>
        <v>0</v>
      </c>
      <c r="E87" s="24">
        <f>IFERROR(VLOOKUP(CONCATENATE($B87,E$8),Hoja3!$A$2:$B$65536,2,FALSE),0)</f>
        <v>0</v>
      </c>
      <c r="F87" s="24"/>
      <c r="G87" s="24"/>
      <c r="H87" s="24"/>
      <c r="I87" s="24"/>
      <c r="J87" s="24"/>
      <c r="K87" s="24"/>
      <c r="L87" s="24"/>
      <c r="M87" s="24"/>
      <c r="N87" s="24"/>
    </row>
    <row r="88" spans="2:14">
      <c r="B88" s="46" t="s">
        <v>179</v>
      </c>
      <c r="C88" s="36" t="s">
        <v>6</v>
      </c>
      <c r="D88" s="24">
        <f>IFERROR(VLOOKUP(CONCATENATE($B88,D$8),Hoja3!$A$2:$B$65536,2,FALSE),0)</f>
        <v>0</v>
      </c>
      <c r="E88" s="24">
        <f>IFERROR(VLOOKUP(CONCATENATE($B88,E$8),Hoja3!$A$2:$B$65536,2,FALSE),0)</f>
        <v>0</v>
      </c>
      <c r="F88" s="24"/>
      <c r="G88" s="24"/>
      <c r="H88" s="24"/>
      <c r="I88" s="24"/>
      <c r="J88" s="24"/>
      <c r="K88" s="24"/>
      <c r="L88" s="24"/>
      <c r="M88" s="24"/>
      <c r="N88" s="24"/>
    </row>
    <row r="89" spans="2:14">
      <c r="C89" s="37" t="s">
        <v>8</v>
      </c>
      <c r="D89" s="33">
        <f>SUM(D90:D91)</f>
        <v>0</v>
      </c>
      <c r="E89" s="33">
        <f t="shared" ref="E89:N89" si="20">SUM(E90:E91)</f>
        <v>0</v>
      </c>
      <c r="F89" s="33">
        <f t="shared" si="20"/>
        <v>0</v>
      </c>
      <c r="G89" s="33">
        <f t="shared" si="20"/>
        <v>0</v>
      </c>
      <c r="H89" s="33">
        <f t="shared" si="20"/>
        <v>0</v>
      </c>
      <c r="I89" s="33">
        <f t="shared" si="20"/>
        <v>0</v>
      </c>
      <c r="J89" s="33">
        <f t="shared" si="20"/>
        <v>0</v>
      </c>
      <c r="K89" s="33">
        <f t="shared" si="20"/>
        <v>0</v>
      </c>
      <c r="L89" s="33">
        <f t="shared" si="20"/>
        <v>0</v>
      </c>
      <c r="M89" s="33">
        <f t="shared" si="20"/>
        <v>0</v>
      </c>
      <c r="N89" s="33">
        <f t="shared" si="20"/>
        <v>0</v>
      </c>
    </row>
    <row r="90" spans="2:14">
      <c r="B90" s="46" t="s">
        <v>119</v>
      </c>
      <c r="C90" s="38" t="s">
        <v>9</v>
      </c>
      <c r="D90" s="24">
        <f>IFERROR(VLOOKUP(CONCATENATE($B90,D$8),Hoja3!$A$2:$B$65536,2,FALSE),0)</f>
        <v>0</v>
      </c>
      <c r="E90" s="24">
        <f>IFERROR(VLOOKUP(CONCATENATE($B90,E$8),Hoja3!$A$2:$B$65536,2,FALSE),0)</f>
        <v>0</v>
      </c>
      <c r="F90" s="24"/>
      <c r="G90" s="24"/>
      <c r="H90" s="24"/>
      <c r="I90" s="24"/>
      <c r="J90" s="24"/>
      <c r="K90" s="24"/>
      <c r="L90" s="24"/>
      <c r="M90" s="24"/>
      <c r="N90" s="24"/>
    </row>
    <row r="91" spans="2:14">
      <c r="B91" s="46" t="s">
        <v>180</v>
      </c>
      <c r="C91" s="32" t="s">
        <v>97</v>
      </c>
      <c r="D91" s="24">
        <f>IFERROR(VLOOKUP(CONCATENATE($B91,D$8),Hoja3!$A$2:$B$65536,2,FALSE),0)</f>
        <v>0</v>
      </c>
      <c r="E91" s="24">
        <f>IFERROR(VLOOKUP(CONCATENATE($B91,E$8),Hoja3!$A$2:$B$65536,2,FALSE),0)</f>
        <v>0</v>
      </c>
      <c r="F91" s="24"/>
      <c r="G91" s="24"/>
      <c r="H91" s="24"/>
      <c r="I91" s="24"/>
      <c r="J91" s="24"/>
      <c r="K91" s="24"/>
      <c r="L91" s="24"/>
      <c r="M91" s="24"/>
      <c r="N91" s="24"/>
    </row>
    <row r="92" spans="2:14">
      <c r="C92" s="19" t="s">
        <v>98</v>
      </c>
      <c r="D92" s="20">
        <f t="shared" ref="D92" si="21">+D78-D79+D85+D89</f>
        <v>0</v>
      </c>
      <c r="E92" s="20"/>
      <c r="F92" s="20">
        <f t="shared" ref="F92:N92" si="22">+F78-F79+F85+F89</f>
        <v>0</v>
      </c>
      <c r="G92" s="20">
        <f t="shared" si="22"/>
        <v>0</v>
      </c>
      <c r="H92" s="20">
        <f t="shared" si="22"/>
        <v>0</v>
      </c>
      <c r="I92" s="20">
        <f t="shared" si="22"/>
        <v>0</v>
      </c>
      <c r="J92" s="20">
        <f t="shared" si="22"/>
        <v>0</v>
      </c>
      <c r="K92" s="20">
        <f t="shared" si="22"/>
        <v>0</v>
      </c>
      <c r="L92" s="20">
        <f t="shared" si="22"/>
        <v>0</v>
      </c>
      <c r="M92" s="20">
        <f t="shared" si="22"/>
        <v>0</v>
      </c>
      <c r="N92" s="20">
        <f t="shared" si="22"/>
        <v>0</v>
      </c>
    </row>
    <row r="93" spans="2:14">
      <c r="C93" s="19" t="s">
        <v>99</v>
      </c>
      <c r="D93" s="20">
        <f t="shared" ref="D93" si="23">+D94+D105</f>
        <v>0</v>
      </c>
      <c r="E93" s="20"/>
      <c r="F93" s="20">
        <f t="shared" ref="F93:N93" si="24">+F94+F105</f>
        <v>0</v>
      </c>
      <c r="G93" s="20">
        <f t="shared" si="24"/>
        <v>0</v>
      </c>
      <c r="H93" s="20">
        <f t="shared" si="24"/>
        <v>0</v>
      </c>
      <c r="I93" s="20">
        <f t="shared" si="24"/>
        <v>0</v>
      </c>
      <c r="J93" s="20">
        <f t="shared" si="24"/>
        <v>0</v>
      </c>
      <c r="K93" s="20">
        <f t="shared" si="24"/>
        <v>0</v>
      </c>
      <c r="L93" s="20">
        <f t="shared" si="24"/>
        <v>0</v>
      </c>
      <c r="M93" s="20">
        <f t="shared" si="24"/>
        <v>0</v>
      </c>
      <c r="N93" s="20">
        <f t="shared" si="24"/>
        <v>0</v>
      </c>
    </row>
    <row r="94" spans="2:14">
      <c r="C94" s="19" t="s">
        <v>100</v>
      </c>
      <c r="D94" s="20">
        <f t="shared" ref="D94:N94" si="25">+D95+D100</f>
        <v>0</v>
      </c>
      <c r="E94" s="20">
        <f t="shared" si="25"/>
        <v>0</v>
      </c>
      <c r="F94" s="20">
        <f t="shared" si="25"/>
        <v>0</v>
      </c>
      <c r="G94" s="20">
        <f t="shared" si="25"/>
        <v>0</v>
      </c>
      <c r="H94" s="20">
        <f t="shared" si="25"/>
        <v>0</v>
      </c>
      <c r="I94" s="20">
        <f t="shared" si="25"/>
        <v>0</v>
      </c>
      <c r="J94" s="20">
        <f t="shared" si="25"/>
        <v>0</v>
      </c>
      <c r="K94" s="20">
        <f t="shared" si="25"/>
        <v>0</v>
      </c>
      <c r="L94" s="20">
        <f t="shared" si="25"/>
        <v>0</v>
      </c>
      <c r="M94" s="20">
        <f t="shared" si="25"/>
        <v>0</v>
      </c>
      <c r="N94" s="20">
        <f t="shared" si="25"/>
        <v>0</v>
      </c>
    </row>
    <row r="95" spans="2:14">
      <c r="C95" s="19" t="s">
        <v>10</v>
      </c>
      <c r="D95" s="33">
        <f t="shared" ref="D95:N95" si="26">+D96-D97</f>
        <v>0</v>
      </c>
      <c r="E95" s="33">
        <f t="shared" si="26"/>
        <v>0</v>
      </c>
      <c r="F95" s="33">
        <f t="shared" si="26"/>
        <v>0</v>
      </c>
      <c r="G95" s="33">
        <f t="shared" si="26"/>
        <v>0</v>
      </c>
      <c r="H95" s="33">
        <f t="shared" si="26"/>
        <v>0</v>
      </c>
      <c r="I95" s="33">
        <f t="shared" si="26"/>
        <v>0</v>
      </c>
      <c r="J95" s="33">
        <f t="shared" si="26"/>
        <v>0</v>
      </c>
      <c r="K95" s="33">
        <f t="shared" si="26"/>
        <v>0</v>
      </c>
      <c r="L95" s="33">
        <f t="shared" si="26"/>
        <v>0</v>
      </c>
      <c r="M95" s="33">
        <f t="shared" si="26"/>
        <v>0</v>
      </c>
      <c r="N95" s="33">
        <f t="shared" si="26"/>
        <v>0</v>
      </c>
    </row>
    <row r="96" spans="2:14">
      <c r="B96" s="46" t="s">
        <v>181</v>
      </c>
      <c r="C96" s="32" t="s">
        <v>11</v>
      </c>
      <c r="D96" s="24">
        <f>IFERROR(VLOOKUP(CONCATENATE($B96,D$8),Hoja3!$A$2:$B$65536,2,FALSE),0)</f>
        <v>0</v>
      </c>
      <c r="E96" s="24">
        <f>IFERROR(VLOOKUP(CONCATENATE($B96,E$8),Hoja3!$A$2:$B$65536,2,FALSE),0)</f>
        <v>0</v>
      </c>
      <c r="F96" s="24"/>
      <c r="G96" s="24"/>
      <c r="H96" s="24"/>
      <c r="I96" s="24"/>
      <c r="J96" s="24"/>
      <c r="K96" s="24"/>
      <c r="L96" s="24"/>
      <c r="M96" s="24"/>
      <c r="N96" s="24"/>
    </row>
    <row r="97" spans="2:14">
      <c r="C97" s="39" t="s">
        <v>101</v>
      </c>
      <c r="D97" s="31">
        <f>SUM(D98:D99)</f>
        <v>0</v>
      </c>
      <c r="E97" s="31">
        <f t="shared" ref="E97:N97" si="27">SUM(E98:E99)</f>
        <v>0</v>
      </c>
      <c r="F97" s="31">
        <f t="shared" si="27"/>
        <v>0</v>
      </c>
      <c r="G97" s="31">
        <f t="shared" si="27"/>
        <v>0</v>
      </c>
      <c r="H97" s="31">
        <f t="shared" si="27"/>
        <v>0</v>
      </c>
      <c r="I97" s="31">
        <f t="shared" si="27"/>
        <v>0</v>
      </c>
      <c r="J97" s="31">
        <f t="shared" si="27"/>
        <v>0</v>
      </c>
      <c r="K97" s="31">
        <f t="shared" si="27"/>
        <v>0</v>
      </c>
      <c r="L97" s="31">
        <f t="shared" si="27"/>
        <v>0</v>
      </c>
      <c r="M97" s="31">
        <f t="shared" si="27"/>
        <v>0</v>
      </c>
      <c r="N97" s="31">
        <f t="shared" si="27"/>
        <v>0</v>
      </c>
    </row>
    <row r="98" spans="2:14">
      <c r="B98" s="46" t="s">
        <v>182</v>
      </c>
      <c r="C98" s="40" t="s">
        <v>102</v>
      </c>
      <c r="D98" s="24">
        <f>IFERROR(VLOOKUP(CONCATENATE($B98,D$8),Hoja3!$A$2:$B$65536,2,FALSE),0)</f>
        <v>0</v>
      </c>
      <c r="E98" s="24">
        <f>IFERROR(VLOOKUP(CONCATENATE($B98,E$8),Hoja3!$A$2:$B$65536,2,FALSE),0)</f>
        <v>0</v>
      </c>
      <c r="F98" s="24"/>
      <c r="G98" s="24"/>
      <c r="H98" s="24"/>
      <c r="I98" s="24"/>
      <c r="J98" s="24"/>
      <c r="K98" s="24"/>
      <c r="L98" s="24"/>
      <c r="M98" s="24"/>
      <c r="N98" s="24"/>
    </row>
    <row r="99" spans="2:14">
      <c r="B99" s="46" t="s">
        <v>183</v>
      </c>
      <c r="C99" s="40" t="s">
        <v>103</v>
      </c>
      <c r="D99" s="24">
        <f>IFERROR(VLOOKUP(CONCATENATE($B99,D$8),Hoja3!$A$2:$B$65536,2,FALSE),0)</f>
        <v>0</v>
      </c>
      <c r="E99" s="24">
        <f>IFERROR(VLOOKUP(CONCATENATE($B99,E$8),Hoja3!$A$2:$B$65536,2,FALSE),0)</f>
        <v>0</v>
      </c>
      <c r="F99" s="24"/>
      <c r="G99" s="24"/>
      <c r="H99" s="24"/>
      <c r="I99" s="24"/>
      <c r="J99" s="24"/>
      <c r="K99" s="24"/>
      <c r="L99" s="24"/>
      <c r="M99" s="24"/>
      <c r="N99" s="24"/>
    </row>
    <row r="100" spans="2:14">
      <c r="C100" s="19" t="s">
        <v>12</v>
      </c>
      <c r="D100" s="33">
        <f>SUM(D101:D102)</f>
        <v>0</v>
      </c>
      <c r="E100" s="33">
        <f t="shared" ref="E100:N100" si="28">SUM(E101:E102)</f>
        <v>0</v>
      </c>
      <c r="F100" s="33">
        <f t="shared" si="28"/>
        <v>0</v>
      </c>
      <c r="G100" s="33">
        <f t="shared" si="28"/>
        <v>0</v>
      </c>
      <c r="H100" s="33">
        <f t="shared" si="28"/>
        <v>0</v>
      </c>
      <c r="I100" s="33">
        <f t="shared" si="28"/>
        <v>0</v>
      </c>
      <c r="J100" s="33">
        <f t="shared" si="28"/>
        <v>0</v>
      </c>
      <c r="K100" s="33">
        <f t="shared" si="28"/>
        <v>0</v>
      </c>
      <c r="L100" s="33">
        <f t="shared" si="28"/>
        <v>0</v>
      </c>
      <c r="M100" s="33">
        <f t="shared" si="28"/>
        <v>0</v>
      </c>
      <c r="N100" s="33">
        <f t="shared" si="28"/>
        <v>0</v>
      </c>
    </row>
    <row r="101" spans="2:14">
      <c r="B101" s="46" t="s">
        <v>184</v>
      </c>
      <c r="C101" s="38" t="s">
        <v>13</v>
      </c>
      <c r="D101" s="24">
        <f>IFERROR(VLOOKUP(CONCATENATE($B101,D$8),Hoja3!$A$2:$B$65536,2,FALSE),0)</f>
        <v>0</v>
      </c>
      <c r="E101" s="24">
        <f>IFERROR(VLOOKUP(CONCATENATE($B101,E$8),Hoja3!$A$2:$B$65536,2,FALSE),0)</f>
        <v>0</v>
      </c>
      <c r="F101" s="24"/>
      <c r="G101" s="24"/>
      <c r="H101" s="24"/>
      <c r="I101" s="24"/>
      <c r="J101" s="24"/>
      <c r="K101" s="24"/>
      <c r="L101" s="24"/>
      <c r="M101" s="24"/>
      <c r="N101" s="24"/>
    </row>
    <row r="102" spans="2:14">
      <c r="C102" s="39" t="s">
        <v>104</v>
      </c>
      <c r="D102" s="31">
        <f>SUM(D103:D104)</f>
        <v>0</v>
      </c>
      <c r="E102" s="31">
        <f t="shared" ref="E102:N102" si="29">SUM(E103:E104)</f>
        <v>0</v>
      </c>
      <c r="F102" s="31">
        <f t="shared" si="29"/>
        <v>0</v>
      </c>
      <c r="G102" s="31">
        <f t="shared" si="29"/>
        <v>0</v>
      </c>
      <c r="H102" s="31">
        <f t="shared" si="29"/>
        <v>0</v>
      </c>
      <c r="I102" s="31">
        <f t="shared" si="29"/>
        <v>0</v>
      </c>
      <c r="J102" s="31">
        <f t="shared" si="29"/>
        <v>0</v>
      </c>
      <c r="K102" s="31">
        <f t="shared" si="29"/>
        <v>0</v>
      </c>
      <c r="L102" s="31">
        <f t="shared" si="29"/>
        <v>0</v>
      </c>
      <c r="M102" s="31">
        <f t="shared" si="29"/>
        <v>0</v>
      </c>
      <c r="N102" s="31">
        <f t="shared" si="29"/>
        <v>0</v>
      </c>
    </row>
    <row r="103" spans="2:14">
      <c r="B103" s="46" t="s">
        <v>185</v>
      </c>
      <c r="C103" s="40" t="s">
        <v>105</v>
      </c>
      <c r="D103" s="24">
        <f>IFERROR(VLOOKUP(CONCATENATE($B103,D$8),Hoja3!$A$2:$B$65536,2,FALSE),0)</f>
        <v>0</v>
      </c>
      <c r="E103" s="24">
        <f>IFERROR(VLOOKUP(CONCATENATE($B103,E$8),Hoja3!$A$2:$B$65536,2,FALSE),0)</f>
        <v>0</v>
      </c>
      <c r="F103" s="24"/>
      <c r="G103" s="24"/>
      <c r="H103" s="24"/>
      <c r="I103" s="24"/>
      <c r="J103" s="24"/>
      <c r="K103" s="24"/>
      <c r="L103" s="24"/>
      <c r="M103" s="24"/>
      <c r="N103" s="24"/>
    </row>
    <row r="104" spans="2:14">
      <c r="B104" s="46" t="s">
        <v>188</v>
      </c>
      <c r="C104" s="40" t="s">
        <v>106</v>
      </c>
      <c r="D104" s="24">
        <f>IFERROR(VLOOKUP(CONCATENATE($B104,D$8),Hoja3!$A$2:$B$65536,2,FALSE),0)</f>
        <v>0</v>
      </c>
      <c r="E104" s="24">
        <f>IFERROR(VLOOKUP(CONCATENATE($B104,E$8),Hoja3!$A$2:$B$65536,2,FALSE),0)</f>
        <v>0</v>
      </c>
      <c r="F104" s="24"/>
      <c r="G104" s="24"/>
      <c r="H104" s="24"/>
      <c r="I104" s="24"/>
      <c r="J104" s="24"/>
      <c r="K104" s="24"/>
      <c r="L104" s="24"/>
      <c r="M104" s="24"/>
      <c r="N104" s="24"/>
    </row>
    <row r="105" spans="2:14">
      <c r="C105" s="19" t="s">
        <v>107</v>
      </c>
      <c r="D105" s="41">
        <f t="shared" ref="D105:N105" si="30">+D106+D111</f>
        <v>0</v>
      </c>
      <c r="E105" s="41">
        <f t="shared" si="30"/>
        <v>0</v>
      </c>
      <c r="F105" s="41">
        <f t="shared" si="30"/>
        <v>0</v>
      </c>
      <c r="G105" s="41">
        <f t="shared" si="30"/>
        <v>0</v>
      </c>
      <c r="H105" s="41">
        <f t="shared" si="30"/>
        <v>0</v>
      </c>
      <c r="I105" s="41">
        <f t="shared" si="30"/>
        <v>0</v>
      </c>
      <c r="J105" s="41">
        <f t="shared" si="30"/>
        <v>0</v>
      </c>
      <c r="K105" s="41">
        <f t="shared" si="30"/>
        <v>0</v>
      </c>
      <c r="L105" s="41">
        <f t="shared" si="30"/>
        <v>0</v>
      </c>
      <c r="M105" s="41">
        <f t="shared" si="30"/>
        <v>0</v>
      </c>
      <c r="N105" s="41">
        <f t="shared" si="30"/>
        <v>0</v>
      </c>
    </row>
    <row r="106" spans="2:14">
      <c r="C106" s="19" t="s">
        <v>14</v>
      </c>
      <c r="D106" s="33">
        <f t="shared" ref="D106:N106" si="31">+D107-D108</f>
        <v>0</v>
      </c>
      <c r="E106" s="33">
        <f t="shared" si="31"/>
        <v>0</v>
      </c>
      <c r="F106" s="33">
        <f t="shared" si="31"/>
        <v>0</v>
      </c>
      <c r="G106" s="33">
        <f t="shared" si="31"/>
        <v>0</v>
      </c>
      <c r="H106" s="33">
        <f t="shared" si="31"/>
        <v>0</v>
      </c>
      <c r="I106" s="33">
        <f t="shared" si="31"/>
        <v>0</v>
      </c>
      <c r="J106" s="33">
        <f t="shared" si="31"/>
        <v>0</v>
      </c>
      <c r="K106" s="33">
        <f t="shared" si="31"/>
        <v>0</v>
      </c>
      <c r="L106" s="33">
        <f t="shared" si="31"/>
        <v>0</v>
      </c>
      <c r="M106" s="33">
        <f t="shared" si="31"/>
        <v>0</v>
      </c>
      <c r="N106" s="33">
        <f t="shared" si="31"/>
        <v>0</v>
      </c>
    </row>
    <row r="107" spans="2:14">
      <c r="B107" s="46" t="s">
        <v>187</v>
      </c>
      <c r="C107" s="38" t="s">
        <v>15</v>
      </c>
      <c r="D107" s="24">
        <f>IFERROR(VLOOKUP(CONCATENATE($B107,D$8),Hoja3!$A$2:$B$65536,2,FALSE),0)</f>
        <v>0</v>
      </c>
      <c r="E107" s="24">
        <f>IFERROR(VLOOKUP(CONCATENATE($B107,E$8),Hoja3!$A$2:$B$65536,2,FALSE),0)</f>
        <v>0</v>
      </c>
      <c r="F107" s="24"/>
      <c r="G107" s="24"/>
      <c r="H107" s="24"/>
      <c r="I107" s="24"/>
      <c r="J107" s="24"/>
      <c r="K107" s="24"/>
      <c r="L107" s="24"/>
      <c r="M107" s="24"/>
      <c r="N107" s="24"/>
    </row>
    <row r="108" spans="2:14">
      <c r="C108" s="39" t="s">
        <v>108</v>
      </c>
      <c r="D108" s="31">
        <f>SUM(D109:D110)</f>
        <v>0</v>
      </c>
      <c r="E108" s="31">
        <f t="shared" ref="E108:N108" si="32">SUM(E109:E110)</f>
        <v>0</v>
      </c>
      <c r="F108" s="31">
        <f t="shared" si="32"/>
        <v>0</v>
      </c>
      <c r="G108" s="31">
        <f t="shared" si="32"/>
        <v>0</v>
      </c>
      <c r="H108" s="31">
        <f t="shared" si="32"/>
        <v>0</v>
      </c>
      <c r="I108" s="31">
        <f t="shared" si="32"/>
        <v>0</v>
      </c>
      <c r="J108" s="31">
        <f t="shared" si="32"/>
        <v>0</v>
      </c>
      <c r="K108" s="31">
        <f t="shared" si="32"/>
        <v>0</v>
      </c>
      <c r="L108" s="31">
        <f t="shared" si="32"/>
        <v>0</v>
      </c>
      <c r="M108" s="31">
        <f t="shared" si="32"/>
        <v>0</v>
      </c>
      <c r="N108" s="31">
        <f t="shared" si="32"/>
        <v>0</v>
      </c>
    </row>
    <row r="109" spans="2:14">
      <c r="B109" s="46" t="s">
        <v>189</v>
      </c>
      <c r="C109" s="40" t="s">
        <v>109</v>
      </c>
      <c r="D109" s="24">
        <f>IFERROR(VLOOKUP(CONCATENATE($B109,D$8),Hoja3!$A$2:$B$65536,2,FALSE),0)</f>
        <v>0</v>
      </c>
      <c r="E109" s="24">
        <f>IFERROR(VLOOKUP(CONCATENATE($B109,E$8),Hoja3!$A$2:$B$65536,2,FALSE),0)</f>
        <v>0</v>
      </c>
      <c r="F109" s="24"/>
      <c r="G109" s="24"/>
      <c r="H109" s="24"/>
      <c r="I109" s="24"/>
      <c r="J109" s="24"/>
      <c r="K109" s="24"/>
      <c r="L109" s="24"/>
      <c r="M109" s="24"/>
      <c r="N109" s="24"/>
    </row>
    <row r="110" spans="2:14">
      <c r="B110" s="46" t="s">
        <v>190</v>
      </c>
      <c r="C110" s="40" t="s">
        <v>110</v>
      </c>
      <c r="D110" s="24">
        <f>IFERROR(VLOOKUP(CONCATENATE($B110,D$8),Hoja3!$A$2:$B$65536,2,FALSE),0)</f>
        <v>0</v>
      </c>
      <c r="E110" s="24">
        <f>IFERROR(VLOOKUP(CONCATENATE($B110,E$8),Hoja3!$A$2:$B$65536,2,FALSE),0)</f>
        <v>0</v>
      </c>
      <c r="F110" s="24"/>
      <c r="G110" s="24"/>
      <c r="H110" s="24"/>
      <c r="I110" s="24"/>
      <c r="J110" s="24"/>
      <c r="K110" s="24"/>
      <c r="L110" s="24"/>
      <c r="M110" s="24"/>
      <c r="N110" s="24"/>
    </row>
    <row r="111" spans="2:14">
      <c r="C111" s="19" t="s">
        <v>16</v>
      </c>
      <c r="D111" s="33">
        <f>SUM(D112:D113)</f>
        <v>0</v>
      </c>
      <c r="E111" s="33">
        <f t="shared" ref="E111:N111" si="33">SUM(E112:E113)</f>
        <v>0</v>
      </c>
      <c r="F111" s="33">
        <f t="shared" si="33"/>
        <v>0</v>
      </c>
      <c r="G111" s="33">
        <f t="shared" si="33"/>
        <v>0</v>
      </c>
      <c r="H111" s="33">
        <f t="shared" si="33"/>
        <v>0</v>
      </c>
      <c r="I111" s="33">
        <f t="shared" si="33"/>
        <v>0</v>
      </c>
      <c r="J111" s="33">
        <f t="shared" si="33"/>
        <v>0</v>
      </c>
      <c r="K111" s="33">
        <f t="shared" si="33"/>
        <v>0</v>
      </c>
      <c r="L111" s="33">
        <f t="shared" si="33"/>
        <v>0</v>
      </c>
      <c r="M111" s="33">
        <f t="shared" si="33"/>
        <v>0</v>
      </c>
      <c r="N111" s="33">
        <f t="shared" si="33"/>
        <v>0</v>
      </c>
    </row>
    <row r="112" spans="2:14">
      <c r="B112" s="46" t="s">
        <v>191</v>
      </c>
      <c r="C112" s="38" t="s">
        <v>17</v>
      </c>
      <c r="D112" s="24">
        <f>IFERROR(VLOOKUP(CONCATENATE($B112,D$8),Hoja3!$A$2:$B$65536,2,FALSE),0)</f>
        <v>0</v>
      </c>
      <c r="E112" s="24">
        <f>IFERROR(VLOOKUP(CONCATENATE($B112,E$8),Hoja3!$A$2:$B$65536,2,FALSE),0)</f>
        <v>0</v>
      </c>
      <c r="F112" s="24"/>
      <c r="G112" s="24"/>
      <c r="H112" s="24"/>
      <c r="I112" s="24"/>
      <c r="J112" s="24"/>
      <c r="K112" s="24"/>
      <c r="L112" s="24"/>
      <c r="M112" s="24"/>
      <c r="N112" s="24"/>
    </row>
    <row r="113" spans="2:14">
      <c r="C113" s="39" t="s">
        <v>111</v>
      </c>
      <c r="D113" s="31">
        <f>SUM(D114:D115)</f>
        <v>0</v>
      </c>
      <c r="E113" s="31">
        <f t="shared" ref="E113:N113" si="34">SUM(E114:E115)</f>
        <v>0</v>
      </c>
      <c r="F113" s="31">
        <f t="shared" si="34"/>
        <v>0</v>
      </c>
      <c r="G113" s="31">
        <f t="shared" si="34"/>
        <v>0</v>
      </c>
      <c r="H113" s="31">
        <f t="shared" si="34"/>
        <v>0</v>
      </c>
      <c r="I113" s="31">
        <f t="shared" si="34"/>
        <v>0</v>
      </c>
      <c r="J113" s="31">
        <f t="shared" si="34"/>
        <v>0</v>
      </c>
      <c r="K113" s="31">
        <f t="shared" si="34"/>
        <v>0</v>
      </c>
      <c r="L113" s="31">
        <f t="shared" si="34"/>
        <v>0</v>
      </c>
      <c r="M113" s="31">
        <f t="shared" si="34"/>
        <v>0</v>
      </c>
      <c r="N113" s="31">
        <f t="shared" si="34"/>
        <v>0</v>
      </c>
    </row>
    <row r="114" spans="2:14">
      <c r="B114" s="46" t="s">
        <v>142</v>
      </c>
      <c r="C114" s="40" t="s">
        <v>112</v>
      </c>
      <c r="D114" s="24">
        <f>IFERROR(VLOOKUP(CONCATENATE($B114,D$8),Hoja3!$A$2:$B$65536,2,FALSE),0)</f>
        <v>0</v>
      </c>
      <c r="E114" s="24">
        <f>IFERROR(VLOOKUP(CONCATENATE($B114,E$8),Hoja3!$A$2:$B$65536,2,FALSE),0)</f>
        <v>0</v>
      </c>
      <c r="F114" s="24"/>
      <c r="G114" s="24"/>
      <c r="H114" s="24"/>
      <c r="I114" s="24"/>
      <c r="J114" s="24"/>
      <c r="K114" s="24"/>
      <c r="L114" s="24"/>
      <c r="M114" s="24"/>
      <c r="N114" s="24"/>
    </row>
    <row r="115" spans="2:14">
      <c r="B115" s="46" t="s">
        <v>192</v>
      </c>
      <c r="C115" s="42" t="s">
        <v>113</v>
      </c>
      <c r="D115" s="24">
        <f>IFERROR(VLOOKUP(CONCATENATE($B115,D$8),Hoja3!$A$2:$B$65536,2,FALSE),0)</f>
        <v>0</v>
      </c>
      <c r="E115" s="24">
        <f>IFERROR(VLOOKUP(CONCATENATE($B115,E$8),Hoja3!$A$2:$B$65536,2,FALSE),0)</f>
        <v>0</v>
      </c>
      <c r="F115" s="24"/>
      <c r="G115" s="24"/>
      <c r="H115" s="24"/>
      <c r="I115" s="24"/>
      <c r="J115" s="24"/>
      <c r="K115" s="24"/>
      <c r="L115" s="24"/>
      <c r="M115" s="24"/>
      <c r="N115" s="24"/>
    </row>
    <row r="116" spans="2:14">
      <c r="C116" s="19" t="s">
        <v>114</v>
      </c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</row>
    <row r="117" spans="2:14">
      <c r="C117" s="19" t="s">
        <v>115</v>
      </c>
      <c r="D117" s="20">
        <f t="shared" ref="D117" si="35">+D92+D93+D116</f>
        <v>0</v>
      </c>
      <c r="E117" s="20">
        <v>0</v>
      </c>
      <c r="F117" s="20">
        <f t="shared" ref="F117:N117" si="36">+F92+F93+F116</f>
        <v>0</v>
      </c>
      <c r="G117" s="20">
        <f t="shared" si="36"/>
        <v>0</v>
      </c>
      <c r="H117" s="20">
        <f t="shared" si="36"/>
        <v>0</v>
      </c>
      <c r="I117" s="20">
        <f t="shared" si="36"/>
        <v>0</v>
      </c>
      <c r="J117" s="20">
        <f t="shared" si="36"/>
        <v>0</v>
      </c>
      <c r="K117" s="20">
        <f t="shared" si="36"/>
        <v>0</v>
      </c>
      <c r="L117" s="20">
        <f t="shared" si="36"/>
        <v>0</v>
      </c>
      <c r="M117" s="20">
        <f t="shared" si="36"/>
        <v>0</v>
      </c>
      <c r="N117" s="20">
        <f t="shared" si="36"/>
        <v>0</v>
      </c>
    </row>
    <row r="118" spans="2:14">
      <c r="C118" s="37" t="s">
        <v>116</v>
      </c>
      <c r="D118" s="33">
        <f t="shared" ref="D118" si="37">+D22+D49+D57+D58+D59+D62+D63+D64+D71+D74-D44</f>
        <v>0</v>
      </c>
      <c r="E118" s="33"/>
      <c r="F118" s="33">
        <f t="shared" ref="F118:N118" si="38">+F22+F49+F57+F58+F59+F62+F63+F64+F71+F74-F44</f>
        <v>0</v>
      </c>
      <c r="G118" s="33">
        <f t="shared" si="38"/>
        <v>0</v>
      </c>
      <c r="H118" s="33">
        <f t="shared" si="38"/>
        <v>0</v>
      </c>
      <c r="I118" s="33">
        <f t="shared" si="38"/>
        <v>0</v>
      </c>
      <c r="J118" s="33">
        <f t="shared" si="38"/>
        <v>0</v>
      </c>
      <c r="K118" s="33">
        <f t="shared" si="38"/>
        <v>0</v>
      </c>
      <c r="L118" s="33">
        <f t="shared" si="38"/>
        <v>0</v>
      </c>
      <c r="M118" s="33">
        <f t="shared" si="38"/>
        <v>0</v>
      </c>
      <c r="N118" s="33">
        <f t="shared" si="38"/>
        <v>0</v>
      </c>
    </row>
    <row r="119" spans="2:14">
      <c r="C119" s="37" t="s">
        <v>117</v>
      </c>
      <c r="D119" s="43">
        <v>0</v>
      </c>
      <c r="E119" s="43">
        <v>0</v>
      </c>
      <c r="F119" s="43">
        <v>0</v>
      </c>
      <c r="G119" s="43">
        <v>0</v>
      </c>
      <c r="H119" s="43">
        <v>0</v>
      </c>
      <c r="I119" s="43">
        <v>0</v>
      </c>
      <c r="J119" s="43">
        <v>0</v>
      </c>
      <c r="K119" s="43">
        <v>0</v>
      </c>
      <c r="L119" s="43">
        <v>0</v>
      </c>
      <c r="M119" s="43">
        <v>0</v>
      </c>
      <c r="N119" s="43">
        <v>0</v>
      </c>
    </row>
    <row r="121" spans="2:14">
      <c r="F121" s="44"/>
      <c r="G121" s="44"/>
      <c r="H121" s="44"/>
      <c r="I121" s="44"/>
      <c r="J121" s="44"/>
      <c r="K121" s="44"/>
      <c r="L121" s="44"/>
      <c r="M121" s="44"/>
      <c r="N121" s="44"/>
    </row>
    <row r="122" spans="2:14">
      <c r="F122" s="45"/>
      <c r="G122" s="45"/>
      <c r="H122" s="45"/>
      <c r="I122" s="45"/>
      <c r="J122" s="45"/>
      <c r="K122" s="45"/>
      <c r="L122" s="45"/>
      <c r="M122" s="45"/>
      <c r="N122" s="21"/>
    </row>
    <row r="123" spans="2:14">
      <c r="F123" s="22"/>
      <c r="G123" s="22"/>
      <c r="H123" s="22"/>
      <c r="I123" s="22"/>
      <c r="J123" s="22"/>
      <c r="K123" s="22"/>
      <c r="L123" s="22"/>
      <c r="M123" s="22"/>
      <c r="N123" s="22"/>
    </row>
  </sheetData>
  <mergeCells count="1">
    <mergeCell ref="F6:F7"/>
  </mergeCells>
  <conditionalFormatting sqref="D11:N16">
    <cfRule type="cellIs" dxfId="23" priority="73" operator="equal">
      <formula>0</formula>
    </cfRule>
  </conditionalFormatting>
  <conditionalFormatting sqref="D19:N21">
    <cfRule type="cellIs" dxfId="22" priority="71" operator="equal">
      <formula>0</formula>
    </cfRule>
    <cfRule type="cellIs" dxfId="21" priority="72" operator="equal">
      <formula>65233</formula>
    </cfRule>
  </conditionalFormatting>
  <conditionalFormatting sqref="D19:N21">
    <cfRule type="cellIs" dxfId="20" priority="70" operator="equal">
      <formula>0</formula>
    </cfRule>
  </conditionalFormatting>
  <conditionalFormatting sqref="D24:N34">
    <cfRule type="cellIs" dxfId="19" priority="69" operator="equal">
      <formula>0</formula>
    </cfRule>
  </conditionalFormatting>
  <conditionalFormatting sqref="D36:N45">
    <cfRule type="cellIs" dxfId="18" priority="68" operator="equal">
      <formula>0</formula>
    </cfRule>
  </conditionalFormatting>
  <conditionalFormatting sqref="D47:N48">
    <cfRule type="cellIs" dxfId="17" priority="67" operator="equal">
      <formula>0</formula>
    </cfRule>
  </conditionalFormatting>
  <conditionalFormatting sqref="D50:N55">
    <cfRule type="cellIs" dxfId="16" priority="66" operator="equal">
      <formula>0</formula>
    </cfRule>
  </conditionalFormatting>
  <conditionalFormatting sqref="D57:N60">
    <cfRule type="cellIs" dxfId="15" priority="65" operator="equal">
      <formula>0</formula>
    </cfRule>
  </conditionalFormatting>
  <conditionalFormatting sqref="D62:N65">
    <cfRule type="cellIs" dxfId="14" priority="64" operator="equal">
      <formula>0</formula>
    </cfRule>
  </conditionalFormatting>
  <conditionalFormatting sqref="F67:N68">
    <cfRule type="cellIs" dxfId="13" priority="63" operator="equal">
      <formula>0</formula>
    </cfRule>
  </conditionalFormatting>
  <conditionalFormatting sqref="D70:N72">
    <cfRule type="cellIs" dxfId="12" priority="62" operator="equal">
      <formula>0</formula>
    </cfRule>
  </conditionalFormatting>
  <conditionalFormatting sqref="D74:N75">
    <cfRule type="cellIs" dxfId="11" priority="61" operator="equal">
      <formula>0</formula>
    </cfRule>
  </conditionalFormatting>
  <conditionalFormatting sqref="D81:N84">
    <cfRule type="cellIs" dxfId="10" priority="60" operator="equal">
      <formula>0</formula>
    </cfRule>
  </conditionalFormatting>
  <conditionalFormatting sqref="D86:N88">
    <cfRule type="cellIs" dxfId="9" priority="59" operator="equal">
      <formula>0</formula>
    </cfRule>
  </conditionalFormatting>
  <conditionalFormatting sqref="D90:N91">
    <cfRule type="cellIs" dxfId="8" priority="58" operator="equal">
      <formula>0</formula>
    </cfRule>
  </conditionalFormatting>
  <conditionalFormatting sqref="D96:N96">
    <cfRule type="cellIs" dxfId="7" priority="57" operator="equal">
      <formula>0</formula>
    </cfRule>
  </conditionalFormatting>
  <conditionalFormatting sqref="D98:N99">
    <cfRule type="cellIs" dxfId="6" priority="56" operator="equal">
      <formula>0</formula>
    </cfRule>
  </conditionalFormatting>
  <conditionalFormatting sqref="D101:N101">
    <cfRule type="cellIs" dxfId="5" priority="55" operator="equal">
      <formula>0</formula>
    </cfRule>
  </conditionalFormatting>
  <conditionalFormatting sqref="D103:N104">
    <cfRule type="cellIs" dxfId="4" priority="54" operator="equal">
      <formula>0</formula>
    </cfRule>
  </conditionalFormatting>
  <conditionalFormatting sqref="D107:N107">
    <cfRule type="cellIs" dxfId="3" priority="53" operator="equal">
      <formula>0</formula>
    </cfRule>
  </conditionalFormatting>
  <conditionalFormatting sqref="D109:N110">
    <cfRule type="cellIs" dxfId="2" priority="52" operator="equal">
      <formula>0</formula>
    </cfRule>
  </conditionalFormatting>
  <conditionalFormatting sqref="D112:N112">
    <cfRule type="cellIs" dxfId="1" priority="51" operator="equal">
      <formula>0</formula>
    </cfRule>
  </conditionalFormatting>
  <conditionalFormatting sqref="D114:N115">
    <cfRule type="cellIs" dxfId="0" priority="50" operator="equal">
      <formula>0</formula>
    </cfRule>
  </conditionalFormatting>
  <printOptions horizontalCentered="1"/>
  <pageMargins left="0.19685039370078741" right="0.19685039370078741" top="0.39370078740157483" bottom="0.39370078740157483" header="0" footer="0"/>
  <pageSetup paperSize="8" scale="78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baseColWidth="10" defaultRowHeight="15"/>
  <cols>
    <col min="1" max="1" width="11.42578125" style="50"/>
  </cols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Formato4P</vt:lpstr>
      <vt:lpstr>Hoja3</vt:lpstr>
      <vt:lpstr>Formato4P!Área_de_impresión</vt:lpstr>
      <vt:lpstr>Formato4P!Títulos_a_imprimir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Temple Aguilar</dc:creator>
  <cp:lastModifiedBy>jyg_e</cp:lastModifiedBy>
  <dcterms:created xsi:type="dcterms:W3CDTF">2019-08-07T14:06:41Z</dcterms:created>
  <dcterms:modified xsi:type="dcterms:W3CDTF">2019-10-24T05:01:33Z</dcterms:modified>
</cp:coreProperties>
</file>