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11"/>
  <workbookPr defaultThemeVersion="166925"/>
  <xr:revisionPtr revIDLastSave="0" documentId="8_{00329CA9-587F-40F9-A51E-A0E84109037E}" xr6:coauthVersionLast="47" xr6:coauthVersionMax="47" xr10:uidLastSave="{00000000-0000-0000-0000-000000000000}"/>
  <bookViews>
    <workbookView xWindow="240" yWindow="105" windowWidth="14805" windowHeight="8010" firstSheet="2" activeTab="2" xr2:uid="{00000000-000D-0000-FFFF-FFFF00000000}"/>
  </bookViews>
  <sheets>
    <sheet name="Ряд 1" sheetId="1" r:id="rId1"/>
    <sheet name="Ряд 2" sheetId="2" r:id="rId2"/>
    <sheet name="Ряд 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3" l="1"/>
  <c r="H2" i="3" s="1"/>
  <c r="F41" i="3"/>
  <c r="H41" i="3" s="1"/>
  <c r="F40" i="3"/>
  <c r="H40" i="3" s="1"/>
  <c r="F39" i="3"/>
  <c r="H39" i="3" s="1"/>
  <c r="F38" i="3"/>
  <c r="H38" i="3" s="1"/>
  <c r="F37" i="3"/>
  <c r="H37" i="3" s="1"/>
  <c r="F36" i="3"/>
  <c r="H36" i="3" s="1"/>
  <c r="F35" i="3"/>
  <c r="H35" i="3" s="1"/>
  <c r="F34" i="3"/>
  <c r="H34" i="3" s="1"/>
  <c r="F33" i="3"/>
  <c r="H33" i="3" s="1"/>
  <c r="F32" i="3"/>
  <c r="H32" i="3" s="1"/>
  <c r="F31" i="3"/>
  <c r="H31" i="3" s="1"/>
  <c r="F30" i="3"/>
  <c r="H30" i="3" s="1"/>
  <c r="F29" i="3"/>
  <c r="H29" i="3" s="1"/>
  <c r="F28" i="3"/>
  <c r="H28" i="3" s="1"/>
  <c r="F27" i="3"/>
  <c r="H27" i="3" s="1"/>
  <c r="F26" i="3"/>
  <c r="H26" i="3" s="1"/>
  <c r="F25" i="3"/>
  <c r="H25" i="3" s="1"/>
  <c r="F24" i="3"/>
  <c r="H24" i="3" s="1"/>
  <c r="F23" i="3"/>
  <c r="H23" i="3" s="1"/>
  <c r="F22" i="3"/>
  <c r="H22" i="3" s="1"/>
  <c r="F21" i="3"/>
  <c r="H21" i="3" s="1"/>
  <c r="F20" i="3"/>
  <c r="H20" i="3" s="1"/>
  <c r="F19" i="3"/>
  <c r="H19" i="3" s="1"/>
  <c r="F18" i="3"/>
  <c r="H18" i="3" s="1"/>
  <c r="F17" i="3"/>
  <c r="H17" i="3" s="1"/>
  <c r="F16" i="3"/>
  <c r="H16" i="3" s="1"/>
  <c r="F15" i="3"/>
  <c r="H15" i="3" s="1"/>
  <c r="F14" i="3"/>
  <c r="H14" i="3" s="1"/>
  <c r="F13" i="3"/>
  <c r="H13" i="3" s="1"/>
  <c r="F12" i="3"/>
  <c r="H12" i="3" s="1"/>
  <c r="F11" i="3"/>
  <c r="H11" i="3" s="1"/>
  <c r="F10" i="3"/>
  <c r="H10" i="3" s="1"/>
  <c r="F9" i="3"/>
  <c r="H9" i="3" s="1"/>
  <c r="F8" i="3"/>
  <c r="H8" i="3" s="1"/>
  <c r="F7" i="3"/>
  <c r="H7" i="3" s="1"/>
  <c r="F6" i="3"/>
  <c r="H6" i="3" s="1"/>
  <c r="F5" i="3"/>
  <c r="H5" i="3" s="1"/>
  <c r="F4" i="3"/>
  <c r="H4" i="3" s="1"/>
  <c r="F3" i="3"/>
  <c r="H3" i="3" s="1"/>
  <c r="F3" i="2"/>
  <c r="H3" i="2" s="1"/>
  <c r="F4" i="2"/>
  <c r="H4" i="2" s="1"/>
  <c r="F5" i="2"/>
  <c r="H5" i="2" s="1"/>
  <c r="F6" i="2"/>
  <c r="H6" i="2" s="1"/>
  <c r="F7" i="2"/>
  <c r="H7" i="2" s="1"/>
  <c r="F8" i="2"/>
  <c r="H8" i="2" s="1"/>
  <c r="F9" i="2"/>
  <c r="H9" i="2" s="1"/>
  <c r="F10" i="2"/>
  <c r="H10" i="2" s="1"/>
  <c r="F11" i="2"/>
  <c r="H11" i="2" s="1"/>
  <c r="F12" i="2"/>
  <c r="H12" i="2" s="1"/>
  <c r="F13" i="2"/>
  <c r="H13" i="2" s="1"/>
  <c r="F14" i="2"/>
  <c r="H14" i="2" s="1"/>
  <c r="F15" i="2"/>
  <c r="H15" i="2" s="1"/>
  <c r="F16" i="2"/>
  <c r="H16" i="2" s="1"/>
  <c r="F17" i="2"/>
  <c r="H17" i="2" s="1"/>
  <c r="F18" i="2"/>
  <c r="H18" i="2" s="1"/>
  <c r="F19" i="2"/>
  <c r="H19" i="2" s="1"/>
  <c r="F20" i="2"/>
  <c r="H20" i="2" s="1"/>
  <c r="F21" i="2"/>
  <c r="H21" i="2" s="1"/>
  <c r="F22" i="2"/>
  <c r="H22" i="2" s="1"/>
  <c r="F23" i="2"/>
  <c r="H23" i="2" s="1"/>
  <c r="F24" i="2"/>
  <c r="H24" i="2" s="1"/>
  <c r="F25" i="2"/>
  <c r="H25" i="2" s="1"/>
  <c r="F26" i="2"/>
  <c r="H26" i="2" s="1"/>
  <c r="F27" i="2"/>
  <c r="H27" i="2" s="1"/>
  <c r="F28" i="2"/>
  <c r="H28" i="2" s="1"/>
  <c r="F29" i="2"/>
  <c r="H29" i="2" s="1"/>
  <c r="F30" i="2"/>
  <c r="H30" i="2" s="1"/>
  <c r="F31" i="2"/>
  <c r="H31" i="2" s="1"/>
  <c r="F32" i="2"/>
  <c r="H32" i="2" s="1"/>
  <c r="F33" i="2"/>
  <c r="H33" i="2" s="1"/>
  <c r="F34" i="2"/>
  <c r="H34" i="2" s="1"/>
  <c r="F35" i="2"/>
  <c r="H35" i="2" s="1"/>
  <c r="F36" i="2"/>
  <c r="H36" i="2" s="1"/>
  <c r="F37" i="2"/>
  <c r="H37" i="2" s="1"/>
  <c r="F38" i="2"/>
  <c r="H38" i="2" s="1"/>
  <c r="F39" i="2"/>
  <c r="H39" i="2" s="1"/>
  <c r="F40" i="2"/>
  <c r="H40" i="2" s="1"/>
  <c r="F41" i="2"/>
  <c r="H41" i="2" s="1"/>
  <c r="F2" i="2"/>
  <c r="H2" i="2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  <c r="H2" i="1"/>
  <c r="H39" i="1"/>
  <c r="H40" i="1"/>
  <c r="H41" i="1"/>
  <c r="H5" i="1"/>
  <c r="H4" i="1"/>
  <c r="H3" i="1"/>
  <c r="H6" i="1"/>
  <c r="P6" i="1"/>
  <c r="H7" i="1"/>
  <c r="P7" i="1"/>
  <c r="H8" i="1"/>
  <c r="P8" i="1"/>
  <c r="H9" i="1"/>
  <c r="P9" i="1"/>
  <c r="H10" i="1"/>
  <c r="P10" i="1"/>
  <c r="H11" i="1"/>
  <c r="P11" i="1"/>
  <c r="H12" i="1"/>
  <c r="P12" i="1"/>
  <c r="H13" i="1"/>
  <c r="P13" i="1"/>
  <c r="H14" i="1"/>
  <c r="P14" i="1"/>
  <c r="H15" i="1"/>
  <c r="P15" i="1"/>
  <c r="H16" i="1"/>
  <c r="P16" i="1"/>
  <c r="H17" i="1"/>
  <c r="P17" i="1"/>
  <c r="H18" i="1"/>
  <c r="P18" i="1"/>
  <c r="H19" i="1"/>
  <c r="P19" i="1"/>
  <c r="H20" i="1"/>
  <c r="P20" i="1"/>
  <c r="H21" i="1"/>
  <c r="P21" i="1"/>
  <c r="H22" i="1"/>
  <c r="P22" i="1"/>
  <c r="H23" i="1"/>
  <c r="P23" i="1"/>
  <c r="H24" i="1"/>
  <c r="P24" i="1"/>
  <c r="H25" i="1"/>
  <c r="P25" i="1"/>
  <c r="H26" i="1"/>
  <c r="P26" i="1"/>
  <c r="H27" i="1"/>
  <c r="P27" i="1"/>
  <c r="H28" i="1"/>
  <c r="P28" i="1"/>
  <c r="H29" i="1"/>
  <c r="P29" i="1"/>
  <c r="H30" i="1"/>
  <c r="P30" i="1"/>
  <c r="H31" i="1"/>
  <c r="P31" i="1"/>
  <c r="H32" i="1"/>
  <c r="P32" i="1"/>
  <c r="H33" i="1"/>
  <c r="P33" i="1"/>
  <c r="H34" i="1"/>
  <c r="P34" i="1"/>
  <c r="H35" i="1"/>
  <c r="P35" i="1"/>
  <c r="H36" i="1"/>
  <c r="P36" i="1"/>
  <c r="H37" i="1"/>
  <c r="P37" i="1"/>
  <c r="H38" i="1"/>
  <c r="P38" i="1"/>
  <c r="J22" i="3" l="1"/>
  <c r="N6" i="3"/>
  <c r="L5" i="3"/>
  <c r="R4" i="3"/>
  <c r="J4" i="3"/>
  <c r="N7" i="3"/>
  <c r="L6" i="3"/>
  <c r="R5" i="3"/>
  <c r="J5" i="3"/>
  <c r="N8" i="3"/>
  <c r="L7" i="3"/>
  <c r="R6" i="3"/>
  <c r="J6" i="3"/>
  <c r="X4" i="3"/>
  <c r="T4" i="3"/>
  <c r="N9" i="3"/>
  <c r="L8" i="3"/>
  <c r="R7" i="3"/>
  <c r="J7" i="3"/>
  <c r="X5" i="3"/>
  <c r="U5" i="3"/>
  <c r="T5" i="3"/>
  <c r="N10" i="3"/>
  <c r="L9" i="3"/>
  <c r="R8" i="3"/>
  <c r="J8" i="3"/>
  <c r="V7" i="3"/>
  <c r="X6" i="3"/>
  <c r="U6" i="3"/>
  <c r="T6" i="3"/>
  <c r="P6" i="3"/>
  <c r="W6" i="3" s="1"/>
  <c r="N11" i="3"/>
  <c r="L10" i="3"/>
  <c r="R9" i="3"/>
  <c r="J9" i="3"/>
  <c r="V8" i="3"/>
  <c r="X7" i="3"/>
  <c r="U7" i="3"/>
  <c r="T7" i="3"/>
  <c r="P7" i="3"/>
  <c r="W7" i="3" s="1"/>
  <c r="N12" i="3"/>
  <c r="L11" i="3"/>
  <c r="R10" i="3"/>
  <c r="J10" i="3"/>
  <c r="V9" i="3"/>
  <c r="X8" i="3"/>
  <c r="U8" i="3"/>
  <c r="T8" i="3"/>
  <c r="P8" i="3"/>
  <c r="W8" i="3" s="1"/>
  <c r="N13" i="3"/>
  <c r="L12" i="3"/>
  <c r="R11" i="3"/>
  <c r="J11" i="3"/>
  <c r="V10" i="3"/>
  <c r="X9" i="3"/>
  <c r="U9" i="3"/>
  <c r="T9" i="3"/>
  <c r="P9" i="3"/>
  <c r="W9" i="3" s="1"/>
  <c r="N14" i="3"/>
  <c r="L13" i="3"/>
  <c r="R12" i="3"/>
  <c r="J12" i="3"/>
  <c r="V11" i="3"/>
  <c r="X10" i="3"/>
  <c r="U10" i="3"/>
  <c r="T10" i="3"/>
  <c r="P10" i="3"/>
  <c r="W10" i="3" s="1"/>
  <c r="N15" i="3"/>
  <c r="L14" i="3"/>
  <c r="R13" i="3"/>
  <c r="J13" i="3"/>
  <c r="V12" i="3"/>
  <c r="X11" i="3"/>
  <c r="U11" i="3"/>
  <c r="T11" i="3"/>
  <c r="P11" i="3"/>
  <c r="W11" i="3" s="1"/>
  <c r="N16" i="3"/>
  <c r="L15" i="3"/>
  <c r="R14" i="3"/>
  <c r="J14" i="3"/>
  <c r="V13" i="3"/>
  <c r="X12" i="3"/>
  <c r="U12" i="3"/>
  <c r="T12" i="3"/>
  <c r="P12" i="3"/>
  <c r="W12" i="3" s="1"/>
  <c r="N17" i="3"/>
  <c r="L16" i="3"/>
  <c r="R15" i="3"/>
  <c r="J15" i="3"/>
  <c r="V14" i="3"/>
  <c r="X13" i="3"/>
  <c r="U13" i="3"/>
  <c r="T13" i="3"/>
  <c r="P13" i="3"/>
  <c r="W13" i="3" s="1"/>
  <c r="N18" i="3"/>
  <c r="L17" i="3"/>
  <c r="R16" i="3"/>
  <c r="J16" i="3"/>
  <c r="V15" i="3"/>
  <c r="X14" i="3"/>
  <c r="U14" i="3"/>
  <c r="T14" i="3"/>
  <c r="P14" i="3"/>
  <c r="W14" i="3" s="1"/>
  <c r="N19" i="3"/>
  <c r="L18" i="3"/>
  <c r="R17" i="3"/>
  <c r="J17" i="3"/>
  <c r="V16" i="3"/>
  <c r="X15" i="3"/>
  <c r="U15" i="3"/>
  <c r="T15" i="3"/>
  <c r="P15" i="3"/>
  <c r="W15" i="3" s="1"/>
  <c r="N20" i="3"/>
  <c r="L19" i="3"/>
  <c r="R18" i="3"/>
  <c r="J18" i="3"/>
  <c r="V17" i="3"/>
  <c r="X16" i="3"/>
  <c r="U16" i="3"/>
  <c r="T16" i="3"/>
  <c r="P16" i="3"/>
  <c r="W16" i="3" s="1"/>
  <c r="N21" i="3"/>
  <c r="L20" i="3"/>
  <c r="R19" i="3"/>
  <c r="J19" i="3"/>
  <c r="V18" i="3"/>
  <c r="X17" i="3"/>
  <c r="U17" i="3"/>
  <c r="T17" i="3"/>
  <c r="P17" i="3"/>
  <c r="W17" i="3" s="1"/>
  <c r="N22" i="3"/>
  <c r="L21" i="3"/>
  <c r="R20" i="3"/>
  <c r="J20" i="3"/>
  <c r="V19" i="3"/>
  <c r="X18" i="3"/>
  <c r="U18" i="3"/>
  <c r="T18" i="3"/>
  <c r="P18" i="3"/>
  <c r="W18" i="3" s="1"/>
  <c r="N23" i="3"/>
  <c r="L22" i="3"/>
  <c r="R21" i="3"/>
  <c r="J21" i="3"/>
  <c r="V20" i="3"/>
  <c r="X19" i="3"/>
  <c r="U19" i="3"/>
  <c r="T19" i="3"/>
  <c r="P19" i="3"/>
  <c r="W19" i="3" s="1"/>
  <c r="N24" i="3"/>
  <c r="L23" i="3"/>
  <c r="R22" i="3"/>
  <c r="V21" i="3"/>
  <c r="X20" i="3"/>
  <c r="U20" i="3"/>
  <c r="T20" i="3"/>
  <c r="P20" i="3"/>
  <c r="W20" i="3" s="1"/>
  <c r="N25" i="3"/>
  <c r="L24" i="3"/>
  <c r="R23" i="3"/>
  <c r="J23" i="3"/>
  <c r="V22" i="3"/>
  <c r="X21" i="3"/>
  <c r="U21" i="3"/>
  <c r="T21" i="3"/>
  <c r="P21" i="3"/>
  <c r="W21" i="3" s="1"/>
  <c r="N26" i="3"/>
  <c r="L25" i="3"/>
  <c r="R24" i="3"/>
  <c r="J24" i="3"/>
  <c r="V23" i="3"/>
  <c r="X22" i="3"/>
  <c r="U22" i="3"/>
  <c r="T22" i="3"/>
  <c r="P22" i="3"/>
  <c r="W22" i="3" s="1"/>
  <c r="N27" i="3"/>
  <c r="L26" i="3"/>
  <c r="R25" i="3"/>
  <c r="J25" i="3"/>
  <c r="V24" i="3"/>
  <c r="X23" i="3"/>
  <c r="U23" i="3"/>
  <c r="T23" i="3"/>
  <c r="P23" i="3"/>
  <c r="W23" i="3" s="1"/>
  <c r="N28" i="3"/>
  <c r="L27" i="3"/>
  <c r="R26" i="3"/>
  <c r="J26" i="3"/>
  <c r="V25" i="3"/>
  <c r="X24" i="3"/>
  <c r="U24" i="3"/>
  <c r="T24" i="3"/>
  <c r="P24" i="3"/>
  <c r="W24" i="3" s="1"/>
  <c r="N29" i="3"/>
  <c r="L28" i="3"/>
  <c r="R27" i="3"/>
  <c r="J27" i="3"/>
  <c r="V26" i="3"/>
  <c r="X25" i="3"/>
  <c r="U25" i="3"/>
  <c r="T25" i="3"/>
  <c r="P25" i="3"/>
  <c r="W25" i="3" s="1"/>
  <c r="N30" i="3"/>
  <c r="L29" i="3"/>
  <c r="R28" i="3"/>
  <c r="J28" i="3"/>
  <c r="V27" i="3"/>
  <c r="X26" i="3"/>
  <c r="U26" i="3"/>
  <c r="T26" i="3"/>
  <c r="P26" i="3"/>
  <c r="W26" i="3" s="1"/>
  <c r="N31" i="3"/>
  <c r="L30" i="3"/>
  <c r="R29" i="3"/>
  <c r="J29" i="3"/>
  <c r="V28" i="3"/>
  <c r="X27" i="3"/>
  <c r="U27" i="3"/>
  <c r="T27" i="3"/>
  <c r="P27" i="3"/>
  <c r="W27" i="3" s="1"/>
  <c r="N32" i="3"/>
  <c r="L31" i="3"/>
  <c r="R30" i="3"/>
  <c r="J30" i="3"/>
  <c r="V29" i="3"/>
  <c r="X28" i="3"/>
  <c r="U28" i="3"/>
  <c r="T28" i="3"/>
  <c r="P28" i="3"/>
  <c r="W28" i="3" s="1"/>
  <c r="N33" i="3"/>
  <c r="L32" i="3"/>
  <c r="R31" i="3"/>
  <c r="J31" i="3"/>
  <c r="V30" i="3"/>
  <c r="X29" i="3"/>
  <c r="U29" i="3"/>
  <c r="T29" i="3"/>
  <c r="P29" i="3"/>
  <c r="W29" i="3" s="1"/>
  <c r="N34" i="3"/>
  <c r="L33" i="3"/>
  <c r="R32" i="3"/>
  <c r="J32" i="3"/>
  <c r="V31" i="3"/>
  <c r="X30" i="3"/>
  <c r="U30" i="3"/>
  <c r="T30" i="3"/>
  <c r="P30" i="3"/>
  <c r="W30" i="3" s="1"/>
  <c r="N35" i="3"/>
  <c r="L34" i="3"/>
  <c r="R33" i="3"/>
  <c r="J33" i="3"/>
  <c r="V32" i="3"/>
  <c r="X31" i="3"/>
  <c r="U31" i="3"/>
  <c r="T31" i="3"/>
  <c r="P31" i="3"/>
  <c r="W31" i="3" s="1"/>
  <c r="N36" i="3"/>
  <c r="L35" i="3"/>
  <c r="R34" i="3"/>
  <c r="J34" i="3"/>
  <c r="V33" i="3"/>
  <c r="X32" i="3"/>
  <c r="U32" i="3"/>
  <c r="T32" i="3"/>
  <c r="P32" i="3"/>
  <c r="W32" i="3" s="1"/>
  <c r="N37" i="3"/>
  <c r="L36" i="3"/>
  <c r="R35" i="3"/>
  <c r="J35" i="3"/>
  <c r="V34" i="3"/>
  <c r="X33" i="3"/>
  <c r="U33" i="3"/>
  <c r="T33" i="3"/>
  <c r="P33" i="3"/>
  <c r="W33" i="3" s="1"/>
  <c r="N38" i="3"/>
  <c r="L37" i="3"/>
  <c r="R36" i="3"/>
  <c r="J36" i="3"/>
  <c r="V35" i="3"/>
  <c r="X34" i="3"/>
  <c r="U34" i="3"/>
  <c r="T34" i="3"/>
  <c r="P34" i="3"/>
  <c r="W34" i="3" s="1"/>
  <c r="N39" i="3"/>
  <c r="L38" i="3"/>
  <c r="R37" i="3"/>
  <c r="J37" i="3"/>
  <c r="V36" i="3"/>
  <c r="X35" i="3"/>
  <c r="U35" i="3"/>
  <c r="T35" i="3"/>
  <c r="P35" i="3"/>
  <c r="W35" i="3" s="1"/>
  <c r="N40" i="3"/>
  <c r="L39" i="3"/>
  <c r="R38" i="3"/>
  <c r="J38" i="3"/>
  <c r="V37" i="3"/>
  <c r="X36" i="3"/>
  <c r="U36" i="3"/>
  <c r="T36" i="3"/>
  <c r="P36" i="3"/>
  <c r="W36" i="3" s="1"/>
  <c r="N41" i="3"/>
  <c r="L40" i="3"/>
  <c r="R39" i="3"/>
  <c r="J39" i="3"/>
  <c r="V38" i="3"/>
  <c r="X37" i="3"/>
  <c r="U37" i="3"/>
  <c r="T37" i="3"/>
  <c r="P37" i="3"/>
  <c r="W37" i="3" s="1"/>
  <c r="L41" i="3"/>
  <c r="J40" i="3"/>
  <c r="V39" i="3"/>
  <c r="X38" i="3"/>
  <c r="U38" i="3"/>
  <c r="T38" i="3"/>
  <c r="P38" i="3"/>
  <c r="W38" i="3" s="1"/>
  <c r="J41" i="3"/>
  <c r="V40" i="3"/>
  <c r="X39" i="3"/>
  <c r="U39" i="3"/>
  <c r="T39" i="3"/>
  <c r="P39" i="3"/>
  <c r="W39" i="3" s="1"/>
  <c r="V41" i="3"/>
  <c r="U40" i="3"/>
  <c r="T40" i="3"/>
  <c r="P40" i="3"/>
  <c r="W40" i="3" s="1"/>
  <c r="U41" i="3"/>
  <c r="T41" i="3"/>
  <c r="P41" i="3"/>
  <c r="W41" i="3" s="1"/>
  <c r="N6" i="2"/>
  <c r="L5" i="2"/>
  <c r="R4" i="2"/>
  <c r="J4" i="2"/>
  <c r="N7" i="2"/>
  <c r="L6" i="2"/>
  <c r="R5" i="2"/>
  <c r="J5" i="2"/>
  <c r="N8" i="2"/>
  <c r="L7" i="2"/>
  <c r="R6" i="2"/>
  <c r="J6" i="2"/>
  <c r="X4" i="2"/>
  <c r="T4" i="2"/>
  <c r="N9" i="2"/>
  <c r="L8" i="2"/>
  <c r="R7" i="2"/>
  <c r="J7" i="2"/>
  <c r="X5" i="2"/>
  <c r="U5" i="2"/>
  <c r="T5" i="2"/>
  <c r="N10" i="2"/>
  <c r="L9" i="2"/>
  <c r="R8" i="2"/>
  <c r="J8" i="2"/>
  <c r="V7" i="2"/>
  <c r="X6" i="2"/>
  <c r="U6" i="2"/>
  <c r="T6" i="2"/>
  <c r="P6" i="2"/>
  <c r="W6" i="2" s="1"/>
  <c r="N11" i="2"/>
  <c r="L10" i="2"/>
  <c r="R9" i="2"/>
  <c r="J9" i="2"/>
  <c r="V8" i="2"/>
  <c r="X7" i="2"/>
  <c r="U7" i="2"/>
  <c r="T7" i="2"/>
  <c r="P7" i="2"/>
  <c r="W7" i="2" s="1"/>
  <c r="N12" i="2"/>
  <c r="L11" i="2"/>
  <c r="R10" i="2"/>
  <c r="J10" i="2"/>
  <c r="V9" i="2"/>
  <c r="X8" i="2"/>
  <c r="U8" i="2"/>
  <c r="T8" i="2"/>
  <c r="P8" i="2"/>
  <c r="W8" i="2" s="1"/>
  <c r="N13" i="2"/>
  <c r="L12" i="2"/>
  <c r="R11" i="2"/>
  <c r="J11" i="2"/>
  <c r="V10" i="2"/>
  <c r="X9" i="2"/>
  <c r="U9" i="2"/>
  <c r="T9" i="2"/>
  <c r="P9" i="2"/>
  <c r="W9" i="2" s="1"/>
  <c r="N14" i="2"/>
  <c r="L13" i="2"/>
  <c r="R12" i="2"/>
  <c r="J12" i="2"/>
  <c r="V11" i="2"/>
  <c r="X10" i="2"/>
  <c r="U10" i="2"/>
  <c r="T10" i="2"/>
  <c r="P10" i="2"/>
  <c r="W10" i="2" s="1"/>
  <c r="N15" i="2"/>
  <c r="L14" i="2"/>
  <c r="R13" i="2"/>
  <c r="J13" i="2"/>
  <c r="V12" i="2"/>
  <c r="X11" i="2"/>
  <c r="U11" i="2"/>
  <c r="T11" i="2"/>
  <c r="P11" i="2"/>
  <c r="W11" i="2" s="1"/>
  <c r="N16" i="2"/>
  <c r="L15" i="2"/>
  <c r="R14" i="2"/>
  <c r="J14" i="2"/>
  <c r="V13" i="2"/>
  <c r="X12" i="2"/>
  <c r="U12" i="2"/>
  <c r="T12" i="2"/>
  <c r="P12" i="2"/>
  <c r="W12" i="2" s="1"/>
  <c r="N17" i="2"/>
  <c r="L16" i="2"/>
  <c r="R15" i="2"/>
  <c r="J15" i="2"/>
  <c r="V14" i="2"/>
  <c r="X13" i="2"/>
  <c r="U13" i="2"/>
  <c r="T13" i="2"/>
  <c r="P13" i="2"/>
  <c r="W13" i="2" s="1"/>
  <c r="N18" i="2"/>
  <c r="L17" i="2"/>
  <c r="R16" i="2"/>
  <c r="J16" i="2"/>
  <c r="V15" i="2"/>
  <c r="X14" i="2"/>
  <c r="U14" i="2"/>
  <c r="T14" i="2"/>
  <c r="P14" i="2"/>
  <c r="W14" i="2" s="1"/>
  <c r="N19" i="2"/>
  <c r="L18" i="2"/>
  <c r="R17" i="2"/>
  <c r="J17" i="2"/>
  <c r="V16" i="2"/>
  <c r="X15" i="2"/>
  <c r="U15" i="2"/>
  <c r="T15" i="2"/>
  <c r="P15" i="2"/>
  <c r="W15" i="2" s="1"/>
  <c r="N20" i="2"/>
  <c r="L19" i="2"/>
  <c r="R18" i="2"/>
  <c r="J18" i="2"/>
  <c r="V17" i="2"/>
  <c r="X16" i="2"/>
  <c r="U16" i="2"/>
  <c r="T16" i="2"/>
  <c r="P16" i="2"/>
  <c r="W16" i="2" s="1"/>
  <c r="N21" i="2"/>
  <c r="L20" i="2"/>
  <c r="R19" i="2"/>
  <c r="J19" i="2"/>
  <c r="V18" i="2"/>
  <c r="X17" i="2"/>
  <c r="U17" i="2"/>
  <c r="T17" i="2"/>
  <c r="P17" i="2"/>
  <c r="W17" i="2" s="1"/>
  <c r="N22" i="2"/>
  <c r="L21" i="2"/>
  <c r="R20" i="2"/>
  <c r="J20" i="2"/>
  <c r="V19" i="2"/>
  <c r="X18" i="2"/>
  <c r="U18" i="2"/>
  <c r="T18" i="2"/>
  <c r="P18" i="2"/>
  <c r="W18" i="2" s="1"/>
  <c r="N23" i="2"/>
  <c r="L22" i="2"/>
  <c r="R21" i="2"/>
  <c r="J21" i="2"/>
  <c r="V20" i="2"/>
  <c r="X19" i="2"/>
  <c r="U19" i="2"/>
  <c r="T19" i="2"/>
  <c r="P19" i="2"/>
  <c r="W19" i="2" s="1"/>
  <c r="N24" i="2"/>
  <c r="L23" i="2"/>
  <c r="R22" i="2"/>
  <c r="J22" i="2"/>
  <c r="V21" i="2"/>
  <c r="X20" i="2"/>
  <c r="U20" i="2"/>
  <c r="T20" i="2"/>
  <c r="P20" i="2"/>
  <c r="W20" i="2" s="1"/>
  <c r="N25" i="2"/>
  <c r="L24" i="2"/>
  <c r="R23" i="2"/>
  <c r="J23" i="2"/>
  <c r="V22" i="2"/>
  <c r="X21" i="2"/>
  <c r="U21" i="2"/>
  <c r="T21" i="2"/>
  <c r="P21" i="2"/>
  <c r="W21" i="2" s="1"/>
  <c r="N26" i="2"/>
  <c r="L25" i="2"/>
  <c r="R24" i="2"/>
  <c r="J24" i="2"/>
  <c r="V23" i="2"/>
  <c r="X22" i="2"/>
  <c r="U22" i="2"/>
  <c r="T22" i="2"/>
  <c r="P22" i="2"/>
  <c r="W22" i="2" s="1"/>
  <c r="N27" i="2"/>
  <c r="L26" i="2"/>
  <c r="R25" i="2"/>
  <c r="J25" i="2"/>
  <c r="V24" i="2"/>
  <c r="X23" i="2"/>
  <c r="U23" i="2"/>
  <c r="T23" i="2"/>
  <c r="P23" i="2"/>
  <c r="W23" i="2" s="1"/>
  <c r="N28" i="2"/>
  <c r="L27" i="2"/>
  <c r="R26" i="2"/>
  <c r="J26" i="2"/>
  <c r="V25" i="2"/>
  <c r="X24" i="2"/>
  <c r="U24" i="2"/>
  <c r="T24" i="2"/>
  <c r="P24" i="2"/>
  <c r="W24" i="2" s="1"/>
  <c r="N29" i="2"/>
  <c r="L28" i="2"/>
  <c r="R27" i="2"/>
  <c r="J27" i="2"/>
  <c r="V26" i="2"/>
  <c r="X25" i="2"/>
  <c r="U25" i="2"/>
  <c r="T25" i="2"/>
  <c r="P25" i="2"/>
  <c r="W25" i="2" s="1"/>
  <c r="N30" i="2"/>
  <c r="L29" i="2"/>
  <c r="R28" i="2"/>
  <c r="J28" i="2"/>
  <c r="V27" i="2"/>
  <c r="X26" i="2"/>
  <c r="U26" i="2"/>
  <c r="T26" i="2"/>
  <c r="P26" i="2"/>
  <c r="W26" i="2" s="1"/>
  <c r="N31" i="2"/>
  <c r="L30" i="2"/>
  <c r="R29" i="2"/>
  <c r="J29" i="2"/>
  <c r="V28" i="2"/>
  <c r="X27" i="2"/>
  <c r="U27" i="2"/>
  <c r="T27" i="2"/>
  <c r="P27" i="2"/>
  <c r="W27" i="2" s="1"/>
  <c r="N32" i="2"/>
  <c r="L31" i="2"/>
  <c r="R30" i="2"/>
  <c r="J30" i="2"/>
  <c r="V29" i="2"/>
  <c r="X28" i="2"/>
  <c r="U28" i="2"/>
  <c r="T28" i="2"/>
  <c r="P28" i="2"/>
  <c r="W28" i="2" s="1"/>
  <c r="N33" i="2"/>
  <c r="L32" i="2"/>
  <c r="R31" i="2"/>
  <c r="J31" i="2"/>
  <c r="V30" i="2"/>
  <c r="X29" i="2"/>
  <c r="U29" i="2"/>
  <c r="T29" i="2"/>
  <c r="P29" i="2"/>
  <c r="W29" i="2" s="1"/>
  <c r="N34" i="2"/>
  <c r="L33" i="2"/>
  <c r="R32" i="2"/>
  <c r="J32" i="2"/>
  <c r="V31" i="2"/>
  <c r="X30" i="2"/>
  <c r="U30" i="2"/>
  <c r="T30" i="2"/>
  <c r="P30" i="2"/>
  <c r="W30" i="2" s="1"/>
  <c r="N35" i="2"/>
  <c r="L34" i="2"/>
  <c r="R33" i="2"/>
  <c r="J33" i="2"/>
  <c r="V32" i="2"/>
  <c r="X31" i="2"/>
  <c r="U31" i="2"/>
  <c r="T31" i="2"/>
  <c r="P31" i="2"/>
  <c r="W31" i="2" s="1"/>
  <c r="N36" i="2"/>
  <c r="L35" i="2"/>
  <c r="R34" i="2"/>
  <c r="J34" i="2"/>
  <c r="V33" i="2"/>
  <c r="X32" i="2"/>
  <c r="U32" i="2"/>
  <c r="T32" i="2"/>
  <c r="P32" i="2"/>
  <c r="W32" i="2" s="1"/>
  <c r="N37" i="2"/>
  <c r="L36" i="2"/>
  <c r="R35" i="2"/>
  <c r="J35" i="2"/>
  <c r="V34" i="2"/>
  <c r="X33" i="2"/>
  <c r="U33" i="2"/>
  <c r="T33" i="2"/>
  <c r="P33" i="2"/>
  <c r="W33" i="2" s="1"/>
  <c r="N38" i="2"/>
  <c r="L37" i="2"/>
  <c r="R36" i="2"/>
  <c r="J36" i="2"/>
  <c r="V35" i="2"/>
  <c r="X34" i="2"/>
  <c r="U34" i="2"/>
  <c r="T34" i="2"/>
  <c r="P34" i="2"/>
  <c r="W34" i="2" s="1"/>
  <c r="N39" i="2"/>
  <c r="L38" i="2"/>
  <c r="R37" i="2"/>
  <c r="J37" i="2"/>
  <c r="V36" i="2"/>
  <c r="X35" i="2"/>
  <c r="U35" i="2"/>
  <c r="T35" i="2"/>
  <c r="P35" i="2"/>
  <c r="W35" i="2" s="1"/>
  <c r="N40" i="2"/>
  <c r="L39" i="2"/>
  <c r="R38" i="2"/>
  <c r="J38" i="2"/>
  <c r="V37" i="2"/>
  <c r="X36" i="2"/>
  <c r="U36" i="2"/>
  <c r="T36" i="2"/>
  <c r="P36" i="2"/>
  <c r="W36" i="2" s="1"/>
  <c r="N41" i="2"/>
  <c r="L40" i="2"/>
  <c r="R39" i="2"/>
  <c r="J39" i="2"/>
  <c r="V38" i="2"/>
  <c r="X37" i="2"/>
  <c r="U37" i="2"/>
  <c r="T37" i="2"/>
  <c r="P37" i="2"/>
  <c r="W37" i="2" s="1"/>
  <c r="L41" i="2"/>
  <c r="J40" i="2"/>
  <c r="V39" i="2"/>
  <c r="X38" i="2"/>
  <c r="U38" i="2"/>
  <c r="T38" i="2"/>
  <c r="P38" i="2"/>
  <c r="W38" i="2" s="1"/>
  <c r="J41" i="2"/>
  <c r="V40" i="2"/>
  <c r="X39" i="2"/>
  <c r="U39" i="2"/>
  <c r="T39" i="2"/>
  <c r="P39" i="2"/>
  <c r="W39" i="2" s="1"/>
  <c r="V41" i="2"/>
  <c r="U40" i="2"/>
  <c r="T40" i="2"/>
  <c r="P40" i="2"/>
  <c r="W40" i="2" s="1"/>
  <c r="U41" i="2"/>
  <c r="T41" i="2"/>
  <c r="P41" i="2"/>
  <c r="W41" i="2" s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L41" i="1"/>
  <c r="U41" i="1" s="1"/>
  <c r="N41" i="1"/>
  <c r="N40" i="1"/>
  <c r="V41" i="1" s="1"/>
  <c r="N39" i="1"/>
  <c r="V40" i="1" s="1"/>
  <c r="N38" i="1"/>
  <c r="V39" i="1" s="1"/>
  <c r="N37" i="1"/>
  <c r="V38" i="1" s="1"/>
  <c r="N36" i="1"/>
  <c r="V37" i="1" s="1"/>
  <c r="N35" i="1"/>
  <c r="V36" i="1" s="1"/>
  <c r="N34" i="1"/>
  <c r="V35" i="1" s="1"/>
  <c r="N33" i="1"/>
  <c r="V34" i="1" s="1"/>
  <c r="N32" i="1"/>
  <c r="V33" i="1" s="1"/>
  <c r="N31" i="1"/>
  <c r="V32" i="1" s="1"/>
  <c r="N30" i="1"/>
  <c r="V31" i="1" s="1"/>
  <c r="N29" i="1"/>
  <c r="V30" i="1" s="1"/>
  <c r="N28" i="1"/>
  <c r="V29" i="1" s="1"/>
  <c r="N27" i="1"/>
  <c r="V28" i="1" s="1"/>
  <c r="N26" i="1"/>
  <c r="V27" i="1" s="1"/>
  <c r="N25" i="1"/>
  <c r="V26" i="1" s="1"/>
  <c r="N24" i="1"/>
  <c r="V25" i="1" s="1"/>
  <c r="N23" i="1"/>
  <c r="V24" i="1" s="1"/>
  <c r="N22" i="1"/>
  <c r="V23" i="1" s="1"/>
  <c r="N21" i="1"/>
  <c r="V22" i="1" s="1"/>
  <c r="N20" i="1"/>
  <c r="V21" i="1" s="1"/>
  <c r="N19" i="1"/>
  <c r="V20" i="1" s="1"/>
  <c r="N18" i="1"/>
  <c r="V19" i="1" s="1"/>
  <c r="N17" i="1"/>
  <c r="V18" i="1" s="1"/>
  <c r="N16" i="1"/>
  <c r="V17" i="1" s="1"/>
  <c r="N15" i="1"/>
  <c r="V16" i="1" s="1"/>
  <c r="N14" i="1"/>
  <c r="V15" i="1" s="1"/>
  <c r="N13" i="1"/>
  <c r="V14" i="1" s="1"/>
  <c r="N12" i="1"/>
  <c r="V13" i="1" s="1"/>
  <c r="N11" i="1"/>
  <c r="V12" i="1" s="1"/>
  <c r="N10" i="1"/>
  <c r="V11" i="1" s="1"/>
  <c r="N7" i="1"/>
  <c r="V8" i="1" s="1"/>
  <c r="N8" i="1"/>
  <c r="V9" i="1" s="1"/>
  <c r="N9" i="1"/>
  <c r="V10" i="1" s="1"/>
  <c r="N6" i="1"/>
  <c r="V7" i="1" s="1"/>
  <c r="L40" i="1"/>
  <c r="U40" i="1" s="1"/>
  <c r="L39" i="1"/>
  <c r="U39" i="1" s="1"/>
  <c r="L38" i="1"/>
  <c r="U38" i="1" s="1"/>
  <c r="L37" i="1"/>
  <c r="U37" i="1" s="1"/>
  <c r="L36" i="1"/>
  <c r="U36" i="1" s="1"/>
  <c r="L35" i="1"/>
  <c r="U35" i="1" s="1"/>
  <c r="L34" i="1"/>
  <c r="U34" i="1" s="1"/>
  <c r="L33" i="1"/>
  <c r="U33" i="1" s="1"/>
  <c r="L32" i="1"/>
  <c r="U32" i="1" s="1"/>
  <c r="L31" i="1"/>
  <c r="U31" i="1" s="1"/>
  <c r="L30" i="1"/>
  <c r="U30" i="1" s="1"/>
  <c r="L29" i="1"/>
  <c r="U29" i="1" s="1"/>
  <c r="L28" i="1"/>
  <c r="U28" i="1" s="1"/>
  <c r="L27" i="1"/>
  <c r="U27" i="1" s="1"/>
  <c r="L26" i="1"/>
  <c r="U26" i="1" s="1"/>
  <c r="L25" i="1"/>
  <c r="U25" i="1" s="1"/>
  <c r="L24" i="1"/>
  <c r="U24" i="1" s="1"/>
  <c r="L23" i="1"/>
  <c r="U23" i="1" s="1"/>
  <c r="L22" i="1"/>
  <c r="U22" i="1" s="1"/>
  <c r="L21" i="1"/>
  <c r="U21" i="1" s="1"/>
  <c r="L20" i="1"/>
  <c r="U20" i="1" s="1"/>
  <c r="L19" i="1"/>
  <c r="U19" i="1" s="1"/>
  <c r="L18" i="1"/>
  <c r="U18" i="1" s="1"/>
  <c r="L17" i="1"/>
  <c r="U17" i="1" s="1"/>
  <c r="L16" i="1"/>
  <c r="U16" i="1" s="1"/>
  <c r="L15" i="1"/>
  <c r="U15" i="1" s="1"/>
  <c r="L14" i="1"/>
  <c r="U14" i="1" s="1"/>
  <c r="L13" i="1"/>
  <c r="U13" i="1" s="1"/>
  <c r="L12" i="1"/>
  <c r="U12" i="1" s="1"/>
  <c r="L11" i="1"/>
  <c r="U11" i="1" s="1"/>
  <c r="L10" i="1"/>
  <c r="U10" i="1" s="1"/>
  <c r="L9" i="1"/>
  <c r="U9" i="1" s="1"/>
  <c r="L6" i="1"/>
  <c r="U6" i="1" s="1"/>
  <c r="L7" i="1"/>
  <c r="U7" i="1" s="1"/>
  <c r="L8" i="1"/>
  <c r="U8" i="1" s="1"/>
  <c r="L5" i="1"/>
  <c r="U5" i="1" s="1"/>
  <c r="P39" i="1"/>
  <c r="W39" i="1" s="1"/>
  <c r="P40" i="1"/>
  <c r="W40" i="1" s="1"/>
  <c r="P41" i="1"/>
  <c r="W41" i="1" s="1"/>
  <c r="J40" i="1"/>
  <c r="T40" i="1" s="1"/>
  <c r="J39" i="1"/>
  <c r="T39" i="1" s="1"/>
  <c r="R39" i="1"/>
  <c r="X39" i="1" s="1"/>
  <c r="J38" i="1"/>
  <c r="T38" i="1" s="1"/>
  <c r="R38" i="1"/>
  <c r="X38" i="1" s="1"/>
  <c r="J37" i="1"/>
  <c r="T37" i="1" s="1"/>
  <c r="R37" i="1"/>
  <c r="X37" i="1" s="1"/>
  <c r="J36" i="1"/>
  <c r="T36" i="1" s="1"/>
  <c r="R36" i="1"/>
  <c r="X36" i="1" s="1"/>
  <c r="J35" i="1"/>
  <c r="T35" i="1" s="1"/>
  <c r="R35" i="1"/>
  <c r="X35" i="1" s="1"/>
  <c r="J34" i="1"/>
  <c r="T34" i="1" s="1"/>
  <c r="R34" i="1"/>
  <c r="X34" i="1" s="1"/>
  <c r="J33" i="1"/>
  <c r="T33" i="1" s="1"/>
  <c r="R33" i="1"/>
  <c r="X33" i="1" s="1"/>
  <c r="J32" i="1"/>
  <c r="T32" i="1" s="1"/>
  <c r="R32" i="1"/>
  <c r="X32" i="1" s="1"/>
  <c r="J31" i="1"/>
  <c r="T31" i="1" s="1"/>
  <c r="R31" i="1"/>
  <c r="X31" i="1" s="1"/>
  <c r="J30" i="1"/>
  <c r="T30" i="1" s="1"/>
  <c r="R30" i="1"/>
  <c r="X30" i="1" s="1"/>
  <c r="J29" i="1"/>
  <c r="T29" i="1" s="1"/>
  <c r="R29" i="1"/>
  <c r="X29" i="1" s="1"/>
  <c r="J28" i="1"/>
  <c r="T28" i="1" s="1"/>
  <c r="R28" i="1"/>
  <c r="X28" i="1" s="1"/>
  <c r="J27" i="1"/>
  <c r="T27" i="1" s="1"/>
  <c r="R27" i="1"/>
  <c r="X27" i="1" s="1"/>
  <c r="J26" i="1"/>
  <c r="T26" i="1" s="1"/>
  <c r="R26" i="1"/>
  <c r="X26" i="1" s="1"/>
  <c r="J25" i="1"/>
  <c r="T25" i="1" s="1"/>
  <c r="R25" i="1"/>
  <c r="X25" i="1" s="1"/>
  <c r="J24" i="1"/>
  <c r="T24" i="1" s="1"/>
  <c r="R24" i="1"/>
  <c r="X24" i="1" s="1"/>
  <c r="J23" i="1"/>
  <c r="T23" i="1" s="1"/>
  <c r="R23" i="1"/>
  <c r="X23" i="1" s="1"/>
  <c r="J22" i="1"/>
  <c r="T22" i="1" s="1"/>
  <c r="R22" i="1"/>
  <c r="X22" i="1" s="1"/>
  <c r="J21" i="1"/>
  <c r="T21" i="1" s="1"/>
  <c r="R21" i="1"/>
  <c r="X21" i="1" s="1"/>
  <c r="J20" i="1"/>
  <c r="T20" i="1" s="1"/>
  <c r="R20" i="1"/>
  <c r="X20" i="1" s="1"/>
  <c r="J19" i="1"/>
  <c r="T19" i="1" s="1"/>
  <c r="R19" i="1"/>
  <c r="X19" i="1" s="1"/>
  <c r="J18" i="1"/>
  <c r="T18" i="1" s="1"/>
  <c r="R18" i="1"/>
  <c r="X18" i="1" s="1"/>
  <c r="J17" i="1"/>
  <c r="T17" i="1" s="1"/>
  <c r="R17" i="1"/>
  <c r="X17" i="1" s="1"/>
  <c r="J16" i="1"/>
  <c r="T16" i="1" s="1"/>
  <c r="R16" i="1"/>
  <c r="X16" i="1" s="1"/>
  <c r="J15" i="1"/>
  <c r="T15" i="1" s="1"/>
  <c r="R15" i="1"/>
  <c r="X15" i="1" s="1"/>
  <c r="J14" i="1"/>
  <c r="T14" i="1" s="1"/>
  <c r="R14" i="1"/>
  <c r="X14" i="1" s="1"/>
  <c r="J13" i="1"/>
  <c r="T13" i="1" s="1"/>
  <c r="R13" i="1"/>
  <c r="X13" i="1" s="1"/>
  <c r="J12" i="1"/>
  <c r="T12" i="1" s="1"/>
  <c r="R12" i="1"/>
  <c r="X12" i="1" s="1"/>
  <c r="J11" i="1"/>
  <c r="T11" i="1" s="1"/>
  <c r="R11" i="1"/>
  <c r="X11" i="1" s="1"/>
  <c r="J10" i="1"/>
  <c r="T10" i="1" s="1"/>
  <c r="R10" i="1"/>
  <c r="X10" i="1" s="1"/>
  <c r="J9" i="1"/>
  <c r="T9" i="1" s="1"/>
  <c r="R9" i="1"/>
  <c r="X9" i="1" s="1"/>
  <c r="R7" i="1"/>
  <c r="X7" i="1" s="1"/>
  <c r="R6" i="1"/>
  <c r="X6" i="1" s="1"/>
  <c r="R5" i="1"/>
  <c r="X5" i="1" s="1"/>
  <c r="J8" i="1"/>
  <c r="T8" i="1" s="1"/>
  <c r="R8" i="1"/>
  <c r="X8" i="1" s="1"/>
  <c r="R4" i="1"/>
  <c r="X4" i="1" s="1"/>
  <c r="J5" i="1"/>
  <c r="T5" i="1" s="1"/>
  <c r="J6" i="1"/>
  <c r="T6" i="1" s="1"/>
  <c r="J7" i="1"/>
  <c r="T7" i="1" s="1"/>
  <c r="J41" i="1"/>
  <c r="T41" i="1" s="1"/>
  <c r="J4" i="1"/>
  <c r="T4" i="1" s="1"/>
</calcChain>
</file>

<file path=xl/sharedStrings.xml><?xml version="1.0" encoding="utf-8"?>
<sst xmlns="http://schemas.openxmlformats.org/spreadsheetml/2006/main" count="51" uniqueCount="19">
  <si>
    <t>Ряд 1</t>
  </si>
  <si>
    <t>t</t>
  </si>
  <si>
    <t>Шум</t>
  </si>
  <si>
    <t>Ряд</t>
  </si>
  <si>
    <t>SMA-3</t>
  </si>
  <si>
    <t>SMA-4</t>
  </si>
  <si>
    <t>SMA-5</t>
  </si>
  <si>
    <t>WMA-5</t>
  </si>
  <si>
    <t>SMM-5</t>
  </si>
  <si>
    <t>Остаток SMA-3</t>
  </si>
  <si>
    <t>Остаток SMA-4</t>
  </si>
  <si>
    <t>Остаток SMA-5</t>
  </si>
  <si>
    <t>Остаток WMA-3</t>
  </si>
  <si>
    <t>Остаток SMM-5</t>
  </si>
  <si>
    <t>alpha</t>
  </si>
  <si>
    <t>beta_1</t>
  </si>
  <si>
    <t>beta_2</t>
  </si>
  <si>
    <t>Ряд 2</t>
  </si>
  <si>
    <t>Ряд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</si>
</sst>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0"/>
      <name val="Arial Cyr"/>
      <charset val="204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z-Cyrl-AZ"/>
              <a:t>Ряды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'Ряд 1'!$R$1</c:f>
              <c:strCache>
                <c:ptCount val="1"/>
                <c:pt idx="0">
                  <c:v>SMM-5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'Ряд 1'!$R$2:$R$41</c:f>
              <c:numCache>
                <c:formatCode>General</c:formatCode>
                <c:ptCount val="40"/>
                <c:pt idx="2">
                  <c:v>90.91025123964944</c:v>
                </c:pt>
                <c:pt idx="3">
                  <c:v>90.91025123964944</c:v>
                </c:pt>
                <c:pt idx="4">
                  <c:v>90.91025123964944</c:v>
                </c:pt>
                <c:pt idx="5">
                  <c:v>90.91025123964944</c:v>
                </c:pt>
                <c:pt idx="6">
                  <c:v>91.087129555871542</c:v>
                </c:pt>
                <c:pt idx="7">
                  <c:v>91.147748021809917</c:v>
                </c:pt>
                <c:pt idx="8">
                  <c:v>91.147748021809917</c:v>
                </c:pt>
                <c:pt idx="9">
                  <c:v>91.25723314456026</c:v>
                </c:pt>
                <c:pt idx="10">
                  <c:v>91.25723314456026</c:v>
                </c:pt>
                <c:pt idx="11">
                  <c:v>91.25723314456026</c:v>
                </c:pt>
                <c:pt idx="12">
                  <c:v>88.650982124344878</c:v>
                </c:pt>
                <c:pt idx="13">
                  <c:v>88.324810513652039</c:v>
                </c:pt>
                <c:pt idx="14">
                  <c:v>79.672919665315931</c:v>
                </c:pt>
                <c:pt idx="15">
                  <c:v>88.324810513652039</c:v>
                </c:pt>
                <c:pt idx="16">
                  <c:v>86.743591622908696</c:v>
                </c:pt>
                <c:pt idx="17">
                  <c:v>82.072795000039378</c:v>
                </c:pt>
                <c:pt idx="18">
                  <c:v>82.072795000039378</c:v>
                </c:pt>
                <c:pt idx="19">
                  <c:v>82.072795000039378</c:v>
                </c:pt>
                <c:pt idx="20">
                  <c:v>82.03982389216749</c:v>
                </c:pt>
                <c:pt idx="21">
                  <c:v>79.552830155375972</c:v>
                </c:pt>
                <c:pt idx="22">
                  <c:v>71.273530640530765</c:v>
                </c:pt>
                <c:pt idx="23">
                  <c:v>68.602855430360279</c:v>
                </c:pt>
                <c:pt idx="24">
                  <c:v>71.273530640530765</c:v>
                </c:pt>
                <c:pt idx="25">
                  <c:v>76.731240438944553</c:v>
                </c:pt>
                <c:pt idx="26">
                  <c:v>72.690748031477654</c:v>
                </c:pt>
                <c:pt idx="27">
                  <c:v>72.690748031477654</c:v>
                </c:pt>
                <c:pt idx="28">
                  <c:v>72.690748031477654</c:v>
                </c:pt>
                <c:pt idx="29">
                  <c:v>71.764329679302719</c:v>
                </c:pt>
                <c:pt idx="30">
                  <c:v>71.764329679302719</c:v>
                </c:pt>
                <c:pt idx="31">
                  <c:v>66.963340875976328</c:v>
                </c:pt>
                <c:pt idx="32">
                  <c:v>61.971021118574846</c:v>
                </c:pt>
                <c:pt idx="33">
                  <c:v>66.963340875976328</c:v>
                </c:pt>
                <c:pt idx="34">
                  <c:v>73.278395626585052</c:v>
                </c:pt>
                <c:pt idx="35">
                  <c:v>80.906271023250042</c:v>
                </c:pt>
                <c:pt idx="36">
                  <c:v>80.906271023250042</c:v>
                </c:pt>
                <c:pt idx="37">
                  <c:v>80.906271023250042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5B-4C62-9C60-48A861ED3E07}"/>
            </c:ext>
          </c:extLst>
        </c:ser>
        <c:ser>
          <c:idx val="1"/>
          <c:order val="1"/>
          <c:tx>
            <c:strRef>
              <c:f>'Ряд 1'!$P$1</c:f>
              <c:strCache>
                <c:ptCount val="1"/>
                <c:pt idx="0">
                  <c:v>WMA-5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'Ряд 1'!$P$2:$P$41</c:f>
              <c:numCache>
                <c:formatCode>General</c:formatCode>
                <c:ptCount val="40"/>
                <c:pt idx="4">
                  <c:v>91.071156442643044</c:v>
                </c:pt>
                <c:pt idx="5">
                  <c:v>92.18759112677445</c:v>
                </c:pt>
                <c:pt idx="6">
                  <c:v>90.430697711872597</c:v>
                </c:pt>
                <c:pt idx="7">
                  <c:v>90.344087062193395</c:v>
                </c:pt>
                <c:pt idx="8">
                  <c:v>90.547160196217192</c:v>
                </c:pt>
                <c:pt idx="9">
                  <c:v>90.795142638722396</c:v>
                </c:pt>
                <c:pt idx="10">
                  <c:v>91.003210979082851</c:v>
                </c:pt>
                <c:pt idx="11">
                  <c:v>91.565774937708426</c:v>
                </c:pt>
                <c:pt idx="12">
                  <c:v>87.651114796985397</c:v>
                </c:pt>
                <c:pt idx="13">
                  <c:v>87.494130699704968</c:v>
                </c:pt>
                <c:pt idx="14">
                  <c:v>87.390832560962039</c:v>
                </c:pt>
                <c:pt idx="15">
                  <c:v>83.402417102275805</c:v>
                </c:pt>
                <c:pt idx="16">
                  <c:v>77.787730440587268</c:v>
                </c:pt>
                <c:pt idx="17">
                  <c:v>80.938342605985142</c:v>
                </c:pt>
                <c:pt idx="18">
                  <c:v>82.467187864394035</c:v>
                </c:pt>
                <c:pt idx="19">
                  <c:v>82.566260281942235</c:v>
                </c:pt>
                <c:pt idx="20">
                  <c:v>83.07114336444063</c:v>
                </c:pt>
                <c:pt idx="21">
                  <c:v>77.79443439273804</c:v>
                </c:pt>
                <c:pt idx="22">
                  <c:v>72.170958776887488</c:v>
                </c:pt>
                <c:pt idx="23">
                  <c:v>73.27892618025453</c:v>
                </c:pt>
                <c:pt idx="24">
                  <c:v>72.106511176508718</c:v>
                </c:pt>
                <c:pt idx="25">
                  <c:v>70.763822060006618</c:v>
                </c:pt>
                <c:pt idx="26">
                  <c:v>73.73968203965228</c:v>
                </c:pt>
                <c:pt idx="27">
                  <c:v>75.136606401867297</c:v>
                </c:pt>
                <c:pt idx="28">
                  <c:v>74.364751366249592</c:v>
                </c:pt>
                <c:pt idx="29">
                  <c:v>73.741562354833505</c:v>
                </c:pt>
                <c:pt idx="30">
                  <c:v>69.821217220589944</c:v>
                </c:pt>
                <c:pt idx="31">
                  <c:v>68.007100959599271</c:v>
                </c:pt>
                <c:pt idx="32">
                  <c:v>69.091854158842537</c:v>
                </c:pt>
                <c:pt idx="33">
                  <c:v>65.382717307445702</c:v>
                </c:pt>
                <c:pt idx="34">
                  <c:v>55.771793927935128</c:v>
                </c:pt>
                <c:pt idx="35">
                  <c:v>62.872364751863557</c:v>
                </c:pt>
                <c:pt idx="36">
                  <c:v>68.984263328136919</c:v>
                </c:pt>
                <c:pt idx="37">
                  <c:v>74.045456443585991</c:v>
                </c:pt>
                <c:pt idx="38">
                  <c:v>75.070308887973255</c:v>
                </c:pt>
                <c:pt idx="39">
                  <c:v>69.75004800276632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5B-4C62-9C60-48A861ED3E07}"/>
            </c:ext>
          </c:extLst>
        </c:ser>
        <c:ser>
          <c:idx val="2"/>
          <c:order val="2"/>
          <c:tx>
            <c:strRef>
              <c:f>'Ряд 1'!$N$1</c:f>
              <c:strCache>
                <c:ptCount val="1"/>
                <c:pt idx="0">
                  <c:v>SMA-5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'Ряд 1'!$N$2:$N$41</c:f>
              <c:numCache>
                <c:formatCode>General</c:formatCode>
                <c:ptCount val="40"/>
                <c:pt idx="4">
                  <c:v>91.265523498419043</c:v>
                </c:pt>
                <c:pt idx="5">
                  <c:v>91.887872253858362</c:v>
                </c:pt>
                <c:pt idx="6">
                  <c:v>91.407579970847422</c:v>
                </c:pt>
                <c:pt idx="7">
                  <c:v>90.47791015380021</c:v>
                </c:pt>
                <c:pt idx="8">
                  <c:v>90.513285817044633</c:v>
                </c:pt>
                <c:pt idx="9">
                  <c:v>90.944826056441542</c:v>
                </c:pt>
                <c:pt idx="10">
                  <c:v>90.335666761783472</c:v>
                </c:pt>
                <c:pt idx="11">
                  <c:v>91.416900087484947</c:v>
                </c:pt>
                <c:pt idx="12">
                  <c:v>89.12193441618615</c:v>
                </c:pt>
                <c:pt idx="13">
                  <c:v>88.634704929880826</c:v>
                </c:pt>
                <c:pt idx="14">
                  <c:v>88.048220403699176</c:v>
                </c:pt>
                <c:pt idx="15">
                  <c:v>84.951008993722667</c:v>
                </c:pt>
                <c:pt idx="16">
                  <c:v>80.167727067922073</c:v>
                </c:pt>
                <c:pt idx="17">
                  <c:v>82.157055847682045</c:v>
                </c:pt>
                <c:pt idx="18">
                  <c:v>81.775577747394806</c:v>
                </c:pt>
                <c:pt idx="19">
                  <c:v>80.525174644672262</c:v>
                </c:pt>
                <c:pt idx="20">
                  <c:v>81.716544617577682</c:v>
                </c:pt>
                <c:pt idx="21">
                  <c:v>81.272438356340245</c:v>
                </c:pt>
                <c:pt idx="22">
                  <c:v>76.228927945274791</c:v>
                </c:pt>
                <c:pt idx="23">
                  <c:v>74.790775651768257</c:v>
                </c:pt>
                <c:pt idx="24">
                  <c:v>72.630922779866552</c:v>
                </c:pt>
                <c:pt idx="25">
                  <c:v>69.943529087505084</c:v>
                </c:pt>
                <c:pt idx="26">
                  <c:v>72.54046735229953</c:v>
                </c:pt>
                <c:pt idx="27">
                  <c:v>75.006313138330739</c:v>
                </c:pt>
                <c:pt idx="28">
                  <c:v>73.633896713551067</c:v>
                </c:pt>
                <c:pt idx="29">
                  <c:v>73.732056521305452</c:v>
                </c:pt>
                <c:pt idx="30">
                  <c:v>72.405689658948376</c:v>
                </c:pt>
                <c:pt idx="31">
                  <c:v>70.024136028855224</c:v>
                </c:pt>
                <c:pt idx="32">
                  <c:v>69.333567066383324</c:v>
                </c:pt>
                <c:pt idx="33">
                  <c:v>66.436648762526346</c:v>
                </c:pt>
                <c:pt idx="34">
                  <c:v>59.604558551464734</c:v>
                </c:pt>
                <c:pt idx="35">
                  <c:v>63.391608532399758</c:v>
                </c:pt>
                <c:pt idx="36">
                  <c:v>66.344401209448463</c:v>
                </c:pt>
                <c:pt idx="37">
                  <c:v>67.994318195290589</c:v>
                </c:pt>
                <c:pt idx="38">
                  <c:v>70.566861998542507</c:v>
                </c:pt>
                <c:pt idx="39">
                  <c:v>73.967302142327938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5B-4C62-9C60-48A861ED3E07}"/>
            </c:ext>
          </c:extLst>
        </c:ser>
        <c:ser>
          <c:idx val="3"/>
          <c:order val="3"/>
          <c:tx>
            <c:strRef>
              <c:f>'Ряд 1'!$L$1</c:f>
              <c:strCache>
                <c:ptCount val="1"/>
                <c:pt idx="0">
                  <c:v>SMA-4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'Ряд 1'!$L$2:$L$41</c:f>
              <c:numCache>
                <c:formatCode>General</c:formatCode>
                <c:ptCount val="40"/>
                <c:pt idx="3">
                  <c:v>91.80702138612989</c:v>
                </c:pt>
                <c:pt idx="4">
                  <c:v>91.206133429619626</c:v>
                </c:pt>
                <c:pt idx="5">
                  <c:v>92.605176961271098</c:v>
                </c:pt>
                <c:pt idx="6">
                  <c:v>90.310450686797779</c:v>
                </c:pt>
                <c:pt idx="7">
                  <c:v>90.369824882337895</c:v>
                </c:pt>
                <c:pt idx="8">
                  <c:v>90.866724284411873</c:v>
                </c:pt>
                <c:pt idx="9">
                  <c:v>90.027325682848613</c:v>
                </c:pt>
                <c:pt idx="10">
                  <c:v>91.26528544994116</c:v>
                </c:pt>
                <c:pt idx="11">
                  <c:v>91.484188103903705</c:v>
                </c:pt>
                <c:pt idx="12">
                  <c:v>88.630635631264809</c:v>
                </c:pt>
                <c:pt idx="13">
                  <c:v>87.979072876210964</c:v>
                </c:pt>
                <c:pt idx="14">
                  <c:v>87.168017735243225</c:v>
                </c:pt>
                <c:pt idx="15">
                  <c:v>83.182921582738317</c:v>
                </c:pt>
                <c:pt idx="16">
                  <c:v>80.291428918573615</c:v>
                </c:pt>
                <c:pt idx="17">
                  <c:v>80.533574278516326</c:v>
                </c:pt>
                <c:pt idx="18">
                  <c:v>80.13826955583049</c:v>
                </c:pt>
                <c:pt idx="19">
                  <c:v>81.635724798930227</c:v>
                </c:pt>
                <c:pt idx="20">
                  <c:v>85.118943519807829</c:v>
                </c:pt>
                <c:pt idx="21">
                  <c:v>79.185657054396358</c:v>
                </c:pt>
                <c:pt idx="22">
                  <c:v>73.600262025866328</c:v>
                </c:pt>
                <c:pt idx="23">
                  <c:v>72.970270814700484</c:v>
                </c:pt>
                <c:pt idx="24">
                  <c:v>70.278697501791299</c:v>
                </c:pt>
                <c:pt idx="25">
                  <c:v>70.957806933763891</c:v>
                </c:pt>
                <c:pt idx="26">
                  <c:v>74.575081313177279</c:v>
                </c:pt>
                <c:pt idx="27">
                  <c:v>73.869683884069417</c:v>
                </c:pt>
                <c:pt idx="28">
                  <c:v>74.223988231806146</c:v>
                </c:pt>
                <c:pt idx="29">
                  <c:v>75.014356794041746</c:v>
                </c:pt>
                <c:pt idx="30">
                  <c:v>70.789334817074945</c:v>
                </c:pt>
                <c:pt idx="31">
                  <c:v>68.347359926332885</c:v>
                </c:pt>
                <c:pt idx="32">
                  <c:v>68.494271825109735</c:v>
                </c:pt>
                <c:pt idx="33">
                  <c:v>65.104728533332263</c:v>
                </c:pt>
                <c:pt idx="34">
                  <c:v>59.01294290968719</c:v>
                </c:pt>
                <c:pt idx="35">
                  <c:v>62.498675446505622</c:v>
                </c:pt>
                <c:pt idx="36">
                  <c:v>64.610902605164313</c:v>
                </c:pt>
                <c:pt idx="37">
                  <c:v>70.441358616065031</c:v>
                </c:pt>
                <c:pt idx="38">
                  <c:v>78.807607842179479</c:v>
                </c:pt>
                <c:pt idx="39">
                  <c:v>72.232559922097408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A5B-4C62-9C60-48A861ED3E07}"/>
            </c:ext>
          </c:extLst>
        </c:ser>
        <c:ser>
          <c:idx val="4"/>
          <c:order val="4"/>
          <c:tx>
            <c:strRef>
              <c:f>'Ряд 1'!$J$1</c:f>
              <c:strCache>
                <c:ptCount val="1"/>
                <c:pt idx="0">
                  <c:v>SMA-3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'Ряд 1'!$J$2:$J$41</c:f>
              <c:numCache>
                <c:formatCode>General</c:formatCode>
                <c:ptCount val="40"/>
                <c:pt idx="2">
                  <c:v>92.105944768290044</c:v>
                </c:pt>
                <c:pt idx="3">
                  <c:v>91.90833392363426</c:v>
                </c:pt>
                <c:pt idx="4">
                  <c:v>91.935293431423702</c:v>
                </c:pt>
                <c:pt idx="5">
                  <c:v>91.541536912679476</c:v>
                </c:pt>
                <c:pt idx="6">
                  <c:v>90.110517169180568</c:v>
                </c:pt>
                <c:pt idx="7">
                  <c:v>90.79325586059197</c:v>
                </c:pt>
                <c:pt idx="8">
                  <c:v>89.61735652894474</c:v>
                </c:pt>
                <c:pt idx="9">
                  <c:v>91.164036907413902</c:v>
                </c:pt>
                <c:pt idx="10">
                  <c:v>91.304464592651584</c:v>
                </c:pt>
                <c:pt idx="11">
                  <c:v>91.616540953247764</c:v>
                </c:pt>
                <c:pt idx="12">
                  <c:v>87.755103126832992</c:v>
                </c:pt>
                <c:pt idx="13">
                  <c:v>86.782420142440287</c:v>
                </c:pt>
                <c:pt idx="14">
                  <c:v>85.549570767770945</c:v>
                </c:pt>
                <c:pt idx="15">
                  <c:v>84.352922221879126</c:v>
                </c:pt>
                <c:pt idx="16">
                  <c:v>77.504911183316523</c:v>
                </c:pt>
                <c:pt idx="17">
                  <c:v>77.936495533471088</c:v>
                </c:pt>
                <c:pt idx="18">
                  <c:v>81.490034731893843</c:v>
                </c:pt>
                <c:pt idx="19">
                  <c:v>86.145316729021275</c:v>
                </c:pt>
                <c:pt idx="20">
                  <c:v>83.618736838371845</c:v>
                </c:pt>
                <c:pt idx="21">
                  <c:v>76.666345531558918</c:v>
                </c:pt>
                <c:pt idx="22">
                  <c:v>70.77608436780865</c:v>
                </c:pt>
                <c:pt idx="23">
                  <c:v>69.947086455544806</c:v>
                </c:pt>
                <c:pt idx="24">
                  <c:v>71.742790768231757</c:v>
                </c:pt>
                <c:pt idx="25">
                  <c:v>73.143072075422339</c:v>
                </c:pt>
                <c:pt idx="26">
                  <c:v>72.915831699111038</c:v>
                </c:pt>
                <c:pt idx="27">
                  <c:v>74.735068298582306</c:v>
                </c:pt>
                <c:pt idx="28">
                  <c:v>76.097699165621421</c:v>
                </c:pt>
                <c:pt idx="29">
                  <c:v>73.728772716574966</c:v>
                </c:pt>
                <c:pt idx="30">
                  <c:v>68.808699609785066</c:v>
                </c:pt>
                <c:pt idx="31">
                  <c:v>66.899563891284629</c:v>
                </c:pt>
                <c:pt idx="32">
                  <c:v>67.404252540378749</c:v>
                </c:pt>
                <c:pt idx="33">
                  <c:v>66.149297671584719</c:v>
                </c:pt>
                <c:pt idx="34">
                  <c:v>56.362810254257482</c:v>
                </c:pt>
                <c:pt idx="35">
                  <c:v>58.905435386479155</c:v>
                </c:pt>
                <c:pt idx="36">
                  <c:v>66.745817969488158</c:v>
                </c:pt>
                <c:pt idx="37">
                  <c:v>81.387185280088502</c:v>
                </c:pt>
                <c:pt idx="38">
                  <c:v>78.108053448489287</c:v>
                </c:pt>
                <c:pt idx="39">
                  <c:v>69.067645142389935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A5B-4C62-9C60-48A861ED3E07}"/>
            </c:ext>
          </c:extLst>
        </c:ser>
        <c:ser>
          <c:idx val="5"/>
          <c:order val="5"/>
          <c:tx>
            <c:strRef>
              <c:f>'Ряд 1'!$H$1</c:f>
              <c:strCache>
                <c:ptCount val="1"/>
                <c:pt idx="0">
                  <c:v>Ряд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'Ряд 1'!$H$2:$H$41</c:f>
              <c:numCache>
                <c:formatCode>General</c:formatCode>
                <c:ptCount val="40"/>
                <c:pt idx="0">
                  <c:v>91.503083773616794</c:v>
                </c:pt>
                <c:pt idx="1">
                  <c:v>89.018653424207344</c:v>
                </c:pt>
                <c:pt idx="2">
                  <c:v>95.796097107046009</c:v>
                </c:pt>
                <c:pt idx="3">
                  <c:v>90.91025123964944</c:v>
                </c:pt>
                <c:pt idx="4">
                  <c:v>89.099531947575684</c:v>
                </c:pt>
                <c:pt idx="5">
                  <c:v>94.614827550813317</c:v>
                </c:pt>
                <c:pt idx="6">
                  <c:v>86.617192009152703</c:v>
                </c:pt>
                <c:pt idx="7">
                  <c:v>91.147748021809917</c:v>
                </c:pt>
                <c:pt idx="8">
                  <c:v>91.087129555871542</c:v>
                </c:pt>
                <c:pt idx="9">
                  <c:v>91.25723314456026</c:v>
                </c:pt>
                <c:pt idx="10">
                  <c:v>91.569031077522965</c:v>
                </c:pt>
                <c:pt idx="11">
                  <c:v>92.023358637660081</c:v>
                </c:pt>
                <c:pt idx="12">
                  <c:v>79.672919665315931</c:v>
                </c:pt>
                <c:pt idx="13">
                  <c:v>88.650982124344878</c:v>
                </c:pt>
                <c:pt idx="14">
                  <c:v>88.324810513652039</c:v>
                </c:pt>
                <c:pt idx="15">
                  <c:v>76.082974027640461</c:v>
                </c:pt>
                <c:pt idx="16">
                  <c:v>68.106949008657068</c:v>
                </c:pt>
                <c:pt idx="17">
                  <c:v>89.619563564115751</c:v>
                </c:pt>
                <c:pt idx="18">
                  <c:v>86.743591622908696</c:v>
                </c:pt>
                <c:pt idx="19">
                  <c:v>82.072795000039378</c:v>
                </c:pt>
                <c:pt idx="20">
                  <c:v>82.03982389216749</c:v>
                </c:pt>
                <c:pt idx="21">
                  <c:v>65.886417702469913</c:v>
                </c:pt>
                <c:pt idx="22">
                  <c:v>64.402011508788519</c:v>
                </c:pt>
                <c:pt idx="23">
                  <c:v>79.552830155375972</c:v>
                </c:pt>
                <c:pt idx="24">
                  <c:v>71.273530640530765</c:v>
                </c:pt>
                <c:pt idx="25">
                  <c:v>68.602855430360279</c:v>
                </c:pt>
                <c:pt idx="26">
                  <c:v>78.871109026442085</c:v>
                </c:pt>
                <c:pt idx="27">
                  <c:v>76.731240438944553</c:v>
                </c:pt>
                <c:pt idx="28">
                  <c:v>72.690748031477654</c:v>
                </c:pt>
                <c:pt idx="29">
                  <c:v>71.764329679302719</c:v>
                </c:pt>
                <c:pt idx="30">
                  <c:v>61.971021118574846</c:v>
                </c:pt>
                <c:pt idx="31">
                  <c:v>66.963340875976328</c:v>
                </c:pt>
                <c:pt idx="32">
                  <c:v>73.278395626585052</c:v>
                </c:pt>
                <c:pt idx="33">
                  <c:v>58.206156512192798</c:v>
                </c:pt>
                <c:pt idx="34">
                  <c:v>37.603878623994611</c:v>
                </c:pt>
                <c:pt idx="35">
                  <c:v>80.906271023250042</c:v>
                </c:pt>
                <c:pt idx="36">
                  <c:v>81.727304261219814</c:v>
                </c:pt>
                <c:pt idx="37">
                  <c:v>81.527980555795665</c:v>
                </c:pt>
                <c:pt idx="38">
                  <c:v>71.068875528452381</c:v>
                </c:pt>
                <c:pt idx="39">
                  <c:v>54.606079342921753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A5B-4C62-9C60-48A861ED3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4248728"/>
        <c:axId val="1826673255"/>
      </c:lineChart>
      <c:catAx>
        <c:axId val="1844248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673255"/>
        <c:crosses val="autoZero"/>
        <c:auto val="1"/>
        <c:lblAlgn val="ctr"/>
        <c:lblOffset val="100"/>
        <c:noMultiLvlLbl val="0"/>
      </c:catAx>
      <c:valAx>
        <c:axId val="1826673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248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z-Cyrl-AZ"/>
              <a:t>Остатки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'Ряд 1'!$T$1</c:f>
              <c:strCache>
                <c:ptCount val="1"/>
                <c:pt idx="0">
                  <c:v>Остаток SMA-3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'Ряд 1'!$T$2:$T$41</c:f>
              <c:numCache>
                <c:formatCode>General</c:formatCode>
                <c:ptCount val="40"/>
                <c:pt idx="2">
                  <c:v>3.6901523387559649</c:v>
                </c:pt>
                <c:pt idx="3">
                  <c:v>-0.99808268398481914</c:v>
                </c:pt>
                <c:pt idx="4">
                  <c:v>-2.8357614838480174</c:v>
                </c:pt>
                <c:pt idx="5">
                  <c:v>3.073290638133841</c:v>
                </c:pt>
                <c:pt idx="6">
                  <c:v>-3.4933251600278652</c:v>
                </c:pt>
                <c:pt idx="7">
                  <c:v>0.35449216121794791</c:v>
                </c:pt>
                <c:pt idx="8">
                  <c:v>1.4697730269268021</c:v>
                </c:pt>
                <c:pt idx="9">
                  <c:v>9.3196237146358385E-2</c:v>
                </c:pt>
                <c:pt idx="10">
                  <c:v>0.26456648487138068</c:v>
                </c:pt>
                <c:pt idx="11">
                  <c:v>0.40681768441231725</c:v>
                </c:pt>
                <c:pt idx="12">
                  <c:v>-8.0821834615170616</c:v>
                </c:pt>
                <c:pt idx="13">
                  <c:v>1.8685619819045911</c:v>
                </c:pt>
                <c:pt idx="14">
                  <c:v>2.7752397458810947</c:v>
                </c:pt>
                <c:pt idx="15">
                  <c:v>-8.2699481942386655</c:v>
                </c:pt>
                <c:pt idx="16">
                  <c:v>-9.3979621746594546</c:v>
                </c:pt>
                <c:pt idx="17">
                  <c:v>11.683068030644662</c:v>
                </c:pt>
                <c:pt idx="18">
                  <c:v>5.2535568910148527</c:v>
                </c:pt>
                <c:pt idx="19">
                  <c:v>-4.0725217289818971</c:v>
                </c:pt>
                <c:pt idx="20">
                  <c:v>-1.5789129462043547</c:v>
                </c:pt>
                <c:pt idx="21">
                  <c:v>-10.779927829089004</c:v>
                </c:pt>
                <c:pt idx="22">
                  <c:v>-6.3740728590201314</c:v>
                </c:pt>
                <c:pt idx="23">
                  <c:v>9.6057436998311658</c:v>
                </c:pt>
                <c:pt idx="24">
                  <c:v>-0.46926012770099135</c:v>
                </c:pt>
                <c:pt idx="25">
                  <c:v>-4.5402166450620598</c:v>
                </c:pt>
                <c:pt idx="26">
                  <c:v>5.9552773273310464</c:v>
                </c:pt>
                <c:pt idx="27">
                  <c:v>1.9961721403622477</c:v>
                </c:pt>
                <c:pt idx="28">
                  <c:v>-3.4069511341437675</c:v>
                </c:pt>
                <c:pt idx="29">
                  <c:v>-1.9644430372722468</c:v>
                </c:pt>
                <c:pt idx="30">
                  <c:v>-6.8376784912102195</c:v>
                </c:pt>
                <c:pt idx="31">
                  <c:v>6.3776984691699568E-2</c:v>
                </c:pt>
                <c:pt idx="32">
                  <c:v>5.8741430862063027</c:v>
                </c:pt>
                <c:pt idx="33">
                  <c:v>-7.9431411593919208</c:v>
                </c:pt>
                <c:pt idx="34">
                  <c:v>-18.758931630262872</c:v>
                </c:pt>
                <c:pt idx="35">
                  <c:v>22.000835636770887</c:v>
                </c:pt>
                <c:pt idx="36">
                  <c:v>14.981486291731656</c:v>
                </c:pt>
                <c:pt idx="37">
                  <c:v>0.14079527570716266</c:v>
                </c:pt>
                <c:pt idx="38">
                  <c:v>-7.0391779200369058</c:v>
                </c:pt>
                <c:pt idx="39">
                  <c:v>-14.461565799468183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77-454E-BC79-0E59EDCF4676}"/>
            </c:ext>
          </c:extLst>
        </c:ser>
        <c:ser>
          <c:idx val="1"/>
          <c:order val="1"/>
          <c:tx>
            <c:strRef>
              <c:f>'Ряд 1'!$U$1</c:f>
              <c:strCache>
                <c:ptCount val="1"/>
                <c:pt idx="0">
                  <c:v>Остаток SMA-4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'Ряд 1'!$U$2:$U$41</c:f>
              <c:numCache>
                <c:formatCode>General</c:formatCode>
                <c:ptCount val="40"/>
                <c:pt idx="3">
                  <c:v>-0.89677014648044917</c:v>
                </c:pt>
                <c:pt idx="4">
                  <c:v>-2.106601482043942</c:v>
                </c:pt>
                <c:pt idx="5">
                  <c:v>2.0096505895422183</c:v>
                </c:pt>
                <c:pt idx="6">
                  <c:v>-3.6932586776450762</c:v>
                </c:pt>
                <c:pt idx="7">
                  <c:v>0.77792313947202274</c:v>
                </c:pt>
                <c:pt idx="8">
                  <c:v>0.22040527145966848</c:v>
                </c:pt>
                <c:pt idx="9">
                  <c:v>1.2299074617116474</c:v>
                </c:pt>
                <c:pt idx="10">
                  <c:v>0.30374562758180446</c:v>
                </c:pt>
                <c:pt idx="11">
                  <c:v>0.53917053375637636</c:v>
                </c:pt>
                <c:pt idx="12">
                  <c:v>-8.9577159659488785</c:v>
                </c:pt>
                <c:pt idx="13">
                  <c:v>0.67190924813391462</c:v>
                </c:pt>
                <c:pt idx="14">
                  <c:v>1.1567927784088141</c:v>
                </c:pt>
                <c:pt idx="15">
                  <c:v>-7.0999475550978559</c:v>
                </c:pt>
                <c:pt idx="16">
                  <c:v>-12.184479909916547</c:v>
                </c:pt>
                <c:pt idx="17">
                  <c:v>9.0859892855994246</c:v>
                </c:pt>
                <c:pt idx="18">
                  <c:v>6.6053220670782054</c:v>
                </c:pt>
                <c:pt idx="19">
                  <c:v>0.43707020110915096</c:v>
                </c:pt>
                <c:pt idx="20">
                  <c:v>-3.0791196276403383</c:v>
                </c:pt>
                <c:pt idx="21">
                  <c:v>-13.299239351926445</c:v>
                </c:pt>
                <c:pt idx="22">
                  <c:v>-9.1982505170778097</c:v>
                </c:pt>
                <c:pt idx="23">
                  <c:v>6.5825593406754876</c:v>
                </c:pt>
                <c:pt idx="24">
                  <c:v>0.99483313873946599</c:v>
                </c:pt>
                <c:pt idx="25">
                  <c:v>-2.3549515034036119</c:v>
                </c:pt>
                <c:pt idx="26">
                  <c:v>4.2960277132648059</c:v>
                </c:pt>
                <c:pt idx="27">
                  <c:v>2.8615565548751363</c:v>
                </c:pt>
                <c:pt idx="28">
                  <c:v>-1.5332402003284926</c:v>
                </c:pt>
                <c:pt idx="29">
                  <c:v>-3.2500271147390265</c:v>
                </c:pt>
                <c:pt idx="30">
                  <c:v>-8.8183136985000985</c:v>
                </c:pt>
                <c:pt idx="31">
                  <c:v>-1.3840190503565566</c:v>
                </c:pt>
                <c:pt idx="32">
                  <c:v>4.7841238014753174</c:v>
                </c:pt>
                <c:pt idx="33">
                  <c:v>-6.898572021139465</c:v>
                </c:pt>
                <c:pt idx="34">
                  <c:v>-21.40906428569258</c:v>
                </c:pt>
                <c:pt idx="35">
                  <c:v>18.40759557674442</c:v>
                </c:pt>
                <c:pt idx="36">
                  <c:v>17.116401656055501</c:v>
                </c:pt>
                <c:pt idx="37">
                  <c:v>11.086621939730634</c:v>
                </c:pt>
                <c:pt idx="38">
                  <c:v>-7.7387323137270982</c:v>
                </c:pt>
                <c:pt idx="39">
                  <c:v>-17.626480579175656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77-454E-BC79-0E59EDCF4676}"/>
            </c:ext>
          </c:extLst>
        </c:ser>
        <c:ser>
          <c:idx val="2"/>
          <c:order val="2"/>
          <c:tx>
            <c:strRef>
              <c:f>'Ряд 1'!$V$1</c:f>
              <c:strCache>
                <c:ptCount val="1"/>
                <c:pt idx="0">
                  <c:v>Остаток SMA-5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'Ряд 1'!$V$2:$V$41</c:f>
              <c:numCache>
                <c:formatCode>General</c:formatCode>
                <c:ptCount val="40"/>
                <c:pt idx="5">
                  <c:v>-2.1659915508433585</c:v>
                </c:pt>
                <c:pt idx="6">
                  <c:v>2.7269552969549551</c:v>
                </c:pt>
                <c:pt idx="7">
                  <c:v>-4.7903879616947194</c:v>
                </c:pt>
                <c:pt idx="8">
                  <c:v>0.6698378680097079</c:v>
                </c:pt>
                <c:pt idx="9">
                  <c:v>0.57384373882690909</c:v>
                </c:pt>
                <c:pt idx="10">
                  <c:v>0.31240708811871798</c:v>
                </c:pt>
                <c:pt idx="11">
                  <c:v>1.2333643157394931</c:v>
                </c:pt>
                <c:pt idx="12">
                  <c:v>0.60645855017513384</c:v>
                </c:pt>
                <c:pt idx="13">
                  <c:v>-9.4490147508702194</c:v>
                </c:pt>
                <c:pt idx="14">
                  <c:v>1.6277194464052513E-2</c:v>
                </c:pt>
                <c:pt idx="15">
                  <c:v>0.27659010995286337</c:v>
                </c:pt>
                <c:pt idx="16">
                  <c:v>-8.868034966082206</c:v>
                </c:pt>
                <c:pt idx="17">
                  <c:v>-12.060778059265004</c:v>
                </c:pt>
                <c:pt idx="18">
                  <c:v>7.4625077164337057</c:v>
                </c:pt>
                <c:pt idx="19">
                  <c:v>4.9680138755138898</c:v>
                </c:pt>
                <c:pt idx="20">
                  <c:v>1.5476203553671155</c:v>
                </c:pt>
                <c:pt idx="21">
                  <c:v>0.3232792745898081</c:v>
                </c:pt>
                <c:pt idx="22">
                  <c:v>-15.386020653870332</c:v>
                </c:pt>
                <c:pt idx="23">
                  <c:v>-11.826916436486272</c:v>
                </c:pt>
                <c:pt idx="24">
                  <c:v>4.7620545036077147</c:v>
                </c:pt>
                <c:pt idx="25">
                  <c:v>-1.3573921393357864</c:v>
                </c:pt>
                <c:pt idx="26">
                  <c:v>-1.340673657144805</c:v>
                </c:pt>
                <c:pt idx="27">
                  <c:v>6.3306416741425551</c:v>
                </c:pt>
                <c:pt idx="28">
                  <c:v>1.7249273006138139</c:v>
                </c:pt>
                <c:pt idx="29">
                  <c:v>-0.94314868207341362</c:v>
                </c:pt>
                <c:pt idx="30">
                  <c:v>-1.9677268420027332</c:v>
                </c:pt>
                <c:pt idx="31">
                  <c:v>-10.434668540373529</c:v>
                </c:pt>
                <c:pt idx="32">
                  <c:v>-3.0607951528788959</c:v>
                </c:pt>
                <c:pt idx="33">
                  <c:v>3.9448285602017279</c:v>
                </c:pt>
                <c:pt idx="34">
                  <c:v>-8.2304922503335476</c:v>
                </c:pt>
                <c:pt idx="35">
                  <c:v>-22.000679927470124</c:v>
                </c:pt>
                <c:pt idx="36">
                  <c:v>17.514662490850284</c:v>
                </c:pt>
                <c:pt idx="37">
                  <c:v>15.382903051771351</c:v>
                </c:pt>
                <c:pt idx="38">
                  <c:v>13.533662360505076</c:v>
                </c:pt>
                <c:pt idx="39">
                  <c:v>0.50201352990987402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77-454E-BC79-0E59EDCF4676}"/>
            </c:ext>
          </c:extLst>
        </c:ser>
        <c:ser>
          <c:idx val="3"/>
          <c:order val="3"/>
          <c:tx>
            <c:strRef>
              <c:f>'Ряд 1'!$W$1</c:f>
              <c:strCache>
                <c:ptCount val="1"/>
                <c:pt idx="0">
                  <c:v>Остаток WMA-3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'Ряд 1'!$W$2:$W$41</c:f>
              <c:numCache>
                <c:formatCode>General</c:formatCode>
                <c:ptCount val="40"/>
                <c:pt idx="4">
                  <c:v>-1.9716244950673598</c:v>
                </c:pt>
                <c:pt idx="5">
                  <c:v>2.4272364240388669</c:v>
                </c:pt>
                <c:pt idx="6">
                  <c:v>-3.813505702719894</c:v>
                </c:pt>
                <c:pt idx="7">
                  <c:v>0.80366095961652206</c:v>
                </c:pt>
                <c:pt idx="8">
                  <c:v>0.53996935965435</c:v>
                </c:pt>
                <c:pt idx="9">
                  <c:v>0.46209050583786393</c:v>
                </c:pt>
                <c:pt idx="10">
                  <c:v>0.56582009844011338</c:v>
                </c:pt>
                <c:pt idx="11">
                  <c:v>0.45758369995165538</c:v>
                </c:pt>
                <c:pt idx="12">
                  <c:v>-7.9781951316694659</c:v>
                </c:pt>
                <c:pt idx="13">
                  <c:v>1.1568514246399104</c:v>
                </c:pt>
                <c:pt idx="14">
                  <c:v>0.93397795269000028</c:v>
                </c:pt>
                <c:pt idx="15">
                  <c:v>-7.3194430746353447</c:v>
                </c:pt>
                <c:pt idx="16">
                  <c:v>-9.6807814319301997</c:v>
                </c:pt>
                <c:pt idx="17">
                  <c:v>8.6812209581306092</c:v>
                </c:pt>
                <c:pt idx="18">
                  <c:v>4.276403758514661</c:v>
                </c:pt>
                <c:pt idx="19">
                  <c:v>-0.4934652819028571</c:v>
                </c:pt>
                <c:pt idx="20">
                  <c:v>-1.0313194722731396</c:v>
                </c:pt>
                <c:pt idx="21">
                  <c:v>-11.908016690268127</c:v>
                </c:pt>
                <c:pt idx="22">
                  <c:v>-7.7689472680989695</c:v>
                </c:pt>
                <c:pt idx="23">
                  <c:v>6.273903975121442</c:v>
                </c:pt>
                <c:pt idx="24">
                  <c:v>-0.83298053597795274</c:v>
                </c:pt>
                <c:pt idx="25">
                  <c:v>-2.1609666296463388</c:v>
                </c:pt>
                <c:pt idx="26">
                  <c:v>5.1314269867898048</c:v>
                </c:pt>
                <c:pt idx="27">
                  <c:v>1.594634037077256</c:v>
                </c:pt>
                <c:pt idx="28">
                  <c:v>-1.674003334771939</c:v>
                </c:pt>
                <c:pt idx="29">
                  <c:v>-1.9772326755307859</c:v>
                </c:pt>
                <c:pt idx="30">
                  <c:v>-7.8501961020150972</c:v>
                </c:pt>
                <c:pt idx="31">
                  <c:v>-1.0437600836229421</c:v>
                </c:pt>
                <c:pt idx="32">
                  <c:v>4.186541467742515</c:v>
                </c:pt>
                <c:pt idx="33">
                  <c:v>-7.1765607952529038</c:v>
                </c:pt>
                <c:pt idx="34">
                  <c:v>-18.167915303940518</c:v>
                </c:pt>
                <c:pt idx="35">
                  <c:v>18.033906271386485</c:v>
                </c:pt>
                <c:pt idx="36">
                  <c:v>12.743040933082895</c:v>
                </c:pt>
                <c:pt idx="37">
                  <c:v>7.4825241122096742</c:v>
                </c:pt>
                <c:pt idx="38">
                  <c:v>-4.001433359520874</c:v>
                </c:pt>
                <c:pt idx="39">
                  <c:v>-15.143968659844568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77-454E-BC79-0E59EDCF4676}"/>
            </c:ext>
          </c:extLst>
        </c:ser>
        <c:ser>
          <c:idx val="4"/>
          <c:order val="4"/>
          <c:tx>
            <c:strRef>
              <c:f>'Ряд 1'!$X$1</c:f>
              <c:strCache>
                <c:ptCount val="1"/>
                <c:pt idx="0">
                  <c:v>Остаток SMM-5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'Ряд 1'!$X$2:$X$41</c:f>
              <c:numCache>
                <c:formatCode>General</c:formatCode>
                <c:ptCount val="40"/>
                <c:pt idx="2">
                  <c:v>4.8858458673965686</c:v>
                </c:pt>
                <c:pt idx="3">
                  <c:v>0</c:v>
                </c:pt>
                <c:pt idx="4">
                  <c:v>-1.810719292073756</c:v>
                </c:pt>
                <c:pt idx="5">
                  <c:v>3.7045763111638763</c:v>
                </c:pt>
                <c:pt idx="6">
                  <c:v>-4.4699375467188389</c:v>
                </c:pt>
                <c:pt idx="7">
                  <c:v>0</c:v>
                </c:pt>
                <c:pt idx="8">
                  <c:v>-6.0618465938375721E-2</c:v>
                </c:pt>
                <c:pt idx="9">
                  <c:v>0</c:v>
                </c:pt>
                <c:pt idx="10">
                  <c:v>0.31179793296270475</c:v>
                </c:pt>
                <c:pt idx="11">
                  <c:v>0.76612549309982114</c:v>
                </c:pt>
                <c:pt idx="12">
                  <c:v>-8.9780624590289477</c:v>
                </c:pt>
                <c:pt idx="13">
                  <c:v>0.32617161069283895</c:v>
                </c:pt>
                <c:pt idx="14">
                  <c:v>8.6518908483361088</c:v>
                </c:pt>
                <c:pt idx="15">
                  <c:v>-12.241836486011579</c:v>
                </c:pt>
                <c:pt idx="16">
                  <c:v>-18.636642614251627</c:v>
                </c:pt>
                <c:pt idx="17">
                  <c:v>7.5467685640763733</c:v>
                </c:pt>
                <c:pt idx="18">
                  <c:v>4.6707966228693181</c:v>
                </c:pt>
                <c:pt idx="19">
                  <c:v>0</c:v>
                </c:pt>
                <c:pt idx="20">
                  <c:v>0</c:v>
                </c:pt>
                <c:pt idx="21">
                  <c:v>-13.666412452906059</c:v>
                </c:pt>
                <c:pt idx="22">
                  <c:v>-6.8715191317422466</c:v>
                </c:pt>
                <c:pt idx="23">
                  <c:v>10.949974725015693</c:v>
                </c:pt>
                <c:pt idx="24">
                  <c:v>0</c:v>
                </c:pt>
                <c:pt idx="25">
                  <c:v>-8.1283850085842744</c:v>
                </c:pt>
                <c:pt idx="26">
                  <c:v>6.1803609949644311</c:v>
                </c:pt>
                <c:pt idx="27">
                  <c:v>4.0404924074668997</c:v>
                </c:pt>
                <c:pt idx="28">
                  <c:v>0</c:v>
                </c:pt>
                <c:pt idx="29">
                  <c:v>0</c:v>
                </c:pt>
                <c:pt idx="30">
                  <c:v>-9.7933085607278727</c:v>
                </c:pt>
                <c:pt idx="31">
                  <c:v>0</c:v>
                </c:pt>
                <c:pt idx="32">
                  <c:v>11.307374508010206</c:v>
                </c:pt>
                <c:pt idx="33">
                  <c:v>-8.75718436378353</c:v>
                </c:pt>
                <c:pt idx="34">
                  <c:v>-35.674517002590441</c:v>
                </c:pt>
                <c:pt idx="35">
                  <c:v>0</c:v>
                </c:pt>
                <c:pt idx="36">
                  <c:v>0.82103323796977179</c:v>
                </c:pt>
                <c:pt idx="37">
                  <c:v>0.62170953254562278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877-454E-BC79-0E59EDCF4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6050392"/>
        <c:axId val="1445266215"/>
      </c:lineChart>
      <c:catAx>
        <c:axId val="1626050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266215"/>
        <c:crosses val="autoZero"/>
        <c:auto val="1"/>
        <c:lblAlgn val="ctr"/>
        <c:lblOffset val="100"/>
        <c:noMultiLvlLbl val="0"/>
      </c:catAx>
      <c:valAx>
        <c:axId val="1445266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050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z-Cyrl-AZ"/>
              <a:t>Ряды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'Ряд 2'!$R$1</c:f>
              <c:strCache>
                <c:ptCount val="1"/>
                <c:pt idx="0">
                  <c:v>SMM-5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'Ряд 2'!$R$2:$R$41</c:f>
              <c:numCache>
                <c:formatCode>General</c:formatCode>
                <c:ptCount val="40"/>
                <c:pt idx="2">
                  <c:v>100.56752764460772</c:v>
                </c:pt>
                <c:pt idx="3">
                  <c:v>102.95940606639606</c:v>
                </c:pt>
                <c:pt idx="4">
                  <c:v>102.95940606639606</c:v>
                </c:pt>
                <c:pt idx="5">
                  <c:v>108.74920369315721</c:v>
                </c:pt>
                <c:pt idx="6">
                  <c:v>108.93767357902797</c:v>
                </c:pt>
                <c:pt idx="7">
                  <c:v>108.74920369315721</c:v>
                </c:pt>
                <c:pt idx="8">
                  <c:v>108.74920369315721</c:v>
                </c:pt>
                <c:pt idx="9">
                  <c:v>108.74920369315721</c:v>
                </c:pt>
                <c:pt idx="10">
                  <c:v>108.93767357902797</c:v>
                </c:pt>
                <c:pt idx="11">
                  <c:v>109.44196177477669</c:v>
                </c:pt>
                <c:pt idx="12">
                  <c:v>116.11505504870222</c:v>
                </c:pt>
                <c:pt idx="13">
                  <c:v>119.33609280796531</c:v>
                </c:pt>
                <c:pt idx="14">
                  <c:v>119.33609280796531</c:v>
                </c:pt>
                <c:pt idx="15">
                  <c:v>119.33609280796531</c:v>
                </c:pt>
                <c:pt idx="16">
                  <c:v>119.33609280796531</c:v>
                </c:pt>
                <c:pt idx="17">
                  <c:v>119.33609280796531</c:v>
                </c:pt>
                <c:pt idx="18">
                  <c:v>117.98485928866411</c:v>
                </c:pt>
                <c:pt idx="19">
                  <c:v>118.68260772197063</c:v>
                </c:pt>
                <c:pt idx="20">
                  <c:v>118.68260772197063</c:v>
                </c:pt>
                <c:pt idx="21">
                  <c:v>121.49941354355309</c:v>
                </c:pt>
                <c:pt idx="22">
                  <c:v>124.23713210225709</c:v>
                </c:pt>
                <c:pt idx="23">
                  <c:v>124.23713210225709</c:v>
                </c:pt>
                <c:pt idx="24">
                  <c:v>126.14695601662879</c:v>
                </c:pt>
                <c:pt idx="25">
                  <c:v>127.29729657535819</c:v>
                </c:pt>
                <c:pt idx="26">
                  <c:v>126.14695601662879</c:v>
                </c:pt>
                <c:pt idx="27">
                  <c:v>129.05715036645827</c:v>
                </c:pt>
                <c:pt idx="28">
                  <c:v>129.05715036645827</c:v>
                </c:pt>
                <c:pt idx="29">
                  <c:v>125.04749651096046</c:v>
                </c:pt>
                <c:pt idx="30">
                  <c:v>125.04749651096046</c:v>
                </c:pt>
                <c:pt idx="31">
                  <c:v>132.40886718523339</c:v>
                </c:pt>
                <c:pt idx="32">
                  <c:v>132.40886718523339</c:v>
                </c:pt>
                <c:pt idx="33">
                  <c:v>132.40886718523339</c:v>
                </c:pt>
                <c:pt idx="34">
                  <c:v>136.09603903671047</c:v>
                </c:pt>
                <c:pt idx="35">
                  <c:v>136.67556611144772</c:v>
                </c:pt>
                <c:pt idx="36">
                  <c:v>136.67556611144772</c:v>
                </c:pt>
                <c:pt idx="37">
                  <c:v>136.09603903671047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7-4CAC-8450-422D7A393FB0}"/>
            </c:ext>
          </c:extLst>
        </c:ser>
        <c:ser>
          <c:idx val="1"/>
          <c:order val="1"/>
          <c:tx>
            <c:strRef>
              <c:f>'Ряд 2'!$P$1</c:f>
              <c:strCache>
                <c:ptCount val="1"/>
                <c:pt idx="0">
                  <c:v>WMA-5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'Ряд 2'!$P$2:$P$41</c:f>
              <c:numCache>
                <c:formatCode>General</c:formatCode>
                <c:ptCount val="40"/>
                <c:pt idx="4">
                  <c:v>104.49962438412567</c:v>
                </c:pt>
                <c:pt idx="5">
                  <c:v>104.54411661735443</c:v>
                </c:pt>
                <c:pt idx="6">
                  <c:v>108.65797246096197</c:v>
                </c:pt>
                <c:pt idx="7">
                  <c:v>109.46936806753995</c:v>
                </c:pt>
                <c:pt idx="8">
                  <c:v>109.78475240769667</c:v>
                </c:pt>
                <c:pt idx="9">
                  <c:v>108.68754061557381</c:v>
                </c:pt>
                <c:pt idx="10">
                  <c:v>107.75380839966802</c:v>
                </c:pt>
                <c:pt idx="11">
                  <c:v>107.78412031853833</c:v>
                </c:pt>
                <c:pt idx="12">
                  <c:v>111.87606572678995</c:v>
                </c:pt>
                <c:pt idx="13">
                  <c:v>113.85630759538621</c:v>
                </c:pt>
                <c:pt idx="14">
                  <c:v>118.24803332458458</c:v>
                </c:pt>
                <c:pt idx="15">
                  <c:v>119.59605777793223</c:v>
                </c:pt>
                <c:pt idx="16">
                  <c:v>119.60108630234841</c:v>
                </c:pt>
                <c:pt idx="17">
                  <c:v>120.22089368043586</c:v>
                </c:pt>
                <c:pt idx="18">
                  <c:v>119.47496010714075</c:v>
                </c:pt>
                <c:pt idx="19">
                  <c:v>119.88439823381363</c:v>
                </c:pt>
                <c:pt idx="20">
                  <c:v>119.34135623424952</c:v>
                </c:pt>
                <c:pt idx="21">
                  <c:v>119.12097928040764</c:v>
                </c:pt>
                <c:pt idx="22">
                  <c:v>120.70553917089498</c:v>
                </c:pt>
                <c:pt idx="23">
                  <c:v>123.13013110484083</c:v>
                </c:pt>
                <c:pt idx="24">
                  <c:v>124.53236249493024</c:v>
                </c:pt>
                <c:pt idx="25">
                  <c:v>122.42293525212544</c:v>
                </c:pt>
                <c:pt idx="26">
                  <c:v>126.57277514882185</c:v>
                </c:pt>
                <c:pt idx="27">
                  <c:v>127.6415926574646</c:v>
                </c:pt>
                <c:pt idx="28">
                  <c:v>124.80607225374457</c:v>
                </c:pt>
                <c:pt idx="29">
                  <c:v>128.97298299590969</c:v>
                </c:pt>
                <c:pt idx="30">
                  <c:v>127.24491919496332</c:v>
                </c:pt>
                <c:pt idx="31">
                  <c:v>126.12606355684535</c:v>
                </c:pt>
                <c:pt idx="32">
                  <c:v>128.1265394358106</c:v>
                </c:pt>
                <c:pt idx="33">
                  <c:v>132.91136185401135</c:v>
                </c:pt>
                <c:pt idx="34">
                  <c:v>134.56901559483077</c:v>
                </c:pt>
                <c:pt idx="35">
                  <c:v>133.0401277233311</c:v>
                </c:pt>
                <c:pt idx="36">
                  <c:v>134.23802647030999</c:v>
                </c:pt>
                <c:pt idx="37">
                  <c:v>136.10939384161372</c:v>
                </c:pt>
                <c:pt idx="38">
                  <c:v>137.24852823679603</c:v>
                </c:pt>
                <c:pt idx="39">
                  <c:v>136.49554387299696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57-4CAC-8450-422D7A393FB0}"/>
            </c:ext>
          </c:extLst>
        </c:ser>
        <c:ser>
          <c:idx val="2"/>
          <c:order val="2"/>
          <c:tx>
            <c:strRef>
              <c:f>'Ряд 2'!$N$1</c:f>
              <c:strCache>
                <c:ptCount val="1"/>
                <c:pt idx="0">
                  <c:v>SMA-5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'Ряд 2'!$N$2:$N$41</c:f>
              <c:numCache>
                <c:formatCode>General</c:formatCode>
                <c:ptCount val="40"/>
                <c:pt idx="4">
                  <c:v>102.82592936670974</c:v>
                </c:pt>
                <c:pt idx="5">
                  <c:v>104.40134543230809</c:v>
                </c:pt>
                <c:pt idx="6">
                  <c:v>106.31501687342332</c:v>
                </c:pt>
                <c:pt idx="7">
                  <c:v>107.99152055855777</c:v>
                </c:pt>
                <c:pt idx="8">
                  <c:v>109.66554974544184</c:v>
                </c:pt>
                <c:pt idx="9">
                  <c:v>108.75262213415701</c:v>
                </c:pt>
                <c:pt idx="10">
                  <c:v>109.35102601816575</c:v>
                </c:pt>
                <c:pt idx="11">
                  <c:v>107.89083578049494</c:v>
                </c:pt>
                <c:pt idx="12">
                  <c:v>110.17432944291347</c:v>
                </c:pt>
                <c:pt idx="13">
                  <c:v>111.60980573684833</c:v>
                </c:pt>
                <c:pt idx="14">
                  <c:v>115.29201944792237</c:v>
                </c:pt>
                <c:pt idx="15">
                  <c:v>117.96895291222749</c:v>
                </c:pt>
                <c:pt idx="16">
                  <c:v>119.67736825436737</c:v>
                </c:pt>
                <c:pt idx="17">
                  <c:v>119.95139193104335</c:v>
                </c:pt>
                <c:pt idx="18">
                  <c:v>120.2710991635345</c:v>
                </c:pt>
                <c:pt idx="19">
                  <c:v>119.61398528735644</c:v>
                </c:pt>
                <c:pt idx="20">
                  <c:v>119.3437385834962</c:v>
                </c:pt>
                <c:pt idx="21">
                  <c:v>119.48345243079511</c:v>
                </c:pt>
                <c:pt idx="22">
                  <c:v>120.02352077352059</c:v>
                </c:pt>
                <c:pt idx="23">
                  <c:v>121.94026184636061</c:v>
                </c:pt>
                <c:pt idx="24">
                  <c:v>122.86977034097576</c:v>
                </c:pt>
                <c:pt idx="25">
                  <c:v>122.58109620575524</c:v>
                </c:pt>
                <c:pt idx="26">
                  <c:v>125.85069784052999</c:v>
                </c:pt>
                <c:pt idx="27">
                  <c:v>126.81470149337022</c:v>
                </c:pt>
                <c:pt idx="28">
                  <c:v>125.01687023474059</c:v>
                </c:pt>
                <c:pt idx="29">
                  <c:v>127.29099952366205</c:v>
                </c:pt>
                <c:pt idx="30">
                  <c:v>128.40406342531432</c:v>
                </c:pt>
                <c:pt idx="31">
                  <c:v>126.40743954833754</c:v>
                </c:pt>
                <c:pt idx="32">
                  <c:v>127.07778291209256</c:v>
                </c:pt>
                <c:pt idx="33">
                  <c:v>131.70260488898947</c:v>
                </c:pt>
                <c:pt idx="34">
                  <c:v>131.53419761903183</c:v>
                </c:pt>
                <c:pt idx="35">
                  <c:v>132.50234279577387</c:v>
                </c:pt>
                <c:pt idx="36">
                  <c:v>134.71205130092386</c:v>
                </c:pt>
                <c:pt idx="37">
                  <c:v>136.29550854684416</c:v>
                </c:pt>
                <c:pt idx="38">
                  <c:v>135.95164085998346</c:v>
                </c:pt>
                <c:pt idx="39">
                  <c:v>135.35506519141114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57-4CAC-8450-422D7A393FB0}"/>
            </c:ext>
          </c:extLst>
        </c:ser>
        <c:ser>
          <c:idx val="3"/>
          <c:order val="3"/>
          <c:tx>
            <c:strRef>
              <c:f>'Ряд 2'!$L$1</c:f>
              <c:strCache>
                <c:ptCount val="1"/>
                <c:pt idx="0">
                  <c:v>SMA-4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'Ряд 2'!$L$2:$L$41</c:f>
              <c:numCache>
                <c:formatCode>General</c:formatCode>
                <c:ptCount val="40"/>
                <c:pt idx="3">
                  <c:v>100.79777360201285</c:v>
                </c:pt>
                <c:pt idx="4">
                  <c:v>104.76183027378609</c:v>
                </c:pt>
                <c:pt idx="5">
                  <c:v>103.70804285099646</c:v>
                </c:pt>
                <c:pt idx="6">
                  <c:v>107.80209977490792</c:v>
                </c:pt>
                <c:pt idx="7">
                  <c:v>109.84751878704529</c:v>
                </c:pt>
                <c:pt idx="8">
                  <c:v>109.34729907542797</c:v>
                </c:pt>
                <c:pt idx="9">
                  <c:v>110.20092615109726</c:v>
                </c:pt>
                <c:pt idx="10">
                  <c:v>107.50305428192452</c:v>
                </c:pt>
                <c:pt idx="11">
                  <c:v>107.67624380232938</c:v>
                </c:pt>
                <c:pt idx="12">
                  <c:v>110.48349340888487</c:v>
                </c:pt>
                <c:pt idx="13">
                  <c:v>112.9187785787921</c:v>
                </c:pt>
                <c:pt idx="14">
                  <c:v>117.62716793829306</c:v>
                </c:pt>
                <c:pt idx="15">
                  <c:v>120.10070069659021</c:v>
                </c:pt>
                <c:pt idx="16">
                  <c:v>119.55504231664676</c:v>
                </c:pt>
                <c:pt idx="17">
                  <c:v>120.91047615162861</c:v>
                </c:pt>
                <c:pt idx="18">
                  <c:v>119.14262822330727</c:v>
                </c:pt>
                <c:pt idx="19">
                  <c:v>119.68345840720421</c:v>
                </c:pt>
                <c:pt idx="20">
                  <c:v>119.68366360800124</c:v>
                </c:pt>
                <c:pt idx="21">
                  <c:v>118.97011794133647</c:v>
                </c:pt>
                <c:pt idx="22">
                  <c:v>120.60100316411122</c:v>
                </c:pt>
                <c:pt idx="23">
                  <c:v>122.05047392206251</c:v>
                </c:pt>
                <c:pt idx="24">
                  <c:v>124.09099810405368</c:v>
                </c:pt>
                <c:pt idx="25">
                  <c:v>123.55571832670137</c:v>
                </c:pt>
                <c:pt idx="26">
                  <c:v>126.25408927509821</c:v>
                </c:pt>
                <c:pt idx="27">
                  <c:v>126.69405272287321</c:v>
                </c:pt>
                <c:pt idx="28">
                  <c:v>124.73434878926858</c:v>
                </c:pt>
                <c:pt idx="29">
                  <c:v>129.97837725143719</c:v>
                </c:pt>
                <c:pt idx="30">
                  <c:v>126.74742530768181</c:v>
                </c:pt>
                <c:pt idx="31">
                  <c:v>125.74501184380736</c:v>
                </c:pt>
                <c:pt idx="32">
                  <c:v>129.27019356956316</c:v>
                </c:pt>
                <c:pt idx="33">
                  <c:v>130.24885549592787</c:v>
                </c:pt>
                <c:pt idx="34">
                  <c:v>133.8910449935841</c:v>
                </c:pt>
                <c:pt idx="35">
                  <c:v>134.36605436697721</c:v>
                </c:pt>
                <c:pt idx="36">
                  <c:v>135.28784732984647</c:v>
                </c:pt>
                <c:pt idx="37">
                  <c:v>135.01132314188152</c:v>
                </c:pt>
                <c:pt idx="38">
                  <c:v>135.77065954711736</c:v>
                </c:pt>
                <c:pt idx="39">
                  <c:v>137.45694798813071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357-4CAC-8450-422D7A393FB0}"/>
            </c:ext>
          </c:extLst>
        </c:ser>
        <c:ser>
          <c:idx val="4"/>
          <c:order val="4"/>
          <c:tx>
            <c:strRef>
              <c:f>'Ряд 2'!$J$1</c:f>
              <c:strCache>
                <c:ptCount val="1"/>
                <c:pt idx="0">
                  <c:v>SMA-3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'Ряд 2'!$J$2:$J$41</c:f>
              <c:numCache>
                <c:formatCode>General</c:formatCode>
                <c:ptCount val="40"/>
                <c:pt idx="2">
                  <c:v>100.87452225448123</c:v>
                </c:pt>
                <c:pt idx="3">
                  <c:v>102.70292288988237</c:v>
                </c:pt>
                <c:pt idx="4">
                  <c:v>103.95758844586327</c:v>
                </c:pt>
                <c:pt idx="5">
                  <c:v>104.821828712167</c:v>
                </c:pt>
                <c:pt idx="6">
                  <c:v>110.21362381834132</c:v>
                </c:pt>
                <c:pt idx="7">
                  <c:v>109.48384090756132</c:v>
                </c:pt>
                <c:pt idx="8">
                  <c:v>111.47659674510528</c:v>
                </c:pt>
                <c:pt idx="9">
                  <c:v>108.02026388041948</c:v>
                </c:pt>
                <c:pt idx="10">
                  <c:v>107.08767114484694</c:v>
                </c:pt>
                <c:pt idx="11">
                  <c:v>107.25576721009652</c:v>
                </c:pt>
                <c:pt idx="12">
                  <c:v>111.85335308882206</c:v>
                </c:pt>
                <c:pt idx="13">
                  <c:v>115.24122960957625</c:v>
                </c:pt>
                <c:pt idx="14">
                  <c:v>120.35556999279851</c:v>
                </c:pt>
                <c:pt idx="15">
                  <c:v>120.07871026037033</c:v>
                </c:pt>
                <c:pt idx="16">
                  <c:v>120.70170473929493</c:v>
                </c:pt>
                <c:pt idx="17">
                  <c:v>119.61897389402368</c:v>
                </c:pt>
                <c:pt idx="18">
                  <c:v>119.07814002842126</c:v>
                </c:pt>
                <c:pt idx="19">
                  <c:v>120.24993171444696</c:v>
                </c:pt>
                <c:pt idx="20">
                  <c:v>119.06595468112509</c:v>
                </c:pt>
                <c:pt idx="21">
                  <c:v>119.38896018472927</c:v>
                </c:pt>
                <c:pt idx="22">
                  <c:v>120.30153303763062</c:v>
                </c:pt>
                <c:pt idx="23">
                  <c:v>123.40567879986197</c:v>
                </c:pt>
                <c:pt idx="24">
                  <c:v>125.89379489808135</c:v>
                </c:pt>
                <c:pt idx="25">
                  <c:v>123.32858040151613</c:v>
                </c:pt>
                <c:pt idx="26">
                  <c:v>125.90635350834486</c:v>
                </c:pt>
                <c:pt idx="27">
                  <c:v>126.87641829162136</c:v>
                </c:pt>
                <c:pt idx="28">
                  <c:v>127.4653021815043</c:v>
                </c:pt>
                <c:pt idx="29">
                  <c:v>128.29429770330145</c:v>
                </c:pt>
                <c:pt idx="30">
                  <c:v>125.97751695475633</c:v>
                </c:pt>
                <c:pt idx="31">
                  <c:v>128.22396903100642</c:v>
                </c:pt>
                <c:pt idx="32">
                  <c:v>126.52105727233891</c:v>
                </c:pt>
                <c:pt idx="33">
                  <c:v>132.96287128762955</c:v>
                </c:pt>
                <c:pt idx="34">
                  <c:v>136.83889448779198</c:v>
                </c:pt>
                <c:pt idx="35">
                  <c:v>135.01845009422513</c:v>
                </c:pt>
                <c:pt idx="36">
                  <c:v>133.23971305089702</c:v>
                </c:pt>
                <c:pt idx="37">
                  <c:v>134.45657548535942</c:v>
                </c:pt>
                <c:pt idx="38">
                  <c:v>138.71170139464553</c:v>
                </c:pt>
                <c:pt idx="39">
                  <c:v>137.91058430527076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357-4CAC-8450-422D7A393FB0}"/>
            </c:ext>
          </c:extLst>
        </c:ser>
        <c:ser>
          <c:idx val="5"/>
          <c:order val="5"/>
          <c:tx>
            <c:strRef>
              <c:f>'Ряд 2'!$H$1</c:f>
              <c:strCache>
                <c:ptCount val="1"/>
                <c:pt idx="0">
                  <c:v>Ряд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'Ряд 2'!$H$2:$H$41</c:f>
              <c:numCache>
                <c:formatCode>General</c:formatCode>
                <c:ptCount val="40"/>
                <c:pt idx="0">
                  <c:v>95.082325738404322</c:v>
                </c:pt>
                <c:pt idx="1">
                  <c:v>107.17455575755456</c:v>
                </c:pt>
                <c:pt idx="2">
                  <c:v>100.36668526748484</c:v>
                </c:pt>
                <c:pt idx="3">
                  <c:v>100.56752764460772</c:v>
                </c:pt>
                <c:pt idx="4">
                  <c:v>110.93855242549724</c:v>
                </c:pt>
                <c:pt idx="5">
                  <c:v>102.95940606639606</c:v>
                </c:pt>
                <c:pt idx="6">
                  <c:v>116.74291296313068</c:v>
                </c:pt>
                <c:pt idx="7">
                  <c:v>108.74920369315721</c:v>
                </c:pt>
                <c:pt idx="8">
                  <c:v>108.93767357902797</c:v>
                </c:pt>
                <c:pt idx="9">
                  <c:v>106.37391436907322</c:v>
                </c:pt>
                <c:pt idx="10">
                  <c:v>105.95142548643965</c:v>
                </c:pt>
                <c:pt idx="11">
                  <c:v>109.44196177477669</c:v>
                </c:pt>
                <c:pt idx="12">
                  <c:v>120.16667200524986</c:v>
                </c:pt>
                <c:pt idx="13">
                  <c:v>116.11505504870222</c:v>
                </c:pt>
                <c:pt idx="14">
                  <c:v>124.78498292444345</c:v>
                </c:pt>
                <c:pt idx="15">
                  <c:v>119.33609280796531</c:v>
                </c:pt>
                <c:pt idx="16">
                  <c:v>117.98403848547602</c:v>
                </c:pt>
                <c:pt idx="17">
                  <c:v>121.53679038862971</c:v>
                </c:pt>
                <c:pt idx="18">
                  <c:v>117.71359121115805</c:v>
                </c:pt>
                <c:pt idx="19">
                  <c:v>121.49941354355309</c:v>
                </c:pt>
                <c:pt idx="20">
                  <c:v>117.98485928866411</c:v>
                </c:pt>
                <c:pt idx="21">
                  <c:v>118.68260772197063</c:v>
                </c:pt>
                <c:pt idx="22">
                  <c:v>124.23713210225709</c:v>
                </c:pt>
                <c:pt idx="23">
                  <c:v>127.29729657535819</c:v>
                </c:pt>
                <c:pt idx="24">
                  <c:v>126.14695601662879</c:v>
                </c:pt>
                <c:pt idx="25">
                  <c:v>116.54148861256141</c:v>
                </c:pt>
                <c:pt idx="26">
                  <c:v>135.03061589584442</c:v>
                </c:pt>
                <c:pt idx="27">
                  <c:v>129.05715036645827</c:v>
                </c:pt>
                <c:pt idx="28">
                  <c:v>118.30814028221022</c:v>
                </c:pt>
                <c:pt idx="29">
                  <c:v>137.51760246123587</c:v>
                </c:pt>
                <c:pt idx="30">
                  <c:v>122.1068081208229</c:v>
                </c:pt>
                <c:pt idx="31">
                  <c:v>125.04749651096046</c:v>
                </c:pt>
                <c:pt idx="32">
                  <c:v>132.40886718523339</c:v>
                </c:pt>
                <c:pt idx="33">
                  <c:v>141.43225016669479</c:v>
                </c:pt>
                <c:pt idx="34">
                  <c:v>136.67556611144772</c:v>
                </c:pt>
                <c:pt idx="35">
                  <c:v>126.9475340045329</c:v>
                </c:pt>
                <c:pt idx="36">
                  <c:v>136.09603903671047</c:v>
                </c:pt>
                <c:pt idx="37">
                  <c:v>140.32615341483498</c:v>
                </c:pt>
                <c:pt idx="38">
                  <c:v>139.71291173239112</c:v>
                </c:pt>
                <c:pt idx="39">
                  <c:v>133.69268776858618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357-4CAC-8450-422D7A393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2545064"/>
        <c:axId val="410888360"/>
      </c:lineChart>
      <c:catAx>
        <c:axId val="1582545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888360"/>
        <c:crosses val="autoZero"/>
        <c:auto val="1"/>
        <c:lblAlgn val="ctr"/>
        <c:lblOffset val="100"/>
        <c:noMultiLvlLbl val="0"/>
      </c:catAx>
      <c:valAx>
        <c:axId val="41088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545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z-Cyrl-AZ"/>
              <a:t>Остатки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'Ряд 2'!$T$1</c:f>
              <c:strCache>
                <c:ptCount val="1"/>
                <c:pt idx="0">
                  <c:v>Остаток SMA-3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'Ряд 2'!$T$2:$T$41</c:f>
              <c:numCache>
                <c:formatCode>General</c:formatCode>
                <c:ptCount val="40"/>
                <c:pt idx="2">
                  <c:v>-0.50783698699639501</c:v>
                </c:pt>
                <c:pt idx="3">
                  <c:v>-2.1353952452746512</c:v>
                </c:pt>
                <c:pt idx="4">
                  <c:v>6.9809639796339695</c:v>
                </c:pt>
                <c:pt idx="5">
                  <c:v>-1.8624226457709483</c:v>
                </c:pt>
                <c:pt idx="6">
                  <c:v>6.5292891447893595</c:v>
                </c:pt>
                <c:pt idx="7">
                  <c:v>-0.73463721440410268</c:v>
                </c:pt>
                <c:pt idx="8">
                  <c:v>-2.5389231660773106</c:v>
                </c:pt>
                <c:pt idx="9">
                  <c:v>-1.6463495113462585</c:v>
                </c:pt>
                <c:pt idx="10">
                  <c:v>-1.1362456584072902</c:v>
                </c:pt>
                <c:pt idx="11">
                  <c:v>2.1861945646801644</c:v>
                </c:pt>
                <c:pt idx="12">
                  <c:v>8.3133189164278036</c:v>
                </c:pt>
                <c:pt idx="13">
                  <c:v>0.87382543912596589</c:v>
                </c:pt>
                <c:pt idx="14">
                  <c:v>4.4294129316449471</c:v>
                </c:pt>
                <c:pt idx="15">
                  <c:v>-0.74261745240501398</c:v>
                </c:pt>
                <c:pt idx="16">
                  <c:v>-2.7176662538189049</c:v>
                </c:pt>
                <c:pt idx="17">
                  <c:v>1.9178164946060292</c:v>
                </c:pt>
                <c:pt idx="18">
                  <c:v>-1.3645488172632128</c:v>
                </c:pt>
                <c:pt idx="19">
                  <c:v>1.2494818291061307</c:v>
                </c:pt>
                <c:pt idx="20">
                  <c:v>-1.0810953924609805</c:v>
                </c:pt>
                <c:pt idx="21">
                  <c:v>-0.70635246275864461</c:v>
                </c:pt>
                <c:pt idx="22">
                  <c:v>3.9355990646264729</c:v>
                </c:pt>
                <c:pt idx="23">
                  <c:v>3.8916177754962149</c:v>
                </c:pt>
                <c:pt idx="24">
                  <c:v>0.25316111854743895</c:v>
                </c:pt>
                <c:pt idx="25">
                  <c:v>-6.7870917889547258</c:v>
                </c:pt>
                <c:pt idx="26">
                  <c:v>9.1242623874995559</c:v>
                </c:pt>
                <c:pt idx="27">
                  <c:v>2.1807320748369108</c:v>
                </c:pt>
                <c:pt idx="28">
                  <c:v>-9.1571618992940813</c:v>
                </c:pt>
                <c:pt idx="29">
                  <c:v>9.2233047579344145</c:v>
                </c:pt>
                <c:pt idx="30">
                  <c:v>-3.8707088339334206</c:v>
                </c:pt>
                <c:pt idx="31">
                  <c:v>-3.1764725200459623</c:v>
                </c:pt>
                <c:pt idx="32">
                  <c:v>5.8878099128944825</c:v>
                </c:pt>
                <c:pt idx="33">
                  <c:v>8.469378879065232</c:v>
                </c:pt>
                <c:pt idx="34">
                  <c:v>-0.16332837634425346</c:v>
                </c:pt>
                <c:pt idx="35">
                  <c:v>-8.0709160896922327</c:v>
                </c:pt>
                <c:pt idx="36">
                  <c:v>2.8563259858134415</c:v>
                </c:pt>
                <c:pt idx="37">
                  <c:v>5.8695779294755539</c:v>
                </c:pt>
                <c:pt idx="38">
                  <c:v>1.0012103377455901</c:v>
                </c:pt>
                <c:pt idx="39">
                  <c:v>-4.2178965366845773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A1-4F80-86F0-3102A89259D2}"/>
            </c:ext>
          </c:extLst>
        </c:ser>
        <c:ser>
          <c:idx val="1"/>
          <c:order val="1"/>
          <c:tx>
            <c:strRef>
              <c:f>'Ряд 2'!$U$1</c:f>
              <c:strCache>
                <c:ptCount val="1"/>
                <c:pt idx="0">
                  <c:v>Остаток SMA-4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'Ряд 2'!$U$2:$U$41</c:f>
              <c:numCache>
                <c:formatCode>General</c:formatCode>
                <c:ptCount val="40"/>
                <c:pt idx="3">
                  <c:v>-0.23024595740513121</c:v>
                </c:pt>
                <c:pt idx="4">
                  <c:v>6.1767221517111466</c:v>
                </c:pt>
                <c:pt idx="5">
                  <c:v>-0.74863678460040717</c:v>
                </c:pt>
                <c:pt idx="6">
                  <c:v>8.9408131882227622</c:v>
                </c:pt>
                <c:pt idx="7">
                  <c:v>-1.0983150938880755</c:v>
                </c:pt>
                <c:pt idx="8">
                  <c:v>-0.40962549639999679</c:v>
                </c:pt>
                <c:pt idx="9">
                  <c:v>-3.8270117820240444</c:v>
                </c:pt>
                <c:pt idx="10">
                  <c:v>-1.5516287954848735</c:v>
                </c:pt>
                <c:pt idx="11">
                  <c:v>1.7657179724473053</c:v>
                </c:pt>
                <c:pt idx="12">
                  <c:v>9.6831785963649963</c:v>
                </c:pt>
                <c:pt idx="13">
                  <c:v>3.1962764699101172</c:v>
                </c:pt>
                <c:pt idx="14">
                  <c:v>7.1578149861503988</c:v>
                </c:pt>
                <c:pt idx="15">
                  <c:v>-0.76460788862489437</c:v>
                </c:pt>
                <c:pt idx="16">
                  <c:v>-1.5710038311707422</c:v>
                </c:pt>
                <c:pt idx="17">
                  <c:v>0.62631423700109679</c:v>
                </c:pt>
                <c:pt idx="18">
                  <c:v>-1.4290370121492231</c:v>
                </c:pt>
                <c:pt idx="19">
                  <c:v>1.815955136348876</c:v>
                </c:pt>
                <c:pt idx="20">
                  <c:v>-1.6988043193371283</c:v>
                </c:pt>
                <c:pt idx="21">
                  <c:v>-0.28751021936584209</c:v>
                </c:pt>
                <c:pt idx="22">
                  <c:v>3.6361289381458732</c:v>
                </c:pt>
                <c:pt idx="23">
                  <c:v>5.2468226532956805</c:v>
                </c:pt>
                <c:pt idx="24">
                  <c:v>2.05595791257511</c:v>
                </c:pt>
                <c:pt idx="25">
                  <c:v>-7.0142297141399581</c:v>
                </c:pt>
                <c:pt idx="26">
                  <c:v>8.7765266207462105</c:v>
                </c:pt>
                <c:pt idx="27">
                  <c:v>2.3630976435850641</c:v>
                </c:pt>
                <c:pt idx="28">
                  <c:v>-6.4262085070583623</c:v>
                </c:pt>
                <c:pt idx="29">
                  <c:v>7.5392252097986727</c:v>
                </c:pt>
                <c:pt idx="30">
                  <c:v>-4.6406171868589041</c:v>
                </c:pt>
                <c:pt idx="31">
                  <c:v>-0.69751533284690481</c:v>
                </c:pt>
                <c:pt idx="32">
                  <c:v>3.1386736156702284</c:v>
                </c:pt>
                <c:pt idx="33">
                  <c:v>11.183394670766916</c:v>
                </c:pt>
                <c:pt idx="34">
                  <c:v>2.7845211178636191</c:v>
                </c:pt>
                <c:pt idx="35">
                  <c:v>-7.4185203624443119</c:v>
                </c:pt>
                <c:pt idx="36">
                  <c:v>0.80819170686399389</c:v>
                </c:pt>
                <c:pt idx="37">
                  <c:v>5.3148302729534578</c:v>
                </c:pt>
                <c:pt idx="38">
                  <c:v>3.9422521852737589</c:v>
                </c:pt>
                <c:pt idx="39">
                  <c:v>-3.7642602195445249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A1-4F80-86F0-3102A89259D2}"/>
            </c:ext>
          </c:extLst>
        </c:ser>
        <c:ser>
          <c:idx val="2"/>
          <c:order val="2"/>
          <c:tx>
            <c:strRef>
              <c:f>'Ряд 2'!$V$1</c:f>
              <c:strCache>
                <c:ptCount val="1"/>
                <c:pt idx="0">
                  <c:v>Остаток SMA-5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'Ряд 2'!$V$2:$V$41</c:f>
              <c:numCache>
                <c:formatCode>General</c:formatCode>
                <c:ptCount val="40"/>
                <c:pt idx="5">
                  <c:v>8.1126230587874915</c:v>
                </c:pt>
                <c:pt idx="6">
                  <c:v>-1.4419393659120345</c:v>
                </c:pt>
                <c:pt idx="7">
                  <c:v>10.42789608970736</c:v>
                </c:pt>
                <c:pt idx="8">
                  <c:v>0.75768313459944636</c:v>
                </c:pt>
                <c:pt idx="9">
                  <c:v>-0.72787616641386421</c:v>
                </c:pt>
                <c:pt idx="10">
                  <c:v>-2.3787077650837887</c:v>
                </c:pt>
                <c:pt idx="11">
                  <c:v>-3.399600531726108</c:v>
                </c:pt>
                <c:pt idx="12">
                  <c:v>1.5511259942817475</c:v>
                </c:pt>
                <c:pt idx="13">
                  <c:v>9.9923425623363897</c:v>
                </c:pt>
                <c:pt idx="14">
                  <c:v>4.5052493118538877</c:v>
                </c:pt>
                <c:pt idx="15">
                  <c:v>9.4929634765210835</c:v>
                </c:pt>
                <c:pt idx="16">
                  <c:v>1.3671398957378216</c:v>
                </c:pt>
                <c:pt idx="17">
                  <c:v>-1.6933297688913456</c:v>
                </c:pt>
                <c:pt idx="18">
                  <c:v>1.5853984575863649</c:v>
                </c:pt>
                <c:pt idx="19">
                  <c:v>-2.5575079523764543</c:v>
                </c:pt>
                <c:pt idx="20">
                  <c:v>1.8854282561966471</c:v>
                </c:pt>
                <c:pt idx="21">
                  <c:v>-1.3588792948320929</c:v>
                </c:pt>
                <c:pt idx="22">
                  <c:v>-0.800844708824485</c:v>
                </c:pt>
                <c:pt idx="23">
                  <c:v>4.2136113287365049</c:v>
                </c:pt>
                <c:pt idx="24">
                  <c:v>5.3570347289975757</c:v>
                </c:pt>
                <c:pt idx="25">
                  <c:v>3.2771856756530298</c:v>
                </c:pt>
                <c:pt idx="26">
                  <c:v>-6.0396075931938356</c:v>
                </c:pt>
                <c:pt idx="27">
                  <c:v>9.1799180553144311</c:v>
                </c:pt>
                <c:pt idx="28">
                  <c:v>2.2424488730880512</c:v>
                </c:pt>
                <c:pt idx="29">
                  <c:v>-6.7087299525303763</c:v>
                </c:pt>
                <c:pt idx="30">
                  <c:v>10.226602937573816</c:v>
                </c:pt>
                <c:pt idx="31">
                  <c:v>-6.297255304491415</c:v>
                </c:pt>
                <c:pt idx="32">
                  <c:v>-1.3599430373770787</c:v>
                </c:pt>
                <c:pt idx="33">
                  <c:v>5.3310842731408314</c:v>
                </c:pt>
                <c:pt idx="34">
                  <c:v>9.7296452777053162</c:v>
                </c:pt>
                <c:pt idx="35">
                  <c:v>5.1413684924158929</c:v>
                </c:pt>
                <c:pt idx="36">
                  <c:v>-5.5548087912409727</c:v>
                </c:pt>
                <c:pt idx="37">
                  <c:v>1.3839877357866044</c:v>
                </c:pt>
                <c:pt idx="38">
                  <c:v>4.0306448679908158</c:v>
                </c:pt>
                <c:pt idx="39">
                  <c:v>3.761270872407664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A1-4F80-86F0-3102A89259D2}"/>
            </c:ext>
          </c:extLst>
        </c:ser>
        <c:ser>
          <c:idx val="3"/>
          <c:order val="3"/>
          <c:tx>
            <c:strRef>
              <c:f>'Ряд 2'!$W$1</c:f>
              <c:strCache>
                <c:ptCount val="1"/>
                <c:pt idx="0">
                  <c:v>Остаток WMA-3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'Ряд 2'!$W$2:$W$41</c:f>
              <c:numCache>
                <c:formatCode>General</c:formatCode>
                <c:ptCount val="40"/>
                <c:pt idx="4">
                  <c:v>6.4389280413715682</c:v>
                </c:pt>
                <c:pt idx="5">
                  <c:v>-1.584710550958377</c:v>
                </c:pt>
                <c:pt idx="6">
                  <c:v>8.0849405021687062</c:v>
                </c:pt>
                <c:pt idx="7">
                  <c:v>-0.72016437438273329</c:v>
                </c:pt>
                <c:pt idx="8">
                  <c:v>-0.84707882866869966</c:v>
                </c:pt>
                <c:pt idx="9">
                  <c:v>-2.3136262465005899</c:v>
                </c:pt>
                <c:pt idx="10">
                  <c:v>-1.8023829132283709</c:v>
                </c:pt>
                <c:pt idx="11">
                  <c:v>1.6578414562383585</c:v>
                </c:pt>
                <c:pt idx="12">
                  <c:v>8.2906062784599186</c:v>
                </c:pt>
                <c:pt idx="13">
                  <c:v>2.2587474533160048</c:v>
                </c:pt>
                <c:pt idx="14">
                  <c:v>6.5369495998588718</c:v>
                </c:pt>
                <c:pt idx="15">
                  <c:v>-0.25996496996691576</c:v>
                </c:pt>
                <c:pt idx="16">
                  <c:v>-1.6170478168723861</c:v>
                </c:pt>
                <c:pt idx="17">
                  <c:v>1.3158967081938471</c:v>
                </c:pt>
                <c:pt idx="18">
                  <c:v>-1.7613688959826987</c:v>
                </c:pt>
                <c:pt idx="19">
                  <c:v>1.6150153097394622</c:v>
                </c:pt>
                <c:pt idx="20">
                  <c:v>-1.3564969455854055</c:v>
                </c:pt>
                <c:pt idx="21">
                  <c:v>-0.43837155843701225</c:v>
                </c:pt>
                <c:pt idx="22">
                  <c:v>3.5315929313621126</c:v>
                </c:pt>
                <c:pt idx="23">
                  <c:v>4.1671654705173609</c:v>
                </c:pt>
                <c:pt idx="24">
                  <c:v>1.6145935216985521</c:v>
                </c:pt>
                <c:pt idx="25">
                  <c:v>-5.8814466395640324</c:v>
                </c:pt>
                <c:pt idx="26">
                  <c:v>8.4578407470225727</c:v>
                </c:pt>
                <c:pt idx="27">
                  <c:v>1.4155577089936742</c:v>
                </c:pt>
                <c:pt idx="28">
                  <c:v>-6.4979319715343564</c:v>
                </c:pt>
                <c:pt idx="29">
                  <c:v>8.5446194653261784</c:v>
                </c:pt>
                <c:pt idx="30">
                  <c:v>-5.1381110741404115</c:v>
                </c:pt>
                <c:pt idx="31">
                  <c:v>-1.0785670458848955</c:v>
                </c:pt>
                <c:pt idx="32">
                  <c:v>4.2823277494227909</c:v>
                </c:pt>
                <c:pt idx="33">
                  <c:v>8.5208883126834394</c:v>
                </c:pt>
                <c:pt idx="34">
                  <c:v>2.1065505166169487</c:v>
                </c:pt>
                <c:pt idx="35">
                  <c:v>-6.0925937187981987</c:v>
                </c:pt>
                <c:pt idx="36">
                  <c:v>1.8580125664004754</c:v>
                </c:pt>
                <c:pt idx="37">
                  <c:v>4.2167595732212533</c:v>
                </c:pt>
                <c:pt idx="38">
                  <c:v>2.4643834955950865</c:v>
                </c:pt>
                <c:pt idx="39">
                  <c:v>-2.8028561044107789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6A1-4F80-86F0-3102A89259D2}"/>
            </c:ext>
          </c:extLst>
        </c:ser>
        <c:ser>
          <c:idx val="4"/>
          <c:order val="4"/>
          <c:tx>
            <c:strRef>
              <c:f>'Ряд 2'!$X$1</c:f>
              <c:strCache>
                <c:ptCount val="1"/>
                <c:pt idx="0">
                  <c:v>Остаток SMM-5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'Ряд 2'!$X$2:$X$41</c:f>
              <c:numCache>
                <c:formatCode>General</c:formatCode>
                <c:ptCount val="40"/>
                <c:pt idx="2">
                  <c:v>-0.200842377122882</c:v>
                </c:pt>
                <c:pt idx="3">
                  <c:v>-2.3918784217883342</c:v>
                </c:pt>
                <c:pt idx="4">
                  <c:v>7.9791463591011791</c:v>
                </c:pt>
                <c:pt idx="5">
                  <c:v>-5.7897976267611568</c:v>
                </c:pt>
                <c:pt idx="6">
                  <c:v>7.8052393841027055</c:v>
                </c:pt>
                <c:pt idx="7">
                  <c:v>0</c:v>
                </c:pt>
                <c:pt idx="8">
                  <c:v>0.18846988587075941</c:v>
                </c:pt>
                <c:pt idx="9">
                  <c:v>-2.3752893240839938</c:v>
                </c:pt>
                <c:pt idx="10">
                  <c:v>-2.9862480925883261</c:v>
                </c:pt>
                <c:pt idx="11">
                  <c:v>0</c:v>
                </c:pt>
                <c:pt idx="12">
                  <c:v>4.0516169565476474</c:v>
                </c:pt>
                <c:pt idx="13">
                  <c:v>-3.2210377592630977</c:v>
                </c:pt>
                <c:pt idx="14">
                  <c:v>5.4488901164781396</c:v>
                </c:pt>
                <c:pt idx="15">
                  <c:v>0</c:v>
                </c:pt>
                <c:pt idx="16">
                  <c:v>-1.3520543224892947</c:v>
                </c:pt>
                <c:pt idx="17">
                  <c:v>2.2006975806643965</c:v>
                </c:pt>
                <c:pt idx="18">
                  <c:v>-0.27126807750606474</c:v>
                </c:pt>
                <c:pt idx="19">
                  <c:v>2.816805821582463</c:v>
                </c:pt>
                <c:pt idx="20">
                  <c:v>-0.69774843330651493</c:v>
                </c:pt>
                <c:pt idx="21">
                  <c:v>-2.816805821582463</c:v>
                </c:pt>
                <c:pt idx="22">
                  <c:v>0</c:v>
                </c:pt>
                <c:pt idx="23">
                  <c:v>3.0601644731010964</c:v>
                </c:pt>
                <c:pt idx="24">
                  <c:v>0</c:v>
                </c:pt>
                <c:pt idx="25">
                  <c:v>-10.75580796279678</c:v>
                </c:pt>
                <c:pt idx="26">
                  <c:v>8.8836598792156281</c:v>
                </c:pt>
                <c:pt idx="27">
                  <c:v>0</c:v>
                </c:pt>
                <c:pt idx="28">
                  <c:v>-10.749010084248056</c:v>
                </c:pt>
                <c:pt idx="29">
                  <c:v>12.470105950275411</c:v>
                </c:pt>
                <c:pt idx="30">
                  <c:v>-2.9406883901375522</c:v>
                </c:pt>
                <c:pt idx="31">
                  <c:v>-7.3613706742729335</c:v>
                </c:pt>
                <c:pt idx="32">
                  <c:v>0</c:v>
                </c:pt>
                <c:pt idx="33">
                  <c:v>9.0233829814613955</c:v>
                </c:pt>
                <c:pt idx="34">
                  <c:v>0.57952707473725695</c:v>
                </c:pt>
                <c:pt idx="35">
                  <c:v>-9.7280321069148243</c:v>
                </c:pt>
                <c:pt idx="36">
                  <c:v>-0.57952707473725695</c:v>
                </c:pt>
                <c:pt idx="37">
                  <c:v>4.2301143781245116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6A1-4F80-86F0-3102A8925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2946040"/>
        <c:axId val="1527419143"/>
      </c:lineChart>
      <c:catAx>
        <c:axId val="1452946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419143"/>
        <c:crosses val="autoZero"/>
        <c:auto val="1"/>
        <c:lblAlgn val="ctr"/>
        <c:lblOffset val="100"/>
        <c:noMultiLvlLbl val="0"/>
      </c:catAx>
      <c:valAx>
        <c:axId val="1527419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946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z-Cyrl-AZ"/>
              <a:t>Остатки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'Ряд 3'!$T$1</c:f>
              <c:strCache>
                <c:ptCount val="1"/>
                <c:pt idx="0">
                  <c:v>Остаток SMA-3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'Ряд 3'!$T$2:$T$41</c:f>
              <c:numCache>
                <c:formatCode>General</c:formatCode>
                <c:ptCount val="40"/>
                <c:pt idx="2">
                  <c:v>-3.3261073151147826</c:v>
                </c:pt>
                <c:pt idx="3">
                  <c:v>-8.8599912970665713</c:v>
                </c:pt>
                <c:pt idx="4">
                  <c:v>-1.1190311266037298</c:v>
                </c:pt>
                <c:pt idx="5">
                  <c:v>2.7223957568539703</c:v>
                </c:pt>
                <c:pt idx="6">
                  <c:v>-1.497708482135792</c:v>
                </c:pt>
                <c:pt idx="7">
                  <c:v>-5.4507220334493525</c:v>
                </c:pt>
                <c:pt idx="8">
                  <c:v>-2.1215730577309984</c:v>
                </c:pt>
                <c:pt idx="9">
                  <c:v>10.687856984939344</c:v>
                </c:pt>
                <c:pt idx="10">
                  <c:v>6.3554909027232043E-2</c:v>
                </c:pt>
                <c:pt idx="11">
                  <c:v>-1.1511690868665028</c:v>
                </c:pt>
                <c:pt idx="12">
                  <c:v>-0.38336544986155729</c:v>
                </c:pt>
                <c:pt idx="13">
                  <c:v>-9.7034546320704322</c:v>
                </c:pt>
                <c:pt idx="14">
                  <c:v>2.6569837082629704</c:v>
                </c:pt>
                <c:pt idx="15">
                  <c:v>0.87649022835286416</c:v>
                </c:pt>
                <c:pt idx="16">
                  <c:v>1.9739913633060695</c:v>
                </c:pt>
                <c:pt idx="17">
                  <c:v>-6.562474620574946</c:v>
                </c:pt>
                <c:pt idx="18">
                  <c:v>-2.9458102233376877</c:v>
                </c:pt>
                <c:pt idx="19">
                  <c:v>6.0220635538966008</c:v>
                </c:pt>
                <c:pt idx="20">
                  <c:v>0</c:v>
                </c:pt>
                <c:pt idx="21">
                  <c:v>192.29810601740286</c:v>
                </c:pt>
                <c:pt idx="22">
                  <c:v>189.86751945327893</c:v>
                </c:pt>
                <c:pt idx="23">
                  <c:v>-5.0464513547533159</c:v>
                </c:pt>
                <c:pt idx="24">
                  <c:v>2.5564738575160533</c:v>
                </c:pt>
                <c:pt idx="25">
                  <c:v>-3.3573291365341902</c:v>
                </c:pt>
                <c:pt idx="26">
                  <c:v>-0.89727177558066273</c:v>
                </c:pt>
                <c:pt idx="27">
                  <c:v>-2.0490319054528925</c:v>
                </c:pt>
                <c:pt idx="28">
                  <c:v>2.9612135422963064</c:v>
                </c:pt>
                <c:pt idx="29">
                  <c:v>279.73686726999335</c:v>
                </c:pt>
                <c:pt idx="30">
                  <c:v>-137.45499216089311</c:v>
                </c:pt>
                <c:pt idx="31">
                  <c:v>-140.80766931911145</c:v>
                </c:pt>
                <c:pt idx="32">
                  <c:v>-6.1454143297524411</c:v>
                </c:pt>
                <c:pt idx="33">
                  <c:v>-3.098021984390968</c:v>
                </c:pt>
                <c:pt idx="34">
                  <c:v>0.20579923083232643</c:v>
                </c:pt>
                <c:pt idx="35">
                  <c:v>-2.8543052989354223</c:v>
                </c:pt>
                <c:pt idx="36">
                  <c:v>2.9316521258812926</c:v>
                </c:pt>
                <c:pt idx="37">
                  <c:v>-0.43546926417003817</c:v>
                </c:pt>
                <c:pt idx="38">
                  <c:v>-5.0531103728470654</c:v>
                </c:pt>
                <c:pt idx="39">
                  <c:v>3.3878232256233716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12-449C-8134-4F5648C1DCF6}"/>
            </c:ext>
          </c:extLst>
        </c:ser>
        <c:ser>
          <c:idx val="1"/>
          <c:order val="1"/>
          <c:tx>
            <c:strRef>
              <c:f>'Ряд 3'!$U$1</c:f>
              <c:strCache>
                <c:ptCount val="1"/>
                <c:pt idx="0">
                  <c:v>Остаток SMA-4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'Ряд 3'!$U$2:$U$41</c:f>
              <c:numCache>
                <c:formatCode>General</c:formatCode>
                <c:ptCount val="40"/>
                <c:pt idx="3">
                  <c:v>-12.101728205581338</c:v>
                </c:pt>
                <c:pt idx="4">
                  <c:v>-3.1003296306064954</c:v>
                </c:pt>
                <c:pt idx="5">
                  <c:v>0.45108996041120974</c:v>
                </c:pt>
                <c:pt idx="6">
                  <c:v>-0.28830687744428474</c:v>
                </c:pt>
                <c:pt idx="7">
                  <c:v>-6.0902918016900003</c:v>
                </c:pt>
                <c:pt idx="8">
                  <c:v>-3.9913059949903129</c:v>
                </c:pt>
                <c:pt idx="9">
                  <c:v>10.38429154971017</c:v>
                </c:pt>
                <c:pt idx="10">
                  <c:v>2.099656339855926</c:v>
                </c:pt>
                <c:pt idx="11">
                  <c:v>1.7107191584698853</c:v>
                </c:pt>
                <c:pt idx="12">
                  <c:v>-2.1261894345938686</c:v>
                </c:pt>
                <c:pt idx="13">
                  <c:v>-10.57250423875341</c:v>
                </c:pt>
                <c:pt idx="14">
                  <c:v>0.85400577342164752</c:v>
                </c:pt>
                <c:pt idx="15">
                  <c:v>-1.0870090856430181</c:v>
                </c:pt>
                <c:pt idx="16">
                  <c:v>4.4179813884041153</c:v>
                </c:pt>
                <c:pt idx="17">
                  <c:v>-7.782597284236985</c:v>
                </c:pt>
                <c:pt idx="18">
                  <c:v>-3.6043470633278503</c:v>
                </c:pt>
                <c:pt idx="19">
                  <c:v>3.9067093795787144</c:v>
                </c:pt>
                <c:pt idx="20">
                  <c:v>-434.4585862419396</c:v>
                </c:pt>
                <c:pt idx="21">
                  <c:v>145.21153596737852</c:v>
                </c:pt>
                <c:pt idx="22">
                  <c:v>139.91307078636135</c:v>
                </c:pt>
                <c:pt idx="23">
                  <c:v>138.87863617920712</c:v>
                </c:pt>
                <c:pt idx="24">
                  <c:v>0.8521962790166242</c:v>
                </c:pt>
                <c:pt idx="25">
                  <c:v>-4.1781572830047367</c:v>
                </c:pt>
                <c:pt idx="26">
                  <c:v>-0.4796712618580159</c:v>
                </c:pt>
                <c:pt idx="27">
                  <c:v>-3.9972775205913109</c:v>
                </c:pt>
                <c:pt idx="28">
                  <c:v>3.4567531504465876</c:v>
                </c:pt>
                <c:pt idx="29">
                  <c:v>314.42812229569665</c:v>
                </c:pt>
                <c:pt idx="30">
                  <c:v>-100.93782179799695</c:v>
                </c:pt>
                <c:pt idx="31">
                  <c:v>-106.12963597942425</c:v>
                </c:pt>
                <c:pt idx="32">
                  <c:v>-111.00014718092787</c:v>
                </c:pt>
                <c:pt idx="33">
                  <c:v>-5.3971378839570292</c:v>
                </c:pt>
                <c:pt idx="34">
                  <c:v>-1.697953785285506</c:v>
                </c:pt>
                <c:pt idx="35">
                  <c:v>-3.3695253896819679</c:v>
                </c:pt>
                <c:pt idx="36">
                  <c:v>2.919317073817993</c:v>
                </c:pt>
                <c:pt idx="37">
                  <c:v>-0.82118685179010953</c:v>
                </c:pt>
                <c:pt idx="38">
                  <c:v>-4.5013881444799324</c:v>
                </c:pt>
                <c:pt idx="39">
                  <c:v>2.1088614473671896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12-449C-8134-4F5648C1DCF6}"/>
            </c:ext>
          </c:extLst>
        </c:ser>
        <c:ser>
          <c:idx val="2"/>
          <c:order val="2"/>
          <c:tx>
            <c:strRef>
              <c:f>'Ряд 3'!$V$1</c:f>
              <c:strCache>
                <c:ptCount val="1"/>
                <c:pt idx="0">
                  <c:v>Остаток SMA-5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'Ряд 3'!$V$2:$V$41</c:f>
              <c:numCache>
                <c:formatCode>General</c:formatCode>
                <c:ptCount val="40"/>
                <c:pt idx="5">
                  <c:v>-5.9004077994587476</c:v>
                </c:pt>
                <c:pt idx="6">
                  <c:v>-1.1038761787635849</c:v>
                </c:pt>
                <c:pt idx="7">
                  <c:v>-2.1245719730947741</c:v>
                </c:pt>
                <c:pt idx="8">
                  <c:v>-5.5287899713827784</c:v>
                </c:pt>
                <c:pt idx="9">
                  <c:v>-4.7690488759155159</c:v>
                </c:pt>
                <c:pt idx="10">
                  <c:v>9.5807913032167278</c:v>
                </c:pt>
                <c:pt idx="11">
                  <c:v>1.996781080996314</c:v>
                </c:pt>
                <c:pt idx="12">
                  <c:v>3.4536482470308414</c:v>
                </c:pt>
                <c:pt idx="13">
                  <c:v>2.1575199368982112E-2</c:v>
                </c:pt>
                <c:pt idx="14">
                  <c:v>-12.671597042456156</c:v>
                </c:pt>
                <c:pt idx="15">
                  <c:v>0.21569980630337682</c:v>
                </c:pt>
                <c:pt idx="16">
                  <c:v>-2.6018587058922833</c:v>
                </c:pt>
                <c:pt idx="17">
                  <c:v>3.1417140297676696</c:v>
                </c:pt>
                <c:pt idx="18">
                  <c:v>-6.3462450831076751</c:v>
                </c:pt>
                <c:pt idx="19">
                  <c:v>-4.8207349984793382</c:v>
                </c:pt>
                <c:pt idx="20">
                  <c:v>3.6403271995584987</c:v>
                </c:pt>
                <c:pt idx="21">
                  <c:v>-465.11477533085656</c:v>
                </c:pt>
                <c:pt idx="22">
                  <c:v>117.31092964459148</c:v>
                </c:pt>
                <c:pt idx="23">
                  <c:v>111.57135279876596</c:v>
                </c:pt>
                <c:pt idx="24">
                  <c:v>108.17365299095351</c:v>
                </c:pt>
                <c:pt idx="25">
                  <c:v>116.04907939145275</c:v>
                </c:pt>
                <c:pt idx="26">
                  <c:v>-5.8201231646712586</c:v>
                </c:pt>
                <c:pt idx="27">
                  <c:v>-1.1683118631583227</c:v>
                </c:pt>
                <c:pt idx="28">
                  <c:v>-3.929682277652617</c:v>
                </c:pt>
                <c:pt idx="29">
                  <c:v>2.1286068683656083</c:v>
                </c:pt>
                <c:pt idx="30">
                  <c:v>335.78642880193001</c:v>
                </c:pt>
                <c:pt idx="31">
                  <c:v>-79.91400589730074</c:v>
                </c:pt>
                <c:pt idx="32">
                  <c:v>-83.991208754402265</c:v>
                </c:pt>
                <c:pt idx="33">
                  <c:v>-90.657730321239953</c:v>
                </c:pt>
                <c:pt idx="34">
                  <c:v>-89.640733357161182</c:v>
                </c:pt>
                <c:pt idx="35">
                  <c:v>-3.650443423957384</c:v>
                </c:pt>
                <c:pt idx="36">
                  <c:v>-5.1171628285550312</c:v>
                </c:pt>
                <c:pt idx="37">
                  <c:v>2.701762139475278</c:v>
                </c:pt>
                <c:pt idx="38">
                  <c:v>-0.88580068356008468</c:v>
                </c:pt>
                <c:pt idx="39">
                  <c:v>-5.1100547575413202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12-449C-8134-4F5648C1DCF6}"/>
            </c:ext>
          </c:extLst>
        </c:ser>
        <c:ser>
          <c:idx val="3"/>
          <c:order val="3"/>
          <c:tx>
            <c:strRef>
              <c:f>'Ряд 3'!$W$1</c:f>
              <c:strCache>
                <c:ptCount val="1"/>
                <c:pt idx="0">
                  <c:v>Остаток WMA-3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'Ряд 3'!$W$2:$W$41</c:f>
              <c:numCache>
                <c:formatCode>General</c:formatCode>
                <c:ptCount val="40"/>
                <c:pt idx="4">
                  <c:v>-2.7022821628848703</c:v>
                </c:pt>
                <c:pt idx="5">
                  <c:v>0.41151004170272643</c:v>
                </c:pt>
                <c:pt idx="6">
                  <c:v>-1.2917345165625562</c:v>
                </c:pt>
                <c:pt idx="7">
                  <c:v>-4.9986642500537499</c:v>
                </c:pt>
                <c:pt idx="8">
                  <c:v>-3.0697471217290797</c:v>
                </c:pt>
                <c:pt idx="9">
                  <c:v>9.1647992529169073</c:v>
                </c:pt>
                <c:pt idx="10">
                  <c:v>0.71232535286813459</c:v>
                </c:pt>
                <c:pt idx="11">
                  <c:v>1.5250009718244542</c:v>
                </c:pt>
                <c:pt idx="12">
                  <c:v>-0.74871521669159335</c:v>
                </c:pt>
                <c:pt idx="13">
                  <c:v>-9.8981115287988075</c:v>
                </c:pt>
                <c:pt idx="14">
                  <c:v>1.5538401497749987</c:v>
                </c:pt>
                <c:pt idx="15">
                  <c:v>-1.2556125561841327</c:v>
                </c:pt>
                <c:pt idx="16">
                  <c:v>2.954441427681715</c:v>
                </c:pt>
                <c:pt idx="17">
                  <c:v>-6.3266550770999856</c:v>
                </c:pt>
                <c:pt idx="18">
                  <c:v>-3.0401210253055524</c:v>
                </c:pt>
                <c:pt idx="19">
                  <c:v>4.0032946827048761</c:v>
                </c:pt>
                <c:pt idx="20">
                  <c:v>-387.41026674591427</c:v>
                </c:pt>
                <c:pt idx="21">
                  <c:v>155.02615722949059</c:v>
                </c:pt>
                <c:pt idx="22">
                  <c:v>112.09095070201272</c:v>
                </c:pt>
                <c:pt idx="23">
                  <c:v>71.769830070644431</c:v>
                </c:pt>
                <c:pt idx="24">
                  <c:v>39.833754447065807</c:v>
                </c:pt>
                <c:pt idx="25">
                  <c:v>-4.2675055066555672</c:v>
                </c:pt>
                <c:pt idx="26">
                  <c:v>-0.51561948239393018</c:v>
                </c:pt>
                <c:pt idx="27">
                  <c:v>-3.081136584812981</c:v>
                </c:pt>
                <c:pt idx="28">
                  <c:v>2.6674482451034436</c:v>
                </c:pt>
                <c:pt idx="29">
                  <c:v>279.47543452362549</c:v>
                </c:pt>
                <c:pt idx="30">
                  <c:v>-108.66712818856621</c:v>
                </c:pt>
                <c:pt idx="31">
                  <c:v>-84.729918986136568</c:v>
                </c:pt>
                <c:pt idx="32">
                  <c:v>-61.527867349419623</c:v>
                </c:pt>
                <c:pt idx="33">
                  <c:v>-32.00913691935537</c:v>
                </c:pt>
                <c:pt idx="34">
                  <c:v>-1.5728367309614413</c:v>
                </c:pt>
                <c:pt idx="35">
                  <c:v>-3.488355423247846</c:v>
                </c:pt>
                <c:pt idx="36">
                  <c:v>2.7151842289545556</c:v>
                </c:pt>
                <c:pt idx="37">
                  <c:v>-0.86978176971593513</c:v>
                </c:pt>
                <c:pt idx="38">
                  <c:v>-4.2854359386202745</c:v>
                </c:pt>
                <c:pt idx="39">
                  <c:v>2.6611994045623817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712-449C-8134-4F5648C1DCF6}"/>
            </c:ext>
          </c:extLst>
        </c:ser>
        <c:ser>
          <c:idx val="4"/>
          <c:order val="4"/>
          <c:tx>
            <c:strRef>
              <c:f>'Ряд 3'!$X$1</c:f>
              <c:strCache>
                <c:ptCount val="1"/>
                <c:pt idx="0">
                  <c:v>Остаток SMM-5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'Ряд 3'!$X$2:$X$41</c:f>
              <c:numCache>
                <c:formatCode>General</c:formatCode>
                <c:ptCount val="40"/>
                <c:pt idx="2">
                  <c:v>0</c:v>
                </c:pt>
                <c:pt idx="3">
                  <c:v>-6.446702863409925</c:v>
                </c:pt>
                <c:pt idx="4">
                  <c:v>0</c:v>
                </c:pt>
                <c:pt idx="5">
                  <c:v>3.106804926779688</c:v>
                </c:pt>
                <c:pt idx="6">
                  <c:v>0</c:v>
                </c:pt>
                <c:pt idx="7">
                  <c:v>-6.6226805867841989</c:v>
                </c:pt>
                <c:pt idx="8">
                  <c:v>-6.493699879988597</c:v>
                </c:pt>
                <c:pt idx="9">
                  <c:v>7.888315198464781</c:v>
                </c:pt>
                <c:pt idx="10">
                  <c:v>-0.53365380967396447</c:v>
                </c:pt>
                <c:pt idx="11">
                  <c:v>1.6837501592586506</c:v>
                </c:pt>
                <c:pt idx="12">
                  <c:v>0.53365380967396447</c:v>
                </c:pt>
                <c:pt idx="13">
                  <c:v>-10.842128996632624</c:v>
                </c:pt>
                <c:pt idx="14">
                  <c:v>0</c:v>
                </c:pt>
                <c:pt idx="15">
                  <c:v>0</c:v>
                </c:pt>
                <c:pt idx="16">
                  <c:v>5.0141516228526086</c:v>
                </c:pt>
                <c:pt idx="17">
                  <c:v>-7.3366361194361076</c:v>
                </c:pt>
                <c:pt idx="18">
                  <c:v>0</c:v>
                </c:pt>
                <c:pt idx="19">
                  <c:v>8.1547560627759736</c:v>
                </c:pt>
                <c:pt idx="20">
                  <c:v>-577.14542248037344</c:v>
                </c:pt>
                <c:pt idx="21">
                  <c:v>5.7473449689210838</c:v>
                </c:pt>
                <c:pt idx="22">
                  <c:v>0</c:v>
                </c:pt>
                <c:pt idx="23">
                  <c:v>-4.6960045476694461</c:v>
                </c:pt>
                <c:pt idx="24">
                  <c:v>5.409582780798857</c:v>
                </c:pt>
                <c:pt idx="25">
                  <c:v>-1.9446371747468874</c:v>
                </c:pt>
                <c:pt idx="26">
                  <c:v>0</c:v>
                </c:pt>
                <c:pt idx="27">
                  <c:v>-4.4324315852077518</c:v>
                </c:pt>
                <c:pt idx="28">
                  <c:v>0</c:v>
                </c:pt>
                <c:pt idx="29">
                  <c:v>416.2762828519659</c:v>
                </c:pt>
                <c:pt idx="30">
                  <c:v>1.9556531846432961</c:v>
                </c:pt>
                <c:pt idx="31">
                  <c:v>0</c:v>
                </c:pt>
                <c:pt idx="32">
                  <c:v>0</c:v>
                </c:pt>
                <c:pt idx="33">
                  <c:v>-0.83408360401028858</c:v>
                </c:pt>
                <c:pt idx="34">
                  <c:v>0</c:v>
                </c:pt>
                <c:pt idx="35">
                  <c:v>-3.8644161463979927</c:v>
                </c:pt>
                <c:pt idx="36">
                  <c:v>4.0265679282681006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712-449C-8134-4F5648C1D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3250775"/>
        <c:axId val="1545600727"/>
      </c:lineChart>
      <c:catAx>
        <c:axId val="1583250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600727"/>
        <c:crosses val="autoZero"/>
        <c:auto val="1"/>
        <c:lblAlgn val="ctr"/>
        <c:lblOffset val="100"/>
        <c:noMultiLvlLbl val="0"/>
      </c:catAx>
      <c:valAx>
        <c:axId val="1545600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250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z-Cyrl-AZ"/>
              <a:t>Ряды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'Ряд 3'!$R$1</c:f>
              <c:strCache>
                <c:ptCount val="1"/>
                <c:pt idx="0">
                  <c:v>SMM-5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'Ряд 3'!$R$2:$R$41</c:f>
              <c:numCache>
                <c:formatCode>General</c:formatCode>
                <c:ptCount val="40"/>
                <c:pt idx="2">
                  <c:v>97.607588084438589</c:v>
                </c:pt>
                <c:pt idx="3">
                  <c:v>91.244760655521517</c:v>
                </c:pt>
                <c:pt idx="4">
                  <c:v>89.524276248369503</c:v>
                </c:pt>
                <c:pt idx="5">
                  <c:v>88.137955728741829</c:v>
                </c:pt>
                <c:pt idx="6">
                  <c:v>88.137955728741829</c:v>
                </c:pt>
                <c:pt idx="7">
                  <c:v>88.137955728741829</c:v>
                </c:pt>
                <c:pt idx="8">
                  <c:v>88.137955728741829</c:v>
                </c:pt>
                <c:pt idx="9">
                  <c:v>89.723235774299681</c:v>
                </c:pt>
                <c:pt idx="10">
                  <c:v>90.256889583973646</c:v>
                </c:pt>
                <c:pt idx="11">
                  <c:v>90.256889583973646</c:v>
                </c:pt>
                <c:pt idx="12">
                  <c:v>89.723235774299681</c:v>
                </c:pt>
                <c:pt idx="13">
                  <c:v>87.385711712129947</c:v>
                </c:pt>
                <c:pt idx="14">
                  <c:v>87.385711712129947</c:v>
                </c:pt>
                <c:pt idx="15">
                  <c:v>83.279382556342938</c:v>
                </c:pt>
                <c:pt idx="16">
                  <c:v>83.279382556342938</c:v>
                </c:pt>
                <c:pt idx="17">
                  <c:v>83.279382556342938</c:v>
                </c:pt>
                <c:pt idx="18">
                  <c:v>77.699424973044643</c:v>
                </c:pt>
                <c:pt idx="19">
                  <c:v>77.699424973044643</c:v>
                </c:pt>
                <c:pt idx="20">
                  <c:v>77.699424973044643</c:v>
                </c:pt>
                <c:pt idx="21">
                  <c:v>75.903905821429092</c:v>
                </c:pt>
                <c:pt idx="22">
                  <c:v>75.903905821429092</c:v>
                </c:pt>
                <c:pt idx="23">
                  <c:v>75.903905821429092</c:v>
                </c:pt>
                <c:pt idx="24">
                  <c:v>71.981031553069599</c:v>
                </c:pt>
                <c:pt idx="25">
                  <c:v>71.207901273759646</c:v>
                </c:pt>
                <c:pt idx="26">
                  <c:v>71.981031553069599</c:v>
                </c:pt>
                <c:pt idx="27">
                  <c:v>71.981031553069599</c:v>
                </c:pt>
                <c:pt idx="28">
                  <c:v>74.206636073910175</c:v>
                </c:pt>
                <c:pt idx="29">
                  <c:v>74.206636073910175</c:v>
                </c:pt>
                <c:pt idx="30">
                  <c:v>74.206636073910175</c:v>
                </c:pt>
                <c:pt idx="31">
                  <c:v>72.111100113547565</c:v>
                </c:pt>
                <c:pt idx="32">
                  <c:v>64.918573191421856</c:v>
                </c:pt>
                <c:pt idx="33">
                  <c:v>64.701887279908547</c:v>
                </c:pt>
                <c:pt idx="34">
                  <c:v>64.701887279908547</c:v>
                </c:pt>
                <c:pt idx="35">
                  <c:v>63.867803675898259</c:v>
                </c:pt>
                <c:pt idx="36">
                  <c:v>62.723547665258245</c:v>
                </c:pt>
                <c:pt idx="37">
                  <c:v>62.723547665258245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FA-49F4-8E7A-566C644FAB0F}"/>
            </c:ext>
          </c:extLst>
        </c:ser>
        <c:ser>
          <c:idx val="1"/>
          <c:order val="1"/>
          <c:tx>
            <c:strRef>
              <c:f>'Ряд 3'!$P$1</c:f>
              <c:strCache>
                <c:ptCount val="1"/>
                <c:pt idx="0">
                  <c:v>WMA-5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'Ряд 3'!$P$2:$P$41</c:f>
              <c:numCache>
                <c:formatCode>General</c:formatCode>
                <c:ptCount val="40"/>
                <c:pt idx="4">
                  <c:v>92.226558411254373</c:v>
                </c:pt>
                <c:pt idx="5">
                  <c:v>90.833250613818791</c:v>
                </c:pt>
                <c:pt idx="6">
                  <c:v>89.429690245304386</c:v>
                </c:pt>
                <c:pt idx="7">
                  <c:v>86.51393939201138</c:v>
                </c:pt>
                <c:pt idx="8">
                  <c:v>84.714002970482312</c:v>
                </c:pt>
                <c:pt idx="9">
                  <c:v>88.446751719847555</c:v>
                </c:pt>
                <c:pt idx="10">
                  <c:v>89.010910421431547</c:v>
                </c:pt>
                <c:pt idx="11">
                  <c:v>90.415638771407842</c:v>
                </c:pt>
                <c:pt idx="12">
                  <c:v>91.005604800665239</c:v>
                </c:pt>
                <c:pt idx="13">
                  <c:v>86.44169424429613</c:v>
                </c:pt>
                <c:pt idx="14">
                  <c:v>85.831871562354948</c:v>
                </c:pt>
                <c:pt idx="15">
                  <c:v>84.534995112527071</c:v>
                </c:pt>
                <c:pt idx="16">
                  <c:v>85.339092751513832</c:v>
                </c:pt>
                <c:pt idx="17">
                  <c:v>82.269401514006816</c:v>
                </c:pt>
                <c:pt idx="18">
                  <c:v>80.739545998350195</c:v>
                </c:pt>
                <c:pt idx="19">
                  <c:v>81.85088635311574</c:v>
                </c:pt>
                <c:pt idx="20">
                  <c:v>-112.03573076141454</c:v>
                </c:pt>
                <c:pt idx="21">
                  <c:v>-73.374906439140432</c:v>
                </c:pt>
                <c:pt idx="22">
                  <c:v>-36.187044880583635</c:v>
                </c:pt>
                <c:pt idx="23">
                  <c:v>-0.5619287968847847</c:v>
                </c:pt>
                <c:pt idx="24">
                  <c:v>37.556859886802648</c:v>
                </c:pt>
                <c:pt idx="25">
                  <c:v>73.530769605668326</c:v>
                </c:pt>
                <c:pt idx="26">
                  <c:v>72.496651035463529</c:v>
                </c:pt>
                <c:pt idx="27">
                  <c:v>70.629736552674828</c:v>
                </c:pt>
                <c:pt idx="28">
                  <c:v>71.539187828806732</c:v>
                </c:pt>
                <c:pt idx="29">
                  <c:v>211.00748440225058</c:v>
                </c:pt>
                <c:pt idx="30">
                  <c:v>184.82941744711968</c:v>
                </c:pt>
                <c:pt idx="31">
                  <c:v>156.84101909968413</c:v>
                </c:pt>
                <c:pt idx="32">
                  <c:v>126.44644054084148</c:v>
                </c:pt>
                <c:pt idx="33">
                  <c:v>95.876940595253629</c:v>
                </c:pt>
                <c:pt idx="34">
                  <c:v>66.274724010869988</c:v>
                </c:pt>
                <c:pt idx="35">
                  <c:v>63.491742952748112</c:v>
                </c:pt>
                <c:pt idx="36">
                  <c:v>64.03493136457179</c:v>
                </c:pt>
                <c:pt idx="37">
                  <c:v>63.59332943497418</c:v>
                </c:pt>
                <c:pt idx="38">
                  <c:v>61.442602008741979</c:v>
                </c:pt>
                <c:pt idx="39">
                  <c:v>62.360892301562643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FA-49F4-8E7A-566C644FAB0F}"/>
            </c:ext>
          </c:extLst>
        </c:ser>
        <c:ser>
          <c:idx val="2"/>
          <c:order val="2"/>
          <c:tx>
            <c:strRef>
              <c:f>'Ряд 3'!$N$1</c:f>
              <c:strCache>
                <c:ptCount val="1"/>
                <c:pt idx="0">
                  <c:v>SMA-5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'Ряд 3'!$N$2:$N$41</c:f>
              <c:numCache>
                <c:formatCode>General</c:formatCode>
                <c:ptCount val="40"/>
                <c:pt idx="4">
                  <c:v>95.424684047828251</c:v>
                </c:pt>
                <c:pt idx="5">
                  <c:v>92.348636834285102</c:v>
                </c:pt>
                <c:pt idx="6">
                  <c:v>90.262527701836603</c:v>
                </c:pt>
                <c:pt idx="7">
                  <c:v>87.044065113340409</c:v>
                </c:pt>
                <c:pt idx="8">
                  <c:v>86.413304724668748</c:v>
                </c:pt>
                <c:pt idx="9">
                  <c:v>88.030759669547734</c:v>
                </c:pt>
                <c:pt idx="10">
                  <c:v>87.726454693303367</c:v>
                </c:pt>
                <c:pt idx="11">
                  <c:v>88.486991496201455</c:v>
                </c:pt>
                <c:pt idx="12">
                  <c:v>90.235314384604663</c:v>
                </c:pt>
                <c:pt idx="13">
                  <c:v>89.215179757953479</c:v>
                </c:pt>
                <c:pt idx="14">
                  <c:v>87.17001190582657</c:v>
                </c:pt>
                <c:pt idx="15">
                  <c:v>85.881241262235221</c:v>
                </c:pt>
                <c:pt idx="16">
                  <c:v>85.151820149427877</c:v>
                </c:pt>
                <c:pt idx="17">
                  <c:v>82.288991520014505</c:v>
                </c:pt>
                <c:pt idx="18">
                  <c:v>82.520159971523981</c:v>
                </c:pt>
                <c:pt idx="19">
                  <c:v>82.213853836262118</c:v>
                </c:pt>
                <c:pt idx="20">
                  <c:v>-34.331222176472238</c:v>
                </c:pt>
                <c:pt idx="21">
                  <c:v>-35.659678854241314</c:v>
                </c:pt>
                <c:pt idx="22">
                  <c:v>-35.667446977336866</c:v>
                </c:pt>
                <c:pt idx="23">
                  <c:v>-36.965751717193861</c:v>
                </c:pt>
                <c:pt idx="24">
                  <c:v>-38.658465057584287</c:v>
                </c:pt>
                <c:pt idx="25">
                  <c:v>75.083387263684017</c:v>
                </c:pt>
                <c:pt idx="26">
                  <c:v>73.149343416227921</c:v>
                </c:pt>
                <c:pt idx="27">
                  <c:v>71.478282245514464</c:v>
                </c:pt>
                <c:pt idx="28">
                  <c:v>72.078029205544567</c:v>
                </c:pt>
                <c:pt idx="29">
                  <c:v>154.69649012394606</c:v>
                </c:pt>
                <c:pt idx="30">
                  <c:v>156.07629515585421</c:v>
                </c:pt>
                <c:pt idx="31">
                  <c:v>156.10230886794983</c:v>
                </c:pt>
                <c:pt idx="32">
                  <c:v>155.57630351266181</c:v>
                </c:pt>
                <c:pt idx="33">
                  <c:v>153.50853703305944</c:v>
                </c:pt>
                <c:pt idx="34">
                  <c:v>68.352330703865931</c:v>
                </c:pt>
                <c:pt idx="35">
                  <c:v>65.120550358055297</c:v>
                </c:pt>
                <c:pt idx="36">
                  <c:v>64.048353454051068</c:v>
                </c:pt>
                <c:pt idx="37">
                  <c:v>63.60934834881833</c:v>
                </c:pt>
                <c:pt idx="38">
                  <c:v>62.267220827663024</c:v>
                </c:pt>
                <c:pt idx="39">
                  <c:v>62.331261712906311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FA-49F4-8E7A-566C644FAB0F}"/>
            </c:ext>
          </c:extLst>
        </c:ser>
        <c:ser>
          <c:idx val="3"/>
          <c:order val="3"/>
          <c:tx>
            <c:strRef>
              <c:f>'Ряд 3'!$L$1</c:f>
              <c:strCache>
                <c:ptCount val="1"/>
                <c:pt idx="0">
                  <c:v>SMA-4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'Ряд 3'!$L$2:$L$41</c:f>
              <c:numCache>
                <c:formatCode>General</c:formatCode>
                <c:ptCount val="40"/>
                <c:pt idx="3">
                  <c:v>96.899785997692931</c:v>
                </c:pt>
                <c:pt idx="4">
                  <c:v>92.624605878975999</c:v>
                </c:pt>
                <c:pt idx="5">
                  <c:v>90.793670695110308</c:v>
                </c:pt>
                <c:pt idx="6">
                  <c:v>88.426262606186114</c:v>
                </c:pt>
                <c:pt idx="7">
                  <c:v>87.605566943647631</c:v>
                </c:pt>
                <c:pt idx="8">
                  <c:v>85.635561843743545</c:v>
                </c:pt>
                <c:pt idx="9">
                  <c:v>87.227259423054292</c:v>
                </c:pt>
                <c:pt idx="10">
                  <c:v>87.623579434443755</c:v>
                </c:pt>
                <c:pt idx="11">
                  <c:v>90.229920584762411</c:v>
                </c:pt>
                <c:pt idx="12">
                  <c:v>92.383079018567514</c:v>
                </c:pt>
                <c:pt idx="13">
                  <c:v>87.116086954250733</c:v>
                </c:pt>
                <c:pt idx="14">
                  <c:v>86.531705938708299</c:v>
                </c:pt>
                <c:pt idx="15">
                  <c:v>84.366391641985956</c:v>
                </c:pt>
                <c:pt idx="16">
                  <c:v>83.875552790791431</c:v>
                </c:pt>
                <c:pt idx="17">
                  <c:v>83.725343721143815</c:v>
                </c:pt>
                <c:pt idx="18">
                  <c:v>81.303772036372493</c:v>
                </c:pt>
                <c:pt idx="19">
                  <c:v>81.947471656241902</c:v>
                </c:pt>
                <c:pt idx="20">
                  <c:v>-64.987411265389184</c:v>
                </c:pt>
                <c:pt idx="21">
                  <c:v>-63.560285177028348</c:v>
                </c:pt>
                <c:pt idx="22">
                  <c:v>-64.009164964932239</c:v>
                </c:pt>
                <c:pt idx="23">
                  <c:v>-67.670734905447475</c:v>
                </c:pt>
                <c:pt idx="24">
                  <c:v>76.538418054851832</c:v>
                </c:pt>
                <c:pt idx="25">
                  <c:v>73.441421382017495</c:v>
                </c:pt>
                <c:pt idx="26">
                  <c:v>72.460702814927615</c:v>
                </c:pt>
                <c:pt idx="27">
                  <c:v>71.545877488453158</c:v>
                </c:pt>
                <c:pt idx="28">
                  <c:v>70.749882923463588</c:v>
                </c:pt>
                <c:pt idx="29">
                  <c:v>176.05479663017942</c:v>
                </c:pt>
                <c:pt idx="30">
                  <c:v>177.10011105655042</c:v>
                </c:pt>
                <c:pt idx="31">
                  <c:v>178.24073609297182</c:v>
                </c:pt>
                <c:pt idx="32">
                  <c:v>175.91872037234972</c:v>
                </c:pt>
                <c:pt idx="33">
                  <c:v>69.264941559855288</c:v>
                </c:pt>
                <c:pt idx="34">
                  <c:v>66.399841065194053</c:v>
                </c:pt>
                <c:pt idx="35">
                  <c:v>63.372912919182234</c:v>
                </c:pt>
                <c:pt idx="36">
                  <c:v>63.830798519708353</c:v>
                </c:pt>
                <c:pt idx="37">
                  <c:v>63.544734517048354</c:v>
                </c:pt>
                <c:pt idx="38">
                  <c:v>61.658554214601637</c:v>
                </c:pt>
                <c:pt idx="39">
                  <c:v>62.913230258757835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FA-49F4-8E7A-566C644FAB0F}"/>
            </c:ext>
          </c:extLst>
        </c:ser>
        <c:ser>
          <c:idx val="4"/>
          <c:order val="4"/>
          <c:tx>
            <c:strRef>
              <c:f>'Ряд 3'!$J$1</c:f>
              <c:strCache>
                <c:ptCount val="1"/>
                <c:pt idx="0">
                  <c:v>SMA-3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'Ряд 3'!$J$2:$J$41</c:f>
              <c:numCache>
                <c:formatCode>General</c:formatCode>
                <c:ptCount val="40"/>
                <c:pt idx="2">
                  <c:v>100.93369539955337</c:v>
                </c:pt>
                <c:pt idx="3">
                  <c:v>93.658049089178164</c:v>
                </c:pt>
                <c:pt idx="4">
                  <c:v>90.643307374973233</c:v>
                </c:pt>
                <c:pt idx="5">
                  <c:v>88.522364898667547</c:v>
                </c:pt>
                <c:pt idx="6">
                  <c:v>89.635664210877621</c:v>
                </c:pt>
                <c:pt idx="7">
                  <c:v>86.965997175406983</c:v>
                </c:pt>
                <c:pt idx="8">
                  <c:v>83.765828906484231</c:v>
                </c:pt>
                <c:pt idx="9">
                  <c:v>86.923693987825118</c:v>
                </c:pt>
                <c:pt idx="10">
                  <c:v>89.659680865272449</c:v>
                </c:pt>
                <c:pt idx="11">
                  <c:v>93.091808830098799</c:v>
                </c:pt>
                <c:pt idx="12">
                  <c:v>90.640255033835203</c:v>
                </c:pt>
                <c:pt idx="13">
                  <c:v>86.247037347567755</c:v>
                </c:pt>
                <c:pt idx="14">
                  <c:v>84.728728003866976</c:v>
                </c:pt>
                <c:pt idx="15">
                  <c:v>82.402892327990074</c:v>
                </c:pt>
                <c:pt idx="16">
                  <c:v>86.319542815889477</c:v>
                </c:pt>
                <c:pt idx="17">
                  <c:v>82.505221057481776</c:v>
                </c:pt>
                <c:pt idx="18">
                  <c:v>80.64523519638233</c:v>
                </c:pt>
                <c:pt idx="19">
                  <c:v>79.832117481924016</c:v>
                </c:pt>
                <c:pt idx="20">
                  <c:v>-499.4459975073288</c:v>
                </c:pt>
                <c:pt idx="21">
                  <c:v>-110.64685522705268</c:v>
                </c:pt>
                <c:pt idx="22">
                  <c:v>-113.96361363184985</c:v>
                </c:pt>
                <c:pt idx="23">
                  <c:v>76.254352628512962</c:v>
                </c:pt>
                <c:pt idx="24">
                  <c:v>74.834140476352403</c:v>
                </c:pt>
                <c:pt idx="25">
                  <c:v>72.620593235546949</c:v>
                </c:pt>
                <c:pt idx="26">
                  <c:v>72.878303328650262</c:v>
                </c:pt>
                <c:pt idx="27">
                  <c:v>69.597631873314739</c:v>
                </c:pt>
                <c:pt idx="28">
                  <c:v>71.245422531613869</c:v>
                </c:pt>
                <c:pt idx="29">
                  <c:v>210.74605165588272</c:v>
                </c:pt>
                <c:pt idx="30">
                  <c:v>213.61728141944658</c:v>
                </c:pt>
                <c:pt idx="31">
                  <c:v>212.91876943265902</c:v>
                </c:pt>
                <c:pt idx="32">
                  <c:v>71.063987521174298</c:v>
                </c:pt>
                <c:pt idx="33">
                  <c:v>66.965825660289227</c:v>
                </c:pt>
                <c:pt idx="34">
                  <c:v>64.496088049076221</c:v>
                </c:pt>
                <c:pt idx="35">
                  <c:v>62.857692828435688</c:v>
                </c:pt>
                <c:pt idx="36">
                  <c:v>63.818463467645053</c:v>
                </c:pt>
                <c:pt idx="37">
                  <c:v>63.159016929428283</c:v>
                </c:pt>
                <c:pt idx="38">
                  <c:v>62.21027644296877</c:v>
                </c:pt>
                <c:pt idx="39">
                  <c:v>61.634268480501653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FFA-49F4-8E7A-566C644FAB0F}"/>
            </c:ext>
          </c:extLst>
        </c:ser>
        <c:ser>
          <c:idx val="5"/>
          <c:order val="5"/>
          <c:tx>
            <c:strRef>
              <c:f>'Ряд 3'!$H$1</c:f>
              <c:strCache>
                <c:ptCount val="1"/>
                <c:pt idx="0">
                  <c:v>Ряд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'Ряд 3'!$H$2:$H$41</c:f>
              <c:numCache>
                <c:formatCode>General</c:formatCode>
                <c:ptCount val="40"/>
                <c:pt idx="0">
                  <c:v>106.62499672323722</c:v>
                </c:pt>
                <c:pt idx="1">
                  <c:v>98.568501390984309</c:v>
                </c:pt>
                <c:pt idx="2">
                  <c:v>97.607588084438589</c:v>
                </c:pt>
                <c:pt idx="3">
                  <c:v>84.798057792111592</c:v>
                </c:pt>
                <c:pt idx="4">
                  <c:v>89.524276248369503</c:v>
                </c:pt>
                <c:pt idx="5">
                  <c:v>91.244760655521517</c:v>
                </c:pt>
                <c:pt idx="6">
                  <c:v>88.137955728741829</c:v>
                </c:pt>
                <c:pt idx="7">
                  <c:v>81.51527514195763</c:v>
                </c:pt>
                <c:pt idx="8">
                  <c:v>81.644255848753232</c:v>
                </c:pt>
                <c:pt idx="9">
                  <c:v>97.611550972764462</c:v>
                </c:pt>
                <c:pt idx="10">
                  <c:v>89.723235774299681</c:v>
                </c:pt>
                <c:pt idx="11">
                  <c:v>91.940639743232296</c:v>
                </c:pt>
                <c:pt idx="12">
                  <c:v>90.256889583973646</c:v>
                </c:pt>
                <c:pt idx="13">
                  <c:v>76.543582715497323</c:v>
                </c:pt>
                <c:pt idx="14">
                  <c:v>87.385711712129947</c:v>
                </c:pt>
                <c:pt idx="15">
                  <c:v>83.279382556342938</c:v>
                </c:pt>
                <c:pt idx="16">
                  <c:v>88.293534179195547</c:v>
                </c:pt>
                <c:pt idx="17">
                  <c:v>75.94274643690683</c:v>
                </c:pt>
                <c:pt idx="18">
                  <c:v>77.699424973044643</c:v>
                </c:pt>
                <c:pt idx="19">
                  <c:v>85.854181035820616</c:v>
                </c:pt>
                <c:pt idx="20">
                  <c:v>-499.4459975073288</c:v>
                </c:pt>
                <c:pt idx="21">
                  <c:v>81.651250790350176</c:v>
                </c:pt>
                <c:pt idx="22">
                  <c:v>75.903905821429092</c:v>
                </c:pt>
                <c:pt idx="23">
                  <c:v>71.207901273759646</c:v>
                </c:pt>
                <c:pt idx="24">
                  <c:v>77.390614333868456</c:v>
                </c:pt>
                <c:pt idx="25">
                  <c:v>69.263264099012758</c:v>
                </c:pt>
                <c:pt idx="26">
                  <c:v>71.981031553069599</c:v>
                </c:pt>
                <c:pt idx="27">
                  <c:v>67.548599967861847</c:v>
                </c:pt>
                <c:pt idx="28">
                  <c:v>74.206636073910175</c:v>
                </c:pt>
                <c:pt idx="29">
                  <c:v>490.48291892587605</c:v>
                </c:pt>
                <c:pt idx="30">
                  <c:v>76.162289258553471</c:v>
                </c:pt>
                <c:pt idx="31">
                  <c:v>72.111100113547565</c:v>
                </c:pt>
                <c:pt idx="32">
                  <c:v>64.918573191421856</c:v>
                </c:pt>
                <c:pt idx="33">
                  <c:v>63.867803675898259</c:v>
                </c:pt>
                <c:pt idx="34">
                  <c:v>64.701887279908547</c:v>
                </c:pt>
                <c:pt idx="35">
                  <c:v>60.003387529500266</c:v>
                </c:pt>
                <c:pt idx="36">
                  <c:v>66.750115593526345</c:v>
                </c:pt>
                <c:pt idx="37">
                  <c:v>62.723547665258245</c:v>
                </c:pt>
                <c:pt idx="38">
                  <c:v>57.157166070121704</c:v>
                </c:pt>
                <c:pt idx="39">
                  <c:v>65.022091706125025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FFA-49F4-8E7A-566C644FA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0394023"/>
        <c:axId val="1400860280"/>
      </c:lineChart>
      <c:catAx>
        <c:axId val="1810394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860280"/>
        <c:crosses val="autoZero"/>
        <c:auto val="1"/>
        <c:lblAlgn val="ctr"/>
        <c:lblOffset val="100"/>
        <c:noMultiLvlLbl val="0"/>
      </c:catAx>
      <c:valAx>
        <c:axId val="140086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394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285750</xdr:colOff>
      <xdr:row>2</xdr:row>
      <xdr:rowOff>142875</xdr:rowOff>
    </xdr:from>
    <xdr:to>
      <xdr:col>35</xdr:col>
      <xdr:colOff>38100</xdr:colOff>
      <xdr:row>24</xdr:row>
      <xdr:rowOff>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D7D70D41-2B95-4CE8-8D70-1189A9EE0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285750</xdr:colOff>
      <xdr:row>24</xdr:row>
      <xdr:rowOff>9525</xdr:rowOff>
    </xdr:from>
    <xdr:to>
      <xdr:col>35</xdr:col>
      <xdr:colOff>19050</xdr:colOff>
      <xdr:row>42</xdr:row>
      <xdr:rowOff>19050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103982A5-85F1-4790-B4EF-83A1F62E1211}"/>
            </a:ext>
            <a:ext uri="{147F2762-F138-4A5C-976F-8EAC2B608ADB}">
              <a16:predDERef xmlns:a16="http://schemas.microsoft.com/office/drawing/2014/main" pred="{D7D70D41-2B95-4CE8-8D70-1189A9EE0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228600</xdr:colOff>
      <xdr:row>1</xdr:row>
      <xdr:rowOff>114300</xdr:rowOff>
    </xdr:from>
    <xdr:to>
      <xdr:col>38</xdr:col>
      <xdr:colOff>0</xdr:colOff>
      <xdr:row>23</xdr:row>
      <xdr:rowOff>171450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FF70324-1092-4028-9123-1C4845A8F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228600</xdr:colOff>
      <xdr:row>24</xdr:row>
      <xdr:rowOff>0</xdr:rowOff>
    </xdr:from>
    <xdr:to>
      <xdr:col>38</xdr:col>
      <xdr:colOff>95250</xdr:colOff>
      <xdr:row>45</xdr:row>
      <xdr:rowOff>47625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0B02288-311D-4E61-B453-26F7A89D8185}"/>
            </a:ext>
            <a:ext uri="{147F2762-F138-4A5C-976F-8EAC2B608ADB}">
              <a16:predDERef xmlns:a16="http://schemas.microsoft.com/office/drawing/2014/main" pred="{5FF70324-1092-4028-9123-1C4845A8F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581025</xdr:colOff>
      <xdr:row>28</xdr:row>
      <xdr:rowOff>66675</xdr:rowOff>
    </xdr:from>
    <xdr:to>
      <xdr:col>36</xdr:col>
      <xdr:colOff>190500</xdr:colOff>
      <xdr:row>49</xdr:row>
      <xdr:rowOff>38100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B63CCC4-D463-44DC-8302-721CFD3862BC}"/>
            </a:ext>
            <a:ext uri="{147F2762-F138-4A5C-976F-8EAC2B608ADB}">
              <a16:predDERef xmlns:a16="http://schemas.microsoft.com/office/drawing/2014/main" pred="{15F2D74C-984E-4810-86EA-768426B2B4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561975</xdr:colOff>
      <xdr:row>3</xdr:row>
      <xdr:rowOff>66675</xdr:rowOff>
    </xdr:from>
    <xdr:to>
      <xdr:col>36</xdr:col>
      <xdr:colOff>180975</xdr:colOff>
      <xdr:row>28</xdr:row>
      <xdr:rowOff>28575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1BF0DF8-22BE-4E4E-8726-4B7357D40106}"/>
            </a:ext>
            <a:ext uri="{147F2762-F138-4A5C-976F-8EAC2B608ADB}">
              <a16:predDERef xmlns:a16="http://schemas.microsoft.com/office/drawing/2014/main" pred="{5B63CCC4-D463-44DC-8302-721CFD386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2"/>
  <sheetViews>
    <sheetView workbookViewId="0">
      <selection activeCell="B5" sqref="B5"/>
    </sheetView>
  </sheetViews>
  <sheetFormatPr defaultRowHeight="15"/>
  <cols>
    <col min="1" max="1" width="11.140625" customWidth="1"/>
    <col min="2" max="2" width="8.42578125" customWidth="1"/>
    <col min="4" max="4" width="6.42578125" customWidth="1"/>
    <col min="6" max="6" width="11.5703125" customWidth="1"/>
    <col min="8" max="8" width="13.140625" customWidth="1"/>
    <col min="10" max="10" width="13.28515625" customWidth="1"/>
    <col min="12" max="12" width="13.5703125" customWidth="1"/>
    <col min="14" max="14" width="12.85546875" customWidth="1"/>
    <col min="16" max="16" width="16.42578125" customWidth="1"/>
    <col min="18" max="18" width="13.85546875" customWidth="1"/>
    <col min="20" max="20" width="16.140625" customWidth="1"/>
    <col min="21" max="22" width="15.28515625" customWidth="1"/>
    <col min="23" max="23" width="15.5703125" customWidth="1"/>
    <col min="24" max="24" width="16.5703125" customWidth="1"/>
  </cols>
  <sheetData>
    <row r="1" spans="1:24">
      <c r="A1" s="4" t="s">
        <v>0</v>
      </c>
      <c r="B1" s="4"/>
      <c r="D1" s="1" t="s">
        <v>1</v>
      </c>
      <c r="E1" s="1"/>
      <c r="F1" s="1" t="s">
        <v>2</v>
      </c>
      <c r="H1" s="1" t="s">
        <v>3</v>
      </c>
      <c r="J1" s="3" t="s">
        <v>4</v>
      </c>
      <c r="L1" s="3" t="s">
        <v>5</v>
      </c>
      <c r="N1" s="3" t="s">
        <v>6</v>
      </c>
      <c r="P1" s="3" t="s">
        <v>7</v>
      </c>
      <c r="R1" s="3" t="s">
        <v>8</v>
      </c>
      <c r="T1" s="3" t="s">
        <v>9</v>
      </c>
      <c r="U1" s="3" t="s">
        <v>10</v>
      </c>
      <c r="V1" s="3" t="s">
        <v>11</v>
      </c>
      <c r="W1" s="3" t="s">
        <v>12</v>
      </c>
      <c r="X1" s="3" t="s">
        <v>13</v>
      </c>
    </row>
    <row r="2" spans="1:24">
      <c r="A2" s="2" t="s">
        <v>14</v>
      </c>
      <c r="B2" s="2">
        <v>100</v>
      </c>
      <c r="D2" s="2">
        <v>1</v>
      </c>
      <c r="E2" s="2"/>
      <c r="F2">
        <f ca="1">_xlfn.NORM.INV(RAND(), 0, 10)</f>
        <v>-7.8059332207581527</v>
      </c>
      <c r="G2" s="1"/>
      <c r="H2" s="2">
        <f ca="1">$B$2 + $B$3 * $D2 + $B$4*COS(2*PI() * $D2/ 5) + $F2</f>
        <v>91.503083773616794</v>
      </c>
    </row>
    <row r="3" spans="1:24">
      <c r="A3" s="2" t="s">
        <v>15</v>
      </c>
      <c r="B3" s="2">
        <v>-1</v>
      </c>
      <c r="D3" s="2">
        <v>2</v>
      </c>
      <c r="E3" s="2"/>
      <c r="F3">
        <f t="shared" ref="F3:F41" ca="1" si="0">_xlfn.NORM.INV(RAND(), 0, 10)</f>
        <v>-8.1723295814177099</v>
      </c>
      <c r="G3" s="2"/>
      <c r="H3" s="2">
        <f ca="1">$B$2 + $B$3 * $D3 + $B$4*COS(2*PI() * $D3/ 5) + $F3</f>
        <v>89.018653424207344</v>
      </c>
    </row>
    <row r="4" spans="1:24">
      <c r="A4" s="2" t="s">
        <v>16</v>
      </c>
      <c r="B4" s="2">
        <v>1</v>
      </c>
      <c r="D4" s="2">
        <v>3</v>
      </c>
      <c r="E4" s="2"/>
      <c r="F4">
        <f t="shared" ca="1" si="0"/>
        <v>-0.39488589857904183</v>
      </c>
      <c r="G4" s="2"/>
      <c r="H4" s="2">
        <f t="shared" ref="F3:H41" ca="1" si="1">$B$2 + $B$3 * $D4 + $B$4*COS(2*PI() * $D4/ 5) + $F4</f>
        <v>95.796097107046009</v>
      </c>
      <c r="J4">
        <f ca="1">($H2+$H3+$H4)/3</f>
        <v>92.105944768290044</v>
      </c>
      <c r="R4">
        <f ca="1">MEDIAN($H2,$H3,$H4,$H5,$H6)</f>
        <v>90.91025123964944</v>
      </c>
      <c r="T4">
        <f ca="1">$H4 - $J4</f>
        <v>3.6901523387559649</v>
      </c>
      <c r="X4">
        <f ca="1">$H4-$R4</f>
        <v>4.8858458673965686</v>
      </c>
    </row>
    <row r="5" spans="1:24">
      <c r="A5" s="2"/>
      <c r="B5" s="2"/>
      <c r="D5" s="2">
        <v>4</v>
      </c>
      <c r="E5" s="2"/>
      <c r="F5">
        <f t="shared" ca="1" si="0"/>
        <v>-5.3987657547255044</v>
      </c>
      <c r="G5" s="2"/>
      <c r="H5" s="2">
        <f t="shared" ca="1" si="1"/>
        <v>90.91025123964944</v>
      </c>
      <c r="J5">
        <f ca="1">($H3+$H4+$H5)/3</f>
        <v>91.90833392363426</v>
      </c>
      <c r="L5">
        <f ca="1">($H2+$H3+$H4 + $H5)/4</f>
        <v>91.80702138612989</v>
      </c>
      <c r="R5">
        <f t="shared" ref="R5:S40" ca="1" si="2">MEDIAN($H3,$H4,$H5,$H6,$H7)</f>
        <v>90.91025123964944</v>
      </c>
      <c r="T5">
        <f t="shared" ref="T5:T41" ca="1" si="3">$H5 - $J5</f>
        <v>-0.99808268398481914</v>
      </c>
      <c r="U5">
        <f ca="1">$H5-$L5</f>
        <v>-0.89677014648044917</v>
      </c>
      <c r="X5">
        <f t="shared" ref="X5:X39" ca="1" si="4">$H5-$R5</f>
        <v>0</v>
      </c>
    </row>
    <row r="6" spans="1:24">
      <c r="A6" s="4"/>
      <c r="B6" s="4"/>
      <c r="D6" s="2">
        <v>5</v>
      </c>
      <c r="E6" s="2"/>
      <c r="F6">
        <f t="shared" ca="1" si="0"/>
        <v>-6.9004680524243138</v>
      </c>
      <c r="G6" s="2"/>
      <c r="H6" s="2">
        <f t="shared" ca="1" si="1"/>
        <v>89.099531947575684</v>
      </c>
      <c r="J6">
        <f t="shared" ref="J5:J41" ca="1" si="5">($H4+$H5+$H6)/3</f>
        <v>91.935293431423702</v>
      </c>
      <c r="L6">
        <f t="shared" ref="L6:L41" ca="1" si="6">($H3+$H4+$H5 + $H6)/4</f>
        <v>91.206133429619626</v>
      </c>
      <c r="N6">
        <f ca="1">($H2+$H3+$H4 + $H5 + $H6)/5</f>
        <v>91.265523498419043</v>
      </c>
      <c r="P6">
        <f ca="1">(5*$H6 + 4*$H5 + 3*$H4 + 2*$H3 + $H2)/(5 + 4 +3 + 2 + 1)</f>
        <v>91.071156442643044</v>
      </c>
      <c r="R6">
        <f t="shared" ca="1" si="2"/>
        <v>90.91025123964944</v>
      </c>
      <c r="T6">
        <f t="shared" ca="1" si="3"/>
        <v>-2.8357614838480174</v>
      </c>
      <c r="U6">
        <f t="shared" ref="U6:U41" ca="1" si="7">$H6-$L6</f>
        <v>-2.106601482043942</v>
      </c>
      <c r="W6">
        <f ca="1">$H6-$P6</f>
        <v>-1.9716244950673598</v>
      </c>
      <c r="X6">
        <f t="shared" ca="1" si="4"/>
        <v>-1.810719292073756</v>
      </c>
    </row>
    <row r="7" spans="1:24">
      <c r="A7" s="2"/>
      <c r="B7" s="2"/>
      <c r="D7" s="2">
        <v>6</v>
      </c>
      <c r="E7" s="2"/>
      <c r="F7">
        <f t="shared" ca="1" si="0"/>
        <v>0.30581055643837202</v>
      </c>
      <c r="G7" s="2"/>
      <c r="H7" s="2">
        <f t="shared" ca="1" si="1"/>
        <v>94.614827550813317</v>
      </c>
      <c r="J7">
        <f t="shared" ca="1" si="5"/>
        <v>91.541536912679476</v>
      </c>
      <c r="L7">
        <f t="shared" ca="1" si="6"/>
        <v>92.605176961271098</v>
      </c>
      <c r="N7">
        <f t="shared" ref="N7:N41" ca="1" si="8">($H3+$H4+$H5 + $H6 + $H7)/5</f>
        <v>91.887872253858362</v>
      </c>
      <c r="P7">
        <f t="shared" ref="P7:P41" ca="1" si="9">(5*$H7 + 4*$H6 + 3*$H5 + 2*$H4 + $H3)/(5 + 4 + 3 + 2 + 1)</f>
        <v>92.18759112677445</v>
      </c>
      <c r="R7">
        <f t="shared" ca="1" si="2"/>
        <v>90.91025123964944</v>
      </c>
      <c r="T7">
        <f t="shared" ca="1" si="3"/>
        <v>3.073290638133841</v>
      </c>
      <c r="U7">
        <f t="shared" ca="1" si="7"/>
        <v>2.0096505895422183</v>
      </c>
      <c r="V7">
        <f ca="1">$H6-$N6</f>
        <v>-2.1659915508433585</v>
      </c>
      <c r="W7">
        <f t="shared" ref="W7:W41" ca="1" si="10">$H7-$P7</f>
        <v>2.4272364240388669</v>
      </c>
      <c r="X7">
        <f t="shared" ca="1" si="4"/>
        <v>3.7045763111638763</v>
      </c>
    </row>
    <row r="8" spans="1:24">
      <c r="A8" s="2"/>
      <c r="B8" s="2"/>
      <c r="D8" s="2">
        <v>7</v>
      </c>
      <c r="E8" s="2"/>
      <c r="F8">
        <f t="shared" ca="1" si="0"/>
        <v>-5.5737909964723578</v>
      </c>
      <c r="G8" s="2"/>
      <c r="H8" s="2">
        <f t="shared" ca="1" si="1"/>
        <v>86.617192009152703</v>
      </c>
      <c r="J8">
        <f t="shared" ca="1" si="5"/>
        <v>90.110517169180568</v>
      </c>
      <c r="L8">
        <f t="shared" ca="1" si="6"/>
        <v>90.310450686797779</v>
      </c>
      <c r="N8">
        <f t="shared" ca="1" si="8"/>
        <v>91.407579970847422</v>
      </c>
      <c r="P8">
        <f t="shared" ca="1" si="9"/>
        <v>90.430697711872597</v>
      </c>
      <c r="R8">
        <f t="shared" ca="1" si="2"/>
        <v>91.087129555871542</v>
      </c>
      <c r="T8">
        <f t="shared" ca="1" si="3"/>
        <v>-3.4933251600278652</v>
      </c>
      <c r="U8">
        <f t="shared" ca="1" si="7"/>
        <v>-3.6932586776450762</v>
      </c>
      <c r="V8">
        <f t="shared" ref="V8:V41" ca="1" si="11">$H7-$N7</f>
        <v>2.7269552969549551</v>
      </c>
      <c r="W8">
        <f t="shared" ca="1" si="10"/>
        <v>-3.813505702719894</v>
      </c>
      <c r="X8">
        <f t="shared" ca="1" si="4"/>
        <v>-4.4699375467188389</v>
      </c>
    </row>
    <row r="9" spans="1:24">
      <c r="A9" s="2"/>
      <c r="B9" s="2"/>
      <c r="D9" s="2">
        <v>8</v>
      </c>
      <c r="E9" s="2"/>
      <c r="F9">
        <f t="shared" ca="1" si="0"/>
        <v>-4.32349838151335E-2</v>
      </c>
      <c r="G9" s="2"/>
      <c r="H9" s="2">
        <f t="shared" ca="1" si="1"/>
        <v>91.147748021809917</v>
      </c>
      <c r="J9">
        <f t="shared" ca="1" si="5"/>
        <v>90.79325586059197</v>
      </c>
      <c r="L9">
        <f t="shared" ca="1" si="6"/>
        <v>90.369824882337895</v>
      </c>
      <c r="N9">
        <f t="shared" ca="1" si="8"/>
        <v>90.47791015380021</v>
      </c>
      <c r="P9">
        <f t="shared" ca="1" si="9"/>
        <v>90.344087062193395</v>
      </c>
      <c r="R9">
        <f t="shared" ca="1" si="2"/>
        <v>91.147748021809917</v>
      </c>
      <c r="T9">
        <f t="shared" ca="1" si="3"/>
        <v>0.35449216121794791</v>
      </c>
      <c r="U9">
        <f t="shared" ca="1" si="7"/>
        <v>0.77792313947202274</v>
      </c>
      <c r="V9">
        <f t="shared" ca="1" si="11"/>
        <v>-4.7903879616947194</v>
      </c>
      <c r="W9">
        <f t="shared" ca="1" si="10"/>
        <v>0.80366095961652206</v>
      </c>
      <c r="X9">
        <f t="shared" ca="1" si="4"/>
        <v>0</v>
      </c>
    </row>
    <row r="10" spans="1:24">
      <c r="A10" s="4"/>
      <c r="B10" s="4"/>
      <c r="D10" s="2">
        <v>9</v>
      </c>
      <c r="E10" s="2"/>
      <c r="F10">
        <f t="shared" ca="1" si="0"/>
        <v>-0.22188743850339565</v>
      </c>
      <c r="G10" s="2"/>
      <c r="H10" s="2">
        <f t="shared" ca="1" si="1"/>
        <v>91.087129555871542</v>
      </c>
      <c r="J10">
        <f t="shared" ca="1" si="5"/>
        <v>89.61735652894474</v>
      </c>
      <c r="L10">
        <f t="shared" ca="1" si="6"/>
        <v>90.866724284411873</v>
      </c>
      <c r="N10">
        <f t="shared" ca="1" si="8"/>
        <v>90.513285817044633</v>
      </c>
      <c r="P10">
        <f t="shared" ca="1" si="9"/>
        <v>90.547160196217192</v>
      </c>
      <c r="R10">
        <f t="shared" ca="1" si="2"/>
        <v>91.147748021809917</v>
      </c>
      <c r="T10">
        <f t="shared" ca="1" si="3"/>
        <v>1.4697730269268021</v>
      </c>
      <c r="U10">
        <f t="shared" ca="1" si="7"/>
        <v>0.22040527145966848</v>
      </c>
      <c r="V10">
        <f t="shared" ca="1" si="11"/>
        <v>0.6698378680097079</v>
      </c>
      <c r="W10">
        <f t="shared" ca="1" si="10"/>
        <v>0.53996935965435</v>
      </c>
      <c r="X10">
        <f t="shared" ca="1" si="4"/>
        <v>-6.0618465938375721E-2</v>
      </c>
    </row>
    <row r="11" spans="1:24">
      <c r="A11" s="2"/>
      <c r="B11" s="2"/>
      <c r="D11" s="2">
        <v>10</v>
      </c>
      <c r="E11" s="2"/>
      <c r="F11">
        <f t="shared" ca="1" si="0"/>
        <v>0.25723314456026608</v>
      </c>
      <c r="G11" s="2"/>
      <c r="H11" s="2">
        <f t="shared" ca="1" si="1"/>
        <v>91.25723314456026</v>
      </c>
      <c r="J11">
        <f t="shared" ca="1" si="5"/>
        <v>91.164036907413902</v>
      </c>
      <c r="L11">
        <f t="shared" ca="1" si="6"/>
        <v>90.027325682848613</v>
      </c>
      <c r="N11">
        <f t="shared" ca="1" si="8"/>
        <v>90.944826056441542</v>
      </c>
      <c r="P11">
        <f t="shared" ca="1" si="9"/>
        <v>90.795142638722396</v>
      </c>
      <c r="R11">
        <f t="shared" ca="1" si="2"/>
        <v>91.25723314456026</v>
      </c>
      <c r="T11">
        <f t="shared" ca="1" si="3"/>
        <v>9.3196237146358385E-2</v>
      </c>
      <c r="U11">
        <f t="shared" ca="1" si="7"/>
        <v>1.2299074617116474</v>
      </c>
      <c r="V11">
        <f t="shared" ca="1" si="11"/>
        <v>0.57384373882690909</v>
      </c>
      <c r="W11">
        <f t="shared" ca="1" si="10"/>
        <v>0.46209050583786393</v>
      </c>
      <c r="X11">
        <f t="shared" ca="1" si="4"/>
        <v>0</v>
      </c>
    </row>
    <row r="12" spans="1:24">
      <c r="A12" s="2"/>
      <c r="B12" s="2"/>
      <c r="D12" s="2">
        <v>11</v>
      </c>
      <c r="E12" s="2"/>
      <c r="F12">
        <f t="shared" ca="1" si="0"/>
        <v>2.26001408314802</v>
      </c>
      <c r="G12" s="2"/>
      <c r="H12" s="2">
        <f t="shared" ca="1" si="1"/>
        <v>91.569031077522965</v>
      </c>
      <c r="J12">
        <f t="shared" ca="1" si="5"/>
        <v>91.304464592651584</v>
      </c>
      <c r="L12">
        <f t="shared" ca="1" si="6"/>
        <v>91.26528544994116</v>
      </c>
      <c r="N12">
        <f t="shared" ca="1" si="8"/>
        <v>90.335666761783472</v>
      </c>
      <c r="P12">
        <f t="shared" ca="1" si="9"/>
        <v>91.003210979082851</v>
      </c>
      <c r="R12">
        <f t="shared" ca="1" si="2"/>
        <v>91.25723314456026</v>
      </c>
      <c r="T12">
        <f t="shared" ca="1" si="3"/>
        <v>0.26456648487138068</v>
      </c>
      <c r="U12">
        <f t="shared" ca="1" si="7"/>
        <v>0.30374562758180446</v>
      </c>
      <c r="V12">
        <f t="shared" ca="1" si="11"/>
        <v>0.31240708811871798</v>
      </c>
      <c r="W12">
        <f t="shared" ca="1" si="10"/>
        <v>0.56582009844011338</v>
      </c>
      <c r="X12">
        <f t="shared" ca="1" si="4"/>
        <v>0.31179793296270475</v>
      </c>
    </row>
    <row r="13" spans="1:24">
      <c r="A13" s="2"/>
      <c r="B13" s="2"/>
      <c r="D13" s="2">
        <v>12</v>
      </c>
      <c r="E13" s="2"/>
      <c r="F13">
        <f t="shared" ca="1" si="0"/>
        <v>4.8323756320350295</v>
      </c>
      <c r="G13" s="2"/>
      <c r="H13" s="2">
        <f t="shared" ca="1" si="1"/>
        <v>92.023358637660081</v>
      </c>
      <c r="J13">
        <f t="shared" ca="1" si="5"/>
        <v>91.616540953247764</v>
      </c>
      <c r="L13">
        <f t="shared" ca="1" si="6"/>
        <v>91.484188103903705</v>
      </c>
      <c r="N13">
        <f t="shared" ca="1" si="8"/>
        <v>91.416900087484947</v>
      </c>
      <c r="P13">
        <f t="shared" ca="1" si="9"/>
        <v>91.565774937708426</v>
      </c>
      <c r="R13">
        <f t="shared" ca="1" si="2"/>
        <v>91.25723314456026</v>
      </c>
      <c r="T13">
        <f t="shared" ca="1" si="3"/>
        <v>0.40681768441231725</v>
      </c>
      <c r="U13">
        <f t="shared" ca="1" si="7"/>
        <v>0.53917053375637636</v>
      </c>
      <c r="V13">
        <f t="shared" ca="1" si="11"/>
        <v>1.2333643157394931</v>
      </c>
      <c r="W13">
        <f t="shared" ca="1" si="10"/>
        <v>0.45758369995165538</v>
      </c>
      <c r="X13">
        <f t="shared" ca="1" si="4"/>
        <v>0.76612549309982114</v>
      </c>
    </row>
    <row r="14" spans="1:24">
      <c r="D14" s="2">
        <v>13</v>
      </c>
      <c r="E14" s="2"/>
      <c r="F14">
        <f t="shared" ca="1" si="0"/>
        <v>-6.5180633403091326</v>
      </c>
      <c r="G14" s="2"/>
      <c r="H14" s="2">
        <f t="shared" ca="1" si="1"/>
        <v>79.672919665315931</v>
      </c>
      <c r="J14">
        <f t="shared" ca="1" si="5"/>
        <v>87.755103126832992</v>
      </c>
      <c r="L14">
        <f t="shared" ca="1" si="6"/>
        <v>88.630635631264809</v>
      </c>
      <c r="N14">
        <f t="shared" ca="1" si="8"/>
        <v>89.12193441618615</v>
      </c>
      <c r="P14">
        <f t="shared" ca="1" si="9"/>
        <v>87.651114796985397</v>
      </c>
      <c r="R14">
        <f t="shared" ca="1" si="2"/>
        <v>88.650982124344878</v>
      </c>
      <c r="T14">
        <f t="shared" ca="1" si="3"/>
        <v>-8.0821834615170616</v>
      </c>
      <c r="U14">
        <f t="shared" ca="1" si="7"/>
        <v>-8.9577159659488785</v>
      </c>
      <c r="V14">
        <f t="shared" ca="1" si="11"/>
        <v>0.60645855017513384</v>
      </c>
      <c r="W14">
        <f t="shared" ca="1" si="10"/>
        <v>-7.9781951316694659</v>
      </c>
      <c r="X14">
        <f t="shared" ca="1" si="4"/>
        <v>-8.9780624590289477</v>
      </c>
    </row>
    <row r="15" spans="1:24">
      <c r="D15" s="2">
        <v>14</v>
      </c>
      <c r="E15" s="2"/>
      <c r="F15">
        <f t="shared" ca="1" si="0"/>
        <v>2.3419651299699398</v>
      </c>
      <c r="G15" s="2"/>
      <c r="H15" s="2">
        <f t="shared" ca="1" si="1"/>
        <v>88.650982124344878</v>
      </c>
      <c r="J15">
        <f t="shared" ca="1" si="5"/>
        <v>86.782420142440287</v>
      </c>
      <c r="L15">
        <f t="shared" ca="1" si="6"/>
        <v>87.979072876210964</v>
      </c>
      <c r="N15">
        <f t="shared" ca="1" si="8"/>
        <v>88.634704929880826</v>
      </c>
      <c r="P15">
        <f t="shared" ca="1" si="9"/>
        <v>87.494130699704968</v>
      </c>
      <c r="R15">
        <f t="shared" ca="1" si="2"/>
        <v>88.324810513652039</v>
      </c>
      <c r="T15">
        <f t="shared" ca="1" si="3"/>
        <v>1.8685619819045911</v>
      </c>
      <c r="U15">
        <f t="shared" ca="1" si="7"/>
        <v>0.67190924813391462</v>
      </c>
      <c r="V15">
        <f t="shared" ca="1" si="11"/>
        <v>-9.4490147508702194</v>
      </c>
      <c r="W15">
        <f t="shared" ca="1" si="10"/>
        <v>1.1568514246399104</v>
      </c>
      <c r="X15">
        <f t="shared" ca="1" si="4"/>
        <v>0.32617161069283895</v>
      </c>
    </row>
    <row r="16" spans="1:24">
      <c r="D16" s="2">
        <v>15</v>
      </c>
      <c r="E16" s="2"/>
      <c r="F16">
        <f t="shared" ca="1" si="0"/>
        <v>2.3248105136520381</v>
      </c>
      <c r="G16" s="2"/>
      <c r="H16" s="2">
        <f t="shared" ca="1" si="1"/>
        <v>88.324810513652039</v>
      </c>
      <c r="J16">
        <f t="shared" ca="1" si="5"/>
        <v>85.549570767770945</v>
      </c>
      <c r="L16">
        <f t="shared" ca="1" si="6"/>
        <v>87.168017735243225</v>
      </c>
      <c r="N16">
        <f t="shared" ca="1" si="8"/>
        <v>88.048220403699176</v>
      </c>
      <c r="P16">
        <f t="shared" ca="1" si="9"/>
        <v>87.390832560962039</v>
      </c>
      <c r="R16">
        <f t="shared" ca="1" si="2"/>
        <v>79.672919665315931</v>
      </c>
      <c r="T16">
        <f t="shared" ca="1" si="3"/>
        <v>2.7752397458810947</v>
      </c>
      <c r="U16">
        <f t="shared" ca="1" si="7"/>
        <v>1.1567927784088141</v>
      </c>
      <c r="V16">
        <f t="shared" ca="1" si="11"/>
        <v>1.6277194464052513E-2</v>
      </c>
      <c r="W16">
        <f t="shared" ca="1" si="10"/>
        <v>0.93397795269000028</v>
      </c>
      <c r="X16">
        <f t="shared" ca="1" si="4"/>
        <v>8.6518908483361088</v>
      </c>
    </row>
    <row r="17" spans="4:24">
      <c r="D17" s="2">
        <v>16</v>
      </c>
      <c r="E17" s="2"/>
      <c r="F17">
        <f t="shared" ca="1" si="0"/>
        <v>-8.2260429667344752</v>
      </c>
      <c r="G17" s="2"/>
      <c r="H17" s="2">
        <f t="shared" ca="1" si="1"/>
        <v>76.082974027640461</v>
      </c>
      <c r="J17">
        <f t="shared" ca="1" si="5"/>
        <v>84.352922221879126</v>
      </c>
      <c r="L17">
        <f t="shared" ca="1" si="6"/>
        <v>83.182921582738317</v>
      </c>
      <c r="N17">
        <f t="shared" ca="1" si="8"/>
        <v>84.951008993722667</v>
      </c>
      <c r="P17">
        <f t="shared" ca="1" si="9"/>
        <v>83.402417102275805</v>
      </c>
      <c r="R17">
        <f t="shared" ca="1" si="2"/>
        <v>88.324810513652039</v>
      </c>
      <c r="T17">
        <f t="shared" ca="1" si="3"/>
        <v>-8.2699481942386655</v>
      </c>
      <c r="U17">
        <f t="shared" ca="1" si="7"/>
        <v>-7.0999475550978559</v>
      </c>
      <c r="V17">
        <f t="shared" ca="1" si="11"/>
        <v>0.27659010995286337</v>
      </c>
      <c r="W17">
        <f t="shared" ca="1" si="10"/>
        <v>-7.3194430746353447</v>
      </c>
      <c r="X17">
        <f t="shared" ca="1" si="4"/>
        <v>-12.241836486011579</v>
      </c>
    </row>
    <row r="18" spans="4:24">
      <c r="D18" s="2">
        <v>17</v>
      </c>
      <c r="E18" s="2"/>
      <c r="F18">
        <f t="shared" ca="1" si="0"/>
        <v>-14.084033996967991</v>
      </c>
      <c r="G18" s="2"/>
      <c r="H18" s="2">
        <f t="shared" ca="1" si="1"/>
        <v>68.106949008657068</v>
      </c>
      <c r="J18">
        <f t="shared" ca="1" si="5"/>
        <v>77.504911183316523</v>
      </c>
      <c r="L18">
        <f t="shared" ca="1" si="6"/>
        <v>80.291428918573615</v>
      </c>
      <c r="N18">
        <f t="shared" ca="1" si="8"/>
        <v>80.167727067922073</v>
      </c>
      <c r="P18">
        <f t="shared" ca="1" si="9"/>
        <v>77.787730440587268</v>
      </c>
      <c r="R18">
        <f t="shared" ca="1" si="2"/>
        <v>86.743591622908696</v>
      </c>
      <c r="T18">
        <f t="shared" ca="1" si="3"/>
        <v>-9.3979621746594546</v>
      </c>
      <c r="U18">
        <f t="shared" ca="1" si="7"/>
        <v>-12.184479909916547</v>
      </c>
      <c r="V18">
        <f t="shared" ca="1" si="11"/>
        <v>-8.868034966082206</v>
      </c>
      <c r="W18">
        <f t="shared" ca="1" si="10"/>
        <v>-9.6807814319301997</v>
      </c>
      <c r="X18">
        <f t="shared" ca="1" si="4"/>
        <v>-18.636642614251627</v>
      </c>
    </row>
    <row r="19" spans="4:24">
      <c r="D19" s="2">
        <v>18</v>
      </c>
      <c r="E19" s="2"/>
      <c r="F19">
        <f t="shared" ca="1" si="0"/>
        <v>8.4285805584906957</v>
      </c>
      <c r="G19" s="2"/>
      <c r="H19" s="2">
        <f t="shared" ca="1" si="1"/>
        <v>89.619563564115751</v>
      </c>
      <c r="J19">
        <f t="shared" ca="1" si="5"/>
        <v>77.936495533471088</v>
      </c>
      <c r="L19">
        <f t="shared" ca="1" si="6"/>
        <v>80.533574278516326</v>
      </c>
      <c r="N19">
        <f t="shared" ca="1" si="8"/>
        <v>82.157055847682045</v>
      </c>
      <c r="P19">
        <f t="shared" ca="1" si="9"/>
        <v>80.938342605985142</v>
      </c>
      <c r="R19">
        <f t="shared" ca="1" si="2"/>
        <v>82.072795000039378</v>
      </c>
      <c r="T19">
        <f t="shared" ca="1" si="3"/>
        <v>11.683068030644662</v>
      </c>
      <c r="U19">
        <f t="shared" ca="1" si="7"/>
        <v>9.0859892855994246</v>
      </c>
      <c r="V19">
        <f t="shared" ca="1" si="11"/>
        <v>-12.060778059265004</v>
      </c>
      <c r="W19">
        <f t="shared" ca="1" si="10"/>
        <v>8.6812209581306092</v>
      </c>
      <c r="X19">
        <f t="shared" ca="1" si="4"/>
        <v>7.5467685640763733</v>
      </c>
    </row>
    <row r="20" spans="4:24">
      <c r="D20" s="2">
        <v>19</v>
      </c>
      <c r="E20" s="2"/>
      <c r="F20">
        <f t="shared" ca="1" si="0"/>
        <v>5.4345746285337517</v>
      </c>
      <c r="G20" s="2"/>
      <c r="H20" s="2">
        <f t="shared" ca="1" si="1"/>
        <v>86.743591622908696</v>
      </c>
      <c r="J20">
        <f t="shared" ca="1" si="5"/>
        <v>81.490034731893843</v>
      </c>
      <c r="L20">
        <f t="shared" ca="1" si="6"/>
        <v>80.13826955583049</v>
      </c>
      <c r="N20">
        <f t="shared" ca="1" si="8"/>
        <v>81.775577747394806</v>
      </c>
      <c r="P20">
        <f t="shared" ca="1" si="9"/>
        <v>82.467187864394035</v>
      </c>
      <c r="R20">
        <f t="shared" ca="1" si="2"/>
        <v>82.072795000039378</v>
      </c>
      <c r="T20">
        <f t="shared" ca="1" si="3"/>
        <v>5.2535568910148527</v>
      </c>
      <c r="U20">
        <f t="shared" ca="1" si="7"/>
        <v>6.6053220670782054</v>
      </c>
      <c r="V20">
        <f t="shared" ca="1" si="11"/>
        <v>7.4625077164337057</v>
      </c>
      <c r="W20">
        <f t="shared" ca="1" si="10"/>
        <v>4.276403758514661</v>
      </c>
      <c r="X20">
        <f t="shared" ca="1" si="4"/>
        <v>4.6707966228693181</v>
      </c>
    </row>
    <row r="21" spans="4:24">
      <c r="D21" s="2">
        <v>20</v>
      </c>
      <c r="E21" s="2"/>
      <c r="F21">
        <f t="shared" ca="1" si="0"/>
        <v>1.0727950000393718</v>
      </c>
      <c r="G21" s="2"/>
      <c r="H21" s="2">
        <f t="shared" ca="1" si="1"/>
        <v>82.072795000039378</v>
      </c>
      <c r="J21">
        <f t="shared" ca="1" si="5"/>
        <v>86.145316729021275</v>
      </c>
      <c r="L21">
        <f t="shared" ca="1" si="6"/>
        <v>81.635724798930227</v>
      </c>
      <c r="N21">
        <f t="shared" ca="1" si="8"/>
        <v>80.525174644672262</v>
      </c>
      <c r="P21">
        <f t="shared" ca="1" si="9"/>
        <v>82.566260281942235</v>
      </c>
      <c r="R21">
        <f t="shared" ca="1" si="2"/>
        <v>82.072795000039378</v>
      </c>
      <c r="T21">
        <f t="shared" ca="1" si="3"/>
        <v>-4.0725217289818971</v>
      </c>
      <c r="U21">
        <f t="shared" ca="1" si="7"/>
        <v>0.43707020110915096</v>
      </c>
      <c r="V21">
        <f t="shared" ca="1" si="11"/>
        <v>4.9680138755138898</v>
      </c>
      <c r="W21">
        <f t="shared" ca="1" si="10"/>
        <v>-0.4934652819028571</v>
      </c>
      <c r="X21">
        <f t="shared" ca="1" si="4"/>
        <v>0</v>
      </c>
    </row>
    <row r="22" spans="4:24">
      <c r="D22" s="2">
        <v>21</v>
      </c>
      <c r="E22" s="2"/>
      <c r="F22">
        <f t="shared" ca="1" si="0"/>
        <v>2.7308068977925477</v>
      </c>
      <c r="G22" s="2"/>
      <c r="H22" s="2">
        <f t="shared" ca="1" si="1"/>
        <v>82.03982389216749</v>
      </c>
      <c r="J22">
        <f t="shared" ca="1" si="5"/>
        <v>83.618736838371845</v>
      </c>
      <c r="L22">
        <f t="shared" ca="1" si="6"/>
        <v>85.118943519807829</v>
      </c>
      <c r="N22">
        <f t="shared" ca="1" si="8"/>
        <v>81.716544617577682</v>
      </c>
      <c r="P22">
        <f t="shared" ca="1" si="9"/>
        <v>83.07114336444063</v>
      </c>
      <c r="R22">
        <f t="shared" ca="1" si="2"/>
        <v>82.03982389216749</v>
      </c>
      <c r="T22">
        <f t="shared" ca="1" si="3"/>
        <v>-1.5789129462043547</v>
      </c>
      <c r="U22">
        <f t="shared" ca="1" si="7"/>
        <v>-3.0791196276403383</v>
      </c>
      <c r="V22">
        <f t="shared" ca="1" si="11"/>
        <v>1.5476203553671155</v>
      </c>
      <c r="W22">
        <f t="shared" ca="1" si="10"/>
        <v>-1.0313194722731396</v>
      </c>
      <c r="X22">
        <f t="shared" ca="1" si="4"/>
        <v>0</v>
      </c>
    </row>
    <row r="23" spans="4:24">
      <c r="D23" s="2">
        <v>22</v>
      </c>
      <c r="E23" s="2"/>
      <c r="F23">
        <f t="shared" ca="1" si="0"/>
        <v>-11.304565303155137</v>
      </c>
      <c r="G23" s="2"/>
      <c r="H23" s="2">
        <f t="shared" ca="1" si="1"/>
        <v>65.886417702469913</v>
      </c>
      <c r="J23">
        <f t="shared" ca="1" si="5"/>
        <v>76.666345531558918</v>
      </c>
      <c r="L23">
        <f t="shared" ca="1" si="6"/>
        <v>79.185657054396358</v>
      </c>
      <c r="N23">
        <f t="shared" ca="1" si="8"/>
        <v>81.272438356340245</v>
      </c>
      <c r="P23">
        <f t="shared" ca="1" si="9"/>
        <v>77.79443439273804</v>
      </c>
      <c r="R23">
        <f t="shared" ca="1" si="2"/>
        <v>79.552830155375972</v>
      </c>
      <c r="T23">
        <f t="shared" ca="1" si="3"/>
        <v>-10.779927829089004</v>
      </c>
      <c r="U23">
        <f t="shared" ca="1" si="7"/>
        <v>-13.299239351926445</v>
      </c>
      <c r="V23">
        <f t="shared" ca="1" si="11"/>
        <v>0.3232792745898081</v>
      </c>
      <c r="W23">
        <f t="shared" ca="1" si="10"/>
        <v>-11.908016690268127</v>
      </c>
      <c r="X23">
        <f t="shared" ca="1" si="4"/>
        <v>-13.666412452906059</v>
      </c>
    </row>
    <row r="24" spans="4:24">
      <c r="D24" s="2">
        <v>23</v>
      </c>
      <c r="E24" s="2"/>
      <c r="F24">
        <f t="shared" ca="1" si="0"/>
        <v>-11.788971496836545</v>
      </c>
      <c r="G24" s="2"/>
      <c r="H24" s="2">
        <f t="shared" ca="1" si="1"/>
        <v>64.402011508788519</v>
      </c>
      <c r="J24">
        <f t="shared" ca="1" si="5"/>
        <v>70.77608436780865</v>
      </c>
      <c r="L24">
        <f t="shared" ca="1" si="6"/>
        <v>73.600262025866328</v>
      </c>
      <c r="N24">
        <f t="shared" ca="1" si="8"/>
        <v>76.228927945274791</v>
      </c>
      <c r="P24">
        <f t="shared" ca="1" si="9"/>
        <v>72.170958776887488</v>
      </c>
      <c r="R24">
        <f t="shared" ca="1" si="2"/>
        <v>71.273530640530765</v>
      </c>
      <c r="T24">
        <f t="shared" ca="1" si="3"/>
        <v>-6.3740728590201314</v>
      </c>
      <c r="U24">
        <f t="shared" ca="1" si="7"/>
        <v>-9.1982505170778097</v>
      </c>
      <c r="V24">
        <f t="shared" ca="1" si="11"/>
        <v>-15.386020653870332</v>
      </c>
      <c r="W24">
        <f t="shared" ca="1" si="10"/>
        <v>-7.7689472680989695</v>
      </c>
      <c r="X24">
        <f t="shared" ca="1" si="4"/>
        <v>-6.8715191317422466</v>
      </c>
    </row>
    <row r="25" spans="4:24">
      <c r="D25" s="2">
        <v>24</v>
      </c>
      <c r="E25" s="2"/>
      <c r="F25">
        <f t="shared" ca="1" si="0"/>
        <v>3.2438131610010332</v>
      </c>
      <c r="G25" s="2"/>
      <c r="H25" s="2">
        <f t="shared" ca="1" si="1"/>
        <v>79.552830155375972</v>
      </c>
      <c r="J25">
        <f t="shared" ca="1" si="5"/>
        <v>69.947086455544806</v>
      </c>
      <c r="L25">
        <f t="shared" ca="1" si="6"/>
        <v>72.970270814700484</v>
      </c>
      <c r="N25">
        <f t="shared" ca="1" si="8"/>
        <v>74.790775651768257</v>
      </c>
      <c r="P25">
        <f t="shared" ca="1" si="9"/>
        <v>73.27892618025453</v>
      </c>
      <c r="R25">
        <f t="shared" ca="1" si="2"/>
        <v>68.602855430360279</v>
      </c>
      <c r="T25">
        <f t="shared" ca="1" si="3"/>
        <v>9.6057436998311658</v>
      </c>
      <c r="U25">
        <f t="shared" ca="1" si="7"/>
        <v>6.5825593406754876</v>
      </c>
      <c r="V25">
        <f t="shared" ca="1" si="11"/>
        <v>-11.826916436486272</v>
      </c>
      <c r="W25">
        <f t="shared" ca="1" si="10"/>
        <v>6.273903975121442</v>
      </c>
      <c r="X25">
        <f t="shared" ca="1" si="4"/>
        <v>10.949974725015693</v>
      </c>
    </row>
    <row r="26" spans="4:24">
      <c r="D26" s="2">
        <v>25</v>
      </c>
      <c r="E26" s="2"/>
      <c r="F26">
        <f t="shared" ca="1" si="0"/>
        <v>-4.7264693594692417</v>
      </c>
      <c r="G26" s="2"/>
      <c r="H26" s="2">
        <f t="shared" ca="1" si="1"/>
        <v>71.273530640530765</v>
      </c>
      <c r="J26">
        <f t="shared" ca="1" si="5"/>
        <v>71.742790768231757</v>
      </c>
      <c r="L26">
        <f t="shared" ca="1" si="6"/>
        <v>70.278697501791299</v>
      </c>
      <c r="N26">
        <f t="shared" ca="1" si="8"/>
        <v>72.630922779866552</v>
      </c>
      <c r="P26">
        <f t="shared" ca="1" si="9"/>
        <v>72.106511176508718</v>
      </c>
      <c r="R26">
        <f t="shared" ca="1" si="2"/>
        <v>71.273530640530765</v>
      </c>
      <c r="T26">
        <f t="shared" ca="1" si="3"/>
        <v>-0.46926012770099135</v>
      </c>
      <c r="U26">
        <f t="shared" ca="1" si="7"/>
        <v>0.99483313873946599</v>
      </c>
      <c r="V26">
        <f t="shared" ca="1" si="11"/>
        <v>4.7620545036077147</v>
      </c>
      <c r="W26">
        <f t="shared" ca="1" si="10"/>
        <v>-0.83298053597795274</v>
      </c>
      <c r="X26">
        <f t="shared" ca="1" si="4"/>
        <v>0</v>
      </c>
    </row>
    <row r="27" spans="4:24">
      <c r="D27" s="2">
        <v>26</v>
      </c>
      <c r="E27" s="2"/>
      <c r="F27">
        <f t="shared" ca="1" si="0"/>
        <v>-5.7061615640146712</v>
      </c>
      <c r="G27" s="2"/>
      <c r="H27" s="2">
        <f t="shared" ca="1" si="1"/>
        <v>68.602855430360279</v>
      </c>
      <c r="J27">
        <f t="shared" ca="1" si="5"/>
        <v>73.143072075422339</v>
      </c>
      <c r="L27">
        <f t="shared" ca="1" si="6"/>
        <v>70.957806933763891</v>
      </c>
      <c r="N27">
        <f t="shared" ca="1" si="8"/>
        <v>69.943529087505084</v>
      </c>
      <c r="P27">
        <f t="shared" ca="1" si="9"/>
        <v>70.763822060006618</v>
      </c>
      <c r="R27">
        <f t="shared" ca="1" si="2"/>
        <v>76.731240438944553</v>
      </c>
      <c r="T27">
        <f t="shared" ca="1" si="3"/>
        <v>-4.5402166450620598</v>
      </c>
      <c r="U27">
        <f t="shared" ca="1" si="7"/>
        <v>-2.3549515034036119</v>
      </c>
      <c r="V27">
        <f t="shared" ca="1" si="11"/>
        <v>-1.3573921393357864</v>
      </c>
      <c r="W27">
        <f t="shared" ca="1" si="10"/>
        <v>-2.1609666296463388</v>
      </c>
      <c r="X27">
        <f t="shared" ca="1" si="4"/>
        <v>-8.1283850085842744</v>
      </c>
    </row>
    <row r="28" spans="4:24">
      <c r="D28" s="2">
        <v>27</v>
      </c>
      <c r="E28" s="2"/>
      <c r="F28">
        <f t="shared" ca="1" si="0"/>
        <v>6.6801260208170268</v>
      </c>
      <c r="G28" s="2"/>
      <c r="H28" s="2">
        <f t="shared" ca="1" si="1"/>
        <v>78.871109026442085</v>
      </c>
      <c r="J28">
        <f t="shared" ca="1" si="5"/>
        <v>72.915831699111038</v>
      </c>
      <c r="L28">
        <f t="shared" ca="1" si="6"/>
        <v>74.575081313177279</v>
      </c>
      <c r="N28">
        <f t="shared" ca="1" si="8"/>
        <v>72.54046735229953</v>
      </c>
      <c r="P28">
        <f t="shared" ca="1" si="9"/>
        <v>73.73968203965228</v>
      </c>
      <c r="R28">
        <f t="shared" ca="1" si="2"/>
        <v>72.690748031477654</v>
      </c>
      <c r="T28">
        <f t="shared" ca="1" si="3"/>
        <v>5.9552773273310464</v>
      </c>
      <c r="U28">
        <f t="shared" ca="1" si="7"/>
        <v>4.2960277132648059</v>
      </c>
      <c r="V28">
        <f t="shared" ca="1" si="11"/>
        <v>-1.340673657144805</v>
      </c>
      <c r="W28">
        <f t="shared" ca="1" si="10"/>
        <v>5.1314269867898048</v>
      </c>
      <c r="X28">
        <f t="shared" ca="1" si="4"/>
        <v>6.1803609949644311</v>
      </c>
    </row>
    <row r="29" spans="4:24">
      <c r="D29" s="2">
        <v>28</v>
      </c>
      <c r="E29" s="2"/>
      <c r="F29">
        <f t="shared" ca="1" si="0"/>
        <v>5.5402574333195016</v>
      </c>
      <c r="G29" s="2"/>
      <c r="H29" s="2">
        <f t="shared" ca="1" si="1"/>
        <v>76.731240438944553</v>
      </c>
      <c r="J29">
        <f t="shared" ca="1" si="5"/>
        <v>74.735068298582306</v>
      </c>
      <c r="L29">
        <f t="shared" ca="1" si="6"/>
        <v>73.869683884069417</v>
      </c>
      <c r="N29">
        <f t="shared" ca="1" si="8"/>
        <v>75.006313138330739</v>
      </c>
      <c r="P29">
        <f t="shared" ca="1" si="9"/>
        <v>75.136606401867297</v>
      </c>
      <c r="R29">
        <f t="shared" ca="1" si="2"/>
        <v>72.690748031477654</v>
      </c>
      <c r="T29">
        <f t="shared" ca="1" si="3"/>
        <v>1.9961721403622477</v>
      </c>
      <c r="U29">
        <f t="shared" ca="1" si="7"/>
        <v>2.8615565548751363</v>
      </c>
      <c r="V29">
        <f t="shared" ca="1" si="11"/>
        <v>6.3306416741425551</v>
      </c>
      <c r="W29">
        <f t="shared" ca="1" si="10"/>
        <v>1.594634037077256</v>
      </c>
      <c r="X29">
        <f t="shared" ca="1" si="4"/>
        <v>4.0404924074668997</v>
      </c>
    </row>
    <row r="30" spans="4:24">
      <c r="D30" s="2">
        <v>29</v>
      </c>
      <c r="E30" s="2"/>
      <c r="F30">
        <f t="shared" ca="1" si="0"/>
        <v>1.3817310371027114</v>
      </c>
      <c r="G30" s="2"/>
      <c r="H30" s="2">
        <f t="shared" ca="1" si="1"/>
        <v>72.690748031477654</v>
      </c>
      <c r="J30">
        <f t="shared" ca="1" si="5"/>
        <v>76.097699165621421</v>
      </c>
      <c r="L30">
        <f t="shared" ca="1" si="6"/>
        <v>74.223988231806146</v>
      </c>
      <c r="N30">
        <f t="shared" ca="1" si="8"/>
        <v>73.633896713551067</v>
      </c>
      <c r="P30">
        <f t="shared" ca="1" si="9"/>
        <v>74.364751366249592</v>
      </c>
      <c r="R30">
        <f t="shared" ca="1" si="2"/>
        <v>72.690748031477654</v>
      </c>
      <c r="T30">
        <f t="shared" ca="1" si="3"/>
        <v>-3.4069511341437675</v>
      </c>
      <c r="U30">
        <f t="shared" ca="1" si="7"/>
        <v>-1.5332402003284926</v>
      </c>
      <c r="V30">
        <f t="shared" ca="1" si="11"/>
        <v>1.7249273006138139</v>
      </c>
      <c r="W30">
        <f t="shared" ca="1" si="10"/>
        <v>-1.674003334771939</v>
      </c>
      <c r="X30">
        <f t="shared" ca="1" si="4"/>
        <v>0</v>
      </c>
    </row>
    <row r="31" spans="4:24">
      <c r="D31" s="2">
        <v>30</v>
      </c>
      <c r="E31" s="2"/>
      <c r="F31">
        <f t="shared" ca="1" si="0"/>
        <v>0.76432967930271556</v>
      </c>
      <c r="G31" s="2"/>
      <c r="H31" s="2">
        <f t="shared" ca="1" si="1"/>
        <v>71.764329679302719</v>
      </c>
      <c r="J31">
        <f t="shared" ca="1" si="5"/>
        <v>73.728772716574966</v>
      </c>
      <c r="L31">
        <f t="shared" ca="1" si="6"/>
        <v>75.014356794041746</v>
      </c>
      <c r="N31">
        <f t="shared" ca="1" si="8"/>
        <v>73.732056521305452</v>
      </c>
      <c r="P31">
        <f t="shared" ca="1" si="9"/>
        <v>73.741562354833505</v>
      </c>
      <c r="R31">
        <f t="shared" ca="1" si="2"/>
        <v>71.764329679302719</v>
      </c>
      <c r="T31">
        <f t="shared" ca="1" si="3"/>
        <v>-1.9644430372722468</v>
      </c>
      <c r="U31">
        <f t="shared" ca="1" si="7"/>
        <v>-3.2500271147390265</v>
      </c>
      <c r="V31">
        <f t="shared" ca="1" si="11"/>
        <v>-0.94314868207341362</v>
      </c>
      <c r="W31">
        <f t="shared" ca="1" si="10"/>
        <v>-1.9772326755307859</v>
      </c>
      <c r="X31">
        <f t="shared" ca="1" si="4"/>
        <v>0</v>
      </c>
    </row>
    <row r="32" spans="4:24">
      <c r="D32" s="2">
        <v>31</v>
      </c>
      <c r="E32" s="2"/>
      <c r="F32">
        <f t="shared" ca="1" si="0"/>
        <v>-7.3379958758000967</v>
      </c>
      <c r="G32" s="2"/>
      <c r="H32" s="2">
        <f t="shared" ca="1" si="1"/>
        <v>61.971021118574846</v>
      </c>
      <c r="J32">
        <f t="shared" ca="1" si="5"/>
        <v>68.808699609785066</v>
      </c>
      <c r="L32">
        <f t="shared" ca="1" si="6"/>
        <v>70.789334817074945</v>
      </c>
      <c r="N32">
        <f t="shared" ca="1" si="8"/>
        <v>72.405689658948376</v>
      </c>
      <c r="P32">
        <f t="shared" ca="1" si="9"/>
        <v>69.821217220589944</v>
      </c>
      <c r="R32">
        <f t="shared" ca="1" si="2"/>
        <v>71.764329679302719</v>
      </c>
      <c r="T32">
        <f t="shared" ca="1" si="3"/>
        <v>-6.8376784912102195</v>
      </c>
      <c r="U32">
        <f t="shared" ca="1" si="7"/>
        <v>-8.8183136985000985</v>
      </c>
      <c r="V32">
        <f t="shared" ca="1" si="11"/>
        <v>-1.9677268420027332</v>
      </c>
      <c r="W32">
        <f t="shared" ca="1" si="10"/>
        <v>-7.8501961020150972</v>
      </c>
      <c r="X32">
        <f t="shared" ca="1" si="4"/>
        <v>-9.7933085607278727</v>
      </c>
    </row>
    <row r="33" spans="4:24">
      <c r="D33" s="2">
        <v>32</v>
      </c>
      <c r="E33" s="2"/>
      <c r="F33">
        <f t="shared" ca="1" si="0"/>
        <v>-0.22764212964872274</v>
      </c>
      <c r="G33" s="2"/>
      <c r="H33" s="2">
        <f t="shared" ca="1" si="1"/>
        <v>66.963340875976328</v>
      </c>
      <c r="J33">
        <f t="shared" ca="1" si="5"/>
        <v>66.899563891284629</v>
      </c>
      <c r="L33">
        <f t="shared" ca="1" si="6"/>
        <v>68.347359926332885</v>
      </c>
      <c r="N33">
        <f t="shared" ca="1" si="8"/>
        <v>70.024136028855224</v>
      </c>
      <c r="P33">
        <f t="shared" ca="1" si="9"/>
        <v>68.007100959599271</v>
      </c>
      <c r="R33">
        <f t="shared" ca="1" si="2"/>
        <v>66.963340875976328</v>
      </c>
      <c r="T33">
        <f t="shared" ca="1" si="3"/>
        <v>6.3776984691699568E-2</v>
      </c>
      <c r="U33">
        <f t="shared" ca="1" si="7"/>
        <v>-1.3840190503565566</v>
      </c>
      <c r="V33">
        <f t="shared" ca="1" si="11"/>
        <v>-10.434668540373529</v>
      </c>
      <c r="W33">
        <f t="shared" ca="1" si="10"/>
        <v>-1.0437600836229421</v>
      </c>
      <c r="X33">
        <f t="shared" ca="1" si="4"/>
        <v>0</v>
      </c>
    </row>
    <row r="34" spans="4:24">
      <c r="D34" s="2">
        <v>33</v>
      </c>
      <c r="E34" s="2"/>
      <c r="F34">
        <f t="shared" ca="1" si="0"/>
        <v>7.0874126209599888</v>
      </c>
      <c r="G34" s="2"/>
      <c r="H34" s="2">
        <f t="shared" ca="1" si="1"/>
        <v>73.278395626585052</v>
      </c>
      <c r="J34">
        <f t="shared" ca="1" si="5"/>
        <v>67.404252540378749</v>
      </c>
      <c r="L34">
        <f t="shared" ca="1" si="6"/>
        <v>68.494271825109735</v>
      </c>
      <c r="N34">
        <f t="shared" ca="1" si="8"/>
        <v>69.333567066383324</v>
      </c>
      <c r="P34">
        <f t="shared" ca="1" si="9"/>
        <v>69.091854158842537</v>
      </c>
      <c r="R34">
        <f t="shared" ca="1" si="2"/>
        <v>61.971021118574846</v>
      </c>
      <c r="T34">
        <f t="shared" ca="1" si="3"/>
        <v>5.8741430862063027</v>
      </c>
      <c r="U34">
        <f t="shared" ca="1" si="7"/>
        <v>4.7841238014753174</v>
      </c>
      <c r="V34">
        <f t="shared" ca="1" si="11"/>
        <v>-3.0607951528788959</v>
      </c>
      <c r="W34">
        <f t="shared" ca="1" si="10"/>
        <v>4.186541467742515</v>
      </c>
      <c r="X34">
        <f t="shared" ca="1" si="4"/>
        <v>11.307374508010206</v>
      </c>
    </row>
    <row r="35" spans="4:24">
      <c r="D35" s="2">
        <v>34</v>
      </c>
      <c r="E35" s="2"/>
      <c r="F35">
        <f t="shared" ca="1" si="0"/>
        <v>-8.1028604821821428</v>
      </c>
      <c r="G35" s="2"/>
      <c r="H35" s="2">
        <f t="shared" ca="1" si="1"/>
        <v>58.206156512192798</v>
      </c>
      <c r="J35">
        <f t="shared" ca="1" si="5"/>
        <v>66.149297671584719</v>
      </c>
      <c r="L35">
        <f t="shared" ca="1" si="6"/>
        <v>65.104728533332263</v>
      </c>
      <c r="N35">
        <f t="shared" ca="1" si="8"/>
        <v>66.436648762526346</v>
      </c>
      <c r="P35">
        <f t="shared" ca="1" si="9"/>
        <v>65.382717307445702</v>
      </c>
      <c r="R35">
        <f t="shared" ca="1" si="2"/>
        <v>66.963340875976328</v>
      </c>
      <c r="T35">
        <f t="shared" ca="1" si="3"/>
        <v>-7.9431411593919208</v>
      </c>
      <c r="U35">
        <f t="shared" ca="1" si="7"/>
        <v>-6.898572021139465</v>
      </c>
      <c r="V35">
        <f t="shared" ca="1" si="11"/>
        <v>3.9448285602017279</v>
      </c>
      <c r="W35">
        <f t="shared" ca="1" si="10"/>
        <v>-7.1765607952529038</v>
      </c>
      <c r="X35">
        <f t="shared" ca="1" si="4"/>
        <v>-8.75718436378353</v>
      </c>
    </row>
    <row r="36" spans="4:24">
      <c r="D36" s="2">
        <v>35</v>
      </c>
      <c r="E36" s="2"/>
      <c r="F36">
        <f t="shared" ca="1" si="0"/>
        <v>-28.396121376005389</v>
      </c>
      <c r="G36" s="2"/>
      <c r="H36" s="2">
        <f t="shared" ca="1" si="1"/>
        <v>37.603878623994611</v>
      </c>
      <c r="J36">
        <f t="shared" ca="1" si="5"/>
        <v>56.362810254257482</v>
      </c>
      <c r="L36">
        <f t="shared" ca="1" si="6"/>
        <v>59.01294290968719</v>
      </c>
      <c r="N36">
        <f t="shared" ca="1" si="8"/>
        <v>59.604558551464734</v>
      </c>
      <c r="P36">
        <f t="shared" ca="1" si="9"/>
        <v>55.771793927935128</v>
      </c>
      <c r="R36">
        <f t="shared" ca="1" si="2"/>
        <v>73.278395626585052</v>
      </c>
      <c r="T36">
        <f t="shared" ca="1" si="3"/>
        <v>-18.758931630262872</v>
      </c>
      <c r="U36">
        <f t="shared" ca="1" si="7"/>
        <v>-21.40906428569258</v>
      </c>
      <c r="V36">
        <f t="shared" ca="1" si="11"/>
        <v>-8.2304922503335476</v>
      </c>
      <c r="W36">
        <f t="shared" ca="1" si="10"/>
        <v>-18.167915303940518</v>
      </c>
      <c r="X36">
        <f t="shared" ca="1" si="4"/>
        <v>-35.674517002590441</v>
      </c>
    </row>
    <row r="37" spans="4:24">
      <c r="D37" s="2">
        <v>36</v>
      </c>
      <c r="E37" s="2"/>
      <c r="F37">
        <f t="shared" ca="1" si="0"/>
        <v>16.597254028875103</v>
      </c>
      <c r="G37" s="2"/>
      <c r="H37" s="2">
        <f t="shared" ca="1" si="1"/>
        <v>80.906271023250042</v>
      </c>
      <c r="J37">
        <f t="shared" ca="1" si="5"/>
        <v>58.905435386479155</v>
      </c>
      <c r="L37">
        <f t="shared" ca="1" si="6"/>
        <v>62.498675446505622</v>
      </c>
      <c r="N37">
        <f t="shared" ca="1" si="8"/>
        <v>63.391608532399758</v>
      </c>
      <c r="P37">
        <f t="shared" ca="1" si="9"/>
        <v>62.872364751863557</v>
      </c>
      <c r="R37">
        <f t="shared" ca="1" si="2"/>
        <v>80.906271023250042</v>
      </c>
      <c r="T37">
        <f t="shared" ca="1" si="3"/>
        <v>22.000835636770887</v>
      </c>
      <c r="U37">
        <f t="shared" ca="1" si="7"/>
        <v>18.40759557674442</v>
      </c>
      <c r="V37">
        <f t="shared" ca="1" si="11"/>
        <v>-22.000679927470124</v>
      </c>
      <c r="W37">
        <f t="shared" ca="1" si="10"/>
        <v>18.033906271386485</v>
      </c>
      <c r="X37">
        <f t="shared" ca="1" si="4"/>
        <v>0</v>
      </c>
    </row>
    <row r="38" spans="4:24">
      <c r="D38" s="2">
        <v>37</v>
      </c>
      <c r="E38" s="2"/>
      <c r="F38">
        <f t="shared" ca="1" si="0"/>
        <v>19.53632125559475</v>
      </c>
      <c r="G38" s="2"/>
      <c r="H38" s="2">
        <f t="shared" ca="1" si="1"/>
        <v>81.727304261219814</v>
      </c>
      <c r="J38">
        <f t="shared" ca="1" si="5"/>
        <v>66.745817969488158</v>
      </c>
      <c r="L38">
        <f t="shared" ca="1" si="6"/>
        <v>64.610902605164313</v>
      </c>
      <c r="N38">
        <f t="shared" ca="1" si="8"/>
        <v>66.344401209448463</v>
      </c>
      <c r="P38">
        <f t="shared" ca="1" si="9"/>
        <v>68.984263328136919</v>
      </c>
      <c r="R38">
        <f t="shared" ca="1" si="2"/>
        <v>80.906271023250042</v>
      </c>
      <c r="T38">
        <f t="shared" ca="1" si="3"/>
        <v>14.981486291731656</v>
      </c>
      <c r="U38">
        <f t="shared" ca="1" si="7"/>
        <v>17.116401656055501</v>
      </c>
      <c r="V38">
        <f t="shared" ca="1" si="11"/>
        <v>17.514662490850284</v>
      </c>
      <c r="W38">
        <f t="shared" ca="1" si="10"/>
        <v>12.743040933082895</v>
      </c>
      <c r="X38">
        <f t="shared" ca="1" si="4"/>
        <v>0.82103323796977179</v>
      </c>
    </row>
    <row r="39" spans="4:24">
      <c r="D39" s="2">
        <v>38</v>
      </c>
      <c r="E39" s="2"/>
      <c r="F39">
        <f t="shared" ca="1" si="0"/>
        <v>20.336997550170608</v>
      </c>
      <c r="G39" s="2"/>
      <c r="H39" s="2">
        <f t="shared" ca="1" si="1"/>
        <v>81.527980555795665</v>
      </c>
      <c r="J39">
        <f t="shared" ca="1" si="5"/>
        <v>81.387185280088502</v>
      </c>
      <c r="L39">
        <f t="shared" ca="1" si="6"/>
        <v>70.441358616065031</v>
      </c>
      <c r="N39">
        <f t="shared" ca="1" si="8"/>
        <v>67.994318195290589</v>
      </c>
      <c r="P39">
        <f t="shared" ca="1" si="9"/>
        <v>74.045456443585991</v>
      </c>
      <c r="R39">
        <f t="shared" ca="1" si="2"/>
        <v>80.906271023250042</v>
      </c>
      <c r="T39">
        <f t="shared" ca="1" si="3"/>
        <v>0.14079527570716266</v>
      </c>
      <c r="U39">
        <f t="shared" ca="1" si="7"/>
        <v>11.086621939730634</v>
      </c>
      <c r="V39">
        <f t="shared" ca="1" si="11"/>
        <v>15.382903051771351</v>
      </c>
      <c r="W39">
        <f t="shared" ca="1" si="10"/>
        <v>7.4825241122096742</v>
      </c>
      <c r="X39">
        <f t="shared" ca="1" si="4"/>
        <v>0.62170953254562278</v>
      </c>
    </row>
    <row r="40" spans="4:24">
      <c r="D40" s="2">
        <v>39</v>
      </c>
      <c r="E40" s="2"/>
      <c r="F40">
        <f t="shared" ca="1" si="0"/>
        <v>9.7598585340774324</v>
      </c>
      <c r="G40" s="2"/>
      <c r="H40" s="2">
        <f t="shared" ca="1" si="1"/>
        <v>71.068875528452381</v>
      </c>
      <c r="J40">
        <f t="shared" ca="1" si="5"/>
        <v>78.108053448489287</v>
      </c>
      <c r="L40">
        <f t="shared" ca="1" si="6"/>
        <v>78.807607842179479</v>
      </c>
      <c r="N40">
        <f t="shared" ca="1" si="8"/>
        <v>70.566861998542507</v>
      </c>
      <c r="P40">
        <f t="shared" ca="1" si="9"/>
        <v>75.070308887973255</v>
      </c>
      <c r="T40">
        <f t="shared" ca="1" si="3"/>
        <v>-7.0391779200369058</v>
      </c>
      <c r="U40">
        <f t="shared" ca="1" si="7"/>
        <v>-7.7387323137270982</v>
      </c>
      <c r="V40">
        <f t="shared" ca="1" si="11"/>
        <v>13.533662360505076</v>
      </c>
      <c r="W40">
        <f t="shared" ca="1" si="10"/>
        <v>-4.001433359520874</v>
      </c>
    </row>
    <row r="41" spans="4:24">
      <c r="D41" s="2">
        <v>40</v>
      </c>
      <c r="E41" s="2"/>
      <c r="F41">
        <f t="shared" ca="1" si="0"/>
        <v>-6.3939206570782474</v>
      </c>
      <c r="G41" s="2"/>
      <c r="H41" s="2">
        <f t="shared" ca="1" si="1"/>
        <v>54.606079342921753</v>
      </c>
      <c r="J41">
        <f t="shared" ca="1" si="5"/>
        <v>69.067645142389935</v>
      </c>
      <c r="L41">
        <f t="shared" ca="1" si="6"/>
        <v>72.232559922097408</v>
      </c>
      <c r="N41">
        <f t="shared" ca="1" si="8"/>
        <v>73.967302142327938</v>
      </c>
      <c r="P41">
        <f t="shared" ca="1" si="9"/>
        <v>69.75004800276632</v>
      </c>
      <c r="T41">
        <f t="shared" ca="1" si="3"/>
        <v>-14.461565799468183</v>
      </c>
      <c r="U41">
        <f t="shared" ca="1" si="7"/>
        <v>-17.626480579175656</v>
      </c>
      <c r="V41">
        <f t="shared" ca="1" si="11"/>
        <v>0.50201352990987402</v>
      </c>
      <c r="W41">
        <f t="shared" ca="1" si="10"/>
        <v>-15.143968659844568</v>
      </c>
    </row>
    <row r="42" spans="4:24">
      <c r="G42" s="2"/>
    </row>
  </sheetData>
  <mergeCells count="3">
    <mergeCell ref="A1:B1"/>
    <mergeCell ref="A6:B6"/>
    <mergeCell ref="A10:B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B6150-9100-4E27-BA73-B24A2052056F}">
  <dimension ref="A1:X41"/>
  <sheetViews>
    <sheetView workbookViewId="0">
      <selection activeCell="B13" sqref="B13"/>
    </sheetView>
  </sheetViews>
  <sheetFormatPr defaultRowHeight="15"/>
  <cols>
    <col min="6" max="6" width="15.85546875" customWidth="1"/>
    <col min="8" max="8" width="17.5703125" customWidth="1"/>
    <col min="10" max="10" width="14" customWidth="1"/>
    <col min="12" max="12" width="12.85546875" customWidth="1"/>
    <col min="14" max="14" width="17" customWidth="1"/>
    <col min="16" max="16" width="14.140625" customWidth="1"/>
    <col min="18" max="18" width="14" customWidth="1"/>
    <col min="20" max="20" width="18.42578125" customWidth="1"/>
    <col min="21" max="21" width="17.7109375" customWidth="1"/>
    <col min="22" max="22" width="16.140625" customWidth="1"/>
    <col min="23" max="23" width="15.85546875" customWidth="1"/>
    <col min="24" max="24" width="18.28515625" customWidth="1"/>
  </cols>
  <sheetData>
    <row r="1" spans="1:24">
      <c r="A1" s="4" t="s">
        <v>17</v>
      </c>
      <c r="B1" s="4"/>
      <c r="D1" s="1" t="s">
        <v>1</v>
      </c>
      <c r="E1" s="1"/>
      <c r="F1" s="1" t="s">
        <v>2</v>
      </c>
      <c r="H1" s="1" t="s">
        <v>3</v>
      </c>
      <c r="J1" s="3" t="s">
        <v>4</v>
      </c>
      <c r="L1" s="3" t="s">
        <v>5</v>
      </c>
      <c r="N1" s="3" t="s">
        <v>6</v>
      </c>
      <c r="P1" s="3" t="s">
        <v>7</v>
      </c>
      <c r="R1" s="3" t="s">
        <v>8</v>
      </c>
      <c r="T1" s="3" t="s">
        <v>9</v>
      </c>
      <c r="U1" s="3" t="s">
        <v>10</v>
      </c>
      <c r="V1" s="3" t="s">
        <v>11</v>
      </c>
      <c r="W1" s="3" t="s">
        <v>12</v>
      </c>
      <c r="X1" s="3" t="s">
        <v>13</v>
      </c>
    </row>
    <row r="2" spans="1:24">
      <c r="A2" s="2" t="s">
        <v>14</v>
      </c>
      <c r="B2" s="2">
        <v>100</v>
      </c>
      <c r="D2" s="2">
        <v>1</v>
      </c>
      <c r="E2" s="2"/>
      <c r="F2">
        <f ca="1">_xlfn.NORM.INV(RAND(), 0, 5)</f>
        <v>-5.9176742615956845</v>
      </c>
      <c r="G2" s="1"/>
      <c r="H2" s="2">
        <f ca="1">$B$2 + $B$3 * $D2 + $B$4*COS(2*PI() * $D2/ 4) + $F2</f>
        <v>95.082325738404322</v>
      </c>
    </row>
    <row r="3" spans="1:24">
      <c r="A3" s="2" t="s">
        <v>15</v>
      </c>
      <c r="B3" s="2">
        <v>1</v>
      </c>
      <c r="D3" s="2">
        <v>2</v>
      </c>
      <c r="E3" s="2"/>
      <c r="F3">
        <f t="shared" ref="F3:F41" ca="1" si="0">_xlfn.NORM.INV(RAND(), 0, 5)</f>
        <v>4.1745557575545513</v>
      </c>
      <c r="G3" s="2"/>
      <c r="H3" s="2">
        <f t="shared" ref="H3:H41" ca="1" si="1">$B$2 + $B$3 * $D3 + $B$4*COS(2*PI() * $D3/ 4) + $F3</f>
        <v>107.17455575755456</v>
      </c>
    </row>
    <row r="4" spans="1:24">
      <c r="A4" s="2" t="s">
        <v>16</v>
      </c>
      <c r="B4" s="2">
        <v>-1</v>
      </c>
      <c r="D4" s="2">
        <v>3</v>
      </c>
      <c r="E4" s="2"/>
      <c r="F4">
        <f t="shared" ca="1" si="0"/>
        <v>-2.633314732515164</v>
      </c>
      <c r="G4" s="2"/>
      <c r="H4" s="2">
        <f t="shared" ca="1" si="1"/>
        <v>100.36668526748484</v>
      </c>
      <c r="J4">
        <f ca="1">($H2+$H3+$H4)/3</f>
        <v>100.87452225448123</v>
      </c>
      <c r="R4">
        <f ca="1">MEDIAN($H2,$H3,$H4,$H5,$H6)</f>
        <v>100.56752764460772</v>
      </c>
      <c r="T4">
        <f ca="1">$H4 - $J4</f>
        <v>-0.50783698699639501</v>
      </c>
      <c r="X4">
        <f ca="1">$H4-$R4</f>
        <v>-0.200842377122882</v>
      </c>
    </row>
    <row r="5" spans="1:24">
      <c r="A5" s="2"/>
      <c r="B5" s="2"/>
      <c r="D5" s="2">
        <v>4</v>
      </c>
      <c r="E5" s="2"/>
      <c r="F5">
        <f t="shared" ca="1" si="0"/>
        <v>-2.4324723553922718</v>
      </c>
      <c r="G5" s="2"/>
      <c r="H5" s="2">
        <f t="shared" ca="1" si="1"/>
        <v>100.56752764460772</v>
      </c>
      <c r="J5">
        <f ca="1">($H3+$H4+$H5)/3</f>
        <v>102.70292288988237</v>
      </c>
      <c r="L5">
        <f ca="1">($H2+$H3+$H4 + $H5)/4</f>
        <v>100.79777360201285</v>
      </c>
      <c r="R5">
        <f t="shared" ref="R5:S20" ca="1" si="2">MEDIAN($H3,$H4,$H5,$H6,$H7)</f>
        <v>102.95940606639606</v>
      </c>
      <c r="T5">
        <f t="shared" ref="T5:T41" ca="1" si="3">$H5 - $J5</f>
        <v>-2.1353952452746512</v>
      </c>
      <c r="U5">
        <f ca="1">$H5-$L5</f>
        <v>-0.23024595740513121</v>
      </c>
      <c r="X5">
        <f t="shared" ref="X5:X39" ca="1" si="4">$H5-$R5</f>
        <v>-2.3918784217883342</v>
      </c>
    </row>
    <row r="6" spans="1:24">
      <c r="A6" s="4"/>
      <c r="B6" s="4"/>
      <c r="D6" s="2">
        <v>5</v>
      </c>
      <c r="E6" s="2"/>
      <c r="F6">
        <f t="shared" ca="1" si="0"/>
        <v>5.9385524254972335</v>
      </c>
      <c r="G6" s="2"/>
      <c r="H6" s="2">
        <f t="shared" ca="1" si="1"/>
        <v>110.93855242549724</v>
      </c>
      <c r="J6">
        <f t="shared" ref="J6:J41" ca="1" si="5">($H4+$H5+$H6)/3</f>
        <v>103.95758844586327</v>
      </c>
      <c r="L6">
        <f t="shared" ref="L6:L41" ca="1" si="6">($H3+$H4+$H5 + $H6)/4</f>
        <v>104.76183027378609</v>
      </c>
      <c r="N6">
        <f ca="1">($H2+$H3+$H4 + $H5 + $H6)/5</f>
        <v>102.82592936670974</v>
      </c>
      <c r="P6">
        <f ca="1">(5*$H6 + 4*$H5 + 3*$H4 + 2*$H3 + $H2)/(5 + 4 +3 + 2 + 1)</f>
        <v>104.49962438412567</v>
      </c>
      <c r="R6">
        <f t="shared" ca="1" si="2"/>
        <v>102.95940606639606</v>
      </c>
      <c r="T6">
        <f t="shared" ca="1" si="3"/>
        <v>6.9809639796339695</v>
      </c>
      <c r="U6">
        <f t="shared" ref="U6:U41" ca="1" si="7">$H6-$L6</f>
        <v>6.1767221517111466</v>
      </c>
      <c r="W6">
        <f ca="1">$H6-$P6</f>
        <v>6.4389280413715682</v>
      </c>
      <c r="X6">
        <f t="shared" ca="1" si="4"/>
        <v>7.9791463591011791</v>
      </c>
    </row>
    <row r="7" spans="1:24">
      <c r="A7" s="2"/>
      <c r="B7" s="2"/>
      <c r="D7" s="2">
        <v>6</v>
      </c>
      <c r="E7" s="2"/>
      <c r="F7">
        <f t="shared" ca="1" si="0"/>
        <v>-4.04059393360395</v>
      </c>
      <c r="G7" s="2"/>
      <c r="H7" s="2">
        <f t="shared" ca="1" si="1"/>
        <v>102.95940606639606</v>
      </c>
      <c r="J7">
        <f t="shared" ca="1" si="5"/>
        <v>104.821828712167</v>
      </c>
      <c r="L7">
        <f t="shared" ca="1" si="6"/>
        <v>103.70804285099646</v>
      </c>
      <c r="N7">
        <f t="shared" ref="N7:N41" ca="1" si="8">($H3+$H4+$H5 + $H6 + $H7)/5</f>
        <v>104.40134543230809</v>
      </c>
      <c r="P7">
        <f t="shared" ref="P7:P41" ca="1" si="9">(5*$H7 + 4*$H6 + 3*$H5 + 2*$H4 + $H3)/(5 + 4 + 3 + 2 + 1)</f>
        <v>104.54411661735443</v>
      </c>
      <c r="R7">
        <f t="shared" ca="1" si="2"/>
        <v>108.74920369315721</v>
      </c>
      <c r="T7">
        <f t="shared" ca="1" si="3"/>
        <v>-1.8624226457709483</v>
      </c>
      <c r="U7">
        <f t="shared" ca="1" si="7"/>
        <v>-0.74863678460040717</v>
      </c>
      <c r="V7">
        <f ca="1">$H6-$N6</f>
        <v>8.1126230587874915</v>
      </c>
      <c r="W7">
        <f t="shared" ref="W7:W41" ca="1" si="10">$H7-$P7</f>
        <v>-1.584710550958377</v>
      </c>
      <c r="X7">
        <f t="shared" ca="1" si="4"/>
        <v>-5.7897976267611568</v>
      </c>
    </row>
    <row r="8" spans="1:24">
      <c r="A8" s="2"/>
      <c r="B8" s="2"/>
      <c r="D8" s="2">
        <v>7</v>
      </c>
      <c r="E8" s="2"/>
      <c r="F8">
        <f t="shared" ca="1" si="0"/>
        <v>9.7429129631306761</v>
      </c>
      <c r="G8" s="2"/>
      <c r="H8" s="2">
        <f t="shared" ca="1" si="1"/>
        <v>116.74291296313068</v>
      </c>
      <c r="J8">
        <f t="shared" ca="1" si="5"/>
        <v>110.21362381834132</v>
      </c>
      <c r="L8">
        <f t="shared" ca="1" si="6"/>
        <v>107.80209977490792</v>
      </c>
      <c r="N8">
        <f t="shared" ca="1" si="8"/>
        <v>106.31501687342332</v>
      </c>
      <c r="P8">
        <f t="shared" ca="1" si="9"/>
        <v>108.65797246096197</v>
      </c>
      <c r="R8">
        <f t="shared" ca="1" si="2"/>
        <v>108.93767357902797</v>
      </c>
      <c r="T8">
        <f t="shared" ca="1" si="3"/>
        <v>6.5292891447893595</v>
      </c>
      <c r="U8">
        <f t="shared" ca="1" si="7"/>
        <v>8.9408131882227622</v>
      </c>
      <c r="V8">
        <f t="shared" ref="V8:V41" ca="1" si="11">$H7-$N7</f>
        <v>-1.4419393659120345</v>
      </c>
      <c r="W8">
        <f t="shared" ca="1" si="10"/>
        <v>8.0849405021687062</v>
      </c>
      <c r="X8">
        <f t="shared" ca="1" si="4"/>
        <v>7.8052393841027055</v>
      </c>
    </row>
    <row r="9" spans="1:24">
      <c r="A9" s="2"/>
      <c r="B9" s="2"/>
      <c r="D9" s="2">
        <v>8</v>
      </c>
      <c r="E9" s="2"/>
      <c r="F9">
        <f t="shared" ca="1" si="0"/>
        <v>1.7492036931572135</v>
      </c>
      <c r="G9" s="2"/>
      <c r="H9" s="2">
        <f t="shared" ca="1" si="1"/>
        <v>108.74920369315721</v>
      </c>
      <c r="J9">
        <f t="shared" ca="1" si="5"/>
        <v>109.48384090756132</v>
      </c>
      <c r="L9">
        <f t="shared" ca="1" si="6"/>
        <v>109.84751878704529</v>
      </c>
      <c r="N9">
        <f t="shared" ca="1" si="8"/>
        <v>107.99152055855777</v>
      </c>
      <c r="P9">
        <f t="shared" ca="1" si="9"/>
        <v>109.46936806753995</v>
      </c>
      <c r="R9">
        <f t="shared" ca="1" si="2"/>
        <v>108.74920369315721</v>
      </c>
      <c r="T9">
        <f t="shared" ca="1" si="3"/>
        <v>-0.73463721440410268</v>
      </c>
      <c r="U9">
        <f t="shared" ca="1" si="7"/>
        <v>-1.0983150938880755</v>
      </c>
      <c r="V9">
        <f t="shared" ca="1" si="11"/>
        <v>10.42789608970736</v>
      </c>
      <c r="W9">
        <f t="shared" ca="1" si="10"/>
        <v>-0.72016437438273329</v>
      </c>
      <c r="X9">
        <f t="shared" ca="1" si="4"/>
        <v>0</v>
      </c>
    </row>
    <row r="10" spans="1:24">
      <c r="A10" s="4"/>
      <c r="B10" s="4"/>
      <c r="D10" s="2">
        <v>9</v>
      </c>
      <c r="E10" s="2"/>
      <c r="F10">
        <f t="shared" ca="1" si="0"/>
        <v>-6.232642097202587E-2</v>
      </c>
      <c r="G10" s="2"/>
      <c r="H10" s="2">
        <f t="shared" ca="1" si="1"/>
        <v>108.93767357902797</v>
      </c>
      <c r="J10">
        <f t="shared" ca="1" si="5"/>
        <v>111.47659674510528</v>
      </c>
      <c r="L10">
        <f t="shared" ca="1" si="6"/>
        <v>109.34729907542797</v>
      </c>
      <c r="N10">
        <f t="shared" ca="1" si="8"/>
        <v>109.66554974544184</v>
      </c>
      <c r="P10">
        <f t="shared" ca="1" si="9"/>
        <v>109.78475240769667</v>
      </c>
      <c r="R10">
        <f t="shared" ca="1" si="2"/>
        <v>108.74920369315721</v>
      </c>
      <c r="T10">
        <f t="shared" ca="1" si="3"/>
        <v>-2.5389231660773106</v>
      </c>
      <c r="U10">
        <f t="shared" ca="1" si="7"/>
        <v>-0.40962549639999679</v>
      </c>
      <c r="V10">
        <f t="shared" ca="1" si="11"/>
        <v>0.75768313459944636</v>
      </c>
      <c r="W10">
        <f t="shared" ca="1" si="10"/>
        <v>-0.84707882866869966</v>
      </c>
      <c r="X10">
        <f t="shared" ca="1" si="4"/>
        <v>0.18846988587075941</v>
      </c>
    </row>
    <row r="11" spans="1:24">
      <c r="A11" s="2"/>
      <c r="B11" s="2"/>
      <c r="D11" s="2">
        <v>10</v>
      </c>
      <c r="E11" s="2"/>
      <c r="F11">
        <f t="shared" ca="1" si="0"/>
        <v>-4.6260856309267746</v>
      </c>
      <c r="G11" s="2"/>
      <c r="H11" s="2">
        <f t="shared" ca="1" si="1"/>
        <v>106.37391436907322</v>
      </c>
      <c r="J11">
        <f t="shared" ca="1" si="5"/>
        <v>108.02026388041948</v>
      </c>
      <c r="L11">
        <f t="shared" ca="1" si="6"/>
        <v>110.20092615109726</v>
      </c>
      <c r="N11">
        <f t="shared" ca="1" si="8"/>
        <v>108.75262213415701</v>
      </c>
      <c r="P11">
        <f t="shared" ca="1" si="9"/>
        <v>108.68754061557381</v>
      </c>
      <c r="R11">
        <f t="shared" ca="1" si="2"/>
        <v>108.74920369315721</v>
      </c>
      <c r="T11">
        <f t="shared" ca="1" si="3"/>
        <v>-1.6463495113462585</v>
      </c>
      <c r="U11">
        <f t="shared" ca="1" si="7"/>
        <v>-3.8270117820240444</v>
      </c>
      <c r="V11">
        <f t="shared" ca="1" si="11"/>
        <v>-0.72787616641386421</v>
      </c>
      <c r="W11">
        <f t="shared" ca="1" si="10"/>
        <v>-2.3136262465005899</v>
      </c>
      <c r="X11">
        <f t="shared" ca="1" si="4"/>
        <v>-2.3752893240839938</v>
      </c>
    </row>
    <row r="12" spans="1:24">
      <c r="A12" s="2"/>
      <c r="B12" s="2"/>
      <c r="D12" s="2">
        <v>11</v>
      </c>
      <c r="E12" s="2"/>
      <c r="F12">
        <f t="shared" ca="1" si="0"/>
        <v>-5.0485745135603572</v>
      </c>
      <c r="G12" s="2"/>
      <c r="H12" s="2">
        <f t="shared" ca="1" si="1"/>
        <v>105.95142548643965</v>
      </c>
      <c r="J12">
        <f t="shared" ca="1" si="5"/>
        <v>107.08767114484694</v>
      </c>
      <c r="L12">
        <f t="shared" ca="1" si="6"/>
        <v>107.50305428192452</v>
      </c>
      <c r="N12">
        <f t="shared" ca="1" si="8"/>
        <v>109.35102601816575</v>
      </c>
      <c r="P12">
        <f t="shared" ca="1" si="9"/>
        <v>107.75380839966802</v>
      </c>
      <c r="R12">
        <f t="shared" ca="1" si="2"/>
        <v>108.93767357902797</v>
      </c>
      <c r="T12">
        <f t="shared" ca="1" si="3"/>
        <v>-1.1362456584072902</v>
      </c>
      <c r="U12">
        <f t="shared" ca="1" si="7"/>
        <v>-1.5516287954848735</v>
      </c>
      <c r="V12">
        <f t="shared" ca="1" si="11"/>
        <v>-2.3787077650837887</v>
      </c>
      <c r="W12">
        <f t="shared" ca="1" si="10"/>
        <v>-1.8023829132283709</v>
      </c>
      <c r="X12">
        <f t="shared" ca="1" si="4"/>
        <v>-2.9862480925883261</v>
      </c>
    </row>
    <row r="13" spans="1:24">
      <c r="A13" s="2"/>
      <c r="B13" s="2"/>
      <c r="D13" s="2">
        <v>12</v>
      </c>
      <c r="E13" s="2"/>
      <c r="F13">
        <f t="shared" ca="1" si="0"/>
        <v>-1.5580382252233147</v>
      </c>
      <c r="G13" s="2"/>
      <c r="H13" s="2">
        <f t="shared" ca="1" si="1"/>
        <v>109.44196177477669</v>
      </c>
      <c r="J13">
        <f t="shared" ca="1" si="5"/>
        <v>107.25576721009652</v>
      </c>
      <c r="L13">
        <f t="shared" ca="1" si="6"/>
        <v>107.67624380232938</v>
      </c>
      <c r="N13">
        <f t="shared" ca="1" si="8"/>
        <v>107.89083578049494</v>
      </c>
      <c r="P13">
        <f t="shared" ca="1" si="9"/>
        <v>107.78412031853833</v>
      </c>
      <c r="R13">
        <f t="shared" ca="1" si="2"/>
        <v>109.44196177477669</v>
      </c>
      <c r="T13">
        <f t="shared" ca="1" si="3"/>
        <v>2.1861945646801644</v>
      </c>
      <c r="U13">
        <f t="shared" ca="1" si="7"/>
        <v>1.7657179724473053</v>
      </c>
      <c r="V13">
        <f t="shared" ca="1" si="11"/>
        <v>-3.399600531726108</v>
      </c>
      <c r="W13">
        <f t="shared" ca="1" si="10"/>
        <v>1.6578414562383585</v>
      </c>
      <c r="X13">
        <f t="shared" ca="1" si="4"/>
        <v>0</v>
      </c>
    </row>
    <row r="14" spans="1:24">
      <c r="D14" s="2">
        <v>13</v>
      </c>
      <c r="E14" s="2"/>
      <c r="F14">
        <f t="shared" ca="1" si="0"/>
        <v>7.1666720052498665</v>
      </c>
      <c r="G14" s="2"/>
      <c r="H14" s="2">
        <f t="shared" ca="1" si="1"/>
        <v>120.16667200524986</v>
      </c>
      <c r="J14">
        <f t="shared" ca="1" si="5"/>
        <v>111.85335308882206</v>
      </c>
      <c r="L14">
        <f t="shared" ca="1" si="6"/>
        <v>110.48349340888487</v>
      </c>
      <c r="N14">
        <f t="shared" ca="1" si="8"/>
        <v>110.17432944291347</v>
      </c>
      <c r="P14">
        <f t="shared" ca="1" si="9"/>
        <v>111.87606572678995</v>
      </c>
      <c r="R14">
        <f t="shared" ca="1" si="2"/>
        <v>116.11505504870222</v>
      </c>
      <c r="T14">
        <f t="shared" ca="1" si="3"/>
        <v>8.3133189164278036</v>
      </c>
      <c r="U14">
        <f t="shared" ca="1" si="7"/>
        <v>9.6831785963649963</v>
      </c>
      <c r="V14">
        <f t="shared" ca="1" si="11"/>
        <v>1.5511259942817475</v>
      </c>
      <c r="W14">
        <f t="shared" ca="1" si="10"/>
        <v>8.2906062784599186</v>
      </c>
      <c r="X14">
        <f t="shared" ca="1" si="4"/>
        <v>4.0516169565476474</v>
      </c>
    </row>
    <row r="15" spans="1:24">
      <c r="D15" s="2">
        <v>14</v>
      </c>
      <c r="E15" s="2"/>
      <c r="F15">
        <f t="shared" ca="1" si="0"/>
        <v>1.1150550487022208</v>
      </c>
      <c r="G15" s="2"/>
      <c r="H15" s="2">
        <f t="shared" ca="1" si="1"/>
        <v>116.11505504870222</v>
      </c>
      <c r="J15">
        <f t="shared" ca="1" si="5"/>
        <v>115.24122960957625</v>
      </c>
      <c r="L15">
        <f t="shared" ca="1" si="6"/>
        <v>112.9187785787921</v>
      </c>
      <c r="N15">
        <f t="shared" ca="1" si="8"/>
        <v>111.60980573684833</v>
      </c>
      <c r="P15">
        <f t="shared" ca="1" si="9"/>
        <v>113.85630759538621</v>
      </c>
      <c r="R15">
        <f t="shared" ca="1" si="2"/>
        <v>119.33609280796531</v>
      </c>
      <c r="T15">
        <f t="shared" ca="1" si="3"/>
        <v>0.87382543912596589</v>
      </c>
      <c r="U15">
        <f t="shared" ca="1" si="7"/>
        <v>3.1962764699101172</v>
      </c>
      <c r="V15">
        <f t="shared" ca="1" si="11"/>
        <v>9.9923425623363897</v>
      </c>
      <c r="W15">
        <f t="shared" ca="1" si="10"/>
        <v>2.2587474533160048</v>
      </c>
      <c r="X15">
        <f t="shared" ca="1" si="4"/>
        <v>-3.2210377592630977</v>
      </c>
    </row>
    <row r="16" spans="1:24">
      <c r="D16" s="2">
        <v>15</v>
      </c>
      <c r="E16" s="2"/>
      <c r="F16">
        <f t="shared" ca="1" si="0"/>
        <v>9.7849829244434474</v>
      </c>
      <c r="G16" s="2"/>
      <c r="H16" s="2">
        <f t="shared" ca="1" si="1"/>
        <v>124.78498292444345</v>
      </c>
      <c r="J16">
        <f t="shared" ca="1" si="5"/>
        <v>120.35556999279851</v>
      </c>
      <c r="L16">
        <f t="shared" ca="1" si="6"/>
        <v>117.62716793829306</v>
      </c>
      <c r="N16">
        <f t="shared" ca="1" si="8"/>
        <v>115.29201944792237</v>
      </c>
      <c r="P16">
        <f t="shared" ca="1" si="9"/>
        <v>118.24803332458458</v>
      </c>
      <c r="R16">
        <f t="shared" ca="1" si="2"/>
        <v>119.33609280796531</v>
      </c>
      <c r="T16">
        <f t="shared" ca="1" si="3"/>
        <v>4.4294129316449471</v>
      </c>
      <c r="U16">
        <f t="shared" ca="1" si="7"/>
        <v>7.1578149861503988</v>
      </c>
      <c r="V16">
        <f t="shared" ca="1" si="11"/>
        <v>4.5052493118538877</v>
      </c>
      <c r="W16">
        <f t="shared" ca="1" si="10"/>
        <v>6.5369495998588718</v>
      </c>
      <c r="X16">
        <f t="shared" ca="1" si="4"/>
        <v>5.4488901164781396</v>
      </c>
    </row>
    <row r="17" spans="4:24">
      <c r="D17" s="2">
        <v>16</v>
      </c>
      <c r="E17" s="2"/>
      <c r="F17">
        <f t="shared" ca="1" si="0"/>
        <v>4.3360928079653096</v>
      </c>
      <c r="G17" s="2"/>
      <c r="H17" s="2">
        <f t="shared" ca="1" si="1"/>
        <v>119.33609280796531</v>
      </c>
      <c r="J17">
        <f t="shared" ca="1" si="5"/>
        <v>120.07871026037033</v>
      </c>
      <c r="L17">
        <f t="shared" ca="1" si="6"/>
        <v>120.10070069659021</v>
      </c>
      <c r="N17">
        <f t="shared" ca="1" si="8"/>
        <v>117.96895291222749</v>
      </c>
      <c r="P17">
        <f t="shared" ca="1" si="9"/>
        <v>119.59605777793223</v>
      </c>
      <c r="R17">
        <f t="shared" ca="1" si="2"/>
        <v>119.33609280796531</v>
      </c>
      <c r="T17">
        <f t="shared" ca="1" si="3"/>
        <v>-0.74261745240501398</v>
      </c>
      <c r="U17">
        <f t="shared" ca="1" si="7"/>
        <v>-0.76460788862489437</v>
      </c>
      <c r="V17">
        <f t="shared" ca="1" si="11"/>
        <v>9.4929634765210835</v>
      </c>
      <c r="W17">
        <f t="shared" ca="1" si="10"/>
        <v>-0.25996496996691576</v>
      </c>
      <c r="X17">
        <f t="shared" ca="1" si="4"/>
        <v>0</v>
      </c>
    </row>
    <row r="18" spans="4:24">
      <c r="D18" s="2">
        <v>17</v>
      </c>
      <c r="E18" s="2"/>
      <c r="F18">
        <f t="shared" ca="1" si="0"/>
        <v>0.9840384854760188</v>
      </c>
      <c r="G18" s="2"/>
      <c r="H18" s="2">
        <f t="shared" ca="1" si="1"/>
        <v>117.98403848547602</v>
      </c>
      <c r="J18">
        <f t="shared" ca="1" si="5"/>
        <v>120.70170473929493</v>
      </c>
      <c r="L18">
        <f t="shared" ca="1" si="6"/>
        <v>119.55504231664676</v>
      </c>
      <c r="N18">
        <f t="shared" ca="1" si="8"/>
        <v>119.67736825436737</v>
      </c>
      <c r="P18">
        <f t="shared" ca="1" si="9"/>
        <v>119.60108630234841</v>
      </c>
      <c r="R18">
        <f t="shared" ca="1" si="2"/>
        <v>119.33609280796531</v>
      </c>
      <c r="T18">
        <f t="shared" ca="1" si="3"/>
        <v>-2.7176662538189049</v>
      </c>
      <c r="U18">
        <f t="shared" ca="1" si="7"/>
        <v>-1.5710038311707422</v>
      </c>
      <c r="V18">
        <f t="shared" ca="1" si="11"/>
        <v>1.3671398957378216</v>
      </c>
      <c r="W18">
        <f t="shared" ca="1" si="10"/>
        <v>-1.6170478168723861</v>
      </c>
      <c r="X18">
        <f t="shared" ca="1" si="4"/>
        <v>-1.3520543224892947</v>
      </c>
    </row>
    <row r="19" spans="4:24">
      <c r="D19" s="2">
        <v>18</v>
      </c>
      <c r="E19" s="2"/>
      <c r="F19">
        <f t="shared" ca="1" si="0"/>
        <v>2.5367903886297056</v>
      </c>
      <c r="G19" s="2"/>
      <c r="H19" s="2">
        <f t="shared" ca="1" si="1"/>
        <v>121.53679038862971</v>
      </c>
      <c r="J19">
        <f t="shared" ca="1" si="5"/>
        <v>119.61897389402368</v>
      </c>
      <c r="L19">
        <f t="shared" ca="1" si="6"/>
        <v>120.91047615162861</v>
      </c>
      <c r="N19">
        <f t="shared" ca="1" si="8"/>
        <v>119.95139193104335</v>
      </c>
      <c r="P19">
        <f t="shared" ca="1" si="9"/>
        <v>120.22089368043586</v>
      </c>
      <c r="R19">
        <f t="shared" ca="1" si="2"/>
        <v>119.33609280796531</v>
      </c>
      <c r="T19">
        <f t="shared" ca="1" si="3"/>
        <v>1.9178164946060292</v>
      </c>
      <c r="U19">
        <f t="shared" ca="1" si="7"/>
        <v>0.62631423700109679</v>
      </c>
      <c r="V19">
        <f t="shared" ca="1" si="11"/>
        <v>-1.6933297688913456</v>
      </c>
      <c r="W19">
        <f t="shared" ca="1" si="10"/>
        <v>1.3158967081938471</v>
      </c>
      <c r="X19">
        <f t="shared" ca="1" si="4"/>
        <v>2.2006975806643965</v>
      </c>
    </row>
    <row r="20" spans="4:24">
      <c r="D20" s="2">
        <v>19</v>
      </c>
      <c r="E20" s="2"/>
      <c r="F20">
        <f t="shared" ca="1" si="0"/>
        <v>-1.2864087888419511</v>
      </c>
      <c r="G20" s="2"/>
      <c r="H20" s="2">
        <f t="shared" ca="1" si="1"/>
        <v>117.71359121115805</v>
      </c>
      <c r="J20">
        <f t="shared" ca="1" si="5"/>
        <v>119.07814002842126</v>
      </c>
      <c r="L20">
        <f t="shared" ca="1" si="6"/>
        <v>119.14262822330727</v>
      </c>
      <c r="N20">
        <f t="shared" ca="1" si="8"/>
        <v>120.2710991635345</v>
      </c>
      <c r="P20">
        <f t="shared" ca="1" si="9"/>
        <v>119.47496010714075</v>
      </c>
      <c r="R20">
        <f t="shared" ca="1" si="2"/>
        <v>117.98485928866411</v>
      </c>
      <c r="T20">
        <f t="shared" ca="1" si="3"/>
        <v>-1.3645488172632128</v>
      </c>
      <c r="U20">
        <f t="shared" ca="1" si="7"/>
        <v>-1.4290370121492231</v>
      </c>
      <c r="V20">
        <f t="shared" ca="1" si="11"/>
        <v>1.5853984575863649</v>
      </c>
      <c r="W20">
        <f t="shared" ca="1" si="10"/>
        <v>-1.7613688959826987</v>
      </c>
      <c r="X20">
        <f t="shared" ca="1" si="4"/>
        <v>-0.27126807750606474</v>
      </c>
    </row>
    <row r="21" spans="4:24">
      <c r="D21" s="2">
        <v>20</v>
      </c>
      <c r="E21" s="2"/>
      <c r="F21">
        <f t="shared" ca="1" si="0"/>
        <v>2.4994135435530929</v>
      </c>
      <c r="G21" s="2"/>
      <c r="H21" s="2">
        <f t="shared" ca="1" si="1"/>
        <v>121.49941354355309</v>
      </c>
      <c r="J21">
        <f t="shared" ca="1" si="5"/>
        <v>120.24993171444696</v>
      </c>
      <c r="L21">
        <f t="shared" ca="1" si="6"/>
        <v>119.68345840720421</v>
      </c>
      <c r="N21">
        <f t="shared" ca="1" si="8"/>
        <v>119.61398528735644</v>
      </c>
      <c r="P21">
        <f t="shared" ca="1" si="9"/>
        <v>119.88439823381363</v>
      </c>
      <c r="R21">
        <f t="shared" ref="R21:S36" ca="1" si="12">MEDIAN($H19,$H20,$H21,$H22,$H23)</f>
        <v>118.68260772197063</v>
      </c>
      <c r="T21">
        <f t="shared" ca="1" si="3"/>
        <v>1.2494818291061307</v>
      </c>
      <c r="U21">
        <f t="shared" ca="1" si="7"/>
        <v>1.815955136348876</v>
      </c>
      <c r="V21">
        <f t="shared" ca="1" si="11"/>
        <v>-2.5575079523764543</v>
      </c>
      <c r="W21">
        <f t="shared" ca="1" si="10"/>
        <v>1.6150153097394622</v>
      </c>
      <c r="X21">
        <f t="shared" ca="1" si="4"/>
        <v>2.816805821582463</v>
      </c>
    </row>
    <row r="22" spans="4:24">
      <c r="D22" s="2">
        <v>21</v>
      </c>
      <c r="E22" s="2"/>
      <c r="F22">
        <f t="shared" ca="1" si="0"/>
        <v>-3.0151407113358908</v>
      </c>
      <c r="G22" s="2"/>
      <c r="H22" s="2">
        <f t="shared" ca="1" si="1"/>
        <v>117.98485928866411</v>
      </c>
      <c r="J22">
        <f t="shared" ca="1" si="5"/>
        <v>119.06595468112509</v>
      </c>
      <c r="L22">
        <f t="shared" ca="1" si="6"/>
        <v>119.68366360800124</v>
      </c>
      <c r="N22">
        <f t="shared" ca="1" si="8"/>
        <v>119.3437385834962</v>
      </c>
      <c r="P22">
        <f t="shared" ca="1" si="9"/>
        <v>119.34135623424952</v>
      </c>
      <c r="R22">
        <f t="shared" ca="1" si="12"/>
        <v>118.68260772197063</v>
      </c>
      <c r="T22">
        <f t="shared" ca="1" si="3"/>
        <v>-1.0810953924609805</v>
      </c>
      <c r="U22">
        <f t="shared" ca="1" si="7"/>
        <v>-1.6988043193371283</v>
      </c>
      <c r="V22">
        <f t="shared" ca="1" si="11"/>
        <v>1.8854282561966471</v>
      </c>
      <c r="W22">
        <f t="shared" ca="1" si="10"/>
        <v>-1.3564969455854055</v>
      </c>
      <c r="X22">
        <f t="shared" ca="1" si="4"/>
        <v>-0.69774843330651493</v>
      </c>
    </row>
    <row r="23" spans="4:24">
      <c r="D23" s="2">
        <v>22</v>
      </c>
      <c r="E23" s="2"/>
      <c r="F23">
        <f t="shared" ca="1" si="0"/>
        <v>-4.3173922780293719</v>
      </c>
      <c r="G23" s="2"/>
      <c r="H23" s="2">
        <f t="shared" ca="1" si="1"/>
        <v>118.68260772197063</v>
      </c>
      <c r="J23">
        <f t="shared" ca="1" si="5"/>
        <v>119.38896018472927</v>
      </c>
      <c r="L23">
        <f t="shared" ca="1" si="6"/>
        <v>118.97011794133647</v>
      </c>
      <c r="N23">
        <f t="shared" ca="1" si="8"/>
        <v>119.48345243079511</v>
      </c>
      <c r="P23">
        <f t="shared" ca="1" si="9"/>
        <v>119.12097928040764</v>
      </c>
      <c r="R23">
        <f t="shared" ca="1" si="12"/>
        <v>121.49941354355309</v>
      </c>
      <c r="T23">
        <f t="shared" ca="1" si="3"/>
        <v>-0.70635246275864461</v>
      </c>
      <c r="U23">
        <f t="shared" ca="1" si="7"/>
        <v>-0.28751021936584209</v>
      </c>
      <c r="V23">
        <f t="shared" ca="1" si="11"/>
        <v>-1.3588792948320929</v>
      </c>
      <c r="W23">
        <f t="shared" ca="1" si="10"/>
        <v>-0.43837155843701225</v>
      </c>
      <c r="X23">
        <f t="shared" ca="1" si="4"/>
        <v>-2.816805821582463</v>
      </c>
    </row>
    <row r="24" spans="4:24">
      <c r="D24" s="2">
        <v>23</v>
      </c>
      <c r="E24" s="2"/>
      <c r="F24">
        <f t="shared" ca="1" si="0"/>
        <v>1.2371321022570985</v>
      </c>
      <c r="G24" s="2"/>
      <c r="H24" s="2">
        <f t="shared" ca="1" si="1"/>
        <v>124.23713210225709</v>
      </c>
      <c r="J24">
        <f t="shared" ca="1" si="5"/>
        <v>120.30153303763062</v>
      </c>
      <c r="L24">
        <f t="shared" ca="1" si="6"/>
        <v>120.60100316411122</v>
      </c>
      <c r="N24">
        <f t="shared" ca="1" si="8"/>
        <v>120.02352077352059</v>
      </c>
      <c r="P24">
        <f t="shared" ca="1" si="9"/>
        <v>120.70553917089498</v>
      </c>
      <c r="R24">
        <f t="shared" ca="1" si="12"/>
        <v>124.23713210225709</v>
      </c>
      <c r="T24">
        <f t="shared" ca="1" si="3"/>
        <v>3.9355990646264729</v>
      </c>
      <c r="U24">
        <f t="shared" ca="1" si="7"/>
        <v>3.6361289381458732</v>
      </c>
      <c r="V24">
        <f t="shared" ca="1" si="11"/>
        <v>-0.800844708824485</v>
      </c>
      <c r="W24">
        <f t="shared" ca="1" si="10"/>
        <v>3.5315929313621126</v>
      </c>
      <c r="X24">
        <f t="shared" ca="1" si="4"/>
        <v>0</v>
      </c>
    </row>
    <row r="25" spans="4:24">
      <c r="D25" s="2">
        <v>24</v>
      </c>
      <c r="E25" s="2"/>
      <c r="F25">
        <f t="shared" ca="1" si="0"/>
        <v>4.2972965753581907</v>
      </c>
      <c r="G25" s="2"/>
      <c r="H25" s="2">
        <f t="shared" ca="1" si="1"/>
        <v>127.29729657535819</v>
      </c>
      <c r="J25">
        <f t="shared" ca="1" si="5"/>
        <v>123.40567879986197</v>
      </c>
      <c r="L25">
        <f t="shared" ca="1" si="6"/>
        <v>122.05047392206251</v>
      </c>
      <c r="N25">
        <f t="shared" ca="1" si="8"/>
        <v>121.94026184636061</v>
      </c>
      <c r="P25">
        <f t="shared" ca="1" si="9"/>
        <v>123.13013110484083</v>
      </c>
      <c r="R25">
        <f t="shared" ca="1" si="12"/>
        <v>124.23713210225709</v>
      </c>
      <c r="T25">
        <f t="shared" ca="1" si="3"/>
        <v>3.8916177754962149</v>
      </c>
      <c r="U25">
        <f t="shared" ca="1" si="7"/>
        <v>5.2468226532956805</v>
      </c>
      <c r="V25">
        <f t="shared" ca="1" si="11"/>
        <v>4.2136113287365049</v>
      </c>
      <c r="W25">
        <f t="shared" ca="1" si="10"/>
        <v>4.1671654705173609</v>
      </c>
      <c r="X25">
        <f t="shared" ca="1" si="4"/>
        <v>3.0601644731010964</v>
      </c>
    </row>
    <row r="26" spans="4:24">
      <c r="D26" s="2">
        <v>25</v>
      </c>
      <c r="E26" s="2"/>
      <c r="F26">
        <f t="shared" ca="1" si="0"/>
        <v>1.1469560166287913</v>
      </c>
      <c r="G26" s="2"/>
      <c r="H26" s="2">
        <f t="shared" ca="1" si="1"/>
        <v>126.14695601662879</v>
      </c>
      <c r="J26">
        <f t="shared" ca="1" si="5"/>
        <v>125.89379489808135</v>
      </c>
      <c r="L26">
        <f t="shared" ca="1" si="6"/>
        <v>124.09099810405368</v>
      </c>
      <c r="N26">
        <f t="shared" ca="1" si="8"/>
        <v>122.86977034097576</v>
      </c>
      <c r="P26">
        <f t="shared" ca="1" si="9"/>
        <v>124.53236249493024</v>
      </c>
      <c r="R26">
        <f t="shared" ca="1" si="12"/>
        <v>126.14695601662879</v>
      </c>
      <c r="T26">
        <f t="shared" ca="1" si="3"/>
        <v>0.25316111854743895</v>
      </c>
      <c r="U26">
        <f t="shared" ca="1" si="7"/>
        <v>2.05595791257511</v>
      </c>
      <c r="V26">
        <f t="shared" ca="1" si="11"/>
        <v>5.3570347289975757</v>
      </c>
      <c r="W26">
        <f t="shared" ca="1" si="10"/>
        <v>1.6145935216985521</v>
      </c>
      <c r="X26">
        <f t="shared" ca="1" si="4"/>
        <v>0</v>
      </c>
    </row>
    <row r="27" spans="4:24">
      <c r="D27" s="2">
        <v>26</v>
      </c>
      <c r="E27" s="2"/>
      <c r="F27">
        <f t="shared" ca="1" si="0"/>
        <v>-10.458511387438598</v>
      </c>
      <c r="G27" s="2"/>
      <c r="H27" s="2">
        <f t="shared" ca="1" si="1"/>
        <v>116.54148861256141</v>
      </c>
      <c r="J27">
        <f t="shared" ca="1" si="5"/>
        <v>123.32858040151613</v>
      </c>
      <c r="L27">
        <f t="shared" ca="1" si="6"/>
        <v>123.55571832670137</v>
      </c>
      <c r="N27">
        <f t="shared" ca="1" si="8"/>
        <v>122.58109620575524</v>
      </c>
      <c r="P27">
        <f t="shared" ca="1" si="9"/>
        <v>122.42293525212544</v>
      </c>
      <c r="R27">
        <f t="shared" ca="1" si="12"/>
        <v>127.29729657535819</v>
      </c>
      <c r="T27">
        <f t="shared" ca="1" si="3"/>
        <v>-6.7870917889547258</v>
      </c>
      <c r="U27">
        <f t="shared" ca="1" si="7"/>
        <v>-7.0142297141399581</v>
      </c>
      <c r="V27">
        <f t="shared" ca="1" si="11"/>
        <v>3.2771856756530298</v>
      </c>
      <c r="W27">
        <f t="shared" ca="1" si="10"/>
        <v>-5.8814466395640324</v>
      </c>
      <c r="X27">
        <f t="shared" ca="1" si="4"/>
        <v>-10.75580796279678</v>
      </c>
    </row>
    <row r="28" spans="4:24">
      <c r="D28" s="2">
        <v>27</v>
      </c>
      <c r="E28" s="2"/>
      <c r="F28">
        <f t="shared" ca="1" si="0"/>
        <v>8.0306158958444236</v>
      </c>
      <c r="G28" s="2"/>
      <c r="H28" s="2">
        <f t="shared" ca="1" si="1"/>
        <v>135.03061589584442</v>
      </c>
      <c r="J28">
        <f t="shared" ca="1" si="5"/>
        <v>125.90635350834486</v>
      </c>
      <c r="L28">
        <f t="shared" ca="1" si="6"/>
        <v>126.25408927509821</v>
      </c>
      <c r="N28">
        <f t="shared" ca="1" si="8"/>
        <v>125.85069784052999</v>
      </c>
      <c r="P28">
        <f t="shared" ca="1" si="9"/>
        <v>126.57277514882185</v>
      </c>
      <c r="R28">
        <f t="shared" ca="1" si="12"/>
        <v>126.14695601662879</v>
      </c>
      <c r="T28">
        <f t="shared" ca="1" si="3"/>
        <v>9.1242623874995559</v>
      </c>
      <c r="U28">
        <f t="shared" ca="1" si="7"/>
        <v>8.7765266207462105</v>
      </c>
      <c r="V28">
        <f t="shared" ca="1" si="11"/>
        <v>-6.0396075931938356</v>
      </c>
      <c r="W28">
        <f t="shared" ca="1" si="10"/>
        <v>8.4578407470225727</v>
      </c>
      <c r="X28">
        <f t="shared" ca="1" si="4"/>
        <v>8.8836598792156281</v>
      </c>
    </row>
    <row r="29" spans="4:24">
      <c r="D29" s="2">
        <v>28</v>
      </c>
      <c r="E29" s="2"/>
      <c r="F29">
        <f t="shared" ca="1" si="0"/>
        <v>2.057150366458286</v>
      </c>
      <c r="G29" s="2"/>
      <c r="H29" s="2">
        <f t="shared" ca="1" si="1"/>
        <v>129.05715036645827</v>
      </c>
      <c r="J29">
        <f t="shared" ca="1" si="5"/>
        <v>126.87641829162136</v>
      </c>
      <c r="L29">
        <f t="shared" ca="1" si="6"/>
        <v>126.69405272287321</v>
      </c>
      <c r="N29">
        <f t="shared" ca="1" si="8"/>
        <v>126.81470149337022</v>
      </c>
      <c r="P29">
        <f t="shared" ca="1" si="9"/>
        <v>127.6415926574646</v>
      </c>
      <c r="R29">
        <f t="shared" ca="1" si="12"/>
        <v>129.05715036645827</v>
      </c>
      <c r="T29">
        <f t="shared" ca="1" si="3"/>
        <v>2.1807320748369108</v>
      </c>
      <c r="U29">
        <f t="shared" ca="1" si="7"/>
        <v>2.3630976435850641</v>
      </c>
      <c r="V29">
        <f t="shared" ca="1" si="11"/>
        <v>9.1799180553144311</v>
      </c>
      <c r="W29">
        <f t="shared" ca="1" si="10"/>
        <v>1.4155577089936742</v>
      </c>
      <c r="X29">
        <f t="shared" ca="1" si="4"/>
        <v>0</v>
      </c>
    </row>
    <row r="30" spans="4:24">
      <c r="D30" s="2">
        <v>29</v>
      </c>
      <c r="E30" s="2"/>
      <c r="F30">
        <f t="shared" ca="1" si="0"/>
        <v>-10.691859717789775</v>
      </c>
      <c r="G30" s="2"/>
      <c r="H30" s="2">
        <f t="shared" ca="1" si="1"/>
        <v>118.30814028221022</v>
      </c>
      <c r="J30">
        <f t="shared" ca="1" si="5"/>
        <v>127.4653021815043</v>
      </c>
      <c r="L30">
        <f t="shared" ca="1" si="6"/>
        <v>124.73434878926858</v>
      </c>
      <c r="N30">
        <f t="shared" ca="1" si="8"/>
        <v>125.01687023474059</v>
      </c>
      <c r="P30">
        <f t="shared" ca="1" si="9"/>
        <v>124.80607225374457</v>
      </c>
      <c r="R30">
        <f t="shared" ca="1" si="12"/>
        <v>129.05715036645827</v>
      </c>
      <c r="T30">
        <f t="shared" ca="1" si="3"/>
        <v>-9.1571618992940813</v>
      </c>
      <c r="U30">
        <f t="shared" ca="1" si="7"/>
        <v>-6.4262085070583623</v>
      </c>
      <c r="V30">
        <f t="shared" ca="1" si="11"/>
        <v>2.2424488730880512</v>
      </c>
      <c r="W30">
        <f t="shared" ca="1" si="10"/>
        <v>-6.4979319715343564</v>
      </c>
      <c r="X30">
        <f t="shared" ca="1" si="4"/>
        <v>-10.749010084248056</v>
      </c>
    </row>
    <row r="31" spans="4:24">
      <c r="D31" s="2">
        <v>30</v>
      </c>
      <c r="E31" s="2"/>
      <c r="F31">
        <f t="shared" ca="1" si="0"/>
        <v>6.5176024612358798</v>
      </c>
      <c r="G31" s="2"/>
      <c r="H31" s="2">
        <f t="shared" ca="1" si="1"/>
        <v>137.51760246123587</v>
      </c>
      <c r="J31">
        <f t="shared" ca="1" si="5"/>
        <v>128.29429770330145</v>
      </c>
      <c r="L31">
        <f t="shared" ca="1" si="6"/>
        <v>129.97837725143719</v>
      </c>
      <c r="N31">
        <f t="shared" ca="1" si="8"/>
        <v>127.29099952366205</v>
      </c>
      <c r="P31">
        <f t="shared" ca="1" si="9"/>
        <v>128.97298299590969</v>
      </c>
      <c r="R31">
        <f t="shared" ca="1" si="12"/>
        <v>125.04749651096046</v>
      </c>
      <c r="T31">
        <f t="shared" ca="1" si="3"/>
        <v>9.2233047579344145</v>
      </c>
      <c r="U31">
        <f t="shared" ca="1" si="7"/>
        <v>7.5392252097986727</v>
      </c>
      <c r="V31">
        <f t="shared" ca="1" si="11"/>
        <v>-6.7087299525303763</v>
      </c>
      <c r="W31">
        <f t="shared" ca="1" si="10"/>
        <v>8.5446194653261784</v>
      </c>
      <c r="X31">
        <f t="shared" ca="1" si="4"/>
        <v>12.470105950275411</v>
      </c>
    </row>
    <row r="32" spans="4:24">
      <c r="D32" s="2">
        <v>31</v>
      </c>
      <c r="E32" s="2"/>
      <c r="F32">
        <f t="shared" ca="1" si="0"/>
        <v>-8.8931918791770883</v>
      </c>
      <c r="G32" s="2"/>
      <c r="H32" s="2">
        <f t="shared" ca="1" si="1"/>
        <v>122.1068081208229</v>
      </c>
      <c r="J32">
        <f t="shared" ca="1" si="5"/>
        <v>125.97751695475633</v>
      </c>
      <c r="L32">
        <f t="shared" ca="1" si="6"/>
        <v>126.74742530768181</v>
      </c>
      <c r="N32">
        <f t="shared" ca="1" si="8"/>
        <v>128.40406342531432</v>
      </c>
      <c r="P32">
        <f t="shared" ca="1" si="9"/>
        <v>127.24491919496332</v>
      </c>
      <c r="R32">
        <f t="shared" ca="1" si="12"/>
        <v>125.04749651096046</v>
      </c>
      <c r="T32">
        <f t="shared" ca="1" si="3"/>
        <v>-3.8707088339334206</v>
      </c>
      <c r="U32">
        <f t="shared" ca="1" si="7"/>
        <v>-4.6406171868589041</v>
      </c>
      <c r="V32">
        <f t="shared" ca="1" si="11"/>
        <v>10.226602937573816</v>
      </c>
      <c r="W32">
        <f t="shared" ca="1" si="10"/>
        <v>-5.1381110741404115</v>
      </c>
      <c r="X32">
        <f t="shared" ca="1" si="4"/>
        <v>-2.9406883901375522</v>
      </c>
    </row>
    <row r="33" spans="4:24">
      <c r="D33" s="2">
        <v>32</v>
      </c>
      <c r="E33" s="2"/>
      <c r="F33">
        <f t="shared" ca="1" si="0"/>
        <v>-5.9525034890395379</v>
      </c>
      <c r="G33" s="2"/>
      <c r="H33" s="2">
        <f t="shared" ca="1" si="1"/>
        <v>125.04749651096046</v>
      </c>
      <c r="J33">
        <f t="shared" ca="1" si="5"/>
        <v>128.22396903100642</v>
      </c>
      <c r="L33">
        <f t="shared" ca="1" si="6"/>
        <v>125.74501184380736</v>
      </c>
      <c r="N33">
        <f t="shared" ca="1" si="8"/>
        <v>126.40743954833754</v>
      </c>
      <c r="P33">
        <f t="shared" ca="1" si="9"/>
        <v>126.12606355684535</v>
      </c>
      <c r="R33">
        <f t="shared" ca="1" si="12"/>
        <v>132.40886718523339</v>
      </c>
      <c r="T33">
        <f t="shared" ca="1" si="3"/>
        <v>-3.1764725200459623</v>
      </c>
      <c r="U33">
        <f t="shared" ca="1" si="7"/>
        <v>-0.69751533284690481</v>
      </c>
      <c r="V33">
        <f t="shared" ca="1" si="11"/>
        <v>-6.297255304491415</v>
      </c>
      <c r="W33">
        <f t="shared" ca="1" si="10"/>
        <v>-1.0785670458848955</v>
      </c>
      <c r="X33">
        <f t="shared" ca="1" si="4"/>
        <v>-7.3613706742729335</v>
      </c>
    </row>
    <row r="34" spans="4:24">
      <c r="D34" s="2">
        <v>33</v>
      </c>
      <c r="E34" s="2"/>
      <c r="F34">
        <f t="shared" ca="1" si="0"/>
        <v>-0.59113281476659607</v>
      </c>
      <c r="G34" s="2"/>
      <c r="H34" s="2">
        <f t="shared" ca="1" si="1"/>
        <v>132.40886718523339</v>
      </c>
      <c r="J34">
        <f t="shared" ca="1" si="5"/>
        <v>126.52105727233891</v>
      </c>
      <c r="L34">
        <f t="shared" ca="1" si="6"/>
        <v>129.27019356956316</v>
      </c>
      <c r="N34">
        <f t="shared" ca="1" si="8"/>
        <v>127.07778291209256</v>
      </c>
      <c r="P34">
        <f t="shared" ca="1" si="9"/>
        <v>128.1265394358106</v>
      </c>
      <c r="R34">
        <f t="shared" ca="1" si="12"/>
        <v>132.40886718523339</v>
      </c>
      <c r="T34">
        <f t="shared" ca="1" si="3"/>
        <v>5.8878099128944825</v>
      </c>
      <c r="U34">
        <f t="shared" ca="1" si="7"/>
        <v>3.1386736156702284</v>
      </c>
      <c r="V34">
        <f t="shared" ca="1" si="11"/>
        <v>-1.3599430373770787</v>
      </c>
      <c r="W34">
        <f t="shared" ca="1" si="10"/>
        <v>4.2823277494227909</v>
      </c>
      <c r="X34">
        <f t="shared" ca="1" si="4"/>
        <v>0</v>
      </c>
    </row>
    <row r="35" spans="4:24">
      <c r="D35" s="2">
        <v>34</v>
      </c>
      <c r="E35" s="2"/>
      <c r="F35">
        <f t="shared" ca="1" si="0"/>
        <v>6.4322501666947947</v>
      </c>
      <c r="G35" s="2"/>
      <c r="H35" s="2">
        <f t="shared" ca="1" si="1"/>
        <v>141.43225016669479</v>
      </c>
      <c r="J35">
        <f t="shared" ca="1" si="5"/>
        <v>132.96287128762955</v>
      </c>
      <c r="L35">
        <f t="shared" ca="1" si="6"/>
        <v>130.24885549592787</v>
      </c>
      <c r="N35">
        <f t="shared" ca="1" si="8"/>
        <v>131.70260488898947</v>
      </c>
      <c r="P35">
        <f t="shared" ca="1" si="9"/>
        <v>132.91136185401135</v>
      </c>
      <c r="R35">
        <f t="shared" ca="1" si="12"/>
        <v>132.40886718523339</v>
      </c>
      <c r="T35">
        <f t="shared" ca="1" si="3"/>
        <v>8.469378879065232</v>
      </c>
      <c r="U35">
        <f t="shared" ca="1" si="7"/>
        <v>11.183394670766916</v>
      </c>
      <c r="V35">
        <f t="shared" ca="1" si="11"/>
        <v>5.3310842731408314</v>
      </c>
      <c r="W35">
        <f t="shared" ca="1" si="10"/>
        <v>8.5208883126834394</v>
      </c>
      <c r="X35">
        <f t="shared" ca="1" si="4"/>
        <v>9.0233829814613955</v>
      </c>
    </row>
    <row r="36" spans="4:24">
      <c r="D36" s="2">
        <v>35</v>
      </c>
      <c r="E36" s="2"/>
      <c r="F36">
        <f t="shared" ca="1" si="0"/>
        <v>1.6755661114477303</v>
      </c>
      <c r="G36" s="2"/>
      <c r="H36" s="2">
        <f t="shared" ca="1" si="1"/>
        <v>136.67556611144772</v>
      </c>
      <c r="J36">
        <f t="shared" ca="1" si="5"/>
        <v>136.83889448779198</v>
      </c>
      <c r="L36">
        <f t="shared" ca="1" si="6"/>
        <v>133.8910449935841</v>
      </c>
      <c r="N36">
        <f t="shared" ca="1" si="8"/>
        <v>131.53419761903183</v>
      </c>
      <c r="P36">
        <f t="shared" ca="1" si="9"/>
        <v>134.56901559483077</v>
      </c>
      <c r="R36">
        <f t="shared" ca="1" si="12"/>
        <v>136.09603903671047</v>
      </c>
      <c r="T36">
        <f t="shared" ca="1" si="3"/>
        <v>-0.16332837634425346</v>
      </c>
      <c r="U36">
        <f t="shared" ca="1" si="7"/>
        <v>2.7845211178636191</v>
      </c>
      <c r="V36">
        <f t="shared" ca="1" si="11"/>
        <v>9.7296452777053162</v>
      </c>
      <c r="W36">
        <f t="shared" ca="1" si="10"/>
        <v>2.1065505166169487</v>
      </c>
      <c r="X36">
        <f t="shared" ca="1" si="4"/>
        <v>0.57952707473725695</v>
      </c>
    </row>
    <row r="37" spans="4:24">
      <c r="D37" s="2">
        <v>36</v>
      </c>
      <c r="E37" s="2"/>
      <c r="F37">
        <f t="shared" ca="1" si="0"/>
        <v>-8.0524659954670987</v>
      </c>
      <c r="G37" s="2"/>
      <c r="H37" s="2">
        <f t="shared" ca="1" si="1"/>
        <v>126.9475340045329</v>
      </c>
      <c r="J37">
        <f t="shared" ca="1" si="5"/>
        <v>135.01845009422513</v>
      </c>
      <c r="L37">
        <f t="shared" ca="1" si="6"/>
        <v>134.36605436697721</v>
      </c>
      <c r="N37">
        <f t="shared" ca="1" si="8"/>
        <v>132.50234279577387</v>
      </c>
      <c r="P37">
        <f t="shared" ca="1" si="9"/>
        <v>133.0401277233311</v>
      </c>
      <c r="R37">
        <f t="shared" ref="R37:S39" ca="1" si="13">MEDIAN($H35,$H36,$H37,$H38,$H39)</f>
        <v>136.67556611144772</v>
      </c>
      <c r="T37">
        <f t="shared" ca="1" si="3"/>
        <v>-8.0709160896922327</v>
      </c>
      <c r="U37">
        <f t="shared" ca="1" si="7"/>
        <v>-7.4185203624443119</v>
      </c>
      <c r="V37">
        <f t="shared" ca="1" si="11"/>
        <v>5.1413684924158929</v>
      </c>
      <c r="W37">
        <f t="shared" ca="1" si="10"/>
        <v>-6.0925937187981987</v>
      </c>
      <c r="X37">
        <f t="shared" ca="1" si="4"/>
        <v>-9.7280321069148243</v>
      </c>
    </row>
    <row r="38" spans="4:24">
      <c r="D38" s="2">
        <v>37</v>
      </c>
      <c r="E38" s="2"/>
      <c r="F38">
        <f t="shared" ca="1" si="0"/>
        <v>-0.90396096328954345</v>
      </c>
      <c r="G38" s="2"/>
      <c r="H38" s="2">
        <f t="shared" ca="1" si="1"/>
        <v>136.09603903671047</v>
      </c>
      <c r="J38">
        <f t="shared" ca="1" si="5"/>
        <v>133.23971305089702</v>
      </c>
      <c r="L38">
        <f t="shared" ca="1" si="6"/>
        <v>135.28784732984647</v>
      </c>
      <c r="N38">
        <f t="shared" ca="1" si="8"/>
        <v>134.71205130092386</v>
      </c>
      <c r="P38">
        <f t="shared" ca="1" si="9"/>
        <v>134.23802647030999</v>
      </c>
      <c r="R38">
        <f t="shared" ca="1" si="13"/>
        <v>136.67556611144772</v>
      </c>
      <c r="T38">
        <f t="shared" ca="1" si="3"/>
        <v>2.8563259858134415</v>
      </c>
      <c r="U38">
        <f t="shared" ca="1" si="7"/>
        <v>0.80819170686399389</v>
      </c>
      <c r="V38">
        <f t="shared" ca="1" si="11"/>
        <v>-5.5548087912409727</v>
      </c>
      <c r="W38">
        <f t="shared" ca="1" si="10"/>
        <v>1.8580125664004754</v>
      </c>
      <c r="X38">
        <f t="shared" ca="1" si="4"/>
        <v>-0.57952707473725695</v>
      </c>
    </row>
    <row r="39" spans="4:24">
      <c r="D39" s="2">
        <v>38</v>
      </c>
      <c r="E39" s="2"/>
      <c r="F39">
        <f t="shared" ca="1" si="0"/>
        <v>1.3261534148349827</v>
      </c>
      <c r="G39" s="2"/>
      <c r="H39" s="2">
        <f t="shared" ca="1" si="1"/>
        <v>140.32615341483498</v>
      </c>
      <c r="J39">
        <f t="shared" ca="1" si="5"/>
        <v>134.45657548535942</v>
      </c>
      <c r="L39">
        <f t="shared" ca="1" si="6"/>
        <v>135.01132314188152</v>
      </c>
      <c r="N39">
        <f t="shared" ca="1" si="8"/>
        <v>136.29550854684416</v>
      </c>
      <c r="P39">
        <f t="shared" ca="1" si="9"/>
        <v>136.10939384161372</v>
      </c>
      <c r="R39">
        <f t="shared" ca="1" si="13"/>
        <v>136.09603903671047</v>
      </c>
      <c r="T39">
        <f t="shared" ca="1" si="3"/>
        <v>5.8695779294755539</v>
      </c>
      <c r="U39">
        <f t="shared" ca="1" si="7"/>
        <v>5.3148302729534578</v>
      </c>
      <c r="V39">
        <f t="shared" ca="1" si="11"/>
        <v>1.3839877357866044</v>
      </c>
      <c r="W39">
        <f t="shared" ca="1" si="10"/>
        <v>4.2167595732212533</v>
      </c>
      <c r="X39">
        <f t="shared" ca="1" si="4"/>
        <v>4.2301143781245116</v>
      </c>
    </row>
    <row r="40" spans="4:24">
      <c r="D40" s="2">
        <v>39</v>
      </c>
      <c r="E40" s="2"/>
      <c r="F40">
        <f t="shared" ca="1" si="0"/>
        <v>0.7129117323911115</v>
      </c>
      <c r="G40" s="2"/>
      <c r="H40" s="2">
        <f t="shared" ca="1" si="1"/>
        <v>139.71291173239112</v>
      </c>
      <c r="J40">
        <f t="shared" ca="1" si="5"/>
        <v>138.71170139464553</v>
      </c>
      <c r="L40">
        <f t="shared" ca="1" si="6"/>
        <v>135.77065954711736</v>
      </c>
      <c r="N40">
        <f t="shared" ca="1" si="8"/>
        <v>135.95164085998346</v>
      </c>
      <c r="P40">
        <f t="shared" ca="1" si="9"/>
        <v>137.24852823679603</v>
      </c>
      <c r="T40">
        <f t="shared" ca="1" si="3"/>
        <v>1.0012103377455901</v>
      </c>
      <c r="U40">
        <f t="shared" ca="1" si="7"/>
        <v>3.9422521852737589</v>
      </c>
      <c r="V40">
        <f t="shared" ca="1" si="11"/>
        <v>4.0306448679908158</v>
      </c>
      <c r="W40">
        <f t="shared" ca="1" si="10"/>
        <v>2.4643834955950865</v>
      </c>
    </row>
    <row r="41" spans="4:24">
      <c r="D41" s="2">
        <v>40</v>
      </c>
      <c r="E41" s="2"/>
      <c r="F41">
        <f t="shared" ca="1" si="0"/>
        <v>-5.307312231413805</v>
      </c>
      <c r="G41" s="2"/>
      <c r="H41" s="2">
        <f t="shared" ca="1" si="1"/>
        <v>133.69268776858618</v>
      </c>
      <c r="J41">
        <f t="shared" ca="1" si="5"/>
        <v>137.91058430527076</v>
      </c>
      <c r="L41">
        <f t="shared" ca="1" si="6"/>
        <v>137.45694798813071</v>
      </c>
      <c r="N41">
        <f t="shared" ca="1" si="8"/>
        <v>135.35506519141114</v>
      </c>
      <c r="P41">
        <f t="shared" ca="1" si="9"/>
        <v>136.49554387299696</v>
      </c>
      <c r="T41">
        <f t="shared" ca="1" si="3"/>
        <v>-4.2178965366845773</v>
      </c>
      <c r="U41">
        <f t="shared" ca="1" si="7"/>
        <v>-3.7642602195445249</v>
      </c>
      <c r="V41">
        <f t="shared" ca="1" si="11"/>
        <v>3.761270872407664</v>
      </c>
      <c r="W41">
        <f t="shared" ca="1" si="10"/>
        <v>-2.8028561044107789</v>
      </c>
    </row>
  </sheetData>
  <mergeCells count="3">
    <mergeCell ref="A1:B1"/>
    <mergeCell ref="A6:B6"/>
    <mergeCell ref="A10:B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60295-2E24-4AB6-94A8-8CE92D388EC9}">
  <dimension ref="A1:X41"/>
  <sheetViews>
    <sheetView tabSelected="1" workbookViewId="0">
      <selection activeCell="B5" sqref="B5"/>
    </sheetView>
  </sheetViews>
  <sheetFormatPr defaultRowHeight="15"/>
  <cols>
    <col min="6" max="6" width="15.28515625" customWidth="1"/>
    <col min="8" max="8" width="14.28515625" customWidth="1"/>
    <col min="10" max="10" width="14.42578125" customWidth="1"/>
    <col min="12" max="12" width="14.28515625" customWidth="1"/>
    <col min="14" max="14" width="15" customWidth="1"/>
    <col min="16" max="16" width="13.85546875" customWidth="1"/>
    <col min="18" max="18" width="14.140625" customWidth="1"/>
    <col min="20" max="21" width="15.7109375" customWidth="1"/>
    <col min="22" max="22" width="15.140625" customWidth="1"/>
    <col min="23" max="23" width="16.85546875" customWidth="1"/>
    <col min="24" max="24" width="17" customWidth="1"/>
  </cols>
  <sheetData>
    <row r="1" spans="1:24">
      <c r="A1" s="4" t="s">
        <v>18</v>
      </c>
      <c r="B1" s="4"/>
      <c r="D1" s="1" t="s">
        <v>1</v>
      </c>
      <c r="E1" s="1"/>
      <c r="F1" s="1" t="s">
        <v>2</v>
      </c>
      <c r="H1" s="1" t="s">
        <v>3</v>
      </c>
      <c r="J1" s="3" t="s">
        <v>4</v>
      </c>
      <c r="L1" s="3" t="s">
        <v>5</v>
      </c>
      <c r="N1" s="3" t="s">
        <v>6</v>
      </c>
      <c r="P1" s="3" t="s">
        <v>7</v>
      </c>
      <c r="R1" s="3" t="s">
        <v>8</v>
      </c>
      <c r="T1" s="3" t="s">
        <v>9</v>
      </c>
      <c r="U1" s="3" t="s">
        <v>10</v>
      </c>
      <c r="V1" s="3" t="s">
        <v>11</v>
      </c>
      <c r="W1" s="3" t="s">
        <v>12</v>
      </c>
      <c r="X1" s="3" t="s">
        <v>13</v>
      </c>
    </row>
    <row r="2" spans="1:24">
      <c r="A2" s="2" t="s">
        <v>14</v>
      </c>
      <c r="B2" s="2">
        <v>100</v>
      </c>
      <c r="D2" s="2">
        <v>1</v>
      </c>
      <c r="E2" s="2"/>
      <c r="F2">
        <f ca="1">_xlfn.NORM.INV(RAND(), 0, 5)</f>
        <v>7.1249967232372171</v>
      </c>
      <c r="G2" s="1"/>
      <c r="H2" s="2">
        <f ca="1">$B$2 + $B$3 * $D2 + $B$4*COS(2*PI() * $D2/ 3) + $F2</f>
        <v>106.62499672323722</v>
      </c>
    </row>
    <row r="3" spans="1:24">
      <c r="A3" s="2" t="s">
        <v>15</v>
      </c>
      <c r="B3" s="2">
        <v>-1</v>
      </c>
      <c r="D3" s="2">
        <v>2</v>
      </c>
      <c r="E3" s="2"/>
      <c r="F3">
        <f t="shared" ref="F3:F41" ca="1" si="0">_xlfn.NORM.INV(RAND(), 0, 5)</f>
        <v>6.8501390984312724E-2</v>
      </c>
      <c r="G3" s="2"/>
      <c r="H3" s="2">
        <f t="shared" ref="H3:H41" ca="1" si="1">$B$2 + $B$3 * $D3 + $B$4*COS(2*PI() * $D3/ 3) + $F3</f>
        <v>98.568501390984309</v>
      </c>
    </row>
    <row r="4" spans="1:24">
      <c r="A4" s="2" t="s">
        <v>16</v>
      </c>
      <c r="B4" s="2">
        <v>-1</v>
      </c>
      <c r="D4" s="2">
        <v>3</v>
      </c>
      <c r="E4" s="2"/>
      <c r="F4">
        <f t="shared" ca="1" si="0"/>
        <v>1.6075880844385888</v>
      </c>
      <c r="G4" s="2"/>
      <c r="H4" s="2">
        <f t="shared" ca="1" si="1"/>
        <v>97.607588084438589</v>
      </c>
      <c r="J4">
        <f ca="1">($H2+$H3+$H4)/3</f>
        <v>100.93369539955337</v>
      </c>
      <c r="R4">
        <f ca="1">MEDIAN($H2,$H3,$H4,$H5,$H6)</f>
        <v>97.607588084438589</v>
      </c>
      <c r="T4">
        <f ca="1">$H4 - $J4</f>
        <v>-3.3261073151147826</v>
      </c>
      <c r="X4">
        <f ca="1">$H4-$R4</f>
        <v>0</v>
      </c>
    </row>
    <row r="5" spans="1:24">
      <c r="A5" s="2"/>
      <c r="B5" s="2"/>
      <c r="D5" s="2">
        <v>4</v>
      </c>
      <c r="E5" s="2"/>
      <c r="F5">
        <f t="shared" ca="1" si="0"/>
        <v>-11.701942207888411</v>
      </c>
      <c r="G5" s="2"/>
      <c r="H5" s="2">
        <f t="shared" ca="1" si="1"/>
        <v>84.798057792111592</v>
      </c>
      <c r="J5">
        <f ca="1">($H3+$H4+$H5)/3</f>
        <v>93.658049089178164</v>
      </c>
      <c r="L5">
        <f ca="1">($H2+$H3+$H4 + $H5)/4</f>
        <v>96.899785997692931</v>
      </c>
      <c r="R5">
        <f t="shared" ref="R5:S20" ca="1" si="2">MEDIAN($H3,$H4,$H5,$H6,$H7)</f>
        <v>91.244760655521517</v>
      </c>
      <c r="T5">
        <f t="shared" ref="T5:T41" ca="1" si="3">$H5 - $J5</f>
        <v>-8.8599912970665713</v>
      </c>
      <c r="U5">
        <f ca="1">$H5-$L5</f>
        <v>-12.101728205581338</v>
      </c>
      <c r="X5">
        <f t="shared" ref="X5:X39" ca="1" si="4">$H5-$R5</f>
        <v>-6.446702863409925</v>
      </c>
    </row>
    <row r="6" spans="1:24">
      <c r="A6" s="4"/>
      <c r="B6" s="4"/>
      <c r="D6" s="2">
        <v>5</v>
      </c>
      <c r="E6" s="2"/>
      <c r="F6">
        <f t="shared" ca="1" si="0"/>
        <v>-5.9757237516304986</v>
      </c>
      <c r="G6" s="2"/>
      <c r="H6" s="2">
        <f t="shared" ca="1" si="1"/>
        <v>89.524276248369503</v>
      </c>
      <c r="J6">
        <f t="shared" ref="J6:J41" ca="1" si="5">($H4+$H5+$H6)/3</f>
        <v>90.643307374973233</v>
      </c>
      <c r="L6">
        <f t="shared" ref="L6:L41" ca="1" si="6">($H3+$H4+$H5 + $H6)/4</f>
        <v>92.624605878975999</v>
      </c>
      <c r="N6">
        <f ca="1">($H2+$H3+$H4 + $H5 + $H6)/5</f>
        <v>95.424684047828251</v>
      </c>
      <c r="P6">
        <f ca="1">(5*$H6 + 4*$H5 + 3*$H4 + 2*$H3 + $H2)/(5 + 4 +3 + 2 + 1)</f>
        <v>92.226558411254373</v>
      </c>
      <c r="R6">
        <f t="shared" ca="1" si="2"/>
        <v>89.524276248369503</v>
      </c>
      <c r="T6">
        <f t="shared" ca="1" si="3"/>
        <v>-1.1190311266037298</v>
      </c>
      <c r="U6">
        <f t="shared" ref="U6:U41" ca="1" si="7">$H6-$L6</f>
        <v>-3.1003296306064954</v>
      </c>
      <c r="W6">
        <f ca="1">$H6-$P6</f>
        <v>-2.7022821628848703</v>
      </c>
      <c r="X6">
        <f t="shared" ca="1" si="4"/>
        <v>0</v>
      </c>
    </row>
    <row r="7" spans="1:24">
      <c r="A7" s="2"/>
      <c r="B7" s="2"/>
      <c r="D7" s="2">
        <v>6</v>
      </c>
      <c r="E7" s="2"/>
      <c r="F7">
        <f t="shared" ca="1" si="0"/>
        <v>-1.7552393444784844</v>
      </c>
      <c r="G7" s="2"/>
      <c r="H7" s="2">
        <f t="shared" ca="1" si="1"/>
        <v>91.244760655521517</v>
      </c>
      <c r="J7">
        <f t="shared" ca="1" si="5"/>
        <v>88.522364898667547</v>
      </c>
      <c r="L7">
        <f t="shared" ca="1" si="6"/>
        <v>90.793670695110308</v>
      </c>
      <c r="N7">
        <f t="shared" ref="N7:N41" ca="1" si="8">($H3+$H4+$H5 + $H6 + $H7)/5</f>
        <v>92.348636834285102</v>
      </c>
      <c r="P7">
        <f t="shared" ref="P7:P41" ca="1" si="9">(5*$H7 + 4*$H6 + 3*$H5 + 2*$H4 + $H3)/(5 + 4 + 3 + 2 + 1)</f>
        <v>90.833250613818791</v>
      </c>
      <c r="R7">
        <f t="shared" ca="1" si="2"/>
        <v>88.137955728741829</v>
      </c>
      <c r="T7">
        <f t="shared" ca="1" si="3"/>
        <v>2.7223957568539703</v>
      </c>
      <c r="U7">
        <f t="shared" ca="1" si="7"/>
        <v>0.45108996041120974</v>
      </c>
      <c r="V7">
        <f ca="1">$H6-$N6</f>
        <v>-5.9004077994587476</v>
      </c>
      <c r="W7">
        <f t="shared" ref="W7:W41" ca="1" si="10">$H7-$P7</f>
        <v>0.41151004170272643</v>
      </c>
      <c r="X7">
        <f t="shared" ca="1" si="4"/>
        <v>3.106804926779688</v>
      </c>
    </row>
    <row r="8" spans="1:24">
      <c r="A8" s="2"/>
      <c r="B8" s="2"/>
      <c r="D8" s="2">
        <v>7</v>
      </c>
      <c r="E8" s="2"/>
      <c r="F8">
        <f t="shared" ca="1" si="0"/>
        <v>-5.362044271258176</v>
      </c>
      <c r="G8" s="2"/>
      <c r="H8" s="2">
        <f t="shared" ca="1" si="1"/>
        <v>88.137955728741829</v>
      </c>
      <c r="J8">
        <f t="shared" ca="1" si="5"/>
        <v>89.635664210877621</v>
      </c>
      <c r="L8">
        <f t="shared" ca="1" si="6"/>
        <v>88.426262606186114</v>
      </c>
      <c r="N8">
        <f t="shared" ca="1" si="8"/>
        <v>90.262527701836603</v>
      </c>
      <c r="P8">
        <f t="shared" ca="1" si="9"/>
        <v>89.429690245304386</v>
      </c>
      <c r="R8">
        <f t="shared" ca="1" si="2"/>
        <v>88.137955728741829</v>
      </c>
      <c r="T8">
        <f t="shared" ca="1" si="3"/>
        <v>-1.497708482135792</v>
      </c>
      <c r="U8">
        <f t="shared" ca="1" si="7"/>
        <v>-0.28830687744428474</v>
      </c>
      <c r="V8">
        <f t="shared" ref="V8:V41" ca="1" si="11">$H7-$N7</f>
        <v>-1.1038761787635849</v>
      </c>
      <c r="W8">
        <f t="shared" ca="1" si="10"/>
        <v>-1.2917345165625562</v>
      </c>
      <c r="X8">
        <f t="shared" ca="1" si="4"/>
        <v>0</v>
      </c>
    </row>
    <row r="9" spans="1:24">
      <c r="A9" s="2"/>
      <c r="B9" s="2"/>
      <c r="D9" s="2">
        <v>8</v>
      </c>
      <c r="E9" s="2"/>
      <c r="F9">
        <f t="shared" ca="1" si="0"/>
        <v>-10.984724858042373</v>
      </c>
      <c r="G9" s="2"/>
      <c r="H9" s="2">
        <f t="shared" ca="1" si="1"/>
        <v>81.51527514195763</v>
      </c>
      <c r="J9">
        <f t="shared" ca="1" si="5"/>
        <v>86.965997175406983</v>
      </c>
      <c r="L9">
        <f t="shared" ca="1" si="6"/>
        <v>87.605566943647631</v>
      </c>
      <c r="N9">
        <f t="shared" ca="1" si="8"/>
        <v>87.044065113340409</v>
      </c>
      <c r="P9">
        <f t="shared" ca="1" si="9"/>
        <v>86.51393939201138</v>
      </c>
      <c r="R9">
        <f t="shared" ca="1" si="2"/>
        <v>88.137955728741829</v>
      </c>
      <c r="T9">
        <f t="shared" ca="1" si="3"/>
        <v>-5.4507220334493525</v>
      </c>
      <c r="U9">
        <f t="shared" ca="1" si="7"/>
        <v>-6.0902918016900003</v>
      </c>
      <c r="V9">
        <f t="shared" ca="1" si="11"/>
        <v>-2.1245719730947741</v>
      </c>
      <c r="W9">
        <f t="shared" ca="1" si="10"/>
        <v>-4.9986642500537499</v>
      </c>
      <c r="X9">
        <f t="shared" ca="1" si="4"/>
        <v>-6.6226805867841989</v>
      </c>
    </row>
    <row r="10" spans="1:24">
      <c r="A10" s="4"/>
      <c r="B10" s="4"/>
      <c r="D10" s="2">
        <v>9</v>
      </c>
      <c r="E10" s="2"/>
      <c r="F10">
        <f t="shared" ca="1" si="0"/>
        <v>-8.3557441512467694</v>
      </c>
      <c r="G10" s="2"/>
      <c r="H10" s="2">
        <f t="shared" ca="1" si="1"/>
        <v>81.644255848753232</v>
      </c>
      <c r="J10">
        <f t="shared" ca="1" si="5"/>
        <v>83.765828906484231</v>
      </c>
      <c r="L10">
        <f t="shared" ca="1" si="6"/>
        <v>85.635561843743545</v>
      </c>
      <c r="N10">
        <f t="shared" ca="1" si="8"/>
        <v>86.413304724668748</v>
      </c>
      <c r="P10">
        <f t="shared" ca="1" si="9"/>
        <v>84.714002970482312</v>
      </c>
      <c r="R10">
        <f t="shared" ca="1" si="2"/>
        <v>88.137955728741829</v>
      </c>
      <c r="T10">
        <f t="shared" ca="1" si="3"/>
        <v>-2.1215730577309984</v>
      </c>
      <c r="U10">
        <f t="shared" ca="1" si="7"/>
        <v>-3.9913059949903129</v>
      </c>
      <c r="V10">
        <f t="shared" ca="1" si="11"/>
        <v>-5.5287899713827784</v>
      </c>
      <c r="W10">
        <f t="shared" ca="1" si="10"/>
        <v>-3.0697471217290797</v>
      </c>
      <c r="X10">
        <f t="shared" ca="1" si="4"/>
        <v>-6.493699879988597</v>
      </c>
    </row>
    <row r="11" spans="1:24">
      <c r="A11" s="2"/>
      <c r="B11" s="2"/>
      <c r="D11" s="2">
        <v>10</v>
      </c>
      <c r="E11" s="2"/>
      <c r="F11">
        <f t="shared" ca="1" si="0"/>
        <v>7.1115509727644639</v>
      </c>
      <c r="G11" s="2"/>
      <c r="H11" s="2">
        <f t="shared" ca="1" si="1"/>
        <v>97.611550972764462</v>
      </c>
      <c r="J11">
        <f t="shared" ca="1" si="5"/>
        <v>86.923693987825118</v>
      </c>
      <c r="L11">
        <f t="shared" ca="1" si="6"/>
        <v>87.227259423054292</v>
      </c>
      <c r="N11">
        <f t="shared" ca="1" si="8"/>
        <v>88.030759669547734</v>
      </c>
      <c r="P11">
        <f t="shared" ca="1" si="9"/>
        <v>88.446751719847555</v>
      </c>
      <c r="R11">
        <f t="shared" ca="1" si="2"/>
        <v>89.723235774299681</v>
      </c>
      <c r="T11">
        <f t="shared" ca="1" si="3"/>
        <v>10.687856984939344</v>
      </c>
      <c r="U11">
        <f t="shared" ca="1" si="7"/>
        <v>10.38429154971017</v>
      </c>
      <c r="V11">
        <f t="shared" ca="1" si="11"/>
        <v>-4.7690488759155159</v>
      </c>
      <c r="W11">
        <f t="shared" ca="1" si="10"/>
        <v>9.1647992529169073</v>
      </c>
      <c r="X11">
        <f t="shared" ca="1" si="4"/>
        <v>7.888315198464781</v>
      </c>
    </row>
    <row r="12" spans="1:24">
      <c r="A12" s="2"/>
      <c r="B12" s="2"/>
      <c r="D12" s="2">
        <v>11</v>
      </c>
      <c r="E12" s="2"/>
      <c r="F12">
        <f t="shared" ca="1" si="0"/>
        <v>0.22323577429967839</v>
      </c>
      <c r="G12" s="2"/>
      <c r="H12" s="2">
        <f t="shared" ca="1" si="1"/>
        <v>89.723235774299681</v>
      </c>
      <c r="J12">
        <f t="shared" ca="1" si="5"/>
        <v>89.659680865272449</v>
      </c>
      <c r="L12">
        <f t="shared" ca="1" si="6"/>
        <v>87.623579434443755</v>
      </c>
      <c r="N12">
        <f t="shared" ca="1" si="8"/>
        <v>87.726454693303367</v>
      </c>
      <c r="P12">
        <f t="shared" ca="1" si="9"/>
        <v>89.010910421431547</v>
      </c>
      <c r="R12">
        <f t="shared" ca="1" si="2"/>
        <v>90.256889583973646</v>
      </c>
      <c r="T12">
        <f t="shared" ca="1" si="3"/>
        <v>6.3554909027232043E-2</v>
      </c>
      <c r="U12">
        <f t="shared" ca="1" si="7"/>
        <v>2.099656339855926</v>
      </c>
      <c r="V12">
        <f t="shared" ca="1" si="11"/>
        <v>9.5807913032167278</v>
      </c>
      <c r="W12">
        <f t="shared" ca="1" si="10"/>
        <v>0.71232535286813459</v>
      </c>
      <c r="X12">
        <f t="shared" ca="1" si="4"/>
        <v>-0.53365380967396447</v>
      </c>
    </row>
    <row r="13" spans="1:24">
      <c r="A13" s="2"/>
      <c r="B13" s="2"/>
      <c r="D13" s="2">
        <v>12</v>
      </c>
      <c r="E13" s="2"/>
      <c r="F13">
        <f t="shared" ca="1" si="0"/>
        <v>4.9406397432322988</v>
      </c>
      <c r="G13" s="2"/>
      <c r="H13" s="2">
        <f t="shared" ca="1" si="1"/>
        <v>91.940639743232296</v>
      </c>
      <c r="J13">
        <f t="shared" ca="1" si="5"/>
        <v>93.091808830098799</v>
      </c>
      <c r="L13">
        <f t="shared" ca="1" si="6"/>
        <v>90.229920584762411</v>
      </c>
      <c r="N13">
        <f t="shared" ca="1" si="8"/>
        <v>88.486991496201455</v>
      </c>
      <c r="P13">
        <f t="shared" ca="1" si="9"/>
        <v>90.415638771407842</v>
      </c>
      <c r="R13">
        <f t="shared" ca="1" si="2"/>
        <v>90.256889583973646</v>
      </c>
      <c r="T13">
        <f t="shared" ca="1" si="3"/>
        <v>-1.1511690868665028</v>
      </c>
      <c r="U13">
        <f t="shared" ca="1" si="7"/>
        <v>1.7107191584698853</v>
      </c>
      <c r="V13">
        <f t="shared" ca="1" si="11"/>
        <v>1.996781080996314</v>
      </c>
      <c r="W13">
        <f t="shared" ca="1" si="10"/>
        <v>1.5250009718244542</v>
      </c>
      <c r="X13">
        <f t="shared" ca="1" si="4"/>
        <v>1.6837501592586506</v>
      </c>
    </row>
    <row r="14" spans="1:24">
      <c r="D14" s="2">
        <v>13</v>
      </c>
      <c r="E14" s="2"/>
      <c r="F14">
        <f t="shared" ca="1" si="0"/>
        <v>2.7568895839736465</v>
      </c>
      <c r="G14" s="2"/>
      <c r="H14" s="2">
        <f t="shared" ca="1" si="1"/>
        <v>90.256889583973646</v>
      </c>
      <c r="J14">
        <f t="shared" ca="1" si="5"/>
        <v>90.640255033835203</v>
      </c>
      <c r="L14">
        <f t="shared" ca="1" si="6"/>
        <v>92.383079018567514</v>
      </c>
      <c r="N14">
        <f t="shared" ca="1" si="8"/>
        <v>90.235314384604663</v>
      </c>
      <c r="P14">
        <f t="shared" ca="1" si="9"/>
        <v>91.005604800665239</v>
      </c>
      <c r="R14">
        <f t="shared" ca="1" si="2"/>
        <v>89.723235774299681</v>
      </c>
      <c r="T14">
        <f t="shared" ca="1" si="3"/>
        <v>-0.38336544986155729</v>
      </c>
      <c r="U14">
        <f t="shared" ca="1" si="7"/>
        <v>-2.1261894345938686</v>
      </c>
      <c r="V14">
        <f t="shared" ca="1" si="11"/>
        <v>3.4536482470308414</v>
      </c>
      <c r="W14">
        <f t="shared" ca="1" si="10"/>
        <v>-0.74871521669159335</v>
      </c>
      <c r="X14">
        <f t="shared" ca="1" si="4"/>
        <v>0.53365380967396447</v>
      </c>
    </row>
    <row r="15" spans="1:24">
      <c r="D15" s="2">
        <v>14</v>
      </c>
      <c r="E15" s="2"/>
      <c r="F15">
        <f t="shared" ca="1" si="0"/>
        <v>-9.9564172845026775</v>
      </c>
      <c r="G15" s="2"/>
      <c r="H15" s="2">
        <f t="shared" ca="1" si="1"/>
        <v>76.543582715497323</v>
      </c>
      <c r="J15">
        <f t="shared" ca="1" si="5"/>
        <v>86.247037347567755</v>
      </c>
      <c r="L15">
        <f t="shared" ca="1" si="6"/>
        <v>87.116086954250733</v>
      </c>
      <c r="N15">
        <f t="shared" ca="1" si="8"/>
        <v>89.215179757953479</v>
      </c>
      <c r="P15">
        <f t="shared" ca="1" si="9"/>
        <v>86.44169424429613</v>
      </c>
      <c r="R15">
        <f t="shared" ca="1" si="2"/>
        <v>87.385711712129947</v>
      </c>
      <c r="T15">
        <f t="shared" ca="1" si="3"/>
        <v>-9.7034546320704322</v>
      </c>
      <c r="U15">
        <f t="shared" ca="1" si="7"/>
        <v>-10.57250423875341</v>
      </c>
      <c r="V15">
        <f t="shared" ca="1" si="11"/>
        <v>2.1575199368982112E-2</v>
      </c>
      <c r="W15">
        <f t="shared" ca="1" si="10"/>
        <v>-9.8981115287988075</v>
      </c>
      <c r="X15">
        <f t="shared" ca="1" si="4"/>
        <v>-10.842128996632624</v>
      </c>
    </row>
    <row r="16" spans="1:24">
      <c r="D16" s="2">
        <v>15</v>
      </c>
      <c r="E16" s="2"/>
      <c r="F16">
        <f t="shared" ca="1" si="0"/>
        <v>3.3857117121299445</v>
      </c>
      <c r="G16" s="2"/>
      <c r="H16" s="2">
        <f t="shared" ca="1" si="1"/>
        <v>87.385711712129947</v>
      </c>
      <c r="J16">
        <f t="shared" ca="1" si="5"/>
        <v>84.728728003866976</v>
      </c>
      <c r="L16">
        <f t="shared" ca="1" si="6"/>
        <v>86.531705938708299</v>
      </c>
      <c r="N16">
        <f t="shared" ca="1" si="8"/>
        <v>87.17001190582657</v>
      </c>
      <c r="P16">
        <f t="shared" ca="1" si="9"/>
        <v>85.831871562354948</v>
      </c>
      <c r="R16">
        <f t="shared" ca="1" si="2"/>
        <v>87.385711712129947</v>
      </c>
      <c r="T16">
        <f t="shared" ca="1" si="3"/>
        <v>2.6569837082629704</v>
      </c>
      <c r="U16">
        <f t="shared" ca="1" si="7"/>
        <v>0.85400577342164752</v>
      </c>
      <c r="V16">
        <f t="shared" ca="1" si="11"/>
        <v>-12.671597042456156</v>
      </c>
      <c r="W16">
        <f t="shared" ca="1" si="10"/>
        <v>1.5538401497749987</v>
      </c>
      <c r="X16">
        <f t="shared" ca="1" si="4"/>
        <v>0</v>
      </c>
    </row>
    <row r="17" spans="4:24">
      <c r="D17" s="2">
        <v>16</v>
      </c>
      <c r="E17" s="2"/>
      <c r="F17">
        <f t="shared" ca="1" si="0"/>
        <v>-1.2206174436570618</v>
      </c>
      <c r="G17" s="2"/>
      <c r="H17" s="2">
        <f t="shared" ca="1" si="1"/>
        <v>83.279382556342938</v>
      </c>
      <c r="J17">
        <f t="shared" ca="1" si="5"/>
        <v>82.402892327990074</v>
      </c>
      <c r="L17">
        <f t="shared" ca="1" si="6"/>
        <v>84.366391641985956</v>
      </c>
      <c r="N17">
        <f t="shared" ca="1" si="8"/>
        <v>85.881241262235221</v>
      </c>
      <c r="P17">
        <f t="shared" ca="1" si="9"/>
        <v>84.534995112527071</v>
      </c>
      <c r="R17">
        <f t="shared" ca="1" si="2"/>
        <v>83.279382556342938</v>
      </c>
      <c r="T17">
        <f t="shared" ca="1" si="3"/>
        <v>0.87649022835286416</v>
      </c>
      <c r="U17">
        <f t="shared" ca="1" si="7"/>
        <v>-1.0870090856430181</v>
      </c>
      <c r="V17">
        <f t="shared" ca="1" si="11"/>
        <v>0.21569980630337682</v>
      </c>
      <c r="W17">
        <f t="shared" ca="1" si="10"/>
        <v>-1.2556125561841327</v>
      </c>
      <c r="X17">
        <f t="shared" ca="1" si="4"/>
        <v>0</v>
      </c>
    </row>
    <row r="18" spans="4:24">
      <c r="D18" s="2">
        <v>17</v>
      </c>
      <c r="E18" s="2"/>
      <c r="F18">
        <f t="shared" ca="1" si="0"/>
        <v>4.7935341791955528</v>
      </c>
      <c r="G18" s="2"/>
      <c r="H18" s="2">
        <f t="shared" ca="1" si="1"/>
        <v>88.293534179195547</v>
      </c>
      <c r="J18">
        <f t="shared" ca="1" si="5"/>
        <v>86.319542815889477</v>
      </c>
      <c r="L18">
        <f t="shared" ca="1" si="6"/>
        <v>83.875552790791431</v>
      </c>
      <c r="N18">
        <f t="shared" ca="1" si="8"/>
        <v>85.151820149427877</v>
      </c>
      <c r="P18">
        <f t="shared" ca="1" si="9"/>
        <v>85.339092751513832</v>
      </c>
      <c r="R18">
        <f t="shared" ca="1" si="2"/>
        <v>83.279382556342938</v>
      </c>
      <c r="T18">
        <f t="shared" ca="1" si="3"/>
        <v>1.9739913633060695</v>
      </c>
      <c r="U18">
        <f t="shared" ca="1" si="7"/>
        <v>4.4179813884041153</v>
      </c>
      <c r="V18">
        <f t="shared" ca="1" si="11"/>
        <v>-2.6018587058922833</v>
      </c>
      <c r="W18">
        <f t="shared" ca="1" si="10"/>
        <v>2.954441427681715</v>
      </c>
      <c r="X18">
        <f t="shared" ca="1" si="4"/>
        <v>5.0141516228526086</v>
      </c>
    </row>
    <row r="19" spans="4:24">
      <c r="D19" s="2">
        <v>18</v>
      </c>
      <c r="E19" s="2"/>
      <c r="F19">
        <f t="shared" ca="1" si="0"/>
        <v>-5.0572535630931634</v>
      </c>
      <c r="G19" s="2"/>
      <c r="H19" s="2">
        <f t="shared" ca="1" si="1"/>
        <v>75.94274643690683</v>
      </c>
      <c r="J19">
        <f t="shared" ca="1" si="5"/>
        <v>82.505221057481776</v>
      </c>
      <c r="L19">
        <f t="shared" ca="1" si="6"/>
        <v>83.725343721143815</v>
      </c>
      <c r="N19">
        <f t="shared" ca="1" si="8"/>
        <v>82.288991520014505</v>
      </c>
      <c r="P19">
        <f t="shared" ca="1" si="9"/>
        <v>82.269401514006816</v>
      </c>
      <c r="R19">
        <f t="shared" ca="1" si="2"/>
        <v>83.279382556342938</v>
      </c>
      <c r="T19">
        <f t="shared" ca="1" si="3"/>
        <v>-6.562474620574946</v>
      </c>
      <c r="U19">
        <f t="shared" ca="1" si="7"/>
        <v>-7.782597284236985</v>
      </c>
      <c r="V19">
        <f t="shared" ca="1" si="11"/>
        <v>3.1417140297676696</v>
      </c>
      <c r="W19">
        <f t="shared" ca="1" si="10"/>
        <v>-6.3266550770999856</v>
      </c>
      <c r="X19">
        <f t="shared" ca="1" si="4"/>
        <v>-7.3366361194361076</v>
      </c>
    </row>
    <row r="20" spans="4:24">
      <c r="D20" s="2">
        <v>19</v>
      </c>
      <c r="E20" s="2"/>
      <c r="F20">
        <f t="shared" ca="1" si="0"/>
        <v>-3.8005750269553533</v>
      </c>
      <c r="G20" s="2"/>
      <c r="H20" s="2">
        <f t="shared" ca="1" si="1"/>
        <v>77.699424973044643</v>
      </c>
      <c r="J20">
        <f t="shared" ca="1" si="5"/>
        <v>80.64523519638233</v>
      </c>
      <c r="L20">
        <f t="shared" ca="1" si="6"/>
        <v>81.303772036372493</v>
      </c>
      <c r="N20">
        <f t="shared" ca="1" si="8"/>
        <v>82.520159971523981</v>
      </c>
      <c r="P20">
        <f t="shared" ca="1" si="9"/>
        <v>80.739545998350195</v>
      </c>
      <c r="R20">
        <f t="shared" ca="1" si="2"/>
        <v>77.699424973044643</v>
      </c>
      <c r="T20">
        <f t="shared" ca="1" si="3"/>
        <v>-2.9458102233376877</v>
      </c>
      <c r="U20">
        <f t="shared" ca="1" si="7"/>
        <v>-3.6043470633278503</v>
      </c>
      <c r="V20">
        <f t="shared" ca="1" si="11"/>
        <v>-6.3462450831076751</v>
      </c>
      <c r="W20">
        <f t="shared" ca="1" si="10"/>
        <v>-3.0401210253055524</v>
      </c>
      <c r="X20">
        <f t="shared" ca="1" si="4"/>
        <v>0</v>
      </c>
    </row>
    <row r="21" spans="4:24">
      <c r="D21" s="2">
        <v>20</v>
      </c>
      <c r="E21" s="2"/>
      <c r="F21">
        <f t="shared" ca="1" si="0"/>
        <v>5.3541810358206199</v>
      </c>
      <c r="G21" s="2"/>
      <c r="H21" s="2">
        <f t="shared" ca="1" si="1"/>
        <v>85.854181035820616</v>
      </c>
      <c r="J21">
        <f t="shared" ca="1" si="5"/>
        <v>79.832117481924016</v>
      </c>
      <c r="L21">
        <f t="shared" ca="1" si="6"/>
        <v>81.947471656241902</v>
      </c>
      <c r="N21">
        <f t="shared" ca="1" si="8"/>
        <v>82.213853836262118</v>
      </c>
      <c r="P21">
        <f t="shared" ca="1" si="9"/>
        <v>81.85088635311574</v>
      </c>
      <c r="R21">
        <f t="shared" ref="R21:S36" ca="1" si="12">MEDIAN($H19,$H20,$H21,$H22,$H23)</f>
        <v>77.699424973044643</v>
      </c>
      <c r="T21">
        <f t="shared" ca="1" si="3"/>
        <v>6.0220635538966008</v>
      </c>
      <c r="U21">
        <f t="shared" ca="1" si="7"/>
        <v>3.9067093795787144</v>
      </c>
      <c r="V21">
        <f t="shared" ca="1" si="11"/>
        <v>-4.8207349984793382</v>
      </c>
      <c r="W21">
        <f t="shared" ca="1" si="10"/>
        <v>4.0032946827048761</v>
      </c>
      <c r="X21">
        <f t="shared" ca="1" si="4"/>
        <v>8.1547560627759736</v>
      </c>
    </row>
    <row r="22" spans="4:24">
      <c r="D22" s="2">
        <v>21</v>
      </c>
      <c r="E22" s="2"/>
      <c r="F22">
        <f t="shared" ca="1" si="0"/>
        <v>0.55400249267121604</v>
      </c>
      <c r="G22" s="2"/>
      <c r="H22" s="2">
        <f ca="1">$F22-500</f>
        <v>-499.4459975073288</v>
      </c>
      <c r="J22">
        <f ca="1">$F22 - 500</f>
        <v>-499.4459975073288</v>
      </c>
      <c r="L22">
        <f t="shared" ca="1" si="6"/>
        <v>-64.987411265389184</v>
      </c>
      <c r="N22">
        <f t="shared" ca="1" si="8"/>
        <v>-34.331222176472238</v>
      </c>
      <c r="P22">
        <f t="shared" ca="1" si="9"/>
        <v>-112.03573076141454</v>
      </c>
      <c r="R22">
        <f t="shared" ca="1" si="12"/>
        <v>77.699424973044643</v>
      </c>
      <c r="T22">
        <f t="shared" ca="1" si="3"/>
        <v>0</v>
      </c>
      <c r="U22">
        <f t="shared" ca="1" si="7"/>
        <v>-434.4585862419396</v>
      </c>
      <c r="V22">
        <f t="shared" ca="1" si="11"/>
        <v>3.6403271995584987</v>
      </c>
      <c r="W22">
        <f t="shared" ca="1" si="10"/>
        <v>-387.41026674591427</v>
      </c>
      <c r="X22">
        <f t="shared" ca="1" si="4"/>
        <v>-577.14542248037344</v>
      </c>
    </row>
    <row r="23" spans="4:24">
      <c r="D23" s="2">
        <v>22</v>
      </c>
      <c r="E23" s="2"/>
      <c r="F23">
        <f t="shared" ca="1" si="0"/>
        <v>3.1512507903501707</v>
      </c>
      <c r="G23" s="2"/>
      <c r="H23" s="2">
        <f t="shared" ca="1" si="1"/>
        <v>81.651250790350176</v>
      </c>
      <c r="J23">
        <f t="shared" ca="1" si="5"/>
        <v>-110.64685522705268</v>
      </c>
      <c r="L23">
        <f t="shared" ca="1" si="6"/>
        <v>-63.560285177028348</v>
      </c>
      <c r="N23">
        <f t="shared" ca="1" si="8"/>
        <v>-35.659678854241314</v>
      </c>
      <c r="P23">
        <f t="shared" ca="1" si="9"/>
        <v>-73.374906439140432</v>
      </c>
      <c r="R23">
        <f t="shared" ca="1" si="12"/>
        <v>75.903905821429092</v>
      </c>
      <c r="T23">
        <f t="shared" ca="1" si="3"/>
        <v>192.29810601740286</v>
      </c>
      <c r="U23">
        <f t="shared" ca="1" si="7"/>
        <v>145.21153596737852</v>
      </c>
      <c r="V23">
        <f t="shared" ca="1" si="11"/>
        <v>-465.11477533085656</v>
      </c>
      <c r="W23">
        <f t="shared" ca="1" si="10"/>
        <v>155.02615722949059</v>
      </c>
      <c r="X23">
        <f t="shared" ca="1" si="4"/>
        <v>5.7473449689210838</v>
      </c>
    </row>
    <row r="24" spans="4:24">
      <c r="D24" s="2">
        <v>23</v>
      </c>
      <c r="E24" s="2"/>
      <c r="F24">
        <f t="shared" ca="1" si="0"/>
        <v>-1.5960941785709117</v>
      </c>
      <c r="G24" s="2"/>
      <c r="H24" s="2">
        <f t="shared" ca="1" si="1"/>
        <v>75.903905821429092</v>
      </c>
      <c r="J24">
        <f t="shared" ca="1" si="5"/>
        <v>-113.96361363184985</v>
      </c>
      <c r="L24">
        <f t="shared" ca="1" si="6"/>
        <v>-64.009164964932239</v>
      </c>
      <c r="N24">
        <f t="shared" ca="1" si="8"/>
        <v>-35.667446977336866</v>
      </c>
      <c r="P24">
        <f t="shared" ca="1" si="9"/>
        <v>-36.187044880583635</v>
      </c>
      <c r="R24">
        <f t="shared" ca="1" si="12"/>
        <v>75.903905821429092</v>
      </c>
      <c r="T24">
        <f t="shared" ca="1" si="3"/>
        <v>189.86751945327893</v>
      </c>
      <c r="U24">
        <f t="shared" ca="1" si="7"/>
        <v>139.91307078636135</v>
      </c>
      <c r="V24">
        <f t="shared" ca="1" si="11"/>
        <v>117.31092964459148</v>
      </c>
      <c r="W24">
        <f t="shared" ca="1" si="10"/>
        <v>112.09095070201272</v>
      </c>
      <c r="X24">
        <f t="shared" ca="1" si="4"/>
        <v>0</v>
      </c>
    </row>
    <row r="25" spans="4:24">
      <c r="D25" s="2">
        <v>24</v>
      </c>
      <c r="E25" s="2"/>
      <c r="F25">
        <f t="shared" ca="1" si="0"/>
        <v>-3.7920987262403583</v>
      </c>
      <c r="G25" s="2"/>
      <c r="H25" s="2">
        <f t="shared" ca="1" si="1"/>
        <v>71.207901273759646</v>
      </c>
      <c r="J25">
        <f t="shared" ca="1" si="5"/>
        <v>76.254352628512962</v>
      </c>
      <c r="L25">
        <f t="shared" ca="1" si="6"/>
        <v>-67.670734905447475</v>
      </c>
      <c r="N25">
        <f t="shared" ca="1" si="8"/>
        <v>-36.965751717193861</v>
      </c>
      <c r="P25">
        <f t="shared" ca="1" si="9"/>
        <v>-0.5619287968847847</v>
      </c>
      <c r="R25">
        <f t="shared" ca="1" si="12"/>
        <v>75.903905821429092</v>
      </c>
      <c r="T25">
        <f t="shared" ca="1" si="3"/>
        <v>-5.0464513547533159</v>
      </c>
      <c r="U25">
        <f t="shared" ca="1" si="7"/>
        <v>138.87863617920712</v>
      </c>
      <c r="V25">
        <f t="shared" ca="1" si="11"/>
        <v>111.57135279876596</v>
      </c>
      <c r="W25">
        <f t="shared" ca="1" si="10"/>
        <v>71.769830070644431</v>
      </c>
      <c r="X25">
        <f t="shared" ca="1" si="4"/>
        <v>-4.6960045476694461</v>
      </c>
    </row>
    <row r="26" spans="4:24">
      <c r="D26" s="2">
        <v>25</v>
      </c>
      <c r="E26" s="2"/>
      <c r="F26">
        <f t="shared" ca="1" si="0"/>
        <v>1.8906143338684518</v>
      </c>
      <c r="G26" s="2"/>
      <c r="H26" s="2">
        <f t="shared" ca="1" si="1"/>
        <v>77.390614333868456</v>
      </c>
      <c r="J26">
        <f t="shared" ca="1" si="5"/>
        <v>74.834140476352403</v>
      </c>
      <c r="L26">
        <f t="shared" ca="1" si="6"/>
        <v>76.538418054851832</v>
      </c>
      <c r="N26">
        <f t="shared" ca="1" si="8"/>
        <v>-38.658465057584287</v>
      </c>
      <c r="P26">
        <f t="shared" ca="1" si="9"/>
        <v>37.556859886802648</v>
      </c>
      <c r="R26">
        <f t="shared" ca="1" si="12"/>
        <v>71.981031553069599</v>
      </c>
      <c r="T26">
        <f t="shared" ca="1" si="3"/>
        <v>2.5564738575160533</v>
      </c>
      <c r="U26">
        <f t="shared" ca="1" si="7"/>
        <v>0.8521962790166242</v>
      </c>
      <c r="V26">
        <f t="shared" ca="1" si="11"/>
        <v>108.17365299095351</v>
      </c>
      <c r="W26">
        <f t="shared" ca="1" si="10"/>
        <v>39.833754447065807</v>
      </c>
      <c r="X26">
        <f t="shared" ca="1" si="4"/>
        <v>5.409582780798857</v>
      </c>
    </row>
    <row r="27" spans="4:24">
      <c r="D27" s="2">
        <v>26</v>
      </c>
      <c r="E27" s="2"/>
      <c r="F27">
        <f t="shared" ca="1" si="0"/>
        <v>-5.2367359009872434</v>
      </c>
      <c r="G27" s="2"/>
      <c r="H27" s="2">
        <f t="shared" ca="1" si="1"/>
        <v>69.263264099012758</v>
      </c>
      <c r="J27">
        <f t="shared" ca="1" si="5"/>
        <v>72.620593235546949</v>
      </c>
      <c r="L27">
        <f t="shared" ca="1" si="6"/>
        <v>73.441421382017495</v>
      </c>
      <c r="N27">
        <f t="shared" ca="1" si="8"/>
        <v>75.083387263684017</v>
      </c>
      <c r="P27">
        <f t="shared" ca="1" si="9"/>
        <v>73.530769605668326</v>
      </c>
      <c r="R27">
        <f t="shared" ca="1" si="12"/>
        <v>71.207901273759646</v>
      </c>
      <c r="T27">
        <f t="shared" ca="1" si="3"/>
        <v>-3.3573291365341902</v>
      </c>
      <c r="U27">
        <f t="shared" ca="1" si="7"/>
        <v>-4.1781572830047367</v>
      </c>
      <c r="V27">
        <f t="shared" ca="1" si="11"/>
        <v>116.04907939145275</v>
      </c>
      <c r="W27">
        <f t="shared" ca="1" si="10"/>
        <v>-4.2675055066555672</v>
      </c>
      <c r="X27">
        <f t="shared" ca="1" si="4"/>
        <v>-1.9446371747468874</v>
      </c>
    </row>
    <row r="28" spans="4:24">
      <c r="D28" s="2">
        <v>27</v>
      </c>
      <c r="E28" s="2"/>
      <c r="F28">
        <f t="shared" ca="1" si="0"/>
        <v>-1.8968446930397325E-2</v>
      </c>
      <c r="G28" s="2"/>
      <c r="H28" s="2">
        <f t="shared" ca="1" si="1"/>
        <v>71.981031553069599</v>
      </c>
      <c r="J28">
        <f t="shared" ca="1" si="5"/>
        <v>72.878303328650262</v>
      </c>
      <c r="L28">
        <f t="shared" ca="1" si="6"/>
        <v>72.460702814927615</v>
      </c>
      <c r="N28">
        <f t="shared" ca="1" si="8"/>
        <v>73.149343416227921</v>
      </c>
      <c r="P28">
        <f t="shared" ca="1" si="9"/>
        <v>72.496651035463529</v>
      </c>
      <c r="R28">
        <f t="shared" ca="1" si="12"/>
        <v>71.981031553069599</v>
      </c>
      <c r="T28">
        <f t="shared" ca="1" si="3"/>
        <v>-0.89727177558066273</v>
      </c>
      <c r="U28">
        <f t="shared" ca="1" si="7"/>
        <v>-0.4796712618580159</v>
      </c>
      <c r="V28">
        <f t="shared" ca="1" si="11"/>
        <v>-5.8201231646712586</v>
      </c>
      <c r="W28">
        <f t="shared" ca="1" si="10"/>
        <v>-0.51561948239393018</v>
      </c>
      <c r="X28">
        <f t="shared" ca="1" si="4"/>
        <v>0</v>
      </c>
    </row>
    <row r="29" spans="4:24">
      <c r="D29" s="2">
        <v>28</v>
      </c>
      <c r="E29" s="2"/>
      <c r="F29">
        <f t="shared" ca="1" si="0"/>
        <v>-4.9514000321381566</v>
      </c>
      <c r="G29" s="2"/>
      <c r="H29" s="2">
        <f t="shared" ca="1" si="1"/>
        <v>67.548599967861847</v>
      </c>
      <c r="J29">
        <f t="shared" ca="1" si="5"/>
        <v>69.597631873314739</v>
      </c>
      <c r="L29">
        <f t="shared" ca="1" si="6"/>
        <v>71.545877488453158</v>
      </c>
      <c r="N29">
        <f t="shared" ca="1" si="8"/>
        <v>71.478282245514464</v>
      </c>
      <c r="P29">
        <f t="shared" ca="1" si="9"/>
        <v>70.629736552674828</v>
      </c>
      <c r="R29">
        <f t="shared" ca="1" si="12"/>
        <v>71.981031553069599</v>
      </c>
      <c r="T29">
        <f t="shared" ca="1" si="3"/>
        <v>-2.0490319054528925</v>
      </c>
      <c r="U29">
        <f t="shared" ca="1" si="7"/>
        <v>-3.9972775205913109</v>
      </c>
      <c r="V29">
        <f t="shared" ca="1" si="11"/>
        <v>-1.1683118631583227</v>
      </c>
      <c r="W29">
        <f t="shared" ca="1" si="10"/>
        <v>-3.081136584812981</v>
      </c>
      <c r="X29">
        <f t="shared" ca="1" si="4"/>
        <v>-4.4324315852077518</v>
      </c>
    </row>
    <row r="30" spans="4:24">
      <c r="D30" s="2">
        <v>29</v>
      </c>
      <c r="E30" s="2"/>
      <c r="F30">
        <f t="shared" ca="1" si="0"/>
        <v>2.7066360739101762</v>
      </c>
      <c r="G30" s="2"/>
      <c r="H30" s="2">
        <f t="shared" ca="1" si="1"/>
        <v>74.206636073910175</v>
      </c>
      <c r="J30">
        <f t="shared" ca="1" si="5"/>
        <v>71.245422531613869</v>
      </c>
      <c r="L30">
        <f t="shared" ca="1" si="6"/>
        <v>70.749882923463588</v>
      </c>
      <c r="N30">
        <f t="shared" ca="1" si="8"/>
        <v>72.078029205544567</v>
      </c>
      <c r="P30">
        <f t="shared" ca="1" si="9"/>
        <v>71.539187828806732</v>
      </c>
      <c r="R30">
        <f t="shared" ca="1" si="12"/>
        <v>74.206636073910175</v>
      </c>
      <c r="T30">
        <f t="shared" ca="1" si="3"/>
        <v>2.9612135422963064</v>
      </c>
      <c r="U30">
        <f t="shared" ca="1" si="7"/>
        <v>3.4567531504465876</v>
      </c>
      <c r="V30">
        <f t="shared" ca="1" si="11"/>
        <v>-3.929682277652617</v>
      </c>
      <c r="W30">
        <f t="shared" ca="1" si="10"/>
        <v>2.6674482451034436</v>
      </c>
      <c r="X30">
        <f t="shared" ca="1" si="4"/>
        <v>0</v>
      </c>
    </row>
    <row r="31" spans="4:24">
      <c r="D31" s="2">
        <v>30</v>
      </c>
      <c r="E31" s="2"/>
      <c r="F31">
        <f t="shared" ca="1" si="0"/>
        <v>-9.51708107412394</v>
      </c>
      <c r="G31" s="2"/>
      <c r="H31" s="2">
        <f ca="1">500 + $F31</f>
        <v>490.48291892587605</v>
      </c>
      <c r="J31">
        <f t="shared" ca="1" si="5"/>
        <v>210.74605165588272</v>
      </c>
      <c r="L31">
        <f t="shared" ca="1" si="6"/>
        <v>176.05479663017942</v>
      </c>
      <c r="N31">
        <f t="shared" ca="1" si="8"/>
        <v>154.69649012394606</v>
      </c>
      <c r="P31">
        <f t="shared" ca="1" si="9"/>
        <v>211.00748440225058</v>
      </c>
      <c r="R31">
        <f t="shared" ca="1" si="12"/>
        <v>74.206636073910175</v>
      </c>
      <c r="T31">
        <f t="shared" ca="1" si="3"/>
        <v>279.73686726999335</v>
      </c>
      <c r="U31">
        <f t="shared" ca="1" si="7"/>
        <v>314.42812229569665</v>
      </c>
      <c r="V31">
        <f t="shared" ca="1" si="11"/>
        <v>2.1286068683656083</v>
      </c>
      <c r="W31">
        <f t="shared" ca="1" si="10"/>
        <v>279.47543452362549</v>
      </c>
      <c r="X31">
        <f t="shared" ca="1" si="4"/>
        <v>416.2762828519659</v>
      </c>
    </row>
    <row r="32" spans="4:24">
      <c r="D32" s="2">
        <v>31</v>
      </c>
      <c r="E32" s="2"/>
      <c r="F32">
        <f t="shared" ca="1" si="0"/>
        <v>6.6622892585534785</v>
      </c>
      <c r="G32" s="2"/>
      <c r="H32" s="2">
        <f t="shared" ca="1" si="1"/>
        <v>76.162289258553471</v>
      </c>
      <c r="J32">
        <f t="shared" ca="1" si="5"/>
        <v>213.61728141944658</v>
      </c>
      <c r="L32">
        <f t="shared" ca="1" si="6"/>
        <v>177.10011105655042</v>
      </c>
      <c r="N32">
        <f t="shared" ca="1" si="8"/>
        <v>156.07629515585421</v>
      </c>
      <c r="P32">
        <f t="shared" ca="1" si="9"/>
        <v>184.82941744711968</v>
      </c>
      <c r="R32">
        <f t="shared" ca="1" si="12"/>
        <v>74.206636073910175</v>
      </c>
      <c r="T32">
        <f t="shared" ca="1" si="3"/>
        <v>-137.45499216089311</v>
      </c>
      <c r="U32">
        <f t="shared" ca="1" si="7"/>
        <v>-100.93782179799695</v>
      </c>
      <c r="V32">
        <f t="shared" ca="1" si="11"/>
        <v>335.78642880193001</v>
      </c>
      <c r="W32">
        <f t="shared" ca="1" si="10"/>
        <v>-108.66712818856621</v>
      </c>
      <c r="X32">
        <f t="shared" ca="1" si="4"/>
        <v>1.9556531846432961</v>
      </c>
    </row>
    <row r="33" spans="4:24">
      <c r="D33" s="2">
        <v>32</v>
      </c>
      <c r="E33" s="2"/>
      <c r="F33">
        <f t="shared" ca="1" si="0"/>
        <v>3.6111001135475602</v>
      </c>
      <c r="G33" s="2"/>
      <c r="H33" s="2">
        <f t="shared" ca="1" si="1"/>
        <v>72.111100113547565</v>
      </c>
      <c r="J33">
        <f t="shared" ca="1" si="5"/>
        <v>212.91876943265902</v>
      </c>
      <c r="L33">
        <f t="shared" ca="1" si="6"/>
        <v>178.24073609297182</v>
      </c>
      <c r="N33">
        <f t="shared" ca="1" si="8"/>
        <v>156.10230886794983</v>
      </c>
      <c r="P33">
        <f t="shared" ca="1" si="9"/>
        <v>156.84101909968413</v>
      </c>
      <c r="R33">
        <f t="shared" ca="1" si="12"/>
        <v>72.111100113547565</v>
      </c>
      <c r="T33">
        <f t="shared" ca="1" si="3"/>
        <v>-140.80766931911145</v>
      </c>
      <c r="U33">
        <f t="shared" ca="1" si="7"/>
        <v>-106.12963597942425</v>
      </c>
      <c r="V33">
        <f t="shared" ca="1" si="11"/>
        <v>-79.91400589730074</v>
      </c>
      <c r="W33">
        <f t="shared" ca="1" si="10"/>
        <v>-84.729918986136568</v>
      </c>
      <c r="X33">
        <f t="shared" ca="1" si="4"/>
        <v>0</v>
      </c>
    </row>
    <row r="34" spans="4:24">
      <c r="D34" s="2">
        <v>33</v>
      </c>
      <c r="E34" s="2"/>
      <c r="F34">
        <f t="shared" ca="1" si="0"/>
        <v>-1.0814268085781467</v>
      </c>
      <c r="G34" s="2"/>
      <c r="H34" s="2">
        <f t="shared" ca="1" si="1"/>
        <v>64.918573191421856</v>
      </c>
      <c r="J34">
        <f t="shared" ca="1" si="5"/>
        <v>71.063987521174298</v>
      </c>
      <c r="L34">
        <f t="shared" ca="1" si="6"/>
        <v>175.91872037234972</v>
      </c>
      <c r="N34">
        <f t="shared" ca="1" si="8"/>
        <v>155.57630351266181</v>
      </c>
      <c r="P34">
        <f t="shared" ca="1" si="9"/>
        <v>126.44644054084148</v>
      </c>
      <c r="R34">
        <f t="shared" ca="1" si="12"/>
        <v>64.918573191421856</v>
      </c>
      <c r="T34">
        <f t="shared" ca="1" si="3"/>
        <v>-6.1454143297524411</v>
      </c>
      <c r="U34">
        <f t="shared" ca="1" si="7"/>
        <v>-111.00014718092787</v>
      </c>
      <c r="V34">
        <f t="shared" ca="1" si="11"/>
        <v>-83.991208754402265</v>
      </c>
      <c r="W34">
        <f t="shared" ca="1" si="10"/>
        <v>-61.527867349419623</v>
      </c>
      <c r="X34">
        <f t="shared" ca="1" si="4"/>
        <v>0</v>
      </c>
    </row>
    <row r="35" spans="4:24">
      <c r="D35" s="2">
        <v>34</v>
      </c>
      <c r="E35" s="2"/>
      <c r="F35">
        <f t="shared" ca="1" si="0"/>
        <v>-2.6321963241017414</v>
      </c>
      <c r="G35" s="2"/>
      <c r="H35" s="2">
        <f t="shared" ca="1" si="1"/>
        <v>63.867803675898259</v>
      </c>
      <c r="J35">
        <f t="shared" ca="1" si="5"/>
        <v>66.965825660289227</v>
      </c>
      <c r="L35">
        <f t="shared" ca="1" si="6"/>
        <v>69.264941559855288</v>
      </c>
      <c r="N35">
        <f t="shared" ca="1" si="8"/>
        <v>153.50853703305944</v>
      </c>
      <c r="P35">
        <f t="shared" ca="1" si="9"/>
        <v>95.876940595253629</v>
      </c>
      <c r="R35">
        <f t="shared" ca="1" si="12"/>
        <v>64.701887279908547</v>
      </c>
      <c r="T35">
        <f t="shared" ca="1" si="3"/>
        <v>-3.098021984390968</v>
      </c>
      <c r="U35">
        <f t="shared" ca="1" si="7"/>
        <v>-5.3971378839570292</v>
      </c>
      <c r="V35">
        <f t="shared" ca="1" si="11"/>
        <v>-90.657730321239953</v>
      </c>
      <c r="W35">
        <f t="shared" ca="1" si="10"/>
        <v>-32.00913691935537</v>
      </c>
      <c r="X35">
        <f t="shared" ca="1" si="4"/>
        <v>-0.83408360401028858</v>
      </c>
    </row>
    <row r="36" spans="4:24">
      <c r="D36" s="2">
        <v>35</v>
      </c>
      <c r="E36" s="2"/>
      <c r="F36">
        <f t="shared" ca="1" si="0"/>
        <v>-0.79811272009145406</v>
      </c>
      <c r="G36" s="2"/>
      <c r="H36" s="2">
        <f t="shared" ca="1" si="1"/>
        <v>64.701887279908547</v>
      </c>
      <c r="J36">
        <f t="shared" ca="1" si="5"/>
        <v>64.496088049076221</v>
      </c>
      <c r="L36">
        <f t="shared" ca="1" si="6"/>
        <v>66.399841065194053</v>
      </c>
      <c r="N36">
        <f t="shared" ca="1" si="8"/>
        <v>68.352330703865931</v>
      </c>
      <c r="P36">
        <f t="shared" ca="1" si="9"/>
        <v>66.274724010869988</v>
      </c>
      <c r="R36">
        <f t="shared" ca="1" si="12"/>
        <v>64.701887279908547</v>
      </c>
      <c r="T36">
        <f t="shared" ca="1" si="3"/>
        <v>0.20579923083232643</v>
      </c>
      <c r="U36">
        <f t="shared" ca="1" si="7"/>
        <v>-1.697953785285506</v>
      </c>
      <c r="V36">
        <f t="shared" ca="1" si="11"/>
        <v>-89.640733357161182</v>
      </c>
      <c r="W36">
        <f t="shared" ca="1" si="10"/>
        <v>-1.5728367309614413</v>
      </c>
      <c r="X36">
        <f t="shared" ca="1" si="4"/>
        <v>0</v>
      </c>
    </row>
    <row r="37" spans="4:24">
      <c r="D37" s="2">
        <v>36</v>
      </c>
      <c r="E37" s="2"/>
      <c r="F37">
        <f t="shared" ca="1" si="0"/>
        <v>-2.9966124704997315</v>
      </c>
      <c r="G37" s="2"/>
      <c r="H37" s="2">
        <f t="shared" ca="1" si="1"/>
        <v>60.003387529500266</v>
      </c>
      <c r="J37">
        <f t="shared" ca="1" si="5"/>
        <v>62.857692828435688</v>
      </c>
      <c r="L37">
        <f t="shared" ca="1" si="6"/>
        <v>63.372912919182234</v>
      </c>
      <c r="N37">
        <f t="shared" ca="1" si="8"/>
        <v>65.120550358055297</v>
      </c>
      <c r="P37">
        <f t="shared" ca="1" si="9"/>
        <v>63.491742952748112</v>
      </c>
      <c r="R37">
        <f t="shared" ref="R37:S39" ca="1" si="13">MEDIAN($H35,$H36,$H37,$H38,$H39)</f>
        <v>63.867803675898259</v>
      </c>
      <c r="T37">
        <f t="shared" ca="1" si="3"/>
        <v>-2.8543052989354223</v>
      </c>
      <c r="U37">
        <f t="shared" ca="1" si="7"/>
        <v>-3.3695253896819679</v>
      </c>
      <c r="V37">
        <f t="shared" ca="1" si="11"/>
        <v>-3.650443423957384</v>
      </c>
      <c r="W37">
        <f t="shared" ca="1" si="10"/>
        <v>-3.488355423247846</v>
      </c>
      <c r="X37">
        <f t="shared" ca="1" si="4"/>
        <v>-3.8644161463979927</v>
      </c>
    </row>
    <row r="38" spans="4:24">
      <c r="D38" s="2">
        <v>37</v>
      </c>
      <c r="E38" s="2"/>
      <c r="F38">
        <f t="shared" ca="1" si="0"/>
        <v>3.2501155935263499</v>
      </c>
      <c r="G38" s="2"/>
      <c r="H38" s="2">
        <f t="shared" ca="1" si="1"/>
        <v>66.750115593526345</v>
      </c>
      <c r="J38">
        <f t="shared" ca="1" si="5"/>
        <v>63.818463467645053</v>
      </c>
      <c r="L38">
        <f t="shared" ca="1" si="6"/>
        <v>63.830798519708353</v>
      </c>
      <c r="N38">
        <f t="shared" ca="1" si="8"/>
        <v>64.048353454051068</v>
      </c>
      <c r="P38">
        <f t="shared" ca="1" si="9"/>
        <v>64.03493136457179</v>
      </c>
      <c r="R38">
        <f t="shared" ca="1" si="13"/>
        <v>62.723547665258245</v>
      </c>
      <c r="T38">
        <f t="shared" ca="1" si="3"/>
        <v>2.9316521258812926</v>
      </c>
      <c r="U38">
        <f t="shared" ca="1" si="7"/>
        <v>2.919317073817993</v>
      </c>
      <c r="V38">
        <f t="shared" ca="1" si="11"/>
        <v>-5.1171628285550312</v>
      </c>
      <c r="W38">
        <f t="shared" ca="1" si="10"/>
        <v>2.7151842289545556</v>
      </c>
      <c r="X38">
        <f t="shared" ca="1" si="4"/>
        <v>4.0265679282681006</v>
      </c>
    </row>
    <row r="39" spans="4:24">
      <c r="D39" s="2">
        <v>38</v>
      </c>
      <c r="E39" s="2"/>
      <c r="F39">
        <f t="shared" ca="1" si="0"/>
        <v>0.22354766525823702</v>
      </c>
      <c r="G39" s="2"/>
      <c r="H39" s="2">
        <f t="shared" ca="1" si="1"/>
        <v>62.723547665258245</v>
      </c>
      <c r="J39">
        <f t="shared" ca="1" si="5"/>
        <v>63.159016929428283</v>
      </c>
      <c r="L39">
        <f t="shared" ca="1" si="6"/>
        <v>63.544734517048354</v>
      </c>
      <c r="N39">
        <f t="shared" ca="1" si="8"/>
        <v>63.60934834881833</v>
      </c>
      <c r="P39">
        <f t="shared" ca="1" si="9"/>
        <v>63.59332943497418</v>
      </c>
      <c r="R39">
        <f t="shared" ca="1" si="13"/>
        <v>62.723547665258245</v>
      </c>
      <c r="T39">
        <f t="shared" ca="1" si="3"/>
        <v>-0.43546926417003817</v>
      </c>
      <c r="U39">
        <f t="shared" ca="1" si="7"/>
        <v>-0.82118685179010953</v>
      </c>
      <c r="V39">
        <f t="shared" ca="1" si="11"/>
        <v>2.701762139475278</v>
      </c>
      <c r="W39">
        <f t="shared" ca="1" si="10"/>
        <v>-0.86978176971593513</v>
      </c>
      <c r="X39">
        <f t="shared" ca="1" si="4"/>
        <v>0</v>
      </c>
    </row>
    <row r="40" spans="4:24">
      <c r="D40" s="2">
        <v>39</v>
      </c>
      <c r="E40" s="2"/>
      <c r="F40">
        <f t="shared" ca="1" si="0"/>
        <v>-2.8428339298782976</v>
      </c>
      <c r="G40" s="2"/>
      <c r="H40" s="2">
        <f t="shared" ca="1" si="1"/>
        <v>57.157166070121704</v>
      </c>
      <c r="J40">
        <f t="shared" ca="1" si="5"/>
        <v>62.21027644296877</v>
      </c>
      <c r="L40">
        <f t="shared" ca="1" si="6"/>
        <v>61.658554214601637</v>
      </c>
      <c r="N40">
        <f t="shared" ca="1" si="8"/>
        <v>62.267220827663024</v>
      </c>
      <c r="P40">
        <f t="shared" ca="1" si="9"/>
        <v>61.442602008741979</v>
      </c>
      <c r="T40">
        <f t="shared" ca="1" si="3"/>
        <v>-5.0531103728470654</v>
      </c>
      <c r="U40">
        <f t="shared" ca="1" si="7"/>
        <v>-4.5013881444799324</v>
      </c>
      <c r="V40">
        <f t="shared" ca="1" si="11"/>
        <v>-0.88580068356008468</v>
      </c>
      <c r="W40">
        <f t="shared" ca="1" si="10"/>
        <v>-4.2854359386202745</v>
      </c>
    </row>
    <row r="41" spans="4:24">
      <c r="D41" s="2">
        <v>40</v>
      </c>
      <c r="E41" s="2"/>
      <c r="F41">
        <f t="shared" ca="1" si="0"/>
        <v>4.522091706125031</v>
      </c>
      <c r="G41" s="2"/>
      <c r="H41" s="2">
        <f t="shared" ca="1" si="1"/>
        <v>65.022091706125025</v>
      </c>
      <c r="J41">
        <f t="shared" ca="1" si="5"/>
        <v>61.634268480501653</v>
      </c>
      <c r="L41">
        <f t="shared" ca="1" si="6"/>
        <v>62.913230258757835</v>
      </c>
      <c r="N41">
        <f t="shared" ca="1" si="8"/>
        <v>62.331261712906311</v>
      </c>
      <c r="P41">
        <f t="shared" ca="1" si="9"/>
        <v>62.360892301562643</v>
      </c>
      <c r="T41">
        <f t="shared" ca="1" si="3"/>
        <v>3.3878232256233716</v>
      </c>
      <c r="U41">
        <f t="shared" ca="1" si="7"/>
        <v>2.1088614473671896</v>
      </c>
      <c r="V41">
        <f t="shared" ca="1" si="11"/>
        <v>-5.1100547575413202</v>
      </c>
      <c r="W41">
        <f t="shared" ca="1" si="10"/>
        <v>2.6611994045623817</v>
      </c>
    </row>
  </sheetData>
  <mergeCells count="3">
    <mergeCell ref="A1:B1"/>
    <mergeCell ref="A6:B6"/>
    <mergeCell ref="A10:B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2022-01-16T12:50:32Z</dcterms:created>
  <dcterms:modified xsi:type="dcterms:W3CDTF">2022-01-17T21:09:33Z</dcterms:modified>
  <cp:category/>
  <cp:contentStatus/>
</cp:coreProperties>
</file>