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G13" i="1" l="1"/>
  <c r="L16" i="1" s="1"/>
  <c r="H13" i="1"/>
  <c r="M13" i="1" s="1"/>
  <c r="I13" i="1"/>
  <c r="N14" i="1" s="1"/>
  <c r="J13" i="1"/>
  <c r="O15" i="1" s="1"/>
  <c r="C13" i="1"/>
  <c r="M3" i="1" s="1"/>
  <c r="D13" i="1"/>
  <c r="N2" i="1" s="1"/>
  <c r="E13" i="1"/>
  <c r="O2" i="1" s="1"/>
  <c r="B13" i="1"/>
  <c r="L3" i="1" s="1"/>
  <c r="AC13" i="1" l="1"/>
  <c r="AD14" i="1"/>
  <c r="AF13" i="1"/>
  <c r="AC14" i="1"/>
  <c r="AE13" i="1"/>
  <c r="AF14" i="1"/>
  <c r="AD13" i="1"/>
  <c r="AE14" i="1"/>
  <c r="L2" i="1"/>
  <c r="O10" i="1"/>
  <c r="O9" i="1"/>
  <c r="O8" i="1"/>
  <c r="O7" i="1"/>
  <c r="O6" i="1"/>
  <c r="O5" i="1"/>
  <c r="O4" i="1"/>
  <c r="O3" i="1"/>
  <c r="L13" i="1"/>
  <c r="L19" i="1"/>
  <c r="L15" i="1"/>
  <c r="M22" i="1"/>
  <c r="O20" i="1"/>
  <c r="N19" i="1"/>
  <c r="M18" i="1"/>
  <c r="O16" i="1"/>
  <c r="N15" i="1"/>
  <c r="M14" i="1"/>
  <c r="M2" i="1"/>
  <c r="N10" i="1"/>
  <c r="N9" i="1"/>
  <c r="N8" i="1"/>
  <c r="N7" i="1"/>
  <c r="N6" i="1"/>
  <c r="N5" i="1"/>
  <c r="N4" i="1"/>
  <c r="N3" i="1"/>
  <c r="L22" i="1"/>
  <c r="L18" i="1"/>
  <c r="L14" i="1"/>
  <c r="O21" i="1"/>
  <c r="N20" i="1"/>
  <c r="M19" i="1"/>
  <c r="O17" i="1"/>
  <c r="N16" i="1"/>
  <c r="M15" i="1"/>
  <c r="O13" i="1"/>
  <c r="M10" i="1"/>
  <c r="M9" i="1"/>
  <c r="M8" i="1"/>
  <c r="M7" i="1"/>
  <c r="M6" i="1"/>
  <c r="M5" i="1"/>
  <c r="M4" i="1"/>
  <c r="L21" i="1"/>
  <c r="L17" i="1"/>
  <c r="O22" i="1"/>
  <c r="N21" i="1"/>
  <c r="M20" i="1"/>
  <c r="O18" i="1"/>
  <c r="N17" i="1"/>
  <c r="M16" i="1"/>
  <c r="O14" i="1"/>
  <c r="N13" i="1"/>
  <c r="L10" i="1"/>
  <c r="L9" i="1"/>
  <c r="L8" i="1"/>
  <c r="L7" i="1"/>
  <c r="L6" i="1"/>
  <c r="L5" i="1"/>
  <c r="L4" i="1"/>
  <c r="L20" i="1"/>
  <c r="N22" i="1"/>
  <c r="M21" i="1"/>
  <c r="O19" i="1"/>
  <c r="N18" i="1"/>
  <c r="M17" i="1"/>
  <c r="Q2" i="1" l="1" a="1"/>
  <c r="AB17" i="1" a="1"/>
  <c r="AD17" i="1" a="1"/>
  <c r="Q13" i="1" a="1"/>
  <c r="AD18" i="1" l="1"/>
  <c r="AD20" i="1"/>
  <c r="AD19" i="1"/>
  <c r="AD17" i="1"/>
  <c r="AB18" i="1"/>
  <c r="AB19" i="1"/>
  <c r="AB17" i="1"/>
  <c r="AB20" i="1"/>
  <c r="S2" i="1"/>
  <c r="U2" i="1"/>
  <c r="Q3" i="1"/>
  <c r="W3" i="1"/>
  <c r="S4" i="1"/>
  <c r="X4" i="1"/>
  <c r="U5" i="1"/>
  <c r="Q2" i="1"/>
  <c r="V2" i="1"/>
  <c r="S3" i="1"/>
  <c r="X3" i="1"/>
  <c r="T4" i="1"/>
  <c r="Q5" i="1"/>
  <c r="V5" i="1"/>
  <c r="R2" i="1"/>
  <c r="X2" i="1"/>
  <c r="T3" i="1"/>
  <c r="Y3" i="1"/>
  <c r="V4" i="1"/>
  <c r="R5" i="1"/>
  <c r="W5" i="1"/>
  <c r="T2" i="1"/>
  <c r="Y2" i="1"/>
  <c r="U3" i="1"/>
  <c r="R4" i="1"/>
  <c r="W4" i="1"/>
  <c r="S5" i="1"/>
  <c r="Y5" i="1"/>
  <c r="T5" i="1"/>
  <c r="V3" i="1"/>
  <c r="Y4" i="1"/>
  <c r="R3" i="1"/>
  <c r="U4" i="1"/>
  <c r="W2" i="1"/>
  <c r="X5" i="1"/>
  <c r="Q4" i="1"/>
  <c r="R13" i="1"/>
  <c r="W16" i="1"/>
  <c r="U13" i="1"/>
  <c r="V14" i="1"/>
  <c r="U16" i="1"/>
  <c r="Y14" i="1"/>
  <c r="S13" i="1"/>
  <c r="Y13" i="1"/>
  <c r="T15" i="1"/>
  <c r="Z15" i="1"/>
  <c r="T14" i="1"/>
  <c r="Y15" i="1"/>
  <c r="V16" i="1"/>
  <c r="R14" i="1"/>
  <c r="Q16" i="1"/>
  <c r="U14" i="1"/>
  <c r="S16" i="1"/>
  <c r="Q13" i="1"/>
  <c r="X13" i="1"/>
  <c r="V15" i="1"/>
  <c r="Z13" i="1"/>
  <c r="Q15" i="1"/>
  <c r="X15" i="1"/>
  <c r="T13" i="1"/>
  <c r="W15" i="1"/>
  <c r="Q14" i="1"/>
  <c r="U15" i="1"/>
  <c r="Z16" i="1"/>
  <c r="X16" i="1"/>
  <c r="R15" i="1"/>
  <c r="V13" i="1"/>
  <c r="S14" i="1"/>
  <c r="Z14" i="1"/>
  <c r="Y16" i="1"/>
  <c r="S15" i="1"/>
  <c r="W13" i="1"/>
  <c r="W14" i="1"/>
  <c r="R16" i="1"/>
  <c r="T16" i="1"/>
  <c r="X14" i="1"/>
  <c r="AG2" i="1" l="1" a="1"/>
  <c r="AB2" i="1" a="1"/>
  <c r="AD2" i="1" l="1"/>
  <c r="AC2" i="1"/>
  <c r="AE3" i="1"/>
  <c r="AB5" i="1"/>
  <c r="AB11" i="1" s="1"/>
  <c r="AE2" i="1"/>
  <c r="AB4" i="1"/>
  <c r="AC5" i="1"/>
  <c r="AB3" i="1"/>
  <c r="AC4" i="1"/>
  <c r="AE5" i="1"/>
  <c r="AB2" i="1"/>
  <c r="AC3" i="1"/>
  <c r="AC9" i="1" s="1"/>
  <c r="AE4" i="1"/>
  <c r="AD5" i="1"/>
  <c r="AD4" i="1"/>
  <c r="AD3" i="1"/>
  <c r="AI2" i="1"/>
  <c r="AH3" i="1"/>
  <c r="AG3" i="1"/>
  <c r="AJ3" i="1"/>
  <c r="AI3" i="1"/>
  <c r="AH2" i="1"/>
  <c r="AG2" i="1"/>
  <c r="AJ2" i="1"/>
  <c r="AH5" i="1"/>
  <c r="AG5" i="1"/>
  <c r="AJ5" i="1"/>
  <c r="AI5" i="1"/>
  <c r="AH4" i="1"/>
  <c r="AG4" i="1"/>
  <c r="AJ4" i="1"/>
  <c r="AI4" i="1"/>
  <c r="AD9" i="1" l="1"/>
  <c r="AC11" i="1"/>
  <c r="AB9" i="1"/>
  <c r="AC8" i="1"/>
  <c r="AD10" i="1"/>
  <c r="AB8" i="1"/>
  <c r="AE9" i="1"/>
  <c r="AD11" i="1"/>
  <c r="AE11" i="1"/>
  <c r="AB10" i="1"/>
  <c r="AE10" i="1"/>
  <c r="AC10" i="1"/>
  <c r="AE8" i="1"/>
  <c r="AD8" i="1"/>
  <c r="AG8" i="1" l="1" a="1"/>
  <c r="AH8" i="1" l="1"/>
  <c r="AI10" i="1"/>
  <c r="AG10" i="1"/>
  <c r="AJ10" i="1"/>
  <c r="AH10" i="1"/>
  <c r="AI9" i="1"/>
  <c r="AG9" i="1"/>
  <c r="AJ9" i="1"/>
  <c r="AH9" i="1"/>
  <c r="AI8" i="1"/>
  <c r="AG8" i="1"/>
  <c r="AJ8" i="1"/>
  <c r="AI11" i="1"/>
  <c r="AG11" i="1"/>
  <c r="AJ11" i="1"/>
  <c r="AH11" i="1"/>
  <c r="AL2" i="1" l="1" a="1"/>
  <c r="AL3" i="1" l="1"/>
  <c r="AL5" i="1"/>
  <c r="AL4" i="1"/>
  <c r="AL2" i="1"/>
  <c r="AN2" i="1" s="1"/>
  <c r="AP5" i="1" l="1"/>
  <c r="AP2" i="1"/>
  <c r="AP3" i="1"/>
  <c r="AP4" i="1"/>
  <c r="AP8" i="1" l="1" a="1"/>
  <c r="AS8" i="1" l="1"/>
  <c r="AQ8" i="1"/>
  <c r="AP8" i="1"/>
  <c r="AR8" i="1"/>
  <c r="AR2" i="1" l="1"/>
  <c r="M31" i="1"/>
  <c r="J31" i="1"/>
  <c r="N31" i="1"/>
  <c r="R31" i="1"/>
  <c r="D31" i="1"/>
  <c r="H31" i="1"/>
  <c r="L31" i="1"/>
  <c r="B31" i="1"/>
  <c r="A31" i="1"/>
  <c r="C31" i="1"/>
  <c r="K31" i="1"/>
  <c r="O31" i="1"/>
  <c r="S31" i="1"/>
  <c r="E31" i="1"/>
  <c r="I31" i="1"/>
  <c r="P31" i="1"/>
  <c r="F31" i="1"/>
  <c r="Q31" i="1"/>
  <c r="G31" i="1"/>
</calcChain>
</file>

<file path=xl/sharedStrings.xml><?xml version="1.0" encoding="utf-8"?>
<sst xmlns="http://schemas.openxmlformats.org/spreadsheetml/2006/main" count="87" uniqueCount="45">
  <si>
    <t>Потребительские товары</t>
  </si>
  <si>
    <t>Средства производства</t>
  </si>
  <si>
    <t>Рис</t>
  </si>
  <si>
    <t>Бензин</t>
  </si>
  <si>
    <t>Чай</t>
  </si>
  <si>
    <t>Свинец</t>
  </si>
  <si>
    <t>Сахар</t>
  </si>
  <si>
    <t>Чугун</t>
  </si>
  <si>
    <t>Мука</t>
  </si>
  <si>
    <t>Медь</t>
  </si>
  <si>
    <t>Кофе</t>
  </si>
  <si>
    <t>Цинк</t>
  </si>
  <si>
    <t>Картофель</t>
  </si>
  <si>
    <t>Олово</t>
  </si>
  <si>
    <t>Масло</t>
  </si>
  <si>
    <t>Каучук</t>
  </si>
  <si>
    <t>Сыр</t>
  </si>
  <si>
    <t>Ртуть</t>
  </si>
  <si>
    <t>Говядина</t>
  </si>
  <si>
    <t>Медный лист</t>
  </si>
  <si>
    <t>Железо</t>
  </si>
  <si>
    <t>x1</t>
  </si>
  <si>
    <t>x2</t>
  </si>
  <si>
    <t>x3</t>
  </si>
  <si>
    <t>x4</t>
  </si>
  <si>
    <t>X1</t>
  </si>
  <si>
    <t>X2</t>
  </si>
  <si>
    <t>X1T</t>
  </si>
  <si>
    <t>X2T</t>
  </si>
  <si>
    <t>X1T * X1</t>
  </si>
  <si>
    <t>X2T * X2</t>
  </si>
  <si>
    <t>S</t>
  </si>
  <si>
    <t>S^-1</t>
  </si>
  <si>
    <t>X_1 - X_2</t>
  </si>
  <si>
    <t>X_1 + X_2</t>
  </si>
  <si>
    <t>(X_1 - X_2) T</t>
  </si>
  <si>
    <t>(X_1 + X_2) T</t>
  </si>
  <si>
    <t>S^-1 * (X_1 - X_2)T</t>
  </si>
  <si>
    <t>c</t>
  </si>
  <si>
    <t>Y*</t>
  </si>
  <si>
    <t>Классификация</t>
  </si>
  <si>
    <t>b</t>
  </si>
  <si>
    <t>b T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</si>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</sst>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1" fillId="0" borderId="0" xfId="0" applyFont="1" applyBorder="1" applyAlignment="1"/>
    <xf numFmtId="0" fontId="0" fillId="0" borderId="32" xfId="0" applyBorder="1"/>
    <xf numFmtId="0" fontId="0" fillId="0" borderId="33" xfId="0" applyBorder="1"/>
    <xf numFmtId="0" fontId="0" fillId="0" borderId="0" xfId="0" applyFo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5" xfId="0" applyFont="1" applyBorder="1"/>
    <xf numFmtId="0" fontId="0" fillId="0" borderId="34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35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tabSelected="1" topLeftCell="A13" workbookViewId="0">
      <selection activeCell="H38" sqref="H38"/>
    </sheetView>
  </sheetViews>
  <sheetFormatPr defaultRowHeight="14.4" x14ac:dyDescent="0.3"/>
  <cols>
    <col min="3" max="3" width="9.109375" customWidth="1"/>
  </cols>
  <sheetData>
    <row r="1" spans="1:45" x14ac:dyDescent="0.3">
      <c r="A1" s="37" t="s">
        <v>0</v>
      </c>
      <c r="B1" s="38"/>
      <c r="C1" s="38"/>
      <c r="D1" s="38"/>
      <c r="E1" s="39"/>
      <c r="F1" s="37" t="s">
        <v>1</v>
      </c>
      <c r="G1" s="38"/>
      <c r="H1" s="38"/>
      <c r="I1" s="38"/>
      <c r="J1" s="40"/>
      <c r="L1" s="41" t="s">
        <v>25</v>
      </c>
      <c r="M1" s="42"/>
      <c r="N1" s="42"/>
      <c r="O1" s="43"/>
      <c r="Q1" s="41" t="s">
        <v>27</v>
      </c>
      <c r="R1" s="42"/>
      <c r="S1" s="42"/>
      <c r="T1" s="42"/>
      <c r="U1" s="42"/>
      <c r="V1" s="42"/>
      <c r="W1" s="42"/>
      <c r="X1" s="42"/>
      <c r="Y1" s="43"/>
      <c r="AB1" s="47" t="s">
        <v>29</v>
      </c>
      <c r="AC1" s="48"/>
      <c r="AD1" s="48"/>
      <c r="AE1" s="49"/>
      <c r="AF1" s="27"/>
      <c r="AG1" s="47" t="s">
        <v>30</v>
      </c>
      <c r="AH1" s="48"/>
      <c r="AI1" s="48"/>
      <c r="AJ1" s="49"/>
      <c r="AL1" s="10" t="s">
        <v>37</v>
      </c>
      <c r="AN1" s="10" t="s">
        <v>38</v>
      </c>
      <c r="AP1" s="10" t="s">
        <v>41</v>
      </c>
      <c r="AR1" s="10" t="s">
        <v>39</v>
      </c>
    </row>
    <row r="2" spans="1:45" x14ac:dyDescent="0.3">
      <c r="A2" s="12"/>
      <c r="B2" s="10" t="s">
        <v>21</v>
      </c>
      <c r="C2" s="10" t="s">
        <v>22</v>
      </c>
      <c r="D2" s="10" t="s">
        <v>23</v>
      </c>
      <c r="E2" s="19" t="s">
        <v>24</v>
      </c>
      <c r="F2" s="12"/>
      <c r="G2" s="10" t="s">
        <v>21</v>
      </c>
      <c r="H2" s="10" t="s">
        <v>22</v>
      </c>
      <c r="I2" s="10" t="s">
        <v>23</v>
      </c>
      <c r="J2" s="13" t="s">
        <v>24</v>
      </c>
      <c r="L2" s="1">
        <f>B3 - B$13</f>
        <v>23.388888888888886</v>
      </c>
      <c r="M2" s="2">
        <f>C3 - C$13</f>
        <v>-2.6666666666666643</v>
      </c>
      <c r="N2" s="2">
        <f>D3 - D$13</f>
        <v>-3.0555555555555554</v>
      </c>
      <c r="O2" s="3">
        <f>E3 - E$13</f>
        <v>-0.42222222222222205</v>
      </c>
      <c r="Q2" s="1">
        <f t="array" ref="Q2:Y5">TRANSPOSE(L2:O10)</f>
        <v>23.388888888888886</v>
      </c>
      <c r="R2" s="2">
        <v>17.888888888888886</v>
      </c>
      <c r="S2" s="2">
        <v>5.3888888888888857</v>
      </c>
      <c r="T2" s="2">
        <v>18.388888888888886</v>
      </c>
      <c r="U2" s="2">
        <v>-4.6111111111111143</v>
      </c>
      <c r="V2" s="2">
        <v>-7.6111111111111143</v>
      </c>
      <c r="W2" s="2">
        <v>-14.111111111111114</v>
      </c>
      <c r="X2" s="2">
        <v>-14.111111111111114</v>
      </c>
      <c r="Y2" s="3">
        <v>-24.611111111111114</v>
      </c>
      <c r="AB2" s="28">
        <f t="array" ref="AB2:AE5">MMULT(Q2:Y5,L2:O10)</f>
        <v>2317.3888888888887</v>
      </c>
      <c r="AC2" s="29">
        <v>96.333333333333329</v>
      </c>
      <c r="AD2" s="29">
        <v>354.94444444444446</v>
      </c>
      <c r="AE2" s="30">
        <v>-15.022222222222222</v>
      </c>
      <c r="AF2" s="27"/>
      <c r="AG2" s="28">
        <f t="array" ref="AG2:AJ5">MMULT(Q13:Z16,L13:O22)</f>
        <v>7845.625</v>
      </c>
      <c r="AH2" s="29">
        <v>-598.25</v>
      </c>
      <c r="AI2" s="29">
        <v>225.75</v>
      </c>
      <c r="AJ2" s="30">
        <v>7.1749999999999883</v>
      </c>
      <c r="AL2" s="21">
        <f t="array" ref="AL2:AL5">MMULT(AG8:AJ11,AB17:AB20)</f>
        <v>-5.3878708038689577E-2</v>
      </c>
      <c r="AN2" s="10">
        <f xml:space="preserve"> 1 / AL2</f>
        <v>-18.560207480883051</v>
      </c>
      <c r="AP2" s="21">
        <f>$AN$2 * AL2</f>
        <v>1</v>
      </c>
      <c r="AR2" s="53">
        <f>1/2 * MMULT(AP8:AS8,AD17:AD20)</f>
        <v>115.65144668644102</v>
      </c>
    </row>
    <row r="3" spans="1:45" x14ac:dyDescent="0.3">
      <c r="A3" s="14" t="s">
        <v>2</v>
      </c>
      <c r="B3" s="5">
        <v>72</v>
      </c>
      <c r="C3" s="5">
        <v>50</v>
      </c>
      <c r="D3" s="5">
        <v>8</v>
      </c>
      <c r="E3" s="5">
        <v>0.5</v>
      </c>
      <c r="F3" s="14" t="s">
        <v>3</v>
      </c>
      <c r="G3" s="5">
        <v>57</v>
      </c>
      <c r="H3" s="5">
        <v>57</v>
      </c>
      <c r="I3" s="5">
        <v>12.5</v>
      </c>
      <c r="J3" s="15">
        <v>0.9</v>
      </c>
      <c r="L3" s="4">
        <f>B4 - B$13</f>
        <v>17.888888888888886</v>
      </c>
      <c r="M3" s="5">
        <f>C4 - C$13</f>
        <v>-4.6666666666666643</v>
      </c>
      <c r="N3" s="5">
        <f>D4 - D$13</f>
        <v>3.9444444444444446</v>
      </c>
      <c r="O3" s="6">
        <f>E4 - E$13</f>
        <v>7.7777777777777946E-2</v>
      </c>
      <c r="Q3" s="4">
        <v>-2.6666666666666643</v>
      </c>
      <c r="R3" s="5">
        <v>-4.6666666666666643</v>
      </c>
      <c r="S3" s="5">
        <v>4.3333333333333357</v>
      </c>
      <c r="T3" s="5">
        <v>7.3333333333333357</v>
      </c>
      <c r="U3" s="5">
        <v>4.3333333333333357</v>
      </c>
      <c r="V3" s="5">
        <v>-0.6666666666666643</v>
      </c>
      <c r="W3" s="5">
        <v>-2.6666666666666643</v>
      </c>
      <c r="X3" s="5">
        <v>-6.6666666666666643</v>
      </c>
      <c r="Y3" s="6">
        <v>1.3333333333333357</v>
      </c>
      <c r="AB3" s="31">
        <v>96.333333333333329</v>
      </c>
      <c r="AC3" s="32">
        <v>174</v>
      </c>
      <c r="AD3" s="32">
        <v>64.666666666666657</v>
      </c>
      <c r="AE3" s="33">
        <v>-1.4333333333333331</v>
      </c>
      <c r="AF3" s="27"/>
      <c r="AG3" s="31">
        <v>-598.25</v>
      </c>
      <c r="AH3" s="32">
        <v>1178.5</v>
      </c>
      <c r="AI3" s="32">
        <v>-81</v>
      </c>
      <c r="AJ3" s="33">
        <v>-21.15</v>
      </c>
      <c r="AL3" s="23">
        <v>1.9516633264936731E-2</v>
      </c>
      <c r="AP3" s="23">
        <f>$AN$2 * AL3</f>
        <v>-0.36223276272552973</v>
      </c>
    </row>
    <row r="4" spans="1:45" x14ac:dyDescent="0.3">
      <c r="A4" s="14" t="s">
        <v>4</v>
      </c>
      <c r="B4" s="5">
        <v>66.5</v>
      </c>
      <c r="C4" s="5">
        <v>48</v>
      </c>
      <c r="D4" s="5">
        <v>15</v>
      </c>
      <c r="E4" s="5">
        <v>1</v>
      </c>
      <c r="F4" s="14" t="s">
        <v>5</v>
      </c>
      <c r="G4" s="5">
        <v>100</v>
      </c>
      <c r="H4" s="5">
        <v>54</v>
      </c>
      <c r="I4" s="5">
        <v>17</v>
      </c>
      <c r="J4" s="15">
        <v>0.5</v>
      </c>
      <c r="L4" s="4">
        <f>B5 - B$13</f>
        <v>5.3888888888888857</v>
      </c>
      <c r="M4" s="5">
        <f>C5 - C$13</f>
        <v>4.3333333333333357</v>
      </c>
      <c r="N4" s="5">
        <f>D5 - D$13</f>
        <v>2.9444444444444446</v>
      </c>
      <c r="O4" s="6">
        <f>E5 - E$13</f>
        <v>7.7777777777777946E-2</v>
      </c>
      <c r="Q4" s="4">
        <v>-3.0555555555555554</v>
      </c>
      <c r="R4" s="5">
        <v>3.9444444444444446</v>
      </c>
      <c r="S4" s="5">
        <v>2.9444444444444446</v>
      </c>
      <c r="T4" s="5">
        <v>3.9444444444444446</v>
      </c>
      <c r="U4" s="5">
        <v>2.9444444444444446</v>
      </c>
      <c r="V4" s="5">
        <v>6.9444444444444446</v>
      </c>
      <c r="W4" s="5">
        <v>-7.0555555555555554</v>
      </c>
      <c r="X4" s="5">
        <v>-2.5555555555555554</v>
      </c>
      <c r="Y4" s="6">
        <v>-8.0555555555555554</v>
      </c>
      <c r="AB4" s="31">
        <v>354.94444444444446</v>
      </c>
      <c r="AC4" s="32">
        <v>64.666666666666657</v>
      </c>
      <c r="AD4" s="32">
        <v>227.22222222222223</v>
      </c>
      <c r="AE4" s="33">
        <v>7.2388888888888907</v>
      </c>
      <c r="AF4" s="27"/>
      <c r="AG4" s="31">
        <v>225.75</v>
      </c>
      <c r="AH4" s="32">
        <v>-81</v>
      </c>
      <c r="AI4" s="32">
        <v>77.399999999999991</v>
      </c>
      <c r="AJ4" s="33">
        <v>4.669999999999999</v>
      </c>
      <c r="AL4" s="23">
        <v>-0.25688970555259427</v>
      </c>
      <c r="AP4" s="23">
        <f>$AN$2 * AL4</f>
        <v>4.7679262347591047</v>
      </c>
    </row>
    <row r="5" spans="1:45" x14ac:dyDescent="0.3">
      <c r="A5" s="14" t="s">
        <v>6</v>
      </c>
      <c r="B5" s="5">
        <v>54</v>
      </c>
      <c r="C5" s="5">
        <v>57</v>
      </c>
      <c r="D5" s="5">
        <v>14</v>
      </c>
      <c r="E5" s="5">
        <v>1</v>
      </c>
      <c r="F5" s="14" t="s">
        <v>7</v>
      </c>
      <c r="G5" s="5">
        <v>100</v>
      </c>
      <c r="H5" s="5">
        <v>32</v>
      </c>
      <c r="I5" s="5">
        <v>16.5</v>
      </c>
      <c r="J5" s="15">
        <v>0.7</v>
      </c>
      <c r="L5" s="4">
        <f>B6 - B$13</f>
        <v>18.388888888888886</v>
      </c>
      <c r="M5" s="5">
        <f>C6 - C$13</f>
        <v>7.3333333333333357</v>
      </c>
      <c r="N5" s="5">
        <f>D6 - D$13</f>
        <v>3.9444444444444446</v>
      </c>
      <c r="O5" s="6">
        <f>E6 - E$13</f>
        <v>-2.2222222222222032E-2</v>
      </c>
      <c r="Q5" s="7">
        <v>-0.42222222222222205</v>
      </c>
      <c r="R5" s="8">
        <v>7.7777777777777946E-2</v>
      </c>
      <c r="S5" s="8">
        <v>7.7777777777777946E-2</v>
      </c>
      <c r="T5" s="8">
        <v>-2.2222222222222032E-2</v>
      </c>
      <c r="U5" s="8">
        <v>-0.62222222222222201</v>
      </c>
      <c r="V5" s="8">
        <v>0.97777777777777786</v>
      </c>
      <c r="W5" s="8">
        <v>-0.42222222222222205</v>
      </c>
      <c r="X5" s="8">
        <v>7.7777777777777946E-2</v>
      </c>
      <c r="Y5" s="9">
        <v>0.2777777777777779</v>
      </c>
      <c r="AB5" s="34">
        <v>-15.022222222222222</v>
      </c>
      <c r="AC5" s="35">
        <v>-1.4333333333333331</v>
      </c>
      <c r="AD5" s="35">
        <v>7.2388888888888907</v>
      </c>
      <c r="AE5" s="36">
        <v>1.7955555555555556</v>
      </c>
      <c r="AF5" s="27"/>
      <c r="AG5" s="34">
        <v>7.1749999999999883</v>
      </c>
      <c r="AH5" s="35">
        <v>-21.15</v>
      </c>
      <c r="AI5" s="35">
        <v>4.669999999999999</v>
      </c>
      <c r="AJ5" s="36">
        <v>1.5609999999999999</v>
      </c>
      <c r="AL5" s="22">
        <v>0.16832767046221186</v>
      </c>
      <c r="AP5" s="22">
        <f>$AN$2 * AL5</f>
        <v>-3.1241964885523617</v>
      </c>
    </row>
    <row r="6" spans="1:45" x14ac:dyDescent="0.3">
      <c r="A6" s="14" t="s">
        <v>8</v>
      </c>
      <c r="B6" s="5">
        <v>67</v>
      </c>
      <c r="C6" s="5">
        <v>60</v>
      </c>
      <c r="D6" s="5">
        <v>15</v>
      </c>
      <c r="E6" s="5">
        <v>0.9</v>
      </c>
      <c r="F6" s="14" t="s">
        <v>9</v>
      </c>
      <c r="G6" s="5">
        <v>96.5</v>
      </c>
      <c r="H6" s="5">
        <v>65</v>
      </c>
      <c r="I6" s="5">
        <v>20.5</v>
      </c>
      <c r="J6" s="15">
        <v>0.9</v>
      </c>
      <c r="L6" s="4">
        <f>B7 - B$13</f>
        <v>-4.6111111111111143</v>
      </c>
      <c r="M6" s="5">
        <f>C7 - C$13</f>
        <v>4.3333333333333357</v>
      </c>
      <c r="N6" s="5">
        <f>D7 - D$13</f>
        <v>2.9444444444444446</v>
      </c>
      <c r="O6" s="6">
        <f>E7 - E$13</f>
        <v>-0.62222222222222201</v>
      </c>
      <c r="AB6" s="27"/>
      <c r="AC6" s="27"/>
      <c r="AD6" s="27"/>
      <c r="AE6" s="27"/>
      <c r="AF6" s="27"/>
      <c r="AG6" s="27"/>
      <c r="AH6" s="27"/>
      <c r="AI6" s="27"/>
      <c r="AJ6" s="27"/>
    </row>
    <row r="7" spans="1:45" x14ac:dyDescent="0.3">
      <c r="A7" s="14" t="s">
        <v>10</v>
      </c>
      <c r="B7" s="5">
        <v>44</v>
      </c>
      <c r="C7" s="5">
        <v>57</v>
      </c>
      <c r="D7" s="5">
        <v>14</v>
      </c>
      <c r="E7" s="5">
        <v>0.3</v>
      </c>
      <c r="F7" s="14" t="s">
        <v>11</v>
      </c>
      <c r="G7" s="5">
        <v>79</v>
      </c>
      <c r="H7" s="5">
        <v>51</v>
      </c>
      <c r="I7" s="5">
        <v>18</v>
      </c>
      <c r="J7" s="15">
        <v>0.9</v>
      </c>
      <c r="L7" s="4">
        <f>B8 - B$13</f>
        <v>-7.6111111111111143</v>
      </c>
      <c r="M7" s="5">
        <f>C8 - C$13</f>
        <v>-0.6666666666666643</v>
      </c>
      <c r="N7" s="5">
        <f>D8 - D$13</f>
        <v>6.9444444444444446</v>
      </c>
      <c r="O7" s="6">
        <f>E8 - E$13</f>
        <v>0.97777777777777786</v>
      </c>
      <c r="AB7" s="50" t="s">
        <v>31</v>
      </c>
      <c r="AC7" s="51"/>
      <c r="AD7" s="51"/>
      <c r="AE7" s="52"/>
      <c r="AF7" s="27"/>
      <c r="AG7" s="50" t="s">
        <v>32</v>
      </c>
      <c r="AH7" s="51"/>
      <c r="AI7" s="51"/>
      <c r="AJ7" s="52"/>
      <c r="AP7" s="41" t="s">
        <v>42</v>
      </c>
      <c r="AQ7" s="42"/>
      <c r="AR7" s="42"/>
      <c r="AS7" s="43"/>
    </row>
    <row r="8" spans="1:45" x14ac:dyDescent="0.3">
      <c r="A8" s="14" t="s">
        <v>12</v>
      </c>
      <c r="B8" s="5">
        <v>41</v>
      </c>
      <c r="C8" s="5">
        <v>52</v>
      </c>
      <c r="D8" s="5">
        <v>18</v>
      </c>
      <c r="E8" s="5">
        <v>1.9</v>
      </c>
      <c r="F8" s="14" t="s">
        <v>13</v>
      </c>
      <c r="G8" s="5">
        <v>78</v>
      </c>
      <c r="H8" s="5">
        <v>53</v>
      </c>
      <c r="I8" s="5">
        <v>18</v>
      </c>
      <c r="J8" s="15">
        <v>1.2</v>
      </c>
      <c r="L8" s="4">
        <f>B9 - B$13</f>
        <v>-14.111111111111114</v>
      </c>
      <c r="M8" s="5">
        <f>C9 - C$13</f>
        <v>-2.6666666666666643</v>
      </c>
      <c r="N8" s="5">
        <f>D9 - D$13</f>
        <v>-7.0555555555555554</v>
      </c>
      <c r="O8" s="6">
        <f>E9 - E$13</f>
        <v>-0.42222222222222205</v>
      </c>
      <c r="AB8" s="28">
        <f t="shared" ref="AB8:AE11" si="0">1/(9 +10 - 2) * (AB2 + AG2)</f>
        <v>597.82434640522877</v>
      </c>
      <c r="AC8" s="29">
        <f t="shared" si="0"/>
        <v>-29.524509803921568</v>
      </c>
      <c r="AD8" s="29">
        <f t="shared" si="0"/>
        <v>34.158496732026144</v>
      </c>
      <c r="AE8" s="30">
        <f t="shared" si="0"/>
        <v>-0.46160130718954318</v>
      </c>
      <c r="AF8" s="27"/>
      <c r="AG8" s="28">
        <f t="array" ref="AG8:AJ11">MINVERSE(AB8:AE11)</f>
        <v>2.0441056008219422E-3</v>
      </c>
      <c r="AH8" s="29">
        <v>1.2120462058468685E-3</v>
      </c>
      <c r="AI8" s="29">
        <v>-5.0357481790257374E-3</v>
      </c>
      <c r="AJ8" s="30">
        <v>3.0800252879089156E-2</v>
      </c>
      <c r="AP8" s="19">
        <f t="array" ref="AP8:AS8">TRANSPOSE(AP2:AP5)</f>
        <v>1</v>
      </c>
      <c r="AQ8" s="20">
        <v>-0.36223276272552973</v>
      </c>
      <c r="AR8" s="20">
        <v>4.7679262347591047</v>
      </c>
      <c r="AS8" s="11">
        <v>-3.1241964885523617</v>
      </c>
    </row>
    <row r="9" spans="1:45" x14ac:dyDescent="0.3">
      <c r="A9" s="14" t="s">
        <v>14</v>
      </c>
      <c r="B9" s="5">
        <v>34.5</v>
      </c>
      <c r="C9" s="5">
        <v>50</v>
      </c>
      <c r="D9" s="5">
        <v>4</v>
      </c>
      <c r="E9" s="5">
        <v>0.5</v>
      </c>
      <c r="F9" s="14" t="s">
        <v>15</v>
      </c>
      <c r="G9" s="5">
        <v>48</v>
      </c>
      <c r="H9" s="5">
        <v>40</v>
      </c>
      <c r="I9" s="5">
        <v>21</v>
      </c>
      <c r="J9" s="15">
        <v>1.6</v>
      </c>
      <c r="L9" s="4">
        <f>B10 - B$13</f>
        <v>-14.111111111111114</v>
      </c>
      <c r="M9" s="5">
        <f>C10 - C$13</f>
        <v>-6.6666666666666643</v>
      </c>
      <c r="N9" s="5">
        <f>D10 - D$13</f>
        <v>-2.5555555555555554</v>
      </c>
      <c r="O9" s="6">
        <f>E10 - E$13</f>
        <v>7.7777777777777946E-2</v>
      </c>
      <c r="AB9" s="31">
        <f t="shared" si="0"/>
        <v>-29.524509803921568</v>
      </c>
      <c r="AC9" s="32">
        <f t="shared" si="0"/>
        <v>79.558823529411768</v>
      </c>
      <c r="AD9" s="32">
        <f t="shared" si="0"/>
        <v>-0.96078431372549078</v>
      </c>
      <c r="AE9" s="33">
        <f t="shared" si="0"/>
        <v>-1.3284313725490196</v>
      </c>
      <c r="AF9" s="27"/>
      <c r="AG9" s="31">
        <v>1.2120462058468685E-3</v>
      </c>
      <c r="AH9" s="32">
        <v>1.5064106230681742E-2</v>
      </c>
      <c r="AI9" s="32">
        <v>-6.4737980722303374E-3</v>
      </c>
      <c r="AJ9" s="33">
        <v>0.12715555073175697</v>
      </c>
    </row>
    <row r="10" spans="1:45" x14ac:dyDescent="0.3">
      <c r="A10" s="14" t="s">
        <v>16</v>
      </c>
      <c r="B10" s="5">
        <v>34.5</v>
      </c>
      <c r="C10" s="5">
        <v>46</v>
      </c>
      <c r="D10" s="5">
        <v>8.5</v>
      </c>
      <c r="E10" s="5">
        <v>1</v>
      </c>
      <c r="F10" s="14" t="s">
        <v>17</v>
      </c>
      <c r="G10" s="5">
        <v>155</v>
      </c>
      <c r="H10" s="5">
        <v>44</v>
      </c>
      <c r="I10" s="5">
        <v>20.5</v>
      </c>
      <c r="J10" s="15">
        <v>1.4</v>
      </c>
      <c r="L10" s="7">
        <f>B11 - B$13</f>
        <v>-24.611111111111114</v>
      </c>
      <c r="M10" s="8">
        <f>C11 - C$13</f>
        <v>1.3333333333333357</v>
      </c>
      <c r="N10" s="8">
        <f>D11 - D$13</f>
        <v>-8.0555555555555554</v>
      </c>
      <c r="O10" s="9">
        <f>E11 - E$13</f>
        <v>0.2777777777777779</v>
      </c>
      <c r="AB10" s="31">
        <f t="shared" si="0"/>
        <v>34.158496732026144</v>
      </c>
      <c r="AC10" s="32">
        <f t="shared" si="0"/>
        <v>-0.96078431372549078</v>
      </c>
      <c r="AD10" s="32">
        <f t="shared" si="0"/>
        <v>17.918954248366013</v>
      </c>
      <c r="AE10" s="33">
        <f t="shared" si="0"/>
        <v>0.70052287581699346</v>
      </c>
      <c r="AF10" s="27"/>
      <c r="AG10" s="31">
        <v>-5.0357481790257374E-3</v>
      </c>
      <c r="AH10" s="32">
        <v>-6.4737980722303357E-3</v>
      </c>
      <c r="AI10" s="32">
        <v>7.8047788925054554E-2</v>
      </c>
      <c r="AJ10" s="33">
        <v>-0.33223910723002598</v>
      </c>
    </row>
    <row r="11" spans="1:45" ht="15" thickBot="1" x14ac:dyDescent="0.35">
      <c r="A11" s="16" t="s">
        <v>18</v>
      </c>
      <c r="B11" s="17">
        <v>24</v>
      </c>
      <c r="C11" s="17">
        <v>54</v>
      </c>
      <c r="D11" s="17">
        <v>3</v>
      </c>
      <c r="E11" s="17">
        <v>1.2</v>
      </c>
      <c r="F11" s="14" t="s">
        <v>19</v>
      </c>
      <c r="G11" s="5">
        <v>84</v>
      </c>
      <c r="H11" s="5">
        <v>64</v>
      </c>
      <c r="I11" s="5">
        <v>13</v>
      </c>
      <c r="J11" s="15">
        <v>0.8</v>
      </c>
      <c r="AB11" s="34">
        <f t="shared" si="0"/>
        <v>-0.46160130718954318</v>
      </c>
      <c r="AC11" s="35">
        <f t="shared" si="0"/>
        <v>-1.3284313725490196</v>
      </c>
      <c r="AD11" s="35">
        <f t="shared" si="0"/>
        <v>0.70052287581699346</v>
      </c>
      <c r="AE11" s="36">
        <f t="shared" si="0"/>
        <v>0.19744444444444445</v>
      </c>
      <c r="AF11" s="27"/>
      <c r="AG11" s="34">
        <v>3.0800252879089156E-2</v>
      </c>
      <c r="AH11" s="35">
        <v>0.12715555073175697</v>
      </c>
      <c r="AI11" s="35">
        <v>-0.33223910723002603</v>
      </c>
      <c r="AJ11" s="36">
        <v>7.1710093369105055</v>
      </c>
    </row>
    <row r="12" spans="1:45" ht="15" thickBot="1" x14ac:dyDescent="0.35">
      <c r="A12" s="5"/>
      <c r="F12" s="16" t="s">
        <v>20</v>
      </c>
      <c r="G12" s="17">
        <v>105</v>
      </c>
      <c r="H12" s="17">
        <v>35</v>
      </c>
      <c r="I12" s="17">
        <v>17</v>
      </c>
      <c r="J12" s="18">
        <v>1.8</v>
      </c>
      <c r="L12" s="41" t="s">
        <v>26</v>
      </c>
      <c r="M12" s="42"/>
      <c r="N12" s="42"/>
      <c r="O12" s="43"/>
      <c r="Q12" s="41" t="s">
        <v>28</v>
      </c>
      <c r="R12" s="42"/>
      <c r="S12" s="42"/>
      <c r="T12" s="42"/>
      <c r="U12" s="42"/>
      <c r="V12" s="42"/>
      <c r="W12" s="42"/>
      <c r="X12" s="42"/>
      <c r="Y12" s="42"/>
      <c r="Z12" s="43"/>
    </row>
    <row r="13" spans="1:45" x14ac:dyDescent="0.3">
      <c r="B13" s="5">
        <f>AVERAGE(B3:B11)</f>
        <v>48.611111111111114</v>
      </c>
      <c r="C13" s="5">
        <f>AVERAGE(C3:C11)</f>
        <v>52.666666666666664</v>
      </c>
      <c r="D13" s="5">
        <f>AVERAGE(D3:D11)</f>
        <v>11.055555555555555</v>
      </c>
      <c r="E13" s="5">
        <f>AVERAGE(E3:E11)</f>
        <v>0.92222222222222205</v>
      </c>
      <c r="G13" s="5">
        <f>AVERAGE(G3:G12)</f>
        <v>90.25</v>
      </c>
      <c r="H13" s="5">
        <f>AVERAGE(H3:H12)</f>
        <v>49.5</v>
      </c>
      <c r="I13" s="5">
        <f>AVERAGE(I3:I12)</f>
        <v>17.399999999999999</v>
      </c>
      <c r="J13" s="5">
        <f>AVERAGE(J3:J12)</f>
        <v>1.07</v>
      </c>
      <c r="L13" s="1">
        <f t="shared" ref="L13:L22" si="1">G3 - G$13</f>
        <v>-33.25</v>
      </c>
      <c r="M13" s="2">
        <f t="shared" ref="M13:M22" si="2">H3 - H$13</f>
        <v>7.5</v>
      </c>
      <c r="N13" s="2">
        <f t="shared" ref="N13:N22" si="3">I3 - I$13</f>
        <v>-4.8999999999999986</v>
      </c>
      <c r="O13" s="3">
        <f t="shared" ref="O13:O22" si="4">J3 - J$13</f>
        <v>-0.17000000000000004</v>
      </c>
      <c r="Q13" s="1">
        <f t="array" ref="Q13:Z16">TRANSPOSE(L13:O22)</f>
        <v>-33.25</v>
      </c>
      <c r="R13" s="2">
        <v>9.75</v>
      </c>
      <c r="S13" s="2">
        <v>9.75</v>
      </c>
      <c r="T13" s="2">
        <v>6.25</v>
      </c>
      <c r="U13" s="2">
        <v>-11.25</v>
      </c>
      <c r="V13" s="2">
        <v>-12.25</v>
      </c>
      <c r="W13" s="2">
        <v>-42.25</v>
      </c>
      <c r="X13" s="2">
        <v>64.75</v>
      </c>
      <c r="Y13" s="2">
        <v>-6.25</v>
      </c>
      <c r="Z13" s="3">
        <v>14.75</v>
      </c>
      <c r="AB13" s="21" t="s">
        <v>33</v>
      </c>
      <c r="AC13" s="2">
        <f>B13 - G13</f>
        <v>-41.638888888888886</v>
      </c>
      <c r="AD13" s="2">
        <f>C13 - H13</f>
        <v>3.1666666666666643</v>
      </c>
      <c r="AE13" s="2">
        <f>D13 - I13</f>
        <v>-6.3444444444444432</v>
      </c>
      <c r="AF13" s="3">
        <f>E13 - J13</f>
        <v>-0.14777777777777801</v>
      </c>
    </row>
    <row r="14" spans="1:45" x14ac:dyDescent="0.3">
      <c r="L14" s="4">
        <f t="shared" si="1"/>
        <v>9.75</v>
      </c>
      <c r="M14" s="5">
        <f t="shared" si="2"/>
        <v>4.5</v>
      </c>
      <c r="N14" s="5">
        <f t="shared" si="3"/>
        <v>-0.39999999999999858</v>
      </c>
      <c r="O14" s="6">
        <f t="shared" si="4"/>
        <v>-0.57000000000000006</v>
      </c>
      <c r="P14" s="24"/>
      <c r="Q14" s="4">
        <v>7.5</v>
      </c>
      <c r="R14" s="5">
        <v>4.5</v>
      </c>
      <c r="S14" s="5">
        <v>-17.5</v>
      </c>
      <c r="T14" s="5">
        <v>15.5</v>
      </c>
      <c r="U14" s="5">
        <v>1.5</v>
      </c>
      <c r="V14" s="5">
        <v>3.5</v>
      </c>
      <c r="W14" s="5">
        <v>-9.5</v>
      </c>
      <c r="X14" s="5">
        <v>-5.5</v>
      </c>
      <c r="Y14" s="5">
        <v>14.5</v>
      </c>
      <c r="Z14" s="6">
        <v>-14.5</v>
      </c>
      <c r="AB14" s="22" t="s">
        <v>34</v>
      </c>
      <c r="AC14" s="8">
        <f>B13 + G13</f>
        <v>138.86111111111111</v>
      </c>
      <c r="AD14" s="8">
        <f>C13 + H13</f>
        <v>102.16666666666666</v>
      </c>
      <c r="AE14" s="8">
        <f>D13 + I13</f>
        <v>28.455555555555556</v>
      </c>
      <c r="AF14" s="9">
        <f>E13 + J13</f>
        <v>1.9922222222222221</v>
      </c>
    </row>
    <row r="15" spans="1:45" x14ac:dyDescent="0.3">
      <c r="L15" s="4">
        <f t="shared" si="1"/>
        <v>9.75</v>
      </c>
      <c r="M15" s="5">
        <f t="shared" si="2"/>
        <v>-17.5</v>
      </c>
      <c r="N15" s="5">
        <f t="shared" si="3"/>
        <v>-0.89999999999999858</v>
      </c>
      <c r="O15" s="6">
        <f t="shared" si="4"/>
        <v>-0.37000000000000011</v>
      </c>
      <c r="Q15" s="4">
        <v>-4.8999999999999986</v>
      </c>
      <c r="R15" s="5">
        <v>-0.39999999999999858</v>
      </c>
      <c r="S15" s="5">
        <v>-0.89999999999999858</v>
      </c>
      <c r="T15" s="5">
        <v>3.1000000000000014</v>
      </c>
      <c r="U15" s="5">
        <v>0.60000000000000142</v>
      </c>
      <c r="V15" s="5">
        <v>0.60000000000000142</v>
      </c>
      <c r="W15" s="5">
        <v>3.6000000000000014</v>
      </c>
      <c r="X15" s="5">
        <v>3.1000000000000014</v>
      </c>
      <c r="Y15" s="5">
        <v>-4.3999999999999986</v>
      </c>
      <c r="Z15" s="6">
        <v>-0.39999999999999858</v>
      </c>
    </row>
    <row r="16" spans="1:45" x14ac:dyDescent="0.3">
      <c r="L16" s="4">
        <f t="shared" si="1"/>
        <v>6.25</v>
      </c>
      <c r="M16" s="5">
        <f t="shared" si="2"/>
        <v>15.5</v>
      </c>
      <c r="N16" s="5">
        <f t="shared" si="3"/>
        <v>3.1000000000000014</v>
      </c>
      <c r="O16" s="6">
        <f t="shared" si="4"/>
        <v>-0.17000000000000004</v>
      </c>
      <c r="Q16" s="7">
        <v>-0.17000000000000004</v>
      </c>
      <c r="R16" s="8">
        <v>-0.57000000000000006</v>
      </c>
      <c r="S16" s="8">
        <v>-0.37000000000000011</v>
      </c>
      <c r="T16" s="8">
        <v>-0.17000000000000004</v>
      </c>
      <c r="U16" s="8">
        <v>-0.17000000000000004</v>
      </c>
      <c r="V16" s="8">
        <v>0.12999999999999989</v>
      </c>
      <c r="W16" s="8">
        <v>0.53</v>
      </c>
      <c r="X16" s="8">
        <v>0.32999999999999985</v>
      </c>
      <c r="Y16" s="8">
        <v>-0.27</v>
      </c>
      <c r="Z16" s="9">
        <v>0.73</v>
      </c>
      <c r="AB16" s="21" t="s">
        <v>35</v>
      </c>
      <c r="AD16" s="21" t="s">
        <v>36</v>
      </c>
    </row>
    <row r="17" spans="1:30" x14ac:dyDescent="0.3">
      <c r="L17" s="4">
        <f t="shared" si="1"/>
        <v>-11.25</v>
      </c>
      <c r="M17" s="5">
        <f t="shared" si="2"/>
        <v>1.5</v>
      </c>
      <c r="N17" s="5">
        <f t="shared" si="3"/>
        <v>0.60000000000000142</v>
      </c>
      <c r="O17" s="6">
        <f t="shared" si="4"/>
        <v>-0.17000000000000004</v>
      </c>
      <c r="AB17" s="21">
        <f t="array" ref="AB17:AB20">TRANSPOSE(AC13:AF13)</f>
        <v>-41.638888888888886</v>
      </c>
      <c r="AD17" s="21">
        <f t="array" ref="AD17:AD20">TRANSPOSE(AC14:AF14)</f>
        <v>138.86111111111111</v>
      </c>
    </row>
    <row r="18" spans="1:30" x14ac:dyDescent="0.3">
      <c r="L18" s="4">
        <f t="shared" si="1"/>
        <v>-12.25</v>
      </c>
      <c r="M18" s="5">
        <f t="shared" si="2"/>
        <v>3.5</v>
      </c>
      <c r="N18" s="5">
        <f t="shared" si="3"/>
        <v>0.60000000000000142</v>
      </c>
      <c r="O18" s="6">
        <f t="shared" si="4"/>
        <v>0.12999999999999989</v>
      </c>
      <c r="AB18" s="23">
        <v>3.1666666666666643</v>
      </c>
      <c r="AD18" s="23">
        <v>102.16666666666666</v>
      </c>
    </row>
    <row r="19" spans="1:30" x14ac:dyDescent="0.3">
      <c r="L19" s="4">
        <f t="shared" si="1"/>
        <v>-42.25</v>
      </c>
      <c r="M19" s="5">
        <f t="shared" si="2"/>
        <v>-9.5</v>
      </c>
      <c r="N19" s="5">
        <f t="shared" si="3"/>
        <v>3.6000000000000014</v>
      </c>
      <c r="O19" s="6">
        <f t="shared" si="4"/>
        <v>0.53</v>
      </c>
      <c r="AB19" s="23">
        <v>-6.3444444444444432</v>
      </c>
      <c r="AD19" s="23">
        <v>28.455555555555556</v>
      </c>
    </row>
    <row r="20" spans="1:30" x14ac:dyDescent="0.3">
      <c r="L20" s="4">
        <f t="shared" si="1"/>
        <v>64.75</v>
      </c>
      <c r="M20" s="5">
        <f t="shared" si="2"/>
        <v>-5.5</v>
      </c>
      <c r="N20" s="5">
        <f t="shared" si="3"/>
        <v>3.1000000000000014</v>
      </c>
      <c r="O20" s="6">
        <f t="shared" si="4"/>
        <v>0.32999999999999985</v>
      </c>
      <c r="AB20" s="22">
        <v>-0.14777777777777801</v>
      </c>
      <c r="AD20" s="22">
        <v>1.9922222222222221</v>
      </c>
    </row>
    <row r="21" spans="1:30" x14ac:dyDescent="0.3">
      <c r="L21" s="4">
        <f t="shared" si="1"/>
        <v>-6.25</v>
      </c>
      <c r="M21" s="5">
        <f t="shared" si="2"/>
        <v>14.5</v>
      </c>
      <c r="N21" s="5">
        <f t="shared" si="3"/>
        <v>-4.3999999999999986</v>
      </c>
      <c r="O21" s="6">
        <f t="shared" si="4"/>
        <v>-0.27</v>
      </c>
    </row>
    <row r="22" spans="1:30" x14ac:dyDescent="0.3">
      <c r="L22" s="7">
        <f t="shared" si="1"/>
        <v>14.75</v>
      </c>
      <c r="M22" s="8">
        <f t="shared" si="2"/>
        <v>-14.5</v>
      </c>
      <c r="N22" s="8">
        <f t="shared" si="3"/>
        <v>-0.39999999999999858</v>
      </c>
      <c r="O22" s="9">
        <f t="shared" si="4"/>
        <v>0.73</v>
      </c>
    </row>
    <row r="23" spans="1:30" ht="15" thickBot="1" x14ac:dyDescent="0.35"/>
    <row r="24" spans="1:30" ht="15" thickBot="1" x14ac:dyDescent="0.35">
      <c r="A24" s="54" t="s">
        <v>40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6"/>
    </row>
    <row r="25" spans="1:30" x14ac:dyDescent="0.3">
      <c r="A25" s="46" t="s">
        <v>0</v>
      </c>
      <c r="B25" s="44"/>
      <c r="C25" s="44"/>
      <c r="D25" s="44"/>
      <c r="E25" s="44"/>
      <c r="F25" s="44"/>
      <c r="G25" s="44"/>
      <c r="H25" s="44"/>
      <c r="I25" s="45"/>
      <c r="J25" s="46" t="s">
        <v>1</v>
      </c>
      <c r="K25" s="44"/>
      <c r="L25" s="44"/>
      <c r="M25" s="44"/>
      <c r="N25" s="44"/>
      <c r="O25" s="44"/>
      <c r="P25" s="44"/>
      <c r="Q25" s="44"/>
      <c r="R25" s="44"/>
      <c r="S25" s="45"/>
    </row>
    <row r="26" spans="1:30" x14ac:dyDescent="0.3">
      <c r="A26" s="12" t="s">
        <v>2</v>
      </c>
      <c r="B26" s="10" t="s">
        <v>4</v>
      </c>
      <c r="C26" s="10" t="s">
        <v>6</v>
      </c>
      <c r="D26" s="10" t="s">
        <v>8</v>
      </c>
      <c r="E26" s="10" t="s">
        <v>10</v>
      </c>
      <c r="F26" s="10" t="s">
        <v>12</v>
      </c>
      <c r="G26" s="10" t="s">
        <v>14</v>
      </c>
      <c r="H26" s="10" t="s">
        <v>16</v>
      </c>
      <c r="I26" s="13" t="s">
        <v>18</v>
      </c>
      <c r="J26" s="12" t="s">
        <v>3</v>
      </c>
      <c r="K26" s="10" t="s">
        <v>5</v>
      </c>
      <c r="L26" s="10" t="s">
        <v>7</v>
      </c>
      <c r="M26" s="10" t="s">
        <v>9</v>
      </c>
      <c r="N26" s="10" t="s">
        <v>11</v>
      </c>
      <c r="O26" s="10" t="s">
        <v>13</v>
      </c>
      <c r="P26" s="10" t="s">
        <v>15</v>
      </c>
      <c r="Q26" s="10" t="s">
        <v>17</v>
      </c>
      <c r="R26" s="10" t="s">
        <v>19</v>
      </c>
      <c r="S26" s="13" t="s">
        <v>20</v>
      </c>
    </row>
    <row r="27" spans="1:30" x14ac:dyDescent="0.3">
      <c r="A27" s="25">
        <v>72</v>
      </c>
      <c r="B27" s="2">
        <v>66.5</v>
      </c>
      <c r="C27" s="2">
        <v>54</v>
      </c>
      <c r="D27" s="2">
        <v>67</v>
      </c>
      <c r="E27" s="2">
        <v>44</v>
      </c>
      <c r="F27" s="2">
        <v>41</v>
      </c>
      <c r="G27" s="2">
        <v>34.5</v>
      </c>
      <c r="H27" s="2">
        <v>34.5</v>
      </c>
      <c r="I27" s="26">
        <v>24</v>
      </c>
      <c r="J27" s="25">
        <v>57</v>
      </c>
      <c r="K27" s="2">
        <v>100</v>
      </c>
      <c r="L27" s="2">
        <v>100</v>
      </c>
      <c r="M27" s="2">
        <v>96.5</v>
      </c>
      <c r="N27" s="2">
        <v>79</v>
      </c>
      <c r="O27" s="2">
        <v>78</v>
      </c>
      <c r="P27" s="2">
        <v>48</v>
      </c>
      <c r="Q27" s="2">
        <v>155</v>
      </c>
      <c r="R27" s="2">
        <v>84</v>
      </c>
      <c r="S27" s="26">
        <v>105</v>
      </c>
    </row>
    <row r="28" spans="1:30" x14ac:dyDescent="0.3">
      <c r="A28" s="14">
        <v>50</v>
      </c>
      <c r="B28" s="5">
        <v>48</v>
      </c>
      <c r="C28" s="5">
        <v>57</v>
      </c>
      <c r="D28" s="5">
        <v>60</v>
      </c>
      <c r="E28" s="5">
        <v>57</v>
      </c>
      <c r="F28" s="5">
        <v>52</v>
      </c>
      <c r="G28" s="5">
        <v>50</v>
      </c>
      <c r="H28" s="5">
        <v>46</v>
      </c>
      <c r="I28" s="15">
        <v>54</v>
      </c>
      <c r="J28" s="14">
        <v>57</v>
      </c>
      <c r="K28" s="5">
        <v>54</v>
      </c>
      <c r="L28" s="5">
        <v>32</v>
      </c>
      <c r="M28" s="5">
        <v>65</v>
      </c>
      <c r="N28" s="5">
        <v>51</v>
      </c>
      <c r="O28" s="5">
        <v>53</v>
      </c>
      <c r="P28" s="5">
        <v>40</v>
      </c>
      <c r="Q28" s="5">
        <v>44</v>
      </c>
      <c r="R28" s="5">
        <v>64</v>
      </c>
      <c r="S28" s="15">
        <v>35</v>
      </c>
    </row>
    <row r="29" spans="1:30" x14ac:dyDescent="0.3">
      <c r="A29" s="14">
        <v>8</v>
      </c>
      <c r="B29" s="5">
        <v>15</v>
      </c>
      <c r="C29" s="5">
        <v>14</v>
      </c>
      <c r="D29" s="5">
        <v>15</v>
      </c>
      <c r="E29" s="5">
        <v>14</v>
      </c>
      <c r="F29" s="5">
        <v>18</v>
      </c>
      <c r="G29" s="5">
        <v>4</v>
      </c>
      <c r="H29" s="5">
        <v>8.5</v>
      </c>
      <c r="I29" s="15">
        <v>3</v>
      </c>
      <c r="J29" s="14">
        <v>12.5</v>
      </c>
      <c r="K29" s="5">
        <v>17</v>
      </c>
      <c r="L29" s="5">
        <v>16.5</v>
      </c>
      <c r="M29" s="5">
        <v>20.5</v>
      </c>
      <c r="N29" s="5">
        <v>18</v>
      </c>
      <c r="O29" s="5">
        <v>18</v>
      </c>
      <c r="P29" s="5">
        <v>21</v>
      </c>
      <c r="Q29" s="5">
        <v>20.5</v>
      </c>
      <c r="R29" s="5">
        <v>13</v>
      </c>
      <c r="S29" s="15">
        <v>17</v>
      </c>
    </row>
    <row r="30" spans="1:30" ht="15" thickBot="1" x14ac:dyDescent="0.35">
      <c r="A30" s="14">
        <v>0.5</v>
      </c>
      <c r="B30" s="5">
        <v>1</v>
      </c>
      <c r="C30" s="5">
        <v>1</v>
      </c>
      <c r="D30" s="5">
        <v>0.9</v>
      </c>
      <c r="E30" s="5">
        <v>0.3</v>
      </c>
      <c r="F30" s="5">
        <v>1.9</v>
      </c>
      <c r="G30" s="5">
        <v>0.5</v>
      </c>
      <c r="H30" s="5">
        <v>1</v>
      </c>
      <c r="I30" s="15">
        <v>1.2</v>
      </c>
      <c r="J30" s="14">
        <v>0.9</v>
      </c>
      <c r="K30" s="5">
        <v>0.5</v>
      </c>
      <c r="L30" s="5">
        <v>0.7</v>
      </c>
      <c r="M30" s="5">
        <v>0.9</v>
      </c>
      <c r="N30" s="5">
        <v>0.9</v>
      </c>
      <c r="O30" s="5">
        <v>1.2</v>
      </c>
      <c r="P30" s="5">
        <v>1.6</v>
      </c>
      <c r="Q30" s="5">
        <v>1.4</v>
      </c>
      <c r="R30" s="5">
        <v>0.8</v>
      </c>
      <c r="S30" s="15">
        <v>1.8</v>
      </c>
    </row>
    <row r="31" spans="1:30" x14ac:dyDescent="0.3">
      <c r="A31" s="58">
        <f>MMULT($AP$8:$AS$8,A27:A30)</f>
        <v>90.469673497520162</v>
      </c>
      <c r="B31" s="59">
        <f>MMULT($AP$8:$AS$8,B27:B30)</f>
        <v>117.50752442200879</v>
      </c>
      <c r="C31" s="59">
        <f>MMULT($AP$8:$AS$8,C27:C30)</f>
        <v>96.979503322719921</v>
      </c>
      <c r="D31" s="59">
        <f>MMULT($AP$8:$AS$8,D27:D30)</f>
        <v>113.97315091815766</v>
      </c>
      <c r="E31" s="59">
        <f>MMULT($AP$8:$AS$8,E27:E30)</f>
        <v>89.166440864706573</v>
      </c>
      <c r="F31" s="59">
        <f>MMULT($AP$8:$AS$8,F27:F30)</f>
        <v>102.05059523568684</v>
      </c>
      <c r="G31" s="59">
        <f>MMULT($AP$8:$AS$8,G27:G30)</f>
        <v>33.897968558483754</v>
      </c>
      <c r="H31" s="59">
        <f>MMULT($AP$8:$AS$8,H27:H30)</f>
        <v>55.240469421525653</v>
      </c>
      <c r="I31" s="59">
        <f>MMULT($AP$8:$AS$8,I27:I30)</f>
        <v>14.994173730835875</v>
      </c>
      <c r="J31" s="59">
        <f>MMULT($AP$8:$AS$8,J27:J30)</f>
        <v>93.14003361943648</v>
      </c>
      <c r="K31" s="59">
        <f>MMULT($AP$8:$AS$8,K27:K30)</f>
        <v>159.93207855945002</v>
      </c>
      <c r="L31" s="59">
        <f>MMULT($AP$8:$AS$8,L27:L30)</f>
        <v>164.89239692432164</v>
      </c>
      <c r="M31" s="59">
        <f>MMULT($AP$8:$AS$8,M27:M30)</f>
        <v>167.88558139570509</v>
      </c>
      <c r="N31" s="59">
        <f>MMULT($AP$8:$AS$8,N27:N30)</f>
        <v>143.53702448696473</v>
      </c>
      <c r="O31" s="59">
        <f>MMULT($AP$8:$AS$8,O27:O30)</f>
        <v>140.87530001494798</v>
      </c>
      <c r="P31" s="59">
        <f>MMULT($AP$8:$AS$8,P27:P30)</f>
        <v>128.63842603923624</v>
      </c>
      <c r="Q31" s="59">
        <f>MMULT($AP$8:$AS$8,Q27:Q30)</f>
        <v>232.43037116866503</v>
      </c>
      <c r="R31" s="59">
        <f>MMULT($AP$8:$AS$8,R27:R30)</f>
        <v>120.30078704659257</v>
      </c>
      <c r="S31" s="60">
        <f>MMULT($AP$8:$AS$8,S27:S30)</f>
        <v>167.75304561611699</v>
      </c>
    </row>
    <row r="32" spans="1:30" ht="15" thickBot="1" x14ac:dyDescent="0.35">
      <c r="A32" s="16" t="s">
        <v>43</v>
      </c>
      <c r="B32" s="17" t="s">
        <v>44</v>
      </c>
      <c r="C32" s="57" t="s">
        <v>43</v>
      </c>
      <c r="D32" s="57" t="s">
        <v>43</v>
      </c>
      <c r="E32" s="57" t="s">
        <v>43</v>
      </c>
      <c r="F32" s="57" t="s">
        <v>43</v>
      </c>
      <c r="G32" s="57" t="s">
        <v>43</v>
      </c>
      <c r="H32" s="57" t="s">
        <v>43</v>
      </c>
      <c r="I32" s="57" t="s">
        <v>43</v>
      </c>
      <c r="J32" s="57" t="s">
        <v>43</v>
      </c>
      <c r="K32" s="17" t="s">
        <v>44</v>
      </c>
      <c r="L32" s="17" t="s">
        <v>44</v>
      </c>
      <c r="M32" s="17" t="s">
        <v>44</v>
      </c>
      <c r="N32" s="17" t="s">
        <v>44</v>
      </c>
      <c r="O32" s="17" t="s">
        <v>44</v>
      </c>
      <c r="P32" s="17" t="s">
        <v>44</v>
      </c>
      <c r="Q32" s="17" t="s">
        <v>44</v>
      </c>
      <c r="R32" s="17" t="s">
        <v>44</v>
      </c>
      <c r="S32" s="18" t="s">
        <v>44</v>
      </c>
    </row>
    <row r="38" spans="20:20" x14ac:dyDescent="0.3">
      <c r="T38" s="24"/>
    </row>
  </sheetData>
  <mergeCells count="14">
    <mergeCell ref="AP7:AS7"/>
    <mergeCell ref="A25:I25"/>
    <mergeCell ref="J25:S25"/>
    <mergeCell ref="A24:S24"/>
    <mergeCell ref="AB1:AE1"/>
    <mergeCell ref="AG1:AJ1"/>
    <mergeCell ref="AB7:AE7"/>
    <mergeCell ref="AG7:AJ7"/>
    <mergeCell ref="A1:E1"/>
    <mergeCell ref="F1:J1"/>
    <mergeCell ref="L1:O1"/>
    <mergeCell ref="L12:O12"/>
    <mergeCell ref="Q1:Y1"/>
    <mergeCell ref="Q12:Z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2022-01-17T08:43:52Z</dcterms:created>
  <dcterms:modified xsi:type="dcterms:W3CDTF">2022-01-17T21:17:03Z</dcterms:modified>
</cp:coreProperties>
</file>