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13" i="1" l="1"/>
  <c r="O15" i="1" l="1"/>
  <c r="M15" i="1"/>
  <c r="M13" i="1"/>
  <c r="N13" i="1"/>
  <c r="O13" i="1"/>
  <c r="M14" i="1"/>
  <c r="N14" i="1"/>
  <c r="O14" i="1"/>
  <c r="N15" i="1"/>
  <c r="N12" i="1"/>
  <c r="O12" i="1"/>
  <c r="M12" i="1"/>
  <c r="M8" i="1" l="1"/>
  <c r="N8" i="1"/>
  <c r="O8" i="1"/>
  <c r="M9" i="1"/>
  <c r="N9" i="1"/>
  <c r="O9" i="1"/>
  <c r="M10" i="1"/>
  <c r="N10" i="1"/>
  <c r="O10" i="1"/>
  <c r="N7" i="1"/>
  <c r="O7" i="1"/>
  <c r="M7" i="1"/>
  <c r="R7" i="1" s="1"/>
  <c r="R9" i="1" l="1"/>
  <c r="R10" i="1"/>
  <c r="R8" i="1"/>
  <c r="K5" i="1"/>
  <c r="H26" i="1"/>
  <c r="H27" i="1"/>
  <c r="H28" i="1"/>
  <c r="H29" i="1"/>
  <c r="H30" i="1"/>
  <c r="H31" i="1"/>
  <c r="H25" i="1"/>
  <c r="H14" i="1"/>
  <c r="H15" i="1"/>
  <c r="H16" i="1"/>
  <c r="H17" i="1"/>
  <c r="H18" i="1"/>
  <c r="H19" i="1"/>
  <c r="H20" i="1"/>
  <c r="H21" i="1"/>
  <c r="H22" i="1"/>
  <c r="H23" i="1"/>
  <c r="H24" i="1"/>
  <c r="H12" i="1"/>
  <c r="H2" i="1"/>
  <c r="H3" i="1"/>
  <c r="H4" i="1"/>
  <c r="H5" i="1"/>
  <c r="H6" i="1"/>
  <c r="H7" i="1"/>
  <c r="H8" i="1"/>
  <c r="H9" i="1"/>
  <c r="H10" i="1"/>
  <c r="H11" i="1"/>
  <c r="D18" i="1"/>
  <c r="G3" i="1" s="1"/>
  <c r="K2" i="1" l="1"/>
  <c r="G2" i="1"/>
  <c r="G4" i="1"/>
  <c r="R12" i="1" l="1"/>
  <c r="R13" i="1"/>
  <c r="R14" i="1"/>
  <c r="R15" i="1"/>
  <c r="J2" i="1"/>
  <c r="K4" i="1" s="1"/>
  <c r="O19" i="1" l="1"/>
  <c r="N19" i="1"/>
  <c r="O18" i="1"/>
  <c r="N18" i="1"/>
  <c r="N21" i="1"/>
  <c r="O21" i="1"/>
  <c r="O20" i="1"/>
  <c r="N20" i="1"/>
</calcChain>
</file>

<file path=xl/sharedStrings.xml><?xml version="1.0" encoding="utf-8"?>
<sst xmlns="http://schemas.openxmlformats.org/spreadsheetml/2006/main" count="33" uniqueCount="30">
  <si>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</si>
  <si>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</si>
  <si>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</si>
  <si>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</si>
  <si>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</si>
  <si>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</si>
  <si>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</si>
  <si>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</si>
  <si>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Общее выборочное среднее</t>
  </si>
  <si>
    <t>(X_r  - X)^2  * n_r</t>
  </si>
  <si>
    <t xml:space="preserve"> </t>
  </si>
  <si>
    <t>(X_ir-X_r) ^2</t>
  </si>
  <si>
    <t>Q1</t>
  </si>
  <si>
    <t>Q2</t>
  </si>
  <si>
    <t>статистика</t>
  </si>
  <si>
    <t>квантиль</t>
  </si>
  <si>
    <t>c1</t>
  </si>
  <si>
    <t>c2</t>
  </si>
  <si>
    <t>c3</t>
  </si>
  <si>
    <t>Lk1</t>
  </si>
  <si>
    <t>Lk2</t>
  </si>
  <si>
    <t>Lk3</t>
  </si>
  <si>
    <t>Lk4</t>
  </si>
  <si>
    <t>SLk1</t>
  </si>
  <si>
    <t>SLk2</t>
  </si>
  <si>
    <t>SLk3</t>
  </si>
  <si>
    <t>SLk4</t>
  </si>
  <si>
    <t>доверительный интервал</t>
  </si>
  <si>
    <t xml:space="preserve"> H1</t>
  </si>
  <si>
    <t xml:space="preserve">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</si>
</sst>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4" xfId="0" applyFon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1" xfId="0" applyFill="1" applyBorder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12" sqref="F12"/>
    </sheetView>
  </sheetViews>
  <sheetFormatPr defaultRowHeight="14.4" x14ac:dyDescent="0.3"/>
  <cols>
    <col min="5" max="5" width="8.88671875" customWidth="1"/>
    <col min="6" max="6" width="10.5546875" customWidth="1"/>
    <col min="9" max="11" width="8.88671875" customWidth="1"/>
  </cols>
  <sheetData>
    <row r="1" spans="1:18" x14ac:dyDescent="0.3">
      <c r="A1" s="3">
        <v>1</v>
      </c>
      <c r="B1" s="16">
        <v>2</v>
      </c>
      <c r="C1" s="3">
        <v>3</v>
      </c>
      <c r="G1" s="17" t="s">
        <v>9</v>
      </c>
      <c r="H1" s="3" t="s">
        <v>11</v>
      </c>
      <c r="J1" s="3" t="s">
        <v>12</v>
      </c>
      <c r="K1" s="3" t="s">
        <v>13</v>
      </c>
      <c r="M1" s="3" t="s">
        <v>16</v>
      </c>
      <c r="N1" s="3" t="s">
        <v>17</v>
      </c>
      <c r="O1" s="3" t="s">
        <v>18</v>
      </c>
    </row>
    <row r="2" spans="1:18" x14ac:dyDescent="0.3">
      <c r="A2" s="13">
        <v>10.1</v>
      </c>
      <c r="B2" s="1">
        <v>11.7</v>
      </c>
      <c r="C2" s="15">
        <v>10.199999999999999</v>
      </c>
      <c r="G2" s="7">
        <f>(D21 - $D$18)^2 * B21</f>
        <v>42.573444444444448</v>
      </c>
      <c r="H2" s="13">
        <f>(A2 - $D$21)^2</f>
        <v>7.3983999999999988</v>
      </c>
      <c r="J2" s="3">
        <f>SUM(G2:G4)</f>
        <v>65.871293040292429</v>
      </c>
      <c r="K2" s="3">
        <f>SUM(H2:H31)</f>
        <v>60.44237362637363</v>
      </c>
      <c r="M2" s="2">
        <v>1</v>
      </c>
      <c r="N2" s="12">
        <v>-1</v>
      </c>
      <c r="O2" s="6">
        <v>0</v>
      </c>
    </row>
    <row r="3" spans="1:18" x14ac:dyDescent="0.3">
      <c r="A3" s="13">
        <v>7.3</v>
      </c>
      <c r="B3" s="1">
        <v>12.2</v>
      </c>
      <c r="C3" s="15">
        <v>12</v>
      </c>
      <c r="G3" s="7">
        <f>(D22 - $D$18)^2 * B22</f>
        <v>20.781847008546748</v>
      </c>
      <c r="H3" s="13">
        <f>(A3 - $D$21)^2</f>
        <v>6.4000000000000116E-3</v>
      </c>
      <c r="M3" s="7">
        <v>1</v>
      </c>
      <c r="N3" s="13">
        <v>0</v>
      </c>
      <c r="O3" s="8">
        <v>-1</v>
      </c>
    </row>
    <row r="4" spans="1:18" x14ac:dyDescent="0.3">
      <c r="A4" s="13">
        <v>5.6</v>
      </c>
      <c r="B4" s="1">
        <v>11.8</v>
      </c>
      <c r="C4" s="15">
        <v>8.8000000000000007</v>
      </c>
      <c r="G4" s="9">
        <f>(D23 - $D$18)^2 * B23</f>
        <v>2.5160015873012278</v>
      </c>
      <c r="H4" s="13">
        <f>(A4 - $D$21)^2</f>
        <v>3.168400000000001</v>
      </c>
      <c r="J4" s="3" t="s">
        <v>14</v>
      </c>
      <c r="K4" s="3">
        <f>(J2 / 2) / (K2 / (30 - 3))</f>
        <v>14.712566742347855</v>
      </c>
      <c r="L4" s="18"/>
      <c r="M4" s="7">
        <v>0</v>
      </c>
      <c r="N4" s="13">
        <v>1</v>
      </c>
      <c r="O4" s="8">
        <v>-1</v>
      </c>
    </row>
    <row r="5" spans="1:18" x14ac:dyDescent="0.3">
      <c r="A5" s="13">
        <v>6.2</v>
      </c>
      <c r="B5" s="1">
        <v>7.8</v>
      </c>
      <c r="C5" s="15">
        <v>8.6999999999999993</v>
      </c>
      <c r="G5" t="s">
        <v>10</v>
      </c>
      <c r="H5" s="13">
        <f>(A5 - $D$21)^2</f>
        <v>1.3923999999999994</v>
      </c>
      <c r="J5" s="3" t="s">
        <v>15</v>
      </c>
      <c r="K5" s="3">
        <f>_xlfn.F.INV.RT(0.05, 2, 27)</f>
        <v>3.3541308285291991</v>
      </c>
      <c r="L5" s="24" t="s">
        <v>28</v>
      </c>
      <c r="M5" s="9">
        <v>0.5</v>
      </c>
      <c r="N5" s="14">
        <v>-1</v>
      </c>
      <c r="O5" s="11">
        <v>0.5</v>
      </c>
    </row>
    <row r="6" spans="1:18" x14ac:dyDescent="0.3">
      <c r="A6" s="13">
        <v>8.4</v>
      </c>
      <c r="B6" s="1">
        <v>8.9</v>
      </c>
      <c r="C6" s="15">
        <v>10.5</v>
      </c>
      <c r="H6" s="13">
        <f>(A6 - $D$21)^2</f>
        <v>1.0404000000000009</v>
      </c>
    </row>
    <row r="7" spans="1:18" x14ac:dyDescent="0.3">
      <c r="A7" s="13">
        <v>8.1</v>
      </c>
      <c r="B7" s="1">
        <v>9.9</v>
      </c>
      <c r="C7" s="15">
        <v>11</v>
      </c>
      <c r="H7" s="13">
        <f>(A7 - $D$21)^2</f>
        <v>0.51839999999999964</v>
      </c>
      <c r="M7" s="2">
        <f>M2 *A$15</f>
        <v>7.38</v>
      </c>
      <c r="N7" s="5">
        <f>N2 *B$15</f>
        <v>-10.7076923076923</v>
      </c>
      <c r="O7" s="6">
        <f>O2 *C$15</f>
        <v>0</v>
      </c>
      <c r="Q7" s="2" t="s">
        <v>19</v>
      </c>
      <c r="R7" s="12">
        <f xml:space="preserve"> SUM(M7:O7)</f>
        <v>-3.3276923076923</v>
      </c>
    </row>
    <row r="8" spans="1:18" x14ac:dyDescent="0.3">
      <c r="A8" s="13">
        <v>8</v>
      </c>
      <c r="B8" s="1">
        <v>12.4</v>
      </c>
      <c r="C8" s="15">
        <v>9.1</v>
      </c>
      <c r="H8" s="13">
        <f>(A8 - $D$21)^2</f>
        <v>0.38440000000000013</v>
      </c>
      <c r="M8" s="7">
        <f>M3 *A$15</f>
        <v>7.38</v>
      </c>
      <c r="N8" s="18">
        <f>N3 *B$15</f>
        <v>0</v>
      </c>
      <c r="O8" s="8">
        <f>O3 *C$15</f>
        <v>-10.0428571428571</v>
      </c>
      <c r="Q8" s="7" t="s">
        <v>20</v>
      </c>
      <c r="R8" s="13">
        <f xml:space="preserve"> SUM(M8:O8)</f>
        <v>-2.6628571428571002</v>
      </c>
    </row>
    <row r="9" spans="1:18" x14ac:dyDescent="0.3">
      <c r="A9" s="13">
        <v>7.6</v>
      </c>
      <c r="B9" s="1">
        <v>11</v>
      </c>
      <c r="C9" s="13"/>
      <c r="H9" s="13">
        <f>(A9 - $D$21)^2</f>
        <v>4.8399999999999888E-2</v>
      </c>
      <c r="M9" s="7">
        <f>M4 *A$15</f>
        <v>0</v>
      </c>
      <c r="N9" s="18">
        <f>N4 *B$15</f>
        <v>10.7076923076923</v>
      </c>
      <c r="O9" s="8">
        <f>O4 *C$15</f>
        <v>-10.0428571428571</v>
      </c>
      <c r="Q9" s="7" t="s">
        <v>21</v>
      </c>
      <c r="R9" s="13">
        <f xml:space="preserve"> SUM(M9:O9)</f>
        <v>0.66483516483519978</v>
      </c>
    </row>
    <row r="10" spans="1:18" x14ac:dyDescent="0.3">
      <c r="A10" s="13">
        <v>5.3</v>
      </c>
      <c r="B10" s="1">
        <v>10.3</v>
      </c>
      <c r="C10" s="13"/>
      <c r="H10" s="13">
        <f>(A10 - $D$21)^2</f>
        <v>4.3264000000000005</v>
      </c>
      <c r="M10" s="9">
        <f>M5 *A$15</f>
        <v>3.69</v>
      </c>
      <c r="N10" s="19">
        <f>N5 *B$15</f>
        <v>-10.7076923076923</v>
      </c>
      <c r="O10" s="11">
        <f>O5 *C$15</f>
        <v>5.02142857142855</v>
      </c>
      <c r="Q10" s="9" t="s">
        <v>22</v>
      </c>
      <c r="R10" s="14">
        <f xml:space="preserve"> SUM(M10:O10)</f>
        <v>-1.9962637362637503</v>
      </c>
    </row>
    <row r="11" spans="1:18" x14ac:dyDescent="0.3">
      <c r="A11" s="13">
        <v>7.2</v>
      </c>
      <c r="B11" s="1">
        <v>13.8</v>
      </c>
      <c r="C11" s="13"/>
      <c r="H11" s="13">
        <f>(A11 - $D$21)^2</f>
        <v>3.2399999999999901E-2</v>
      </c>
    </row>
    <row r="12" spans="1:18" x14ac:dyDescent="0.3">
      <c r="A12" s="13"/>
      <c r="B12" s="1">
        <v>10.5</v>
      </c>
      <c r="C12" s="13"/>
      <c r="H12" s="13">
        <f>(B2 - $D$22)^2</f>
        <v>0.9846745562130319</v>
      </c>
      <c r="M12" s="2">
        <f xml:space="preserve"> M2 ^2 / A$16</f>
        <v>0.1</v>
      </c>
      <c r="N12" s="5">
        <f xml:space="preserve"> N2 ^2 / B$16</f>
        <v>7.6923076923076927E-2</v>
      </c>
      <c r="O12" s="6">
        <f xml:space="preserve"> O2 ^2 / C$16</f>
        <v>0</v>
      </c>
      <c r="Q12" s="2" t="s">
        <v>23</v>
      </c>
      <c r="R12" s="12">
        <f xml:space="preserve"> SQRT($K$2 / 27 * SUM(M12:O12))</f>
        <v>0.62933388413677227</v>
      </c>
    </row>
    <row r="13" spans="1:18" x14ac:dyDescent="0.3">
      <c r="A13" s="13"/>
      <c r="B13" s="1">
        <v>9.8000000000000007</v>
      </c>
      <c r="C13" s="13"/>
      <c r="H13" s="13">
        <f>(B3 - $D$22)^2</f>
        <v>2.2269822485207316</v>
      </c>
      <c r="M13" s="7">
        <f xml:space="preserve"> M3 ^2 / A$16</f>
        <v>0.1</v>
      </c>
      <c r="N13" s="18">
        <f xml:space="preserve"> N3 ^2 / B$16</f>
        <v>0</v>
      </c>
      <c r="O13" s="8">
        <f xml:space="preserve"> O3 ^2 / C$16</f>
        <v>0.14285714285714285</v>
      </c>
      <c r="Q13" s="7" t="s">
        <v>24</v>
      </c>
      <c r="R13" s="13">
        <f xml:space="preserve"> SQRT($K$2 / 27 * SUM(M13:O13))</f>
        <v>0.73733409097823799</v>
      </c>
    </row>
    <row r="14" spans="1:18" x14ac:dyDescent="0.3">
      <c r="A14" s="14"/>
      <c r="B14" s="10">
        <v>9.1</v>
      </c>
      <c r="C14" s="14"/>
      <c r="H14" s="13">
        <f>(B4 - $D$22)^2</f>
        <v>1.1931360946745748</v>
      </c>
      <c r="M14" s="7">
        <f xml:space="preserve"> M4 ^2 / A$16</f>
        <v>0</v>
      </c>
      <c r="N14" s="18">
        <f xml:space="preserve"> N4 ^2 / B$16</f>
        <v>7.6923076923076927E-2</v>
      </c>
      <c r="O14" s="8">
        <f xml:space="preserve"> O4 ^2 / C$16</f>
        <v>0.14285714285714285</v>
      </c>
      <c r="Q14" s="7" t="s">
        <v>25</v>
      </c>
      <c r="R14" s="13">
        <f xml:space="preserve"> SQRT($K$2 / 27 * SUM(M14:O14))</f>
        <v>0.70142812412968925</v>
      </c>
    </row>
    <row r="15" spans="1:18" x14ac:dyDescent="0.3">
      <c r="A15" s="20">
        <v>7.38</v>
      </c>
      <c r="B15" s="20">
        <v>10.7076923076923</v>
      </c>
      <c r="C15" s="20">
        <v>10.0428571428571</v>
      </c>
      <c r="H15" s="13">
        <f>(B5 - $D$22)^2</f>
        <v>8.4546745562129733</v>
      </c>
      <c r="M15" s="9">
        <f xml:space="preserve"> M5 ^2 / A$16</f>
        <v>2.5000000000000001E-2</v>
      </c>
      <c r="N15" s="19">
        <f xml:space="preserve"> N5 ^2 / B$16</f>
        <v>7.6923076923076927E-2</v>
      </c>
      <c r="O15" s="11">
        <f xml:space="preserve"> O5 ^2 / C$16</f>
        <v>3.5714285714285712E-2</v>
      </c>
      <c r="Q15" s="9" t="s">
        <v>26</v>
      </c>
      <c r="R15" s="14">
        <f xml:space="preserve"> SQRT($K$2 / 27 * SUM(M15:O15))</f>
        <v>0.55508187242217644</v>
      </c>
    </row>
    <row r="16" spans="1:18" x14ac:dyDescent="0.3">
      <c r="A16" s="3">
        <v>10</v>
      </c>
      <c r="B16" s="3">
        <v>13</v>
      </c>
      <c r="C16" s="3">
        <v>7</v>
      </c>
      <c r="H16" s="13">
        <f>(B6 - $D$22)^2</f>
        <v>3.2677514792899114</v>
      </c>
    </row>
    <row r="17" spans="1:16" x14ac:dyDescent="0.3">
      <c r="H17" s="13">
        <f>(B7 - $D$22)^2</f>
        <v>0.65236686390531218</v>
      </c>
      <c r="M17" s="21" t="s">
        <v>27</v>
      </c>
      <c r="N17" s="22"/>
      <c r="O17" s="23"/>
    </row>
    <row r="18" spans="1:16" x14ac:dyDescent="0.3">
      <c r="A18" s="25" t="s">
        <v>8</v>
      </c>
      <c r="B18" s="26"/>
      <c r="C18" s="27"/>
      <c r="D18" s="28">
        <f>SUM(C21:C23) / SUM(B21:B23)</f>
        <v>9.4433333333333334</v>
      </c>
      <c r="H18" s="13">
        <f>(B8 - $D$22)^2</f>
        <v>2.8639053254438149</v>
      </c>
      <c r="M18" s="2">
        <v>1</v>
      </c>
      <c r="N18" s="12">
        <f>R7 - R12 * SQRT( 2 * $K$5)</f>
        <v>-4.9576867076937097</v>
      </c>
      <c r="O18" s="6">
        <f>R7 + R12 * SQRT( 2 * $K$5)</f>
        <v>-1.6976979076908905</v>
      </c>
      <c r="P18" s="24" t="s">
        <v>28</v>
      </c>
    </row>
    <row r="19" spans="1:16" x14ac:dyDescent="0.3">
      <c r="H19" s="13">
        <f>(B9 - $D$22)^2</f>
        <v>8.5443786982253106E-2</v>
      </c>
      <c r="M19" s="7">
        <v>2</v>
      </c>
      <c r="N19" s="13">
        <f>R8 - R13 * SQRT( 2 * $K$5)</f>
        <v>-4.5725754490200989</v>
      </c>
      <c r="O19" s="8">
        <f>R8 + R13 * SQRT( 2 * $K$5)</f>
        <v>-0.75313883669410142</v>
      </c>
      <c r="P19" s="24" t="s">
        <v>28</v>
      </c>
    </row>
    <row r="20" spans="1:16" x14ac:dyDescent="0.3">
      <c r="A20" s="29" t="s">
        <v>0</v>
      </c>
      <c r="B20" s="30" t="s">
        <v>1</v>
      </c>
      <c r="C20" s="30" t="s">
        <v>2</v>
      </c>
      <c r="D20" s="30" t="s">
        <v>3</v>
      </c>
      <c r="E20" s="31" t="s">
        <v>4</v>
      </c>
      <c r="H20" s="13">
        <f>(B10 - $D$22)^2</f>
        <v>0.16621301775147232</v>
      </c>
      <c r="M20" s="7">
        <v>3</v>
      </c>
      <c r="N20" s="13">
        <f>R9 - R14 * SQRT( 2 * $K$5)</f>
        <v>-1.1518855666460404</v>
      </c>
      <c r="O20" s="8">
        <f>R9 + R14 * SQRT( 2 * $K$5)</f>
        <v>2.4815558963164399</v>
      </c>
      <c r="P20" s="24" t="s">
        <v>29</v>
      </c>
    </row>
    <row r="21" spans="1:16" x14ac:dyDescent="0.3">
      <c r="A21" s="32" t="s">
        <v>5</v>
      </c>
      <c r="B21" s="4">
        <v>10</v>
      </c>
      <c r="C21" s="4">
        <v>73.800000000000011</v>
      </c>
      <c r="D21" s="4">
        <v>7.38</v>
      </c>
      <c r="E21" s="33">
        <v>2.0351111111110893</v>
      </c>
      <c r="H21" s="13">
        <f>(B11 - $D$22)^2</f>
        <v>9.5623668639053783</v>
      </c>
      <c r="M21" s="9">
        <v>4</v>
      </c>
      <c r="N21" s="14">
        <f>R10 - R15 * SQRT( 2 * $K$5)</f>
        <v>-3.4339431086870054</v>
      </c>
      <c r="O21" s="11">
        <f>R10 + R15 * SQRT( 2 * $K$5)</f>
        <v>-0.55858436384049504</v>
      </c>
      <c r="P21" s="24" t="s">
        <v>28</v>
      </c>
    </row>
    <row r="22" spans="1:16" x14ac:dyDescent="0.3">
      <c r="A22" s="32" t="s">
        <v>6</v>
      </c>
      <c r="B22" s="4">
        <v>13</v>
      </c>
      <c r="C22" s="4">
        <v>139.19999999999999</v>
      </c>
      <c r="D22" s="4">
        <v>10.7076923076923</v>
      </c>
      <c r="E22" s="33">
        <v>2.7424358974359202</v>
      </c>
      <c r="H22" s="13">
        <f>(B12 - $D$22)^2</f>
        <v>4.3136094674552955E-2</v>
      </c>
    </row>
    <row r="23" spans="1:16" x14ac:dyDescent="0.3">
      <c r="A23" s="34" t="s">
        <v>7</v>
      </c>
      <c r="B23" s="35">
        <v>7</v>
      </c>
      <c r="C23" s="35">
        <v>70.3</v>
      </c>
      <c r="D23" s="35">
        <v>10.0428571428571</v>
      </c>
      <c r="E23" s="36">
        <v>1.5361904761905028</v>
      </c>
      <c r="H23" s="13">
        <f>(B13 - $D$22)^2</f>
        <v>0.82390532544377149</v>
      </c>
    </row>
    <row r="24" spans="1:16" x14ac:dyDescent="0.3">
      <c r="H24" s="13">
        <f>(B14 - $D$22)^2</f>
        <v>2.5846745562129936</v>
      </c>
    </row>
    <row r="25" spans="1:16" x14ac:dyDescent="0.3">
      <c r="H25" s="13">
        <f>(C2 - $D$23)^2</f>
        <v>2.4693877551033631E-2</v>
      </c>
    </row>
    <row r="26" spans="1:16" x14ac:dyDescent="0.3">
      <c r="H26" s="13">
        <f>(C3 - $D$23)^2</f>
        <v>3.8304081632654734</v>
      </c>
    </row>
    <row r="27" spans="1:16" x14ac:dyDescent="0.3">
      <c r="H27" s="13">
        <f>(C4 - $D$23)^2</f>
        <v>1.5446938775509123</v>
      </c>
    </row>
    <row r="28" spans="1:16" x14ac:dyDescent="0.3">
      <c r="H28" s="13">
        <f>(C5 - $D$23)^2</f>
        <v>1.803265306122336</v>
      </c>
    </row>
    <row r="29" spans="1:16" x14ac:dyDescent="0.3">
      <c r="H29" s="13">
        <f>(C6 - $D$23)^2</f>
        <v>0.20897959183677381</v>
      </c>
    </row>
    <row r="30" spans="1:16" x14ac:dyDescent="0.3">
      <c r="H30" s="13">
        <f>(C7 - $D$23)^2</f>
        <v>0.91612244897967376</v>
      </c>
    </row>
    <row r="31" spans="1:16" x14ac:dyDescent="0.3">
      <c r="H31" s="14">
        <f>(C8 - $D$23)^2</f>
        <v>0.88897959183665465</v>
      </c>
    </row>
  </sheetData>
  <mergeCells count="2">
    <mergeCell ref="A18:C18"/>
    <mergeCell ref="M17:O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2022-01-16T18:04:06Z</dcterms:created>
  <dcterms:modified xsi:type="dcterms:W3CDTF">2022-01-17T19:43:39Z</dcterms:modified>
</cp:coreProperties>
</file>