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UT STID\ProjetS2\Gestion\"/>
    </mc:Choice>
  </mc:AlternateContent>
  <bookViews>
    <workbookView xWindow="0" yWindow="0" windowWidth="11490" windowHeight="4545"/>
  </bookViews>
  <sheets>
    <sheet name="Sprint 1" sheetId="1" r:id="rId1"/>
    <sheet name="Sprint 2" sheetId="2" r:id="rId2"/>
    <sheet name="Sprint 3" sheetId="3" r:id="rId3"/>
    <sheet name="Sprint 4" sheetId="4" r:id="rId4"/>
  </sheets>
  <calcPr calcId="162913"/>
</workbook>
</file>

<file path=xl/calcChain.xml><?xml version="1.0" encoding="utf-8"?>
<calcChain xmlns="http://schemas.openxmlformats.org/spreadsheetml/2006/main">
  <c r="E9" i="1" l="1"/>
  <c r="A5" i="1"/>
  <c r="A6" i="1"/>
  <c r="A7" i="1"/>
  <c r="A8" i="1"/>
  <c r="A4" i="1"/>
  <c r="E26" i="4"/>
  <c r="D26" i="4"/>
  <c r="C26" i="4"/>
  <c r="F26" i="4" s="1"/>
  <c r="B2" i="4" s="1"/>
  <c r="B3" i="4" s="1"/>
  <c r="B4" i="4" s="1"/>
  <c r="B26" i="4"/>
  <c r="F25" i="4"/>
  <c r="F24" i="4"/>
  <c r="F23" i="4"/>
  <c r="F22" i="4"/>
  <c r="F21" i="4"/>
  <c r="F20" i="4"/>
  <c r="F19" i="4"/>
  <c r="F18" i="4"/>
  <c r="F17" i="4"/>
  <c r="F16" i="4"/>
  <c r="F15" i="4"/>
  <c r="M22" i="3"/>
  <c r="L22" i="3"/>
  <c r="K22" i="3"/>
  <c r="J22" i="3"/>
  <c r="I22" i="3"/>
  <c r="H22" i="3"/>
  <c r="N22" i="3" s="1"/>
  <c r="C4" i="3" s="1"/>
  <c r="E11" i="3"/>
  <c r="A10" i="3"/>
  <c r="A9" i="3"/>
  <c r="A8" i="3"/>
  <c r="A7" i="3"/>
  <c r="B6" i="3"/>
  <c r="B7" i="3" s="1"/>
  <c r="B8" i="3" s="1"/>
  <c r="B9" i="3" s="1"/>
  <c r="B10" i="3" s="1"/>
  <c r="B11" i="3" s="1"/>
  <c r="A6" i="3"/>
  <c r="D5" i="3"/>
  <c r="A5" i="3"/>
  <c r="A4" i="3"/>
  <c r="M28" i="2"/>
  <c r="L28" i="2"/>
  <c r="K28" i="2"/>
  <c r="J28" i="2"/>
  <c r="I28" i="2"/>
  <c r="H28" i="2"/>
  <c r="O28" i="2" s="1"/>
  <c r="C4" i="2" s="1"/>
  <c r="E14" i="2"/>
  <c r="A13" i="2"/>
  <c r="A12" i="2"/>
  <c r="A11" i="2"/>
  <c r="A10" i="2"/>
  <c r="A9" i="2"/>
  <c r="B8" i="2"/>
  <c r="B9" i="2" s="1"/>
  <c r="B10" i="2" s="1"/>
  <c r="B11" i="2" s="1"/>
  <c r="A8" i="2"/>
  <c r="B7" i="2"/>
  <c r="A7" i="2"/>
  <c r="B6" i="2"/>
  <c r="A6" i="2"/>
  <c r="A5" i="2"/>
  <c r="A4" i="2"/>
  <c r="L22" i="1"/>
  <c r="K22" i="1"/>
  <c r="J22" i="1"/>
  <c r="I22" i="1"/>
  <c r="H22" i="1"/>
  <c r="B6" i="1"/>
  <c r="B7" i="1" s="1"/>
  <c r="B8" i="1" s="1"/>
  <c r="N22" i="1" l="1"/>
  <c r="C4" i="1" s="1"/>
  <c r="C5" i="1" s="1"/>
  <c r="C6" i="1" s="1"/>
  <c r="C7" i="1" s="1"/>
  <c r="C8" i="1" s="1"/>
  <c r="C9" i="1" s="1"/>
  <c r="F4" i="3"/>
  <c r="C5" i="3"/>
  <c r="C6" i="3" s="1"/>
  <c r="F5" i="3"/>
  <c r="B6" i="4"/>
  <c r="B7" i="4" s="1"/>
  <c r="B8" i="4" s="1"/>
  <c r="B9" i="4" s="1"/>
  <c r="B10" i="4" s="1"/>
  <c r="B11" i="4" s="1"/>
  <c r="B12" i="4" s="1"/>
  <c r="B5" i="4"/>
  <c r="C5" i="2"/>
  <c r="F4" i="2"/>
  <c r="F4" i="1" l="1"/>
  <c r="F5" i="2"/>
  <c r="C6" i="2"/>
  <c r="C7" i="3"/>
  <c r="F6" i="3"/>
  <c r="F5" i="1"/>
  <c r="F6" i="1" l="1"/>
  <c r="F7" i="3"/>
  <c r="C8" i="3"/>
  <c r="C7" i="2"/>
  <c r="F6" i="2"/>
  <c r="C8" i="2" l="1"/>
  <c r="F7" i="2"/>
  <c r="C9" i="3"/>
  <c r="F8" i="3"/>
  <c r="F7" i="1"/>
  <c r="F8" i="1" l="1"/>
  <c r="C10" i="3"/>
  <c r="F9" i="3"/>
  <c r="F8" i="2"/>
  <c r="C9" i="2"/>
  <c r="C10" i="2" l="1"/>
  <c r="F9" i="2"/>
  <c r="F10" i="3"/>
  <c r="C11" i="3"/>
  <c r="F9" i="1" l="1"/>
  <c r="C11" i="2"/>
  <c r="F10" i="2"/>
  <c r="F11" i="2" l="1"/>
  <c r="C12" i="2"/>
  <c r="C13" i="2" l="1"/>
  <c r="F12" i="2"/>
  <c r="C14" i="2" l="1"/>
  <c r="F13" i="2"/>
</calcChain>
</file>

<file path=xl/sharedStrings.xml><?xml version="1.0" encoding="utf-8"?>
<sst xmlns="http://schemas.openxmlformats.org/spreadsheetml/2006/main" count="105" uniqueCount="59">
  <si>
    <t>Objectifs</t>
  </si>
  <si>
    <t>Jour</t>
  </si>
  <si>
    <t>RAF théorique</t>
  </si>
  <si>
    <t>RAF réel</t>
  </si>
  <si>
    <t>Avancée</t>
  </si>
  <si>
    <t>Ecart</t>
  </si>
  <si>
    <t>Disponibilités</t>
  </si>
  <si>
    <t>NPG</t>
  </si>
  <si>
    <t>RB</t>
  </si>
  <si>
    <t>CB</t>
  </si>
  <si>
    <t>TS</t>
  </si>
  <si>
    <t>SB</t>
  </si>
  <si>
    <t>MO</t>
  </si>
  <si>
    <t>lundi</t>
  </si>
  <si>
    <t>mardi</t>
  </si>
  <si>
    <t>mercredi</t>
  </si>
  <si>
    <t>jeudi</t>
  </si>
  <si>
    <t>vendredi</t>
  </si>
  <si>
    <t>TOTAL</t>
  </si>
  <si>
    <t>vendredi midi</t>
  </si>
  <si>
    <t>Revue &amp; Rétro Sprint 2 : 3h</t>
  </si>
  <si>
    <t>mardi midi</t>
  </si>
  <si>
    <t>Revue &amp; Rétro Sprint 2 : 1,5h</t>
  </si>
  <si>
    <t>Temps dispo</t>
  </si>
  <si>
    <t>Temps restant</t>
  </si>
  <si>
    <t>Remarques</t>
  </si>
  <si>
    <t>Lundi 05</t>
  </si>
  <si>
    <t>Mardi 06</t>
  </si>
  <si>
    <t>Redimension des tâches suite à l'état des lieux du code existant de CLB et BR et priorisation des tâches</t>
  </si>
  <si>
    <t>Mercredi 07</t>
  </si>
  <si>
    <t>Jeudi 08</t>
  </si>
  <si>
    <t>Vendredi 09</t>
  </si>
  <si>
    <t>Lundi 12</t>
  </si>
  <si>
    <t>Recettage et ajout d'éléments dans le sprint (Tâche BO Formateur)</t>
  </si>
  <si>
    <t>Mardi 13</t>
  </si>
  <si>
    <t>Ajouts des modifs vues résultats dans le sprint</t>
  </si>
  <si>
    <t>Mercredi 14</t>
  </si>
  <si>
    <t>Affinage des tâches Vues résultats</t>
  </si>
  <si>
    <t>Jeudi 15</t>
  </si>
  <si>
    <t>Modifs Bdd nécéssaires à la réalisation de la tâche Vues résultats intégrées dans le sprint</t>
  </si>
  <si>
    <t>Vendredi 16</t>
  </si>
  <si>
    <t>Gain de temps sur la tâche API</t>
  </si>
  <si>
    <t>Lundi 17</t>
  </si>
  <si>
    <t>BR</t>
  </si>
  <si>
    <t>CLB</t>
  </si>
  <si>
    <t>MN</t>
  </si>
  <si>
    <t>Total</t>
  </si>
  <si>
    <t>SOMME</t>
  </si>
  <si>
    <t>Romain Durand</t>
  </si>
  <si>
    <t>Reihane Barbouch</t>
  </si>
  <si>
    <t>Romain Bienayme</t>
  </si>
  <si>
    <t>Lilian Charroud</t>
  </si>
  <si>
    <t>Cyril Becu</t>
  </si>
  <si>
    <t>lundi 07/06</t>
  </si>
  <si>
    <t>vendredi 11/06</t>
  </si>
  <si>
    <t>Weekend 12-13/06</t>
  </si>
  <si>
    <t>lundi 14/06</t>
  </si>
  <si>
    <t>vendredi 18/06</t>
  </si>
  <si>
    <t>Revue du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</si>
</sst>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7">
    <font>
      <sz val="10"/>
      <color rgb="FF000000"/>
      <name val="Arial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&quot;Arial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/>
    <xf numFmtId="0" fontId="3" fillId="0" borderId="9" xfId="0" applyFont="1" applyBorder="1" applyAlignment="1"/>
    <xf numFmtId="0" fontId="2" fillId="0" borderId="10" xfId="0" applyFont="1" applyBorder="1" applyAlignment="1"/>
    <xf numFmtId="0" fontId="3" fillId="0" borderId="11" xfId="0" applyFont="1" applyBorder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2" fillId="0" borderId="12" xfId="0" applyFont="1" applyBorder="1" applyAlignment="1"/>
    <xf numFmtId="0" fontId="2" fillId="0" borderId="5" xfId="0" applyFont="1" applyBorder="1" applyAlignment="1">
      <alignment horizontal="right"/>
    </xf>
    <xf numFmtId="0" fontId="3" fillId="0" borderId="5" xfId="0" applyFont="1" applyBorder="1" applyAlignment="1"/>
    <xf numFmtId="0" fontId="3" fillId="0" borderId="6" xfId="0" applyFont="1" applyBorder="1" applyAlignment="1"/>
    <xf numFmtId="0" fontId="3" fillId="2" borderId="0" xfId="0" applyFont="1" applyFill="1" applyAlignment="1"/>
    <xf numFmtId="0" fontId="2" fillId="0" borderId="5" xfId="0" applyFont="1" applyBorder="1" applyAlignment="1"/>
    <xf numFmtId="0" fontId="2" fillId="2" borderId="5" xfId="0" applyFont="1" applyFill="1" applyBorder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5" fillId="0" borderId="13" xfId="0" applyFont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5" fillId="0" borderId="13" xfId="0" applyFont="1" applyBorder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2" borderId="8" xfId="0" applyFont="1" applyFill="1" applyBorder="1" applyAlignment="1"/>
    <xf numFmtId="0" fontId="3" fillId="2" borderId="8" xfId="0" applyFont="1" applyFill="1" applyBorder="1" applyAlignment="1"/>
    <xf numFmtId="0" fontId="2" fillId="2" borderId="0" xfId="0" applyFont="1" applyFill="1" applyAlignment="1"/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/>
    <xf numFmtId="0" fontId="4" fillId="0" borderId="0" xfId="0" applyFont="1" applyAlignment="1"/>
    <xf numFmtId="0" fontId="4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13" xfId="0" applyFont="1" applyBorder="1" applyAlignment="1"/>
    <xf numFmtId="0" fontId="4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164" fontId="2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5" fillId="0" borderId="1" xfId="0" applyFont="1" applyBorder="1" applyAlignment="1"/>
    <xf numFmtId="0" fontId="4" fillId="2" borderId="14" xfId="0" applyFont="1" applyFill="1" applyBorder="1" applyAlignment="1"/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/>
    <xf numFmtId="0" fontId="2" fillId="0" borderId="23" xfId="0" applyFont="1" applyBorder="1" applyAlignment="1">
      <alignment horizontal="right"/>
    </xf>
    <xf numFmtId="0" fontId="2" fillId="0" borderId="24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2" fillId="0" borderId="15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1'!$C$3</c:f>
              <c:strCache>
                <c:ptCount val="1"/>
                <c:pt idx="0">
                  <c:v>RAF théorique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1'!$C$4:$C$9</c:f>
              <c:numCache>
                <c:formatCode>General</c:formatCode>
                <c:ptCount val="6"/>
                <c:pt idx="0">
                  <c:v>90.5</c:v>
                </c:pt>
                <c:pt idx="1">
                  <c:v>70.5</c:v>
                </c:pt>
                <c:pt idx="2">
                  <c:v>50.5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C53-8B00-B1638EFB7BF3}"/>
            </c:ext>
          </c:extLst>
        </c:ser>
        <c:ser>
          <c:idx val="1"/>
          <c:order val="1"/>
          <c:tx>
            <c:strRef>
              <c:f>'Sprint 1'!$D$3</c:f>
              <c:strCache>
                <c:ptCount val="1"/>
                <c:pt idx="0">
                  <c:v>RAF réel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1'!$D$4:$D$9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C53-8B00-B1638EFB7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028177"/>
        <c:axId val="1036175443"/>
      </c:lineChart>
      <c:catAx>
        <c:axId val="2130028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36175443"/>
        <c:crosses val="autoZero"/>
        <c:auto val="1"/>
        <c:lblAlgn val="ctr"/>
        <c:lblOffset val="100"/>
        <c:noMultiLvlLbl val="1"/>
      </c:catAx>
      <c:valAx>
        <c:axId val="1036175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13002817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2'!$C$3</c:f>
              <c:strCache>
                <c:ptCount val="1"/>
                <c:pt idx="0">
                  <c:v>RAF théorique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2'!$C$4:$C$18</c:f>
              <c:numCache>
                <c:formatCode>General</c:formatCode>
                <c:ptCount val="15"/>
                <c:pt idx="0">
                  <c:v>176.5</c:v>
                </c:pt>
                <c:pt idx="1">
                  <c:v>160</c:v>
                </c:pt>
                <c:pt idx="2">
                  <c:v>148.5</c:v>
                </c:pt>
                <c:pt idx="3">
                  <c:v>131.5</c:v>
                </c:pt>
                <c:pt idx="4">
                  <c:v>114.5</c:v>
                </c:pt>
                <c:pt idx="5">
                  <c:v>96.5</c:v>
                </c:pt>
                <c:pt idx="6">
                  <c:v>79.5</c:v>
                </c:pt>
                <c:pt idx="7">
                  <c:v>64.5</c:v>
                </c:pt>
                <c:pt idx="8">
                  <c:v>42.5</c:v>
                </c:pt>
                <c:pt idx="9">
                  <c:v>27.5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B-45E2-BD1A-CBA3BC5D6BD8}"/>
            </c:ext>
          </c:extLst>
        </c:ser>
        <c:ser>
          <c:idx val="1"/>
          <c:order val="1"/>
          <c:tx>
            <c:strRef>
              <c:f>'Sprint 2'!$D$3</c:f>
              <c:strCache>
                <c:ptCount val="1"/>
                <c:pt idx="0">
                  <c:v>RAF réel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2'!$D$4:$D$18</c:f>
              <c:numCache>
                <c:formatCode>General</c:formatCode>
                <c:ptCount val="15"/>
                <c:pt idx="0">
                  <c:v>179</c:v>
                </c:pt>
                <c:pt idx="1">
                  <c:v>171</c:v>
                </c:pt>
                <c:pt idx="2">
                  <c:v>168</c:v>
                </c:pt>
                <c:pt idx="3">
                  <c:v>151</c:v>
                </c:pt>
                <c:pt idx="4">
                  <c:v>143</c:v>
                </c:pt>
                <c:pt idx="5">
                  <c:v>122</c:v>
                </c:pt>
                <c:pt idx="6">
                  <c:v>97</c:v>
                </c:pt>
                <c:pt idx="7">
                  <c:v>70</c:v>
                </c:pt>
                <c:pt idx="8">
                  <c:v>61</c:v>
                </c:pt>
                <c:pt idx="9">
                  <c:v>43.5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B-45E2-BD1A-CBA3BC5D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609213"/>
        <c:axId val="1301055412"/>
      </c:lineChart>
      <c:catAx>
        <c:axId val="1056609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301055412"/>
        <c:crosses val="autoZero"/>
        <c:auto val="1"/>
        <c:lblAlgn val="ctr"/>
        <c:lblOffset val="100"/>
        <c:noMultiLvlLbl val="1"/>
      </c:catAx>
      <c:valAx>
        <c:axId val="1301055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5660921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3'!$C$3</c:f>
              <c:strCache>
                <c:ptCount val="1"/>
                <c:pt idx="0">
                  <c:v>RAF théorique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'Sprint 3'!$C$4:$C$15</c:f>
              <c:numCache>
                <c:formatCode>General</c:formatCode>
                <c:ptCount val="12"/>
                <c:pt idx="0">
                  <c:v>90</c:v>
                </c:pt>
                <c:pt idx="1">
                  <c:v>72</c:v>
                </c:pt>
                <c:pt idx="2">
                  <c:v>58.5</c:v>
                </c:pt>
                <c:pt idx="3">
                  <c:v>43</c:v>
                </c:pt>
                <c:pt idx="4">
                  <c:v>43</c:v>
                </c:pt>
                <c:pt idx="5">
                  <c:v>37.5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D-4356-8B26-D75D8E6DA198}"/>
            </c:ext>
          </c:extLst>
        </c:ser>
        <c:ser>
          <c:idx val="1"/>
          <c:order val="1"/>
          <c:tx>
            <c:strRef>
              <c:f>'Sprint 3'!$D$3</c:f>
              <c:strCache>
                <c:ptCount val="1"/>
                <c:pt idx="0">
                  <c:v>RAF réel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'Sprint 3'!$D$4:$D$15</c:f>
              <c:numCache>
                <c:formatCode>General</c:formatCode>
                <c:ptCount val="12"/>
                <c:pt idx="0">
                  <c:v>74</c:v>
                </c:pt>
                <c:pt idx="1">
                  <c:v>62</c:v>
                </c:pt>
                <c:pt idx="2">
                  <c:v>50</c:v>
                </c:pt>
                <c:pt idx="3">
                  <c:v>48</c:v>
                </c:pt>
                <c:pt idx="4">
                  <c:v>46</c:v>
                </c:pt>
                <c:pt idx="5">
                  <c:v>50</c:v>
                </c:pt>
                <c:pt idx="6">
                  <c:v>25</c:v>
                </c:pt>
                <c:pt idx="7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356-8B26-D75D8E6D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78322"/>
        <c:axId val="212396039"/>
      </c:lineChart>
      <c:catAx>
        <c:axId val="63157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212396039"/>
        <c:crosses val="autoZero"/>
        <c:auto val="1"/>
        <c:lblAlgn val="ctr"/>
        <c:lblOffset val="100"/>
        <c:noMultiLvlLbl val="1"/>
      </c:catAx>
      <c:valAx>
        <c:axId val="21239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63157832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4'!$B$1</c:f>
              <c:strCache>
                <c:ptCount val="1"/>
                <c:pt idx="0">
                  <c:v>Temps dispo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'Sprint 4'!$A$2:$A$12</c:f>
              <c:strCache>
                <c:ptCount val="11"/>
                <c:pt idx="0">
                  <c:v>Lundi 05</c:v>
                </c:pt>
                <c:pt idx="1">
                  <c:v>Mardi 06</c:v>
                </c:pt>
                <c:pt idx="2">
                  <c:v>Mercredi 07</c:v>
                </c:pt>
                <c:pt idx="3">
                  <c:v>Jeudi 08</c:v>
                </c:pt>
                <c:pt idx="4">
                  <c:v>Vendredi 09</c:v>
                </c:pt>
                <c:pt idx="5">
                  <c:v>Lundi 12</c:v>
                </c:pt>
                <c:pt idx="6">
                  <c:v>Mardi 13</c:v>
                </c:pt>
                <c:pt idx="7">
                  <c:v>Mercredi 14</c:v>
                </c:pt>
                <c:pt idx="8">
                  <c:v>Jeudi 15</c:v>
                </c:pt>
                <c:pt idx="9">
                  <c:v>Vendredi 16</c:v>
                </c:pt>
                <c:pt idx="10">
                  <c:v>Lundi 17</c:v>
                </c:pt>
              </c:strCache>
            </c:strRef>
          </c:cat>
          <c:val>
            <c:numRef>
              <c:f>'Sprint 4'!$B$2:$B$12</c:f>
              <c:numCache>
                <c:formatCode>General</c:formatCode>
                <c:ptCount val="11"/>
                <c:pt idx="0">
                  <c:v>101.5</c:v>
                </c:pt>
                <c:pt idx="1">
                  <c:v>87.5</c:v>
                </c:pt>
                <c:pt idx="2">
                  <c:v>87.5</c:v>
                </c:pt>
                <c:pt idx="3">
                  <c:v>81</c:v>
                </c:pt>
                <c:pt idx="4">
                  <c:v>81</c:v>
                </c:pt>
                <c:pt idx="5">
                  <c:v>65</c:v>
                </c:pt>
                <c:pt idx="6">
                  <c:v>55</c:v>
                </c:pt>
                <c:pt idx="7">
                  <c:v>47</c:v>
                </c:pt>
                <c:pt idx="8">
                  <c:v>38.5</c:v>
                </c:pt>
                <c:pt idx="9">
                  <c:v>31</c:v>
                </c:pt>
                <c:pt idx="10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533-BDA4-3ABFA4FB8A02}"/>
            </c:ext>
          </c:extLst>
        </c:ser>
        <c:ser>
          <c:idx val="1"/>
          <c:order val="1"/>
          <c:tx>
            <c:strRef>
              <c:f>'Sprint 4'!$C$1</c:f>
              <c:strCache>
                <c:ptCount val="1"/>
                <c:pt idx="0">
                  <c:v>Temps restant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'Sprint 4'!$A$2:$A$12</c:f>
              <c:strCache>
                <c:ptCount val="11"/>
                <c:pt idx="0">
                  <c:v>Lundi 05</c:v>
                </c:pt>
                <c:pt idx="1">
                  <c:v>Mardi 06</c:v>
                </c:pt>
                <c:pt idx="2">
                  <c:v>Mercredi 07</c:v>
                </c:pt>
                <c:pt idx="3">
                  <c:v>Jeudi 08</c:v>
                </c:pt>
                <c:pt idx="4">
                  <c:v>Vendredi 09</c:v>
                </c:pt>
                <c:pt idx="5">
                  <c:v>Lundi 12</c:v>
                </c:pt>
                <c:pt idx="6">
                  <c:v>Mardi 13</c:v>
                </c:pt>
                <c:pt idx="7">
                  <c:v>Mercredi 14</c:v>
                </c:pt>
                <c:pt idx="8">
                  <c:v>Jeudi 15</c:v>
                </c:pt>
                <c:pt idx="9">
                  <c:v>Vendredi 16</c:v>
                </c:pt>
                <c:pt idx="10">
                  <c:v>Lundi 17</c:v>
                </c:pt>
              </c:strCache>
            </c:strRef>
          </c:cat>
          <c:val>
            <c:numRef>
              <c:f>'Sprint 4'!$C$2:$C$12</c:f>
              <c:numCache>
                <c:formatCode>General</c:formatCode>
                <c:ptCount val="11"/>
                <c:pt idx="0">
                  <c:v>81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41</c:v>
                </c:pt>
                <c:pt idx="5">
                  <c:v>47</c:v>
                </c:pt>
                <c:pt idx="6">
                  <c:v>46</c:v>
                </c:pt>
                <c:pt idx="7">
                  <c:v>33</c:v>
                </c:pt>
                <c:pt idx="8">
                  <c:v>33</c:v>
                </c:pt>
                <c:pt idx="9">
                  <c:v>21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9-4533-BDA4-3ABFA4FB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203596"/>
        <c:axId val="1720517209"/>
      </c:lineChart>
      <c:catAx>
        <c:axId val="1141203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20517209"/>
        <c:crosses val="autoZero"/>
        <c:auto val="1"/>
        <c:lblAlgn val="ctr"/>
        <c:lblOffset val="100"/>
        <c:noMultiLvlLbl val="1"/>
      </c:catAx>
      <c:valAx>
        <c:axId val="1720517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1412035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9</xdr:row>
      <xdr:rowOff>133350</xdr:rowOff>
    </xdr:from>
    <xdr:ext cx="6048375" cy="3752850"/>
    <xdr:graphicFrame macro="">
      <xdr:nvGraphicFramePr>
        <xdr:cNvPr id="2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19</xdr:row>
      <xdr:rowOff>123825</xdr:rowOff>
    </xdr:from>
    <xdr:ext cx="5410200" cy="3352800"/>
    <xdr:graphicFrame macro=""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11</xdr:row>
      <xdr:rowOff>161925</xdr:rowOff>
    </xdr:from>
    <xdr:ext cx="5486400" cy="3390900"/>
    <xdr:graphicFrame macro=""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0</xdr:row>
      <xdr:rowOff>47625</xdr:rowOff>
    </xdr:from>
    <xdr:ext cx="5715000" cy="3533775"/>
    <xdr:graphicFrame macro=""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8"/>
  <sheetViews>
    <sheetView tabSelected="1" workbookViewId="0">
      <selection activeCell="I25" sqref="I25"/>
    </sheetView>
  </sheetViews>
  <sheetFormatPr baseColWidth="10" defaultColWidth="14.42578125" defaultRowHeight="15.75" customHeight="1"/>
  <cols>
    <col min="1" max="1" width="20.28515625" customWidth="1"/>
    <col min="7" max="7" width="16.7109375" bestFit="1" customWidth="1"/>
  </cols>
  <sheetData>
    <row r="1" spans="1:13">
      <c r="A1" s="57" t="s">
        <v>0</v>
      </c>
      <c r="B1" s="58"/>
      <c r="C1" s="58"/>
      <c r="D1" s="58"/>
      <c r="E1" s="58"/>
      <c r="M1" s="1"/>
    </row>
    <row r="2" spans="1:13" ht="15.75" customHeight="1">
      <c r="M2" s="1"/>
    </row>
    <row r="3" spans="1:13" ht="15.7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H3" s="20"/>
      <c r="M3" s="1"/>
    </row>
    <row r="4" spans="1:13" ht="15.75" customHeight="1">
      <c r="A4" s="5" t="str">
        <f>G16</f>
        <v>lundi 07/06</v>
      </c>
      <c r="B4" s="6">
        <v>1</v>
      </c>
      <c r="C4" s="1">
        <f>N22</f>
        <v>90.5</v>
      </c>
      <c r="D4" s="1"/>
      <c r="E4" s="7"/>
      <c r="F4">
        <f t="shared" ref="F4:F9" si="0">D4-C4</f>
        <v>-90.5</v>
      </c>
      <c r="M4" s="1"/>
    </row>
    <row r="5" spans="1:13" ht="15.75" customHeight="1">
      <c r="A5" s="46" t="str">
        <f t="shared" ref="A5:A8" si="1">G17</f>
        <v>vendredi 11/06</v>
      </c>
      <c r="B5" s="6">
        <v>2</v>
      </c>
      <c r="C5" s="6">
        <f>C4-SUM(H16:L16)</f>
        <v>70.5</v>
      </c>
      <c r="D5" s="1"/>
      <c r="E5" s="7"/>
      <c r="F5">
        <f t="shared" si="0"/>
        <v>-70.5</v>
      </c>
      <c r="M5" s="1"/>
    </row>
    <row r="6" spans="1:13" ht="15.75" customHeight="1">
      <c r="A6" s="46" t="str">
        <f t="shared" si="1"/>
        <v>Weekend 12-13/06</v>
      </c>
      <c r="B6" s="6">
        <f t="shared" ref="B6:B8" si="2">B5+1</f>
        <v>3</v>
      </c>
      <c r="C6" s="6">
        <f>C5-SUM(H17:L17)</f>
        <v>50.5</v>
      </c>
      <c r="D6" s="1"/>
      <c r="E6" s="7"/>
      <c r="F6">
        <f t="shared" si="0"/>
        <v>-50.5</v>
      </c>
      <c r="M6" s="1"/>
    </row>
    <row r="7" spans="1:13" ht="15.75" customHeight="1">
      <c r="A7" s="46" t="str">
        <f t="shared" si="1"/>
        <v>lundi 14/06</v>
      </c>
      <c r="B7" s="6">
        <f t="shared" si="2"/>
        <v>4</v>
      </c>
      <c r="C7" s="6">
        <f>C6-SUM(H18:L18)</f>
        <v>40</v>
      </c>
      <c r="D7" s="1"/>
      <c r="E7" s="7"/>
      <c r="F7">
        <f t="shared" si="0"/>
        <v>-40</v>
      </c>
      <c r="M7" s="1"/>
    </row>
    <row r="8" spans="1:13" ht="15.75" customHeight="1">
      <c r="A8" s="46" t="str">
        <f t="shared" si="1"/>
        <v>vendredi 18/06</v>
      </c>
      <c r="B8" s="6">
        <f t="shared" si="2"/>
        <v>5</v>
      </c>
      <c r="C8" s="6">
        <f>C7-SUM(H19:L19)</f>
        <v>20</v>
      </c>
      <c r="D8" s="1"/>
      <c r="E8" s="7"/>
      <c r="F8">
        <f t="shared" si="0"/>
        <v>-20</v>
      </c>
      <c r="M8" s="1"/>
    </row>
    <row r="9" spans="1:13" ht="15.75" customHeight="1">
      <c r="A9" s="5"/>
      <c r="B9" s="6"/>
      <c r="C9" s="6">
        <f>C8-SUM(H20:L20)</f>
        <v>0</v>
      </c>
      <c r="D9" s="1"/>
      <c r="E9" s="7" t="e">
        <f>1-D9/D4</f>
        <v>#DIV/0!</v>
      </c>
      <c r="F9">
        <f t="shared" si="0"/>
        <v>0</v>
      </c>
      <c r="M9" s="1"/>
    </row>
    <row r="10" spans="1:13" ht="15.75" customHeight="1">
      <c r="A10" s="5"/>
      <c r="B10" s="6"/>
      <c r="C10" s="6"/>
      <c r="D10" s="1"/>
      <c r="E10" s="7"/>
      <c r="M10" s="1"/>
    </row>
    <row r="11" spans="1:13" ht="15.75" customHeight="1">
      <c r="A11" s="5"/>
      <c r="B11" s="1"/>
      <c r="C11" s="6"/>
      <c r="D11" s="1"/>
      <c r="E11" s="7"/>
      <c r="M11" s="1"/>
    </row>
    <row r="12" spans="1:13" ht="15.75" customHeight="1">
      <c r="A12" s="5"/>
      <c r="B12" s="1"/>
      <c r="C12" s="6"/>
      <c r="D12" s="1"/>
      <c r="E12" s="7"/>
      <c r="M12" s="1"/>
    </row>
    <row r="13" spans="1:13" ht="12.75">
      <c r="A13" s="5"/>
      <c r="B13" s="1"/>
      <c r="C13" s="6"/>
      <c r="D13" s="1"/>
      <c r="M13" s="1"/>
    </row>
    <row r="14" spans="1:13" ht="12.75">
      <c r="A14" s="5"/>
      <c r="B14" s="1"/>
      <c r="C14" s="6"/>
      <c r="D14" s="1"/>
      <c r="H14" s="73" t="s">
        <v>6</v>
      </c>
      <c r="I14" s="74"/>
      <c r="J14" s="74"/>
      <c r="K14" s="74"/>
      <c r="L14" s="75"/>
      <c r="M14" s="1"/>
    </row>
    <row r="15" spans="1:13" ht="12.75">
      <c r="A15" s="5"/>
      <c r="B15" s="1"/>
      <c r="C15" s="6"/>
      <c r="D15" s="1"/>
      <c r="H15" s="76" t="s">
        <v>48</v>
      </c>
      <c r="I15" s="77" t="s">
        <v>49</v>
      </c>
      <c r="J15" s="77" t="s">
        <v>50</v>
      </c>
      <c r="K15" s="77" t="s">
        <v>51</v>
      </c>
      <c r="L15" s="78" t="s">
        <v>52</v>
      </c>
      <c r="M15" s="1"/>
    </row>
    <row r="16" spans="1:13" ht="12.75">
      <c r="A16" s="5"/>
      <c r="B16" s="1"/>
      <c r="C16" s="6"/>
      <c r="D16" s="1"/>
      <c r="G16" s="79" t="s">
        <v>53</v>
      </c>
      <c r="H16" s="80">
        <v>4</v>
      </c>
      <c r="I16" s="81">
        <v>4</v>
      </c>
      <c r="J16" s="81">
        <v>4</v>
      </c>
      <c r="K16" s="81">
        <v>4</v>
      </c>
      <c r="L16" s="82">
        <v>4</v>
      </c>
    </row>
    <row r="17" spans="1:14" ht="12.75">
      <c r="A17" s="5"/>
      <c r="B17" s="1"/>
      <c r="C17" s="6"/>
      <c r="D17" s="1"/>
      <c r="G17" s="83" t="s">
        <v>54</v>
      </c>
      <c r="H17" s="70">
        <v>4</v>
      </c>
      <c r="I17" s="67">
        <v>4</v>
      </c>
      <c r="J17" s="67">
        <v>4</v>
      </c>
      <c r="K17" s="67">
        <v>4</v>
      </c>
      <c r="L17" s="71">
        <v>4</v>
      </c>
      <c r="M17" s="4"/>
    </row>
    <row r="18" spans="1:14" ht="12.75">
      <c r="A18" s="46"/>
      <c r="B18" s="6"/>
      <c r="C18" s="6"/>
      <c r="D18" s="6"/>
      <c r="G18" s="83" t="s">
        <v>55</v>
      </c>
      <c r="H18" s="70">
        <v>4</v>
      </c>
      <c r="I18" s="67">
        <v>2</v>
      </c>
      <c r="J18" s="67">
        <v>1.5</v>
      </c>
      <c r="K18" s="67">
        <v>1.5</v>
      </c>
      <c r="L18" s="71">
        <v>1.5</v>
      </c>
    </row>
    <row r="19" spans="1:14" ht="12.75">
      <c r="A19" s="18"/>
      <c r="B19" s="19"/>
      <c r="C19" s="6"/>
      <c r="D19" s="1"/>
      <c r="G19" s="83" t="s">
        <v>56</v>
      </c>
      <c r="H19" s="70">
        <v>4</v>
      </c>
      <c r="I19" s="67">
        <v>4</v>
      </c>
      <c r="J19" s="67">
        <v>4</v>
      </c>
      <c r="K19" s="67">
        <v>4</v>
      </c>
      <c r="L19" s="71">
        <v>4</v>
      </c>
      <c r="M19" s="4"/>
    </row>
    <row r="20" spans="1:14" ht="12.75">
      <c r="D20" s="4"/>
      <c r="G20" s="84" t="s">
        <v>57</v>
      </c>
      <c r="H20" s="72">
        <v>4</v>
      </c>
      <c r="I20" s="85">
        <v>4</v>
      </c>
      <c r="J20" s="85">
        <v>4</v>
      </c>
      <c r="K20" s="85">
        <v>4</v>
      </c>
      <c r="L20" s="86">
        <v>4</v>
      </c>
      <c r="M20" s="46" t="s">
        <v>58</v>
      </c>
    </row>
    <row r="21" spans="1:14" ht="12.75">
      <c r="H21" s="28"/>
      <c r="I21" s="30"/>
      <c r="J21" s="29"/>
      <c r="K21" s="29"/>
      <c r="L21" s="29"/>
      <c r="M21" s="4"/>
    </row>
    <row r="22" spans="1:14" ht="12.75">
      <c r="G22" s="68" t="s">
        <v>18</v>
      </c>
      <c r="H22" s="69">
        <f>SUM(H16:H20)</f>
        <v>20</v>
      </c>
      <c r="I22" s="69">
        <f>SUM(I16:I20)</f>
        <v>18</v>
      </c>
      <c r="J22" s="69">
        <f>SUM(J16:J20)</f>
        <v>17.5</v>
      </c>
      <c r="K22" s="69">
        <f>SUM(K16:K20)</f>
        <v>17.5</v>
      </c>
      <c r="L22" s="69">
        <f>SUM(L16:L20)</f>
        <v>17.5</v>
      </c>
      <c r="M22" s="4"/>
      <c r="N22" s="34">
        <f>SUM(H22:L22)</f>
        <v>90.5</v>
      </c>
    </row>
    <row r="23" spans="1:14" ht="12.75">
      <c r="H23" s="4"/>
      <c r="M23" s="4"/>
    </row>
    <row r="24" spans="1:14" ht="12.75">
      <c r="H24" s="4"/>
    </row>
    <row r="25" spans="1:14" ht="12.75">
      <c r="A25" s="2"/>
      <c r="B25" s="6"/>
      <c r="C25" s="6"/>
      <c r="D25" s="6"/>
      <c r="E25" s="2"/>
      <c r="H25" s="4"/>
    </row>
    <row r="26" spans="1:14" ht="12.75">
      <c r="A26" s="2"/>
      <c r="B26" s="6"/>
      <c r="C26" s="6"/>
      <c r="D26" s="6"/>
      <c r="E26" s="2"/>
      <c r="H26" s="4"/>
    </row>
    <row r="27" spans="1:14" ht="12.75">
      <c r="A27" s="2"/>
      <c r="B27" s="6"/>
      <c r="C27" s="6"/>
      <c r="D27" s="6"/>
      <c r="I27" s="4"/>
    </row>
    <row r="28" spans="1:14" ht="12.75"/>
    <row r="29" spans="1:14" ht="12.75"/>
    <row r="30" spans="1:14" ht="12.75"/>
    <row r="31" spans="1:14" ht="12.75">
      <c r="M31" s="4"/>
    </row>
    <row r="32" spans="1:14" ht="12.75"/>
    <row r="33" ht="12.75"/>
    <row r="34" ht="12.75"/>
    <row r="35" ht="12.75"/>
    <row r="36" ht="12.75"/>
    <row r="37" ht="12.75"/>
    <row r="38" ht="12.75"/>
  </sheetData>
  <mergeCells count="2">
    <mergeCell ref="A1:E1"/>
    <mergeCell ref="H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3"/>
  <sheetViews>
    <sheetView workbookViewId="0">
      <selection activeCell="E14" sqref="E14"/>
    </sheetView>
  </sheetViews>
  <sheetFormatPr baseColWidth="10" defaultColWidth="14.42578125" defaultRowHeight="15.75" customHeight="1"/>
  <sheetData>
    <row r="1" spans="1:14">
      <c r="A1" s="57" t="s">
        <v>0</v>
      </c>
      <c r="B1" s="58"/>
      <c r="C1" s="58"/>
      <c r="D1" s="58"/>
      <c r="E1" s="58"/>
    </row>
    <row r="3" spans="1:14" ht="15.7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14" ht="15.75" customHeight="1">
      <c r="A4" s="5" t="str">
        <f t="shared" ref="A4:A13" si="0">G17</f>
        <v>lundi</v>
      </c>
      <c r="B4" s="6">
        <v>1</v>
      </c>
      <c r="C4" s="1">
        <f>O28</f>
        <v>176.5</v>
      </c>
      <c r="D4" s="1">
        <v>179</v>
      </c>
      <c r="E4" s="7"/>
      <c r="F4">
        <f t="shared" ref="F4:F13" si="1">D4-C4</f>
        <v>2.5</v>
      </c>
    </row>
    <row r="5" spans="1:14" ht="15.75" customHeight="1">
      <c r="A5" s="5" t="str">
        <f t="shared" si="0"/>
        <v>mardi</v>
      </c>
      <c r="B5" s="6">
        <v>2</v>
      </c>
      <c r="C5" s="6">
        <f t="shared" ref="C5:C14" si="2">C4-SUM(H17:M17)</f>
        <v>160</v>
      </c>
      <c r="D5" s="1">
        <v>171</v>
      </c>
      <c r="E5" s="7"/>
      <c r="F5">
        <f t="shared" si="1"/>
        <v>11</v>
      </c>
    </row>
    <row r="6" spans="1:14" ht="15.75" customHeight="1">
      <c r="A6" s="5" t="str">
        <f t="shared" si="0"/>
        <v>mercredi</v>
      </c>
      <c r="B6" s="6">
        <f t="shared" ref="B6:B11" si="3">B5+1</f>
        <v>3</v>
      </c>
      <c r="C6" s="6">
        <f t="shared" si="2"/>
        <v>148.5</v>
      </c>
      <c r="D6" s="1">
        <v>168</v>
      </c>
      <c r="E6" s="7"/>
      <c r="F6">
        <f t="shared" si="1"/>
        <v>19.5</v>
      </c>
    </row>
    <row r="7" spans="1:14" ht="15.75" customHeight="1">
      <c r="A7" s="5" t="str">
        <f t="shared" si="0"/>
        <v>jeudi</v>
      </c>
      <c r="B7" s="6">
        <f t="shared" si="3"/>
        <v>4</v>
      </c>
      <c r="C7" s="6">
        <f t="shared" si="2"/>
        <v>131.5</v>
      </c>
      <c r="D7" s="1">
        <v>151</v>
      </c>
      <c r="E7" s="7"/>
      <c r="F7">
        <f t="shared" si="1"/>
        <v>19.5</v>
      </c>
    </row>
    <row r="8" spans="1:14" ht="15.75" customHeight="1">
      <c r="A8" s="5" t="str">
        <f t="shared" si="0"/>
        <v>vendredi</v>
      </c>
      <c r="B8" s="6">
        <f t="shared" si="3"/>
        <v>5</v>
      </c>
      <c r="C8" s="6">
        <f t="shared" si="2"/>
        <v>114.5</v>
      </c>
      <c r="D8" s="1">
        <v>143</v>
      </c>
      <c r="E8" s="7"/>
      <c r="F8">
        <f t="shared" si="1"/>
        <v>28.5</v>
      </c>
    </row>
    <row r="9" spans="1:14" ht="15.75" customHeight="1">
      <c r="A9" s="5" t="str">
        <f t="shared" si="0"/>
        <v>lundi</v>
      </c>
      <c r="B9" s="6">
        <f t="shared" si="3"/>
        <v>6</v>
      </c>
      <c r="C9" s="6">
        <f t="shared" si="2"/>
        <v>96.5</v>
      </c>
      <c r="D9" s="1">
        <v>122</v>
      </c>
      <c r="E9" s="7"/>
      <c r="F9">
        <f t="shared" si="1"/>
        <v>25.5</v>
      </c>
    </row>
    <row r="10" spans="1:14" ht="15.75" customHeight="1">
      <c r="A10" s="5" t="str">
        <f t="shared" si="0"/>
        <v>mardi</v>
      </c>
      <c r="B10" s="6">
        <f t="shared" si="3"/>
        <v>7</v>
      </c>
      <c r="C10" s="6">
        <f t="shared" si="2"/>
        <v>79.5</v>
      </c>
      <c r="D10" s="1">
        <v>97</v>
      </c>
      <c r="E10" s="7"/>
      <c r="F10">
        <f t="shared" si="1"/>
        <v>17.5</v>
      </c>
    </row>
    <row r="11" spans="1:14" ht="15.75" customHeight="1">
      <c r="A11" s="5" t="str">
        <f t="shared" si="0"/>
        <v>mercredi</v>
      </c>
      <c r="B11" s="6">
        <f t="shared" si="3"/>
        <v>8</v>
      </c>
      <c r="C11" s="6">
        <f t="shared" si="2"/>
        <v>64.5</v>
      </c>
      <c r="D11" s="1">
        <v>70</v>
      </c>
      <c r="E11" s="7"/>
      <c r="F11">
        <f t="shared" si="1"/>
        <v>5.5</v>
      </c>
    </row>
    <row r="12" spans="1:14" ht="15.75" customHeight="1">
      <c r="A12" s="5" t="str">
        <f t="shared" si="0"/>
        <v>jeudi</v>
      </c>
      <c r="B12" s="1">
        <v>9</v>
      </c>
      <c r="C12" s="6">
        <f t="shared" si="2"/>
        <v>42.5</v>
      </c>
      <c r="D12" s="1">
        <v>61</v>
      </c>
      <c r="E12" s="7"/>
      <c r="F12">
        <f t="shared" si="1"/>
        <v>18.5</v>
      </c>
    </row>
    <row r="13" spans="1:14" ht="15.75" customHeight="1">
      <c r="A13" s="5" t="str">
        <f t="shared" si="0"/>
        <v>vendredi</v>
      </c>
      <c r="B13" s="1">
        <v>10</v>
      </c>
      <c r="C13" s="6">
        <f t="shared" si="2"/>
        <v>27.5</v>
      </c>
      <c r="D13" s="1">
        <v>43.5</v>
      </c>
      <c r="E13" s="7"/>
      <c r="F13">
        <f t="shared" si="1"/>
        <v>16</v>
      </c>
    </row>
    <row r="14" spans="1:14" ht="12.75">
      <c r="A14" s="18" t="s">
        <v>19</v>
      </c>
      <c r="B14" s="19">
        <v>15</v>
      </c>
      <c r="C14" s="36">
        <f t="shared" si="2"/>
        <v>0</v>
      </c>
      <c r="D14" s="1">
        <v>13</v>
      </c>
      <c r="E14" s="20">
        <f>1-D14/D$4</f>
        <v>0.92737430167597767</v>
      </c>
    </row>
    <row r="15" spans="1:14" ht="12.75">
      <c r="A15" s="5"/>
      <c r="B15" s="1"/>
      <c r="C15" s="6"/>
      <c r="D15" s="1"/>
      <c r="H15" s="59" t="s">
        <v>6</v>
      </c>
      <c r="I15" s="60"/>
      <c r="J15" s="60"/>
      <c r="K15" s="60"/>
      <c r="L15" s="60"/>
      <c r="M15" s="61"/>
      <c r="N15" s="37"/>
    </row>
    <row r="16" spans="1:14" ht="12.75">
      <c r="A16" s="5"/>
      <c r="B16" s="1"/>
      <c r="C16" s="6"/>
      <c r="D16" s="1"/>
      <c r="H16" s="8" t="s">
        <v>7</v>
      </c>
      <c r="I16" s="9" t="s">
        <v>8</v>
      </c>
      <c r="J16" s="9" t="s">
        <v>9</v>
      </c>
      <c r="K16" s="10" t="s">
        <v>10</v>
      </c>
      <c r="L16" s="10" t="s">
        <v>11</v>
      </c>
      <c r="M16" s="11" t="s">
        <v>12</v>
      </c>
    </row>
    <row r="17" spans="1:15" ht="12.75">
      <c r="A17" s="5"/>
      <c r="B17" s="1"/>
      <c r="C17" s="6"/>
      <c r="D17" s="1"/>
      <c r="G17" s="12" t="s">
        <v>13</v>
      </c>
      <c r="H17" s="13">
        <v>0.5</v>
      </c>
      <c r="I17" s="38">
        <v>1</v>
      </c>
      <c r="J17" s="38">
        <v>7</v>
      </c>
      <c r="K17" s="14">
        <v>2</v>
      </c>
      <c r="L17" s="39">
        <v>6</v>
      </c>
      <c r="M17" s="15">
        <v>0</v>
      </c>
      <c r="N17" s="4"/>
    </row>
    <row r="18" spans="1:15" ht="12.75">
      <c r="A18" s="5"/>
      <c r="B18" s="1"/>
      <c r="C18" s="6"/>
      <c r="D18" s="1"/>
      <c r="G18" s="16" t="s">
        <v>14</v>
      </c>
      <c r="H18" s="1">
        <v>0.5</v>
      </c>
      <c r="I18" s="40">
        <v>1</v>
      </c>
      <c r="J18" s="40">
        <v>7</v>
      </c>
      <c r="K18" s="4">
        <v>0</v>
      </c>
      <c r="L18" s="25">
        <v>0</v>
      </c>
      <c r="M18" s="17">
        <v>3</v>
      </c>
      <c r="N18" s="4"/>
    </row>
    <row r="19" spans="1:15" ht="12.75">
      <c r="G19" s="16" t="s">
        <v>15</v>
      </c>
      <c r="H19" s="1">
        <v>0.5</v>
      </c>
      <c r="I19" s="40">
        <v>0</v>
      </c>
      <c r="J19" s="40">
        <v>7</v>
      </c>
      <c r="K19" s="4">
        <v>2</v>
      </c>
      <c r="L19" s="25">
        <v>6</v>
      </c>
      <c r="M19" s="17">
        <v>1.5</v>
      </c>
    </row>
    <row r="20" spans="1:15" ht="12.75">
      <c r="G20" s="16" t="s">
        <v>16</v>
      </c>
      <c r="H20" s="1">
        <v>0.5</v>
      </c>
      <c r="I20" s="40">
        <v>0</v>
      </c>
      <c r="J20" s="40">
        <v>7</v>
      </c>
      <c r="K20" s="4">
        <v>2</v>
      </c>
      <c r="L20" s="25">
        <v>6</v>
      </c>
      <c r="M20" s="17">
        <v>1.5</v>
      </c>
      <c r="N20" s="4"/>
    </row>
    <row r="21" spans="1:15" ht="12.75">
      <c r="G21" s="21" t="s">
        <v>17</v>
      </c>
      <c r="H21" s="22">
        <v>0.5</v>
      </c>
      <c r="I21" s="41">
        <v>1</v>
      </c>
      <c r="J21" s="41">
        <v>7</v>
      </c>
      <c r="K21" s="23">
        <v>2</v>
      </c>
      <c r="L21" s="42">
        <v>6</v>
      </c>
      <c r="M21" s="24">
        <v>1.5</v>
      </c>
      <c r="N21" s="4"/>
    </row>
    <row r="22" spans="1:15" ht="12.75">
      <c r="G22" s="12" t="s">
        <v>13</v>
      </c>
      <c r="H22" s="13">
        <v>0.5</v>
      </c>
      <c r="I22" s="38">
        <v>0</v>
      </c>
      <c r="J22" s="38">
        <v>7</v>
      </c>
      <c r="K22" s="14">
        <v>2</v>
      </c>
      <c r="L22" s="39">
        <v>6</v>
      </c>
      <c r="M22" s="15">
        <v>1.5</v>
      </c>
    </row>
    <row r="23" spans="1:15" ht="12.75">
      <c r="G23" s="16" t="s">
        <v>14</v>
      </c>
      <c r="H23" s="1">
        <v>0.5</v>
      </c>
      <c r="I23" s="40">
        <v>0</v>
      </c>
      <c r="J23" s="40">
        <v>7</v>
      </c>
      <c r="K23" s="4">
        <v>0</v>
      </c>
      <c r="L23" s="25">
        <v>6</v>
      </c>
      <c r="M23" s="17">
        <v>1.5</v>
      </c>
      <c r="N23" s="4"/>
    </row>
    <row r="24" spans="1:15" ht="12.75">
      <c r="G24" s="16" t="s">
        <v>15</v>
      </c>
      <c r="H24" s="1">
        <v>0.5</v>
      </c>
      <c r="I24" s="40">
        <v>0</v>
      </c>
      <c r="J24" s="40">
        <v>7</v>
      </c>
      <c r="K24" s="4">
        <v>7</v>
      </c>
      <c r="L24" s="25">
        <v>6</v>
      </c>
      <c r="M24" s="17">
        <v>1.5</v>
      </c>
      <c r="N24" s="4"/>
    </row>
    <row r="25" spans="1:15" ht="12.75">
      <c r="A25" s="2"/>
      <c r="B25" s="6"/>
      <c r="C25" s="6"/>
      <c r="D25" s="6"/>
      <c r="E25" s="2"/>
      <c r="G25" s="16" t="s">
        <v>16</v>
      </c>
      <c r="H25" s="1">
        <v>0.5</v>
      </c>
      <c r="I25" s="40">
        <v>0</v>
      </c>
      <c r="J25" s="40">
        <v>7</v>
      </c>
      <c r="K25" s="4">
        <v>0</v>
      </c>
      <c r="L25" s="25">
        <v>6</v>
      </c>
      <c r="M25" s="17">
        <v>1.5</v>
      </c>
      <c r="N25" s="4"/>
    </row>
    <row r="26" spans="1:15" ht="12.75">
      <c r="A26" s="2"/>
      <c r="B26" s="6"/>
      <c r="C26" s="6"/>
      <c r="D26" s="6"/>
      <c r="E26" s="2"/>
      <c r="G26" s="21" t="s">
        <v>17</v>
      </c>
      <c r="H26" s="22">
        <v>3</v>
      </c>
      <c r="I26" s="41">
        <v>3</v>
      </c>
      <c r="J26" s="41">
        <v>7</v>
      </c>
      <c r="K26" s="26">
        <v>7</v>
      </c>
      <c r="L26" s="27">
        <v>6</v>
      </c>
      <c r="M26" s="24">
        <v>1.5</v>
      </c>
      <c r="N26" s="4" t="s">
        <v>20</v>
      </c>
    </row>
    <row r="27" spans="1:15" ht="12.75">
      <c r="H27" s="28"/>
      <c r="I27" s="30"/>
      <c r="J27" s="29"/>
      <c r="K27" s="29"/>
      <c r="L27" s="29"/>
    </row>
    <row r="28" spans="1:15" ht="12.75">
      <c r="G28" s="31" t="s">
        <v>18</v>
      </c>
      <c r="H28" s="32">
        <f t="shared" ref="H28:M28" si="4">SUM(H17:H26)</f>
        <v>7.5</v>
      </c>
      <c r="I28" s="32">
        <f t="shared" si="4"/>
        <v>6</v>
      </c>
      <c r="J28" s="32">
        <f t="shared" si="4"/>
        <v>70</v>
      </c>
      <c r="K28" s="32">
        <f t="shared" si="4"/>
        <v>24</v>
      </c>
      <c r="L28" s="32">
        <f t="shared" si="4"/>
        <v>54</v>
      </c>
      <c r="M28" s="33">
        <f t="shared" si="4"/>
        <v>15</v>
      </c>
      <c r="O28" s="34">
        <f>SUM(H28:M28)</f>
        <v>176.5</v>
      </c>
    </row>
    <row r="29" spans="1:15" ht="12.75">
      <c r="H29" s="28"/>
      <c r="I29" s="29"/>
      <c r="J29" s="30"/>
      <c r="K29" s="29"/>
      <c r="L29" s="29"/>
    </row>
    <row r="30" spans="1:15" ht="12.75">
      <c r="H30" s="35"/>
      <c r="I30" s="35"/>
      <c r="J30" s="35"/>
      <c r="K30" s="35"/>
      <c r="L30" s="35"/>
    </row>
    <row r="31" spans="1:15" ht="12.75">
      <c r="H31" s="35"/>
      <c r="I31" s="35"/>
      <c r="J31" s="35"/>
      <c r="K31" s="35"/>
      <c r="L31" s="35"/>
    </row>
    <row r="32" spans="1:15" ht="12.75">
      <c r="H32" s="35"/>
      <c r="I32" s="35"/>
      <c r="J32" s="35"/>
      <c r="K32" s="35"/>
      <c r="L32" s="35"/>
    </row>
    <row r="33" spans="8:12" ht="12.75">
      <c r="H33" s="35"/>
      <c r="I33" s="35"/>
      <c r="J33" s="35"/>
      <c r="K33" s="35"/>
      <c r="L33" s="35"/>
    </row>
  </sheetData>
  <mergeCells count="2">
    <mergeCell ref="A1:E1"/>
    <mergeCell ref="H15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7"/>
  <sheetViews>
    <sheetView workbookViewId="0">
      <selection sqref="A1:E1"/>
    </sheetView>
  </sheetViews>
  <sheetFormatPr baseColWidth="10" defaultColWidth="14.42578125" defaultRowHeight="15.75" customHeight="1"/>
  <sheetData>
    <row r="1" spans="1:14">
      <c r="A1" s="57" t="s">
        <v>0</v>
      </c>
      <c r="B1" s="58"/>
      <c r="C1" s="58"/>
      <c r="D1" s="58"/>
      <c r="E1" s="58"/>
    </row>
    <row r="3" spans="1:14" ht="15.7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14" ht="15.75" customHeight="1">
      <c r="A4" s="5" t="str">
        <f t="shared" ref="A4:A10" si="0">G14</f>
        <v>lundi</v>
      </c>
      <c r="B4" s="6">
        <v>1</v>
      </c>
      <c r="C4" s="1">
        <f>N22</f>
        <v>90</v>
      </c>
      <c r="D4" s="1">
        <v>74</v>
      </c>
      <c r="E4" s="7"/>
      <c r="F4">
        <f t="shared" ref="F4:F10" si="1">D4-C4</f>
        <v>-16</v>
      </c>
    </row>
    <row r="5" spans="1:14" ht="15.75" customHeight="1">
      <c r="A5" s="5" t="str">
        <f t="shared" si="0"/>
        <v>mardi</v>
      </c>
      <c r="B5" s="6">
        <v>2</v>
      </c>
      <c r="C5" s="6">
        <f t="shared" ref="C5:C11" si="2">C4-SUM(H14:M14)</f>
        <v>72</v>
      </c>
      <c r="D5" s="1">
        <f>(74-50)/2+50</f>
        <v>62</v>
      </c>
      <c r="E5" s="7"/>
      <c r="F5">
        <f t="shared" si="1"/>
        <v>-10</v>
      </c>
    </row>
    <row r="6" spans="1:14" ht="15.75" customHeight="1">
      <c r="A6" s="5" t="str">
        <f t="shared" si="0"/>
        <v>mercredi</v>
      </c>
      <c r="B6" s="6">
        <f t="shared" ref="B6:B11" si="3">B5+1</f>
        <v>3</v>
      </c>
      <c r="C6" s="6">
        <f t="shared" si="2"/>
        <v>58.5</v>
      </c>
      <c r="D6" s="1">
        <v>50</v>
      </c>
      <c r="E6" s="7"/>
      <c r="F6">
        <f t="shared" si="1"/>
        <v>-8.5</v>
      </c>
    </row>
    <row r="7" spans="1:14" ht="15.75" customHeight="1">
      <c r="A7" s="5" t="str">
        <f t="shared" si="0"/>
        <v>jeudi</v>
      </c>
      <c r="B7" s="6">
        <f t="shared" si="3"/>
        <v>4</v>
      </c>
      <c r="C7" s="6">
        <f t="shared" si="2"/>
        <v>43</v>
      </c>
      <c r="D7" s="1">
        <v>48</v>
      </c>
      <c r="E7" s="7"/>
      <c r="F7">
        <f t="shared" si="1"/>
        <v>5</v>
      </c>
    </row>
    <row r="8" spans="1:14" ht="15.75" customHeight="1">
      <c r="A8" s="5" t="str">
        <f t="shared" si="0"/>
        <v>vendredi</v>
      </c>
      <c r="B8" s="6">
        <f t="shared" si="3"/>
        <v>5</v>
      </c>
      <c r="C8" s="6">
        <f t="shared" si="2"/>
        <v>43</v>
      </c>
      <c r="D8" s="1">
        <v>46</v>
      </c>
      <c r="E8" s="7"/>
      <c r="F8">
        <f t="shared" si="1"/>
        <v>3</v>
      </c>
    </row>
    <row r="9" spans="1:14" ht="15.75" customHeight="1">
      <c r="A9" s="5" t="str">
        <f t="shared" si="0"/>
        <v>lundi</v>
      </c>
      <c r="B9" s="6">
        <f t="shared" si="3"/>
        <v>6</v>
      </c>
      <c r="C9" s="6">
        <f t="shared" si="2"/>
        <v>37.5</v>
      </c>
      <c r="D9" s="1">
        <v>50</v>
      </c>
      <c r="E9" s="7"/>
      <c r="F9">
        <f t="shared" si="1"/>
        <v>12.5</v>
      </c>
    </row>
    <row r="10" spans="1:14" ht="15.75" customHeight="1">
      <c r="A10" s="5" t="str">
        <f t="shared" si="0"/>
        <v>mardi</v>
      </c>
      <c r="B10" s="6">
        <f t="shared" si="3"/>
        <v>7</v>
      </c>
      <c r="C10" s="6">
        <f t="shared" si="2"/>
        <v>20</v>
      </c>
      <c r="D10" s="1">
        <v>25</v>
      </c>
      <c r="E10" s="7"/>
      <c r="F10">
        <f t="shared" si="1"/>
        <v>5</v>
      </c>
    </row>
    <row r="11" spans="1:14" ht="15.75" customHeight="1">
      <c r="A11" s="18" t="s">
        <v>21</v>
      </c>
      <c r="B11" s="36">
        <f t="shared" si="3"/>
        <v>8</v>
      </c>
      <c r="C11" s="6">
        <f t="shared" si="2"/>
        <v>0</v>
      </c>
      <c r="D11" s="1">
        <v>6.5</v>
      </c>
      <c r="E11" s="20">
        <f>1-D11/D$4</f>
        <v>0.91216216216216217</v>
      </c>
    </row>
    <row r="12" spans="1:14" ht="15.75" customHeight="1">
      <c r="A12" s="5"/>
      <c r="B12" s="1"/>
      <c r="C12" s="6"/>
      <c r="D12" s="1"/>
      <c r="H12" s="59" t="s">
        <v>6</v>
      </c>
      <c r="I12" s="60"/>
      <c r="J12" s="60"/>
      <c r="K12" s="60"/>
      <c r="L12" s="60"/>
      <c r="M12" s="61"/>
      <c r="N12" s="37"/>
    </row>
    <row r="13" spans="1:14" ht="15.75" customHeight="1">
      <c r="A13" s="5"/>
      <c r="B13" s="1"/>
      <c r="C13" s="6"/>
      <c r="D13" s="1"/>
      <c r="H13" s="8" t="s">
        <v>7</v>
      </c>
      <c r="I13" s="9" t="s">
        <v>8</v>
      </c>
      <c r="J13" s="9" t="s">
        <v>9</v>
      </c>
      <c r="K13" s="10" t="s">
        <v>10</v>
      </c>
      <c r="L13" s="10" t="s">
        <v>11</v>
      </c>
      <c r="M13" s="11" t="s">
        <v>12</v>
      </c>
    </row>
    <row r="14" spans="1:14" ht="12.75">
      <c r="A14" s="5"/>
      <c r="B14" s="1"/>
      <c r="C14" s="6"/>
      <c r="D14" s="1"/>
      <c r="G14" s="12" t="s">
        <v>13</v>
      </c>
      <c r="H14" s="13">
        <v>2</v>
      </c>
      <c r="I14" s="38">
        <v>2</v>
      </c>
      <c r="J14" s="38">
        <v>7</v>
      </c>
      <c r="K14" s="14">
        <v>4</v>
      </c>
      <c r="L14" s="39">
        <v>3</v>
      </c>
      <c r="M14" s="15">
        <v>0</v>
      </c>
      <c r="N14" s="4"/>
    </row>
    <row r="15" spans="1:14" ht="12.75">
      <c r="A15" s="5"/>
      <c r="B15" s="1"/>
      <c r="C15" s="6"/>
      <c r="D15" s="1"/>
      <c r="G15" s="16" t="s">
        <v>14</v>
      </c>
      <c r="H15" s="1">
        <v>0.5</v>
      </c>
      <c r="I15" s="40">
        <v>0</v>
      </c>
      <c r="J15" s="40">
        <v>7</v>
      </c>
      <c r="K15" s="4">
        <v>0</v>
      </c>
      <c r="L15" s="25">
        <v>6</v>
      </c>
      <c r="M15" s="17">
        <v>0</v>
      </c>
      <c r="N15" s="4"/>
    </row>
    <row r="16" spans="1:14" ht="12.75">
      <c r="G16" s="16" t="s">
        <v>15</v>
      </c>
      <c r="H16" s="1">
        <v>0.5</v>
      </c>
      <c r="I16" s="40">
        <v>0</v>
      </c>
      <c r="J16" s="40">
        <v>7</v>
      </c>
      <c r="K16" s="4">
        <v>2</v>
      </c>
      <c r="L16" s="25">
        <v>6</v>
      </c>
      <c r="M16" s="17">
        <v>0</v>
      </c>
    </row>
    <row r="17" spans="7:14" ht="12.75">
      <c r="G17" s="16" t="s">
        <v>16</v>
      </c>
      <c r="H17" s="1">
        <v>0</v>
      </c>
      <c r="I17" s="40">
        <v>0</v>
      </c>
      <c r="J17" s="40">
        <v>0</v>
      </c>
      <c r="K17" s="4">
        <v>0</v>
      </c>
      <c r="L17" s="25">
        <v>0</v>
      </c>
      <c r="M17" s="17">
        <v>0</v>
      </c>
      <c r="N17" s="4"/>
    </row>
    <row r="18" spans="7:14" ht="12.75">
      <c r="G18" s="16" t="s">
        <v>17</v>
      </c>
      <c r="H18" s="1">
        <v>0.5</v>
      </c>
      <c r="I18" s="40">
        <v>1</v>
      </c>
      <c r="J18" s="40">
        <v>2</v>
      </c>
      <c r="K18" s="4">
        <v>0</v>
      </c>
      <c r="L18" s="25">
        <v>2</v>
      </c>
      <c r="M18" s="17">
        <v>0</v>
      </c>
      <c r="N18" s="4"/>
    </row>
    <row r="19" spans="7:14" ht="12.75">
      <c r="G19" s="16" t="s">
        <v>13</v>
      </c>
      <c r="H19" s="1">
        <v>0.5</v>
      </c>
      <c r="I19" s="40">
        <v>1</v>
      </c>
      <c r="J19" s="40">
        <v>7</v>
      </c>
      <c r="K19" s="4">
        <v>0</v>
      </c>
      <c r="L19" s="25">
        <v>5</v>
      </c>
      <c r="M19" s="17">
        <v>4</v>
      </c>
      <c r="N19" s="4"/>
    </row>
    <row r="20" spans="7:14" ht="12.75">
      <c r="G20" s="21" t="s">
        <v>14</v>
      </c>
      <c r="H20" s="22">
        <v>2</v>
      </c>
      <c r="I20" s="41">
        <v>2</v>
      </c>
      <c r="J20" s="41">
        <v>7</v>
      </c>
      <c r="K20" s="23">
        <v>2</v>
      </c>
      <c r="L20" s="42">
        <v>5</v>
      </c>
      <c r="M20" s="24">
        <v>2</v>
      </c>
      <c r="N20" s="4" t="s">
        <v>22</v>
      </c>
    </row>
    <row r="21" spans="7:14" ht="12.75">
      <c r="H21" s="28"/>
      <c r="I21" s="30"/>
      <c r="J21" s="29"/>
      <c r="K21" s="29"/>
      <c r="L21" s="29"/>
    </row>
    <row r="22" spans="7:14" ht="12.75">
      <c r="G22" s="31" t="s">
        <v>18</v>
      </c>
      <c r="H22" s="32">
        <f t="shared" ref="H22:M22" si="4">SUM(H14:H20)</f>
        <v>6</v>
      </c>
      <c r="I22" s="32">
        <f t="shared" si="4"/>
        <v>6</v>
      </c>
      <c r="J22" s="32">
        <f t="shared" si="4"/>
        <v>37</v>
      </c>
      <c r="K22" s="32">
        <f t="shared" si="4"/>
        <v>8</v>
      </c>
      <c r="L22" s="32">
        <f t="shared" si="4"/>
        <v>27</v>
      </c>
      <c r="M22" s="33">
        <f t="shared" si="4"/>
        <v>6</v>
      </c>
      <c r="N22" s="34">
        <f>SUM(H22:M22)</f>
        <v>90</v>
      </c>
    </row>
    <row r="23" spans="7:14" ht="12.75">
      <c r="H23" s="28"/>
      <c r="I23" s="29"/>
      <c r="J23" s="30"/>
      <c r="K23" s="29"/>
      <c r="L23" s="29"/>
    </row>
    <row r="24" spans="7:14" ht="12.75">
      <c r="H24" s="35"/>
      <c r="I24" s="35"/>
      <c r="J24" s="35"/>
      <c r="K24" s="35"/>
      <c r="L24" s="35"/>
    </row>
    <row r="25" spans="7:14" ht="12.75">
      <c r="H25" s="35"/>
      <c r="I25" s="35"/>
      <c r="J25" s="35"/>
      <c r="K25" s="35"/>
      <c r="L25" s="35"/>
    </row>
    <row r="26" spans="7:14" ht="12.75">
      <c r="H26" s="35"/>
      <c r="I26" s="35"/>
      <c r="J26" s="35"/>
      <c r="K26" s="35"/>
      <c r="L26" s="35"/>
    </row>
    <row r="27" spans="7:14" ht="12.75">
      <c r="H27" s="35"/>
      <c r="I27" s="35"/>
      <c r="J27" s="35"/>
      <c r="K27" s="35"/>
      <c r="L27" s="35"/>
    </row>
  </sheetData>
  <mergeCells count="2">
    <mergeCell ref="A1:E1"/>
    <mergeCell ref="H12:M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8"/>
  <sheetViews>
    <sheetView workbookViewId="0"/>
  </sheetViews>
  <sheetFormatPr baseColWidth="10" defaultColWidth="14.42578125" defaultRowHeight="15.75" customHeight="1"/>
  <sheetData>
    <row r="1" spans="1:10" ht="15.75" customHeight="1">
      <c r="A1" s="43"/>
      <c r="B1" s="43" t="s">
        <v>23</v>
      </c>
      <c r="C1" s="43" t="s">
        <v>24</v>
      </c>
      <c r="D1" s="66" t="s">
        <v>25</v>
      </c>
      <c r="E1" s="60"/>
      <c r="F1" s="61"/>
      <c r="G1" s="44"/>
      <c r="H1" s="44"/>
      <c r="I1" s="44"/>
      <c r="J1" s="44"/>
    </row>
    <row r="2" spans="1:10" ht="15.75" customHeight="1">
      <c r="A2" s="45" t="s">
        <v>26</v>
      </c>
      <c r="B2" s="45">
        <f>F26</f>
        <v>101.5</v>
      </c>
      <c r="C2" s="45">
        <v>81</v>
      </c>
      <c r="D2" s="62"/>
      <c r="E2" s="60"/>
      <c r="F2" s="61"/>
      <c r="G2" s="44"/>
      <c r="H2" s="44"/>
      <c r="I2" s="44"/>
      <c r="J2" s="44"/>
    </row>
    <row r="3" spans="1:10" ht="15.75" customHeight="1">
      <c r="A3" s="45" t="s">
        <v>27</v>
      </c>
      <c r="B3" s="45">
        <f t="shared" ref="B3:B5" si="0">B2-F15</f>
        <v>87.5</v>
      </c>
      <c r="C3" s="45">
        <v>63</v>
      </c>
      <c r="D3" s="62" t="s">
        <v>28</v>
      </c>
      <c r="E3" s="60"/>
      <c r="F3" s="61"/>
      <c r="G3" s="44"/>
      <c r="H3" s="44"/>
      <c r="I3" s="44"/>
      <c r="J3" s="44"/>
    </row>
    <row r="4" spans="1:10" ht="15.75" customHeight="1">
      <c r="A4" s="45" t="s">
        <v>29</v>
      </c>
      <c r="B4" s="45">
        <f t="shared" si="0"/>
        <v>87.5</v>
      </c>
      <c r="C4" s="45">
        <v>63</v>
      </c>
      <c r="D4" s="62"/>
      <c r="E4" s="60"/>
      <c r="F4" s="61"/>
      <c r="G4" s="44"/>
      <c r="H4" s="44"/>
      <c r="I4" s="44"/>
      <c r="J4" s="44"/>
    </row>
    <row r="5" spans="1:10" ht="15.75" customHeight="1">
      <c r="A5" s="45" t="s">
        <v>30</v>
      </c>
      <c r="B5" s="45">
        <f t="shared" si="0"/>
        <v>81</v>
      </c>
      <c r="C5" s="45">
        <v>63</v>
      </c>
      <c r="D5" s="62"/>
      <c r="E5" s="60"/>
      <c r="F5" s="61"/>
      <c r="G5" s="44"/>
      <c r="H5" s="44"/>
      <c r="I5" s="44"/>
      <c r="J5" s="44"/>
    </row>
    <row r="6" spans="1:10" ht="15.75" customHeight="1">
      <c r="A6" s="45" t="s">
        <v>31</v>
      </c>
      <c r="B6" s="45">
        <f>B4-F17</f>
        <v>81</v>
      </c>
      <c r="C6" s="45">
        <v>41</v>
      </c>
      <c r="D6" s="62"/>
      <c r="E6" s="60"/>
      <c r="F6" s="61"/>
      <c r="G6" s="44"/>
      <c r="H6" s="44"/>
      <c r="I6" s="44"/>
      <c r="J6" s="44"/>
    </row>
    <row r="7" spans="1:10" ht="15.75" customHeight="1">
      <c r="A7" s="45" t="s">
        <v>32</v>
      </c>
      <c r="B7" s="45">
        <f t="shared" ref="B7:B12" si="1">B6-F19</f>
        <v>65</v>
      </c>
      <c r="C7" s="45">
        <v>47</v>
      </c>
      <c r="D7" s="62" t="s">
        <v>33</v>
      </c>
      <c r="E7" s="60"/>
      <c r="F7" s="61"/>
      <c r="G7" s="46"/>
      <c r="H7" s="46"/>
      <c r="I7" s="46"/>
      <c r="J7" s="46"/>
    </row>
    <row r="8" spans="1:10" ht="15.75" customHeight="1">
      <c r="A8" s="47" t="s">
        <v>34</v>
      </c>
      <c r="B8" s="45">
        <f t="shared" si="1"/>
        <v>55</v>
      </c>
      <c r="C8" s="45">
        <v>46</v>
      </c>
      <c r="D8" s="62" t="s">
        <v>35</v>
      </c>
      <c r="E8" s="60"/>
      <c r="F8" s="61"/>
      <c r="G8" s="44"/>
      <c r="H8" s="46"/>
      <c r="I8" s="46"/>
      <c r="J8" s="44"/>
    </row>
    <row r="9" spans="1:10" ht="15.75" customHeight="1">
      <c r="A9" s="47" t="s">
        <v>36</v>
      </c>
      <c r="B9" s="45">
        <f t="shared" si="1"/>
        <v>47</v>
      </c>
      <c r="C9" s="45">
        <v>33</v>
      </c>
      <c r="D9" s="62" t="s">
        <v>37</v>
      </c>
      <c r="E9" s="60"/>
      <c r="F9" s="61"/>
      <c r="G9" s="44"/>
      <c r="H9" s="46"/>
      <c r="I9" s="46"/>
      <c r="J9" s="44"/>
    </row>
    <row r="10" spans="1:10" ht="15.75" customHeight="1">
      <c r="A10" s="47" t="s">
        <v>38</v>
      </c>
      <c r="B10" s="45">
        <f t="shared" si="1"/>
        <v>38.5</v>
      </c>
      <c r="C10" s="45">
        <v>33</v>
      </c>
      <c r="D10" s="63" t="s">
        <v>39</v>
      </c>
      <c r="E10" s="64"/>
      <c r="F10" s="65"/>
      <c r="G10" s="44"/>
      <c r="H10" s="46"/>
      <c r="I10" s="46"/>
      <c r="J10" s="44"/>
    </row>
    <row r="11" spans="1:10" ht="15.75" customHeight="1">
      <c r="A11" s="47" t="s">
        <v>40</v>
      </c>
      <c r="B11" s="45">
        <f t="shared" si="1"/>
        <v>31</v>
      </c>
      <c r="C11" s="45">
        <v>21</v>
      </c>
      <c r="D11" s="62" t="s">
        <v>41</v>
      </c>
      <c r="E11" s="60"/>
      <c r="F11" s="61"/>
      <c r="G11" s="44"/>
      <c r="H11" s="46"/>
      <c r="I11" s="46"/>
      <c r="J11" s="44"/>
    </row>
    <row r="12" spans="1:10" ht="15.75" customHeight="1">
      <c r="A12" s="47" t="s">
        <v>42</v>
      </c>
      <c r="B12" s="45">
        <f t="shared" si="1"/>
        <v>26.5</v>
      </c>
      <c r="C12" s="45">
        <v>0</v>
      </c>
      <c r="D12" s="62"/>
      <c r="E12" s="60"/>
      <c r="F12" s="61"/>
    </row>
    <row r="13" spans="1:10" ht="15.75" customHeight="1">
      <c r="A13" s="48"/>
      <c r="B13" s="49"/>
      <c r="C13" s="49"/>
      <c r="D13" s="49"/>
      <c r="E13" s="49"/>
      <c r="F13" s="49"/>
    </row>
    <row r="14" spans="1:10" ht="12.75">
      <c r="A14" s="48"/>
      <c r="B14" s="50" t="s">
        <v>43</v>
      </c>
      <c r="C14" s="50" t="s">
        <v>44</v>
      </c>
      <c r="D14" s="50" t="s">
        <v>45</v>
      </c>
      <c r="E14" s="50" t="s">
        <v>8</v>
      </c>
      <c r="F14" s="50" t="s">
        <v>46</v>
      </c>
    </row>
    <row r="15" spans="1:10" ht="12.75">
      <c r="A15" s="50" t="s">
        <v>26</v>
      </c>
      <c r="B15" s="47">
        <v>5</v>
      </c>
      <c r="C15" s="47">
        <v>5</v>
      </c>
      <c r="D15" s="47">
        <v>2</v>
      </c>
      <c r="E15" s="47">
        <v>2</v>
      </c>
      <c r="F15" s="48">
        <f t="shared" ref="F15:F26" si="2">SUM(B15:E15)</f>
        <v>14</v>
      </c>
    </row>
    <row r="16" spans="1:10" ht="12.75">
      <c r="A16" s="50" t="s">
        <v>27</v>
      </c>
      <c r="B16" s="47">
        <v>0</v>
      </c>
      <c r="C16" s="47">
        <v>0</v>
      </c>
      <c r="D16" s="47">
        <v>0</v>
      </c>
      <c r="E16" s="47">
        <v>0</v>
      </c>
      <c r="F16" s="48">
        <f t="shared" si="2"/>
        <v>0</v>
      </c>
    </row>
    <row r="17" spans="1:10" ht="12.75">
      <c r="A17" s="50" t="s">
        <v>29</v>
      </c>
      <c r="B17" s="47">
        <v>3</v>
      </c>
      <c r="C17" s="47">
        <v>3</v>
      </c>
      <c r="D17" s="47">
        <v>0.5</v>
      </c>
      <c r="E17" s="47">
        <v>0</v>
      </c>
      <c r="F17" s="48">
        <f t="shared" si="2"/>
        <v>6.5</v>
      </c>
    </row>
    <row r="18" spans="1:10" ht="12.75">
      <c r="A18" s="31" t="s">
        <v>30</v>
      </c>
      <c r="B18" s="51">
        <v>7</v>
      </c>
      <c r="C18" s="51">
        <v>7</v>
      </c>
      <c r="D18" s="51">
        <v>0.5</v>
      </c>
      <c r="E18" s="51">
        <v>0.5</v>
      </c>
      <c r="F18" s="48">
        <f t="shared" si="2"/>
        <v>15</v>
      </c>
    </row>
    <row r="19" spans="1:10" ht="12.75">
      <c r="A19" s="50" t="s">
        <v>31</v>
      </c>
      <c r="B19" s="47">
        <v>7</v>
      </c>
      <c r="C19" s="52">
        <v>7</v>
      </c>
      <c r="D19" s="47">
        <v>1</v>
      </c>
      <c r="E19" s="47">
        <v>1</v>
      </c>
      <c r="F19" s="48">
        <f t="shared" si="2"/>
        <v>16</v>
      </c>
    </row>
    <row r="20" spans="1:10" ht="12.75">
      <c r="A20" s="50" t="s">
        <v>32</v>
      </c>
      <c r="B20" s="47">
        <v>0</v>
      </c>
      <c r="C20" s="47">
        <v>7</v>
      </c>
      <c r="D20" s="47">
        <v>1.5</v>
      </c>
      <c r="E20" s="47">
        <v>1.5</v>
      </c>
      <c r="F20" s="48">
        <f t="shared" si="2"/>
        <v>10</v>
      </c>
    </row>
    <row r="21" spans="1:10" ht="12.75">
      <c r="A21" s="50" t="s">
        <v>34</v>
      </c>
      <c r="B21" s="47">
        <v>0</v>
      </c>
      <c r="C21" s="47">
        <v>7</v>
      </c>
      <c r="D21" s="47">
        <v>0.5</v>
      </c>
      <c r="E21" s="47">
        <v>0.5</v>
      </c>
      <c r="F21" s="48">
        <f t="shared" si="2"/>
        <v>8</v>
      </c>
    </row>
    <row r="22" spans="1:10" ht="12.75">
      <c r="A22" s="50" t="s">
        <v>36</v>
      </c>
      <c r="B22" s="47">
        <v>0</v>
      </c>
      <c r="C22" s="47">
        <v>7</v>
      </c>
      <c r="D22" s="47">
        <v>1.5</v>
      </c>
      <c r="E22" s="47">
        <v>0</v>
      </c>
      <c r="F22" s="48">
        <f t="shared" si="2"/>
        <v>8.5</v>
      </c>
    </row>
    <row r="23" spans="1:10" ht="12.75">
      <c r="A23" s="50" t="s">
        <v>38</v>
      </c>
      <c r="B23" s="47">
        <v>0</v>
      </c>
      <c r="C23" s="47">
        <v>7</v>
      </c>
      <c r="D23" s="47">
        <v>0.5</v>
      </c>
      <c r="E23" s="47">
        <v>0</v>
      </c>
      <c r="F23" s="48">
        <f t="shared" si="2"/>
        <v>7.5</v>
      </c>
    </row>
    <row r="24" spans="1:10" ht="12.75">
      <c r="A24" s="50" t="s">
        <v>40</v>
      </c>
      <c r="B24" s="47">
        <v>0</v>
      </c>
      <c r="C24" s="47">
        <v>4</v>
      </c>
      <c r="D24" s="47">
        <v>0.5</v>
      </c>
      <c r="E24" s="47">
        <v>0</v>
      </c>
      <c r="F24" s="48">
        <f t="shared" si="2"/>
        <v>4.5</v>
      </c>
    </row>
    <row r="25" spans="1:10" ht="12.75">
      <c r="A25" s="50" t="s">
        <v>42</v>
      </c>
      <c r="B25" s="47">
        <v>5</v>
      </c>
      <c r="C25" s="47">
        <v>5</v>
      </c>
      <c r="D25" s="47">
        <v>0</v>
      </c>
      <c r="E25" s="47">
        <v>1.5</v>
      </c>
      <c r="F25" s="48">
        <f t="shared" si="2"/>
        <v>11.5</v>
      </c>
    </row>
    <row r="26" spans="1:10" ht="12.75">
      <c r="A26" s="53" t="s">
        <v>47</v>
      </c>
      <c r="B26" s="54">
        <f t="shared" ref="B26:E26" si="3">SUM(B15:B25)</f>
        <v>27</v>
      </c>
      <c r="C26" s="54">
        <f t="shared" si="3"/>
        <v>59</v>
      </c>
      <c r="D26" s="54">
        <f t="shared" si="3"/>
        <v>8.5</v>
      </c>
      <c r="E26" s="54">
        <f t="shared" si="3"/>
        <v>7</v>
      </c>
      <c r="F26" s="55">
        <f t="shared" si="2"/>
        <v>101.5</v>
      </c>
    </row>
    <row r="27" spans="1:10" ht="12.75">
      <c r="A27" s="56"/>
      <c r="B27" s="44"/>
      <c r="C27" s="44"/>
      <c r="D27" s="44"/>
      <c r="E27" s="44"/>
    </row>
    <row r="28" spans="1:10" ht="12.75">
      <c r="A28" s="44"/>
      <c r="B28" s="44"/>
      <c r="C28" s="44"/>
      <c r="D28" s="44"/>
      <c r="E28" s="44"/>
      <c r="F28" s="44"/>
      <c r="G28" s="44"/>
      <c r="H28" s="44"/>
      <c r="I28" s="44"/>
      <c r="J28" s="44"/>
    </row>
  </sheetData>
  <mergeCells count="12">
    <mergeCell ref="D6:F6"/>
    <mergeCell ref="D7:F7"/>
    <mergeCell ref="D1:F1"/>
    <mergeCell ref="D2:F2"/>
    <mergeCell ref="D3:F3"/>
    <mergeCell ref="D4:F4"/>
    <mergeCell ref="D5:F5"/>
    <mergeCell ref="D8:F8"/>
    <mergeCell ref="D9:F9"/>
    <mergeCell ref="D10:F10"/>
    <mergeCell ref="D11:F11"/>
    <mergeCell ref="D12:F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BCE26635FD64EACF7D77267635DD6" ma:contentTypeVersion="2" ma:contentTypeDescription="Crée un document." ma:contentTypeScope="" ma:versionID="d510720bcbaad71d4064309efbd1f0b2">
  <xsd:schema xmlns:xsd="http://www.w3.org/2001/XMLSchema" xmlns:xs="http://www.w3.org/2001/XMLSchema" xmlns:p="http://schemas.microsoft.com/office/2006/metadata/properties" xmlns:ns2="de03dccb-4976-458f-8f7d-dd981b9011ac" targetNamespace="http://schemas.microsoft.com/office/2006/metadata/properties" ma:root="true" ma:fieldsID="7f4a9c28cd844a515bd8a863783e5fa7" ns2:_="">
    <xsd:import namespace="de03dccb-4976-458f-8f7d-dd981b901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3dccb-4976-458f-8f7d-dd981b901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745905-4E5A-47D7-B0F0-7526E797F1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3dccb-4976-458f-8f7d-dd981b901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26679E-0FD3-4499-8752-D553AA35AF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7EC856-B55B-4E4D-BE05-EBDC7337E5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2021-06-02T14:08:47Z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0x010100AFABCE26635FD64EACF7D77267635DD6</vt:lpwstr>
  </property>
</Properties>
</file>