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G:\Python_modules\TDCRPy\TDCRPy\Code\validation\"/>
    </mc:Choice>
  </mc:AlternateContent>
  <xr:revisionPtr revIDLastSave="0" documentId="13_ncr:1_{6FF0E6A2-98FA-4489-B50D-FA1842D09D0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symet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4" i="1" l="1"/>
  <c r="E53" i="1"/>
  <c r="E66" i="1"/>
  <c r="E65" i="1"/>
  <c r="E52" i="1"/>
  <c r="E51" i="1"/>
  <c r="F38" i="1"/>
  <c r="G38" i="1"/>
  <c r="H38" i="1"/>
  <c r="F35" i="1"/>
  <c r="G35" i="1"/>
  <c r="H35" i="1"/>
  <c r="F36" i="1"/>
  <c r="G36" i="1"/>
  <c r="H36" i="1"/>
  <c r="G37" i="1"/>
  <c r="H37" i="1"/>
  <c r="F37" i="1"/>
  <c r="F9" i="1"/>
  <c r="G9" i="1"/>
  <c r="H9" i="1"/>
  <c r="E9" i="1"/>
  <c r="E3" i="1"/>
  <c r="B5" i="1" s="1"/>
  <c r="E24" i="1" s="1"/>
  <c r="E64" i="1" l="1"/>
  <c r="E48" i="1"/>
  <c r="E59" i="1"/>
  <c r="E47" i="1"/>
  <c r="E60" i="1"/>
  <c r="E61" i="1"/>
  <c r="E46" i="1"/>
  <c r="E49" i="1"/>
  <c r="E50" i="1"/>
  <c r="E62" i="1"/>
  <c r="E63" i="1"/>
  <c r="E31" i="1"/>
  <c r="E29" i="1"/>
  <c r="E28" i="1"/>
  <c r="F10" i="1"/>
  <c r="E26" i="1"/>
  <c r="E30" i="1"/>
  <c r="H10" i="1"/>
  <c r="G10" i="1"/>
  <c r="E27" i="1"/>
  <c r="E23" i="1"/>
  <c r="E25" i="1"/>
  <c r="H5" i="1"/>
  <c r="E22" i="1"/>
  <c r="E21" i="1"/>
  <c r="E15" i="1"/>
  <c r="E17" i="1"/>
  <c r="E18" i="1"/>
  <c r="E16" i="1"/>
  <c r="E20" i="1"/>
  <c r="E19" i="1"/>
</calcChain>
</file>

<file path=xl/sharedStrings.xml><?xml version="1.0" encoding="utf-8"?>
<sst xmlns="http://schemas.openxmlformats.org/spreadsheetml/2006/main" count="52" uniqueCount="36">
  <si>
    <t>Reference Co-60 (NIST)</t>
  </si>
  <si>
    <t>TDCR</t>
  </si>
  <si>
    <t>eff</t>
  </si>
  <si>
    <t>T/AB</t>
  </si>
  <si>
    <t>T/BC</t>
  </si>
  <si>
    <t>T/AC</t>
  </si>
  <si>
    <t>N</t>
  </si>
  <si>
    <t>eff (anaytical)</t>
  </si>
  <si>
    <t>error</t>
  </si>
  <si>
    <t>eff (stochastic)</t>
  </si>
  <si>
    <t>time</t>
  </si>
  <si>
    <t>s</t>
  </si>
  <si>
    <t>time /s</t>
  </si>
  <si>
    <t>D</t>
  </si>
  <si>
    <t>s-1 g-1</t>
  </si>
  <si>
    <t>A</t>
  </si>
  <si>
    <t>Bq g-1</t>
  </si>
  <si>
    <t>L</t>
  </si>
  <si>
    <t>LA</t>
  </si>
  <si>
    <t>LB</t>
  </si>
  <si>
    <t>LC</t>
  </si>
  <si>
    <t>L /keV-1</t>
  </si>
  <si>
    <t>LA /keV-1</t>
  </si>
  <si>
    <t>LB /keV-1</t>
  </si>
  <si>
    <t>LC /keV-1</t>
  </si>
  <si>
    <t>u(eff)</t>
  </si>
  <si>
    <t xml:space="preserve"> </t>
  </si>
  <si>
    <t>std</t>
  </si>
  <si>
    <t xml:space="preserve">start </t>
  </si>
  <si>
    <t>l</t>
  </si>
  <si>
    <t>method</t>
  </si>
  <si>
    <t>Golden</t>
  </si>
  <si>
    <t xml:space="preserve">method </t>
  </si>
  <si>
    <t>Nelder-Mead</t>
  </si>
  <si>
    <t xml:space="preserve">Issue </t>
  </si>
  <si>
    <t>dependant of the initial guess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</si>
</sst>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%"/>
    <numFmt numFmtId="165" formatCode="0.0000%"/>
    <numFmt numFmtId="166" formatCode="0.000"/>
    <numFmt numFmtId="167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3" fontId="0" fillId="0" borderId="0" xfId="0" applyNumberFormat="1"/>
    <xf numFmtId="0" fontId="2" fillId="0" borderId="0" xfId="0" applyFont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166" fontId="0" fillId="0" borderId="0" xfId="1" applyNumberFormat="1" applyFont="1"/>
    <xf numFmtId="164" fontId="0" fillId="3" borderId="2" xfId="1" applyNumberFormat="1" applyFont="1" applyFill="1" applyBorder="1"/>
    <xf numFmtId="166" fontId="0" fillId="3" borderId="2" xfId="1" applyNumberFormat="1" applyFont="1" applyFill="1" applyBorder="1"/>
    <xf numFmtId="164" fontId="0" fillId="0" borderId="2" xfId="1" applyNumberFormat="1" applyFont="1" applyBorder="1"/>
    <xf numFmtId="166" fontId="0" fillId="0" borderId="2" xfId="1" applyNumberFormat="1" applyFont="1" applyBorder="1"/>
    <xf numFmtId="10" fontId="2" fillId="0" borderId="0" xfId="1" applyNumberFormat="1" applyFont="1"/>
    <xf numFmtId="167" fontId="0" fillId="0" borderId="0" xfId="0" applyNumberFormat="1"/>
    <xf numFmtId="1" fontId="0" fillId="0" borderId="0" xfId="0" applyNumberFormat="1"/>
    <xf numFmtId="166" fontId="2" fillId="0" borderId="0" xfId="1" applyNumberFormat="1" applyFont="1"/>
    <xf numFmtId="167" fontId="2" fillId="4" borderId="0" xfId="0" applyNumberFormat="1" applyFont="1" applyFill="1"/>
    <xf numFmtId="167" fontId="0" fillId="4" borderId="0" xfId="0" applyNumberFormat="1" applyFill="1"/>
    <xf numFmtId="0" fontId="4" fillId="2" borderId="3" xfId="0" applyFont="1" applyFill="1" applyBorder="1"/>
    <xf numFmtId="0" fontId="4" fillId="2" borderId="4" xfId="0" applyFont="1" applyFill="1" applyBorder="1"/>
    <xf numFmtId="164" fontId="0" fillId="0" borderId="0" xfId="0" applyNumberFormat="1"/>
  </cellXfs>
  <cellStyles count="2">
    <cellStyle name="Normal" xfId="0" builtinId="0"/>
    <cellStyle name="Percent" xfId="1" builtinId="5"/>
  </cellStyles>
  <dxfs count="19">
    <dxf>
      <numFmt numFmtId="164" formatCode="0.000%"/>
    </dxf>
    <dxf>
      <numFmt numFmtId="164" formatCode="0.000%"/>
    </dxf>
    <dxf>
      <numFmt numFmtId="164" formatCode="0.000%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4" formatCode="0.000%"/>
    </dxf>
    <dxf>
      <numFmt numFmtId="164" formatCode="0.000%"/>
    </dxf>
    <dxf>
      <numFmt numFmtId="164" formatCode="0.000%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numFmt numFmtId="164" formatCode="0.000%"/>
    </dxf>
    <dxf>
      <numFmt numFmtId="167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Deviation to KCRV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Asymetry!$E$14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Asymetry!$A$15:$A$31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  <c:pt idx="11">
                  <c:v>6000</c:v>
                </c:pt>
                <c:pt idx="12">
                  <c:v>7000</c:v>
                </c:pt>
                <c:pt idx="13">
                  <c:v>8000</c:v>
                </c:pt>
                <c:pt idx="14">
                  <c:v>9000</c:v>
                </c:pt>
                <c:pt idx="15">
                  <c:v>10000</c:v>
                </c:pt>
                <c:pt idx="16">
                  <c:v>20000</c:v>
                </c:pt>
              </c:numCache>
            </c:numRef>
          </c:xVal>
          <c:yVal>
            <c:numRef>
              <c:f>Asymetry!$E$15:$E$31</c:f>
              <c:numCache>
                <c:formatCode>0.000%</c:formatCode>
                <c:ptCount val="17"/>
                <c:pt idx="0">
                  <c:v>2.6416163810667914E-2</c:v>
                </c:pt>
                <c:pt idx="1">
                  <c:v>2.6416163483098387E-2</c:v>
                </c:pt>
                <c:pt idx="2">
                  <c:v>-5.6670526007296385E-4</c:v>
                </c:pt>
                <c:pt idx="3">
                  <c:v>1.6135144215668751E-2</c:v>
                </c:pt>
                <c:pt idx="4">
                  <c:v>-8.9413432778758795E-3</c:v>
                </c:pt>
                <c:pt idx="5">
                  <c:v>6.8516840734127449E-3</c:v>
                </c:pt>
                <c:pt idx="6">
                  <c:v>4.2605933701305165E-3</c:v>
                </c:pt>
                <c:pt idx="7">
                  <c:v>-2.2656405807452984E-5</c:v>
                </c:pt>
                <c:pt idx="8">
                  <c:v>5.3118909806824099E-3</c:v>
                </c:pt>
                <c:pt idx="9">
                  <c:v>1.1761314621101526E-3</c:v>
                </c:pt>
                <c:pt idx="10">
                  <c:v>3.9496344853693355E-3</c:v>
                </c:pt>
                <c:pt idx="11">
                  <c:v>3.7124786813385047E-3</c:v>
                </c:pt>
                <c:pt idx="12">
                  <c:v>1.3620162056846574E-3</c:v>
                </c:pt>
                <c:pt idx="13">
                  <c:v>5.5541375632182088E-3</c:v>
                </c:pt>
                <c:pt idx="14">
                  <c:v>6.2771832433528019E-5</c:v>
                </c:pt>
                <c:pt idx="15">
                  <c:v>2.7944003959827768E-3</c:v>
                </c:pt>
                <c:pt idx="16">
                  <c:v>1.5983760326867547E-3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42-4BCA-8E71-41EBB9C8451F}"/>
            </c:ext>
          </c:extLst>
        </c:ser>
        <c:ser>
          <c:idx val="1"/>
          <c:order val="1"/>
          <c:tx>
            <c:v>Analytical 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Asymetry!$A$14:$A$31</c:f>
              <c:strCache>
                <c:ptCount val="18"/>
                <c:pt idx="0">
                  <c:v>N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3000</c:v>
                </c:pt>
                <c:pt idx="10">
                  <c:v>4000</c:v>
                </c:pt>
                <c:pt idx="11">
                  <c:v>5000</c:v>
                </c:pt>
                <c:pt idx="12">
                  <c:v>6000</c:v>
                </c:pt>
                <c:pt idx="13">
                  <c:v>7000</c:v>
                </c:pt>
                <c:pt idx="14">
                  <c:v>8000</c:v>
                </c:pt>
                <c:pt idx="15">
                  <c:v>9000</c:v>
                </c:pt>
                <c:pt idx="16">
                  <c:v>10000</c:v>
                </c:pt>
                <c:pt idx="17">
                  <c:v>20000</c:v>
                </c:pt>
              </c:strCache>
            </c:strRef>
          </c:xVal>
          <c:yVal>
            <c:numRef>
              <c:f>Asymetry!$H$5</c:f>
              <c:numCache>
                <c:formatCode>0.0000%</c:formatCode>
                <c:ptCount val="1"/>
                <c:pt idx="0">
                  <c:v>2.615121646295071E-3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A8-48AF-978E-D7B93578E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640944"/>
        <c:axId val="1655651504"/>
      </c:scatterChart>
      <c:valAx>
        <c:axId val="165564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MC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651504"/>
        <c:crosses val="autoZero"/>
        <c:crossBetween val="midCat"/>
      </c:valAx>
      <c:valAx>
        <c:axId val="16556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Deviation to KCRV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64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Free parameters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Global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Asymetry!$A$15:$A$31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  <c:pt idx="11">
                  <c:v>6000</c:v>
                </c:pt>
                <c:pt idx="12">
                  <c:v>7000</c:v>
                </c:pt>
                <c:pt idx="13">
                  <c:v>8000</c:v>
                </c:pt>
                <c:pt idx="14">
                  <c:v>9000</c:v>
                </c:pt>
                <c:pt idx="15">
                  <c:v>10000</c:v>
                </c:pt>
                <c:pt idx="16">
                  <c:v>20000</c:v>
                </c:pt>
              </c:numCache>
            </c:numRef>
          </c:xVal>
          <c:yVal>
            <c:numRef>
              <c:f>Asymetry!$F$15:$F$31</c:f>
              <c:numCache>
                <c:formatCode>0.000</c:formatCode>
                <c:ptCount val="17"/>
                <c:pt idx="0">
                  <c:v>1.3071666916143501</c:v>
                </c:pt>
                <c:pt idx="1">
                  <c:v>1.3209213268092199</c:v>
                </c:pt>
                <c:pt idx="2">
                  <c:v>1.3383330375921301</c:v>
                </c:pt>
                <c:pt idx="3">
                  <c:v>1.3071647456267499</c:v>
                </c:pt>
                <c:pt idx="4">
                  <c:v>1.3030254629629601</c:v>
                </c:pt>
                <c:pt idx="5">
                  <c:v>1.3142096779969401</c:v>
                </c:pt>
                <c:pt idx="6">
                  <c:v>1.3137062757201601</c:v>
                </c:pt>
                <c:pt idx="7">
                  <c:v>1.31956629774305</c:v>
                </c:pt>
                <c:pt idx="8">
                  <c:v>1.3227336272225201</c:v>
                </c:pt>
                <c:pt idx="9">
                  <c:v>1.3278649385894501</c:v>
                </c:pt>
                <c:pt idx="10">
                  <c:v>1.3254062162715099</c:v>
                </c:pt>
                <c:pt idx="11">
                  <c:v>1.32083150655864</c:v>
                </c:pt>
                <c:pt idx="12">
                  <c:v>1.32431181842059</c:v>
                </c:pt>
                <c:pt idx="13">
                  <c:v>1.34982444438751</c:v>
                </c:pt>
                <c:pt idx="14">
                  <c:v>1.2056104252400499</c:v>
                </c:pt>
                <c:pt idx="15">
                  <c:v>1.33391183122806</c:v>
                </c:pt>
                <c:pt idx="16">
                  <c:v>1.2100420899777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19-42D6-94BD-DE210F0C230D}"/>
            </c:ext>
          </c:extLst>
        </c:ser>
        <c:ser>
          <c:idx val="1"/>
          <c:order val="1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Asymetry!$A$15:$A$31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  <c:pt idx="11">
                  <c:v>6000</c:v>
                </c:pt>
                <c:pt idx="12">
                  <c:v>7000</c:v>
                </c:pt>
                <c:pt idx="13">
                  <c:v>8000</c:v>
                </c:pt>
                <c:pt idx="14">
                  <c:v>9000</c:v>
                </c:pt>
                <c:pt idx="15">
                  <c:v>10000</c:v>
                </c:pt>
                <c:pt idx="16">
                  <c:v>20000</c:v>
                </c:pt>
              </c:numCache>
            </c:numRef>
          </c:xVal>
          <c:yVal>
            <c:numRef>
              <c:f>Asymetry!$G$15:$G$31</c:f>
              <c:numCache>
                <c:formatCode>0.000</c:formatCode>
                <c:ptCount val="17"/>
                <c:pt idx="0">
                  <c:v>1.2868519199999999</c:v>
                </c:pt>
                <c:pt idx="1">
                  <c:v>1.3084471200000001</c:v>
                </c:pt>
                <c:pt idx="2">
                  <c:v>1.28764726</c:v>
                </c:pt>
                <c:pt idx="3">
                  <c:v>1.27962274</c:v>
                </c:pt>
                <c:pt idx="4">
                  <c:v>1.2581458299999999</c:v>
                </c:pt>
                <c:pt idx="5">
                  <c:v>1.3452672000000001</c:v>
                </c:pt>
                <c:pt idx="6">
                  <c:v>1.29483796</c:v>
                </c:pt>
                <c:pt idx="7">
                  <c:v>1.3383861800000001</c:v>
                </c:pt>
                <c:pt idx="8">
                  <c:v>1.29720451</c:v>
                </c:pt>
                <c:pt idx="9">
                  <c:v>1.30347038</c:v>
                </c:pt>
                <c:pt idx="10">
                  <c:v>1.3094954299999999</c:v>
                </c:pt>
                <c:pt idx="11">
                  <c:v>1.30214253</c:v>
                </c:pt>
                <c:pt idx="12">
                  <c:v>1.3103681300000001</c:v>
                </c:pt>
                <c:pt idx="13">
                  <c:v>1.3478365999999999</c:v>
                </c:pt>
                <c:pt idx="14">
                  <c:v>1.21353909</c:v>
                </c:pt>
                <c:pt idx="15">
                  <c:v>1.30415967</c:v>
                </c:pt>
                <c:pt idx="16">
                  <c:v>1.2126448599999999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19-42D6-94BD-DE210F0C230D}"/>
            </c:ext>
          </c:extLst>
        </c:ser>
        <c:ser>
          <c:idx val="2"/>
          <c:order val="2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Asymetry!$A$15:$A$31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  <c:pt idx="11">
                  <c:v>6000</c:v>
                </c:pt>
                <c:pt idx="12">
                  <c:v>7000</c:v>
                </c:pt>
                <c:pt idx="13">
                  <c:v>8000</c:v>
                </c:pt>
                <c:pt idx="14">
                  <c:v>9000</c:v>
                </c:pt>
                <c:pt idx="15">
                  <c:v>10000</c:v>
                </c:pt>
                <c:pt idx="16">
                  <c:v>20000</c:v>
                </c:pt>
              </c:numCache>
            </c:numRef>
          </c:xVal>
          <c:yVal>
            <c:numRef>
              <c:f>Asymetry!$H$15:$H$31</c:f>
              <c:numCache>
                <c:formatCode>0.000</c:formatCode>
                <c:ptCount val="17"/>
                <c:pt idx="0">
                  <c:v>1.29949213</c:v>
                </c:pt>
                <c:pt idx="1">
                  <c:v>1.3095473</c:v>
                </c:pt>
                <c:pt idx="2">
                  <c:v>1.34610048</c:v>
                </c:pt>
                <c:pt idx="3">
                  <c:v>1.3732884299999999</c:v>
                </c:pt>
                <c:pt idx="4">
                  <c:v>1.3527569399999999</c:v>
                </c:pt>
                <c:pt idx="5">
                  <c:v>1.3571634699999999</c:v>
                </c:pt>
                <c:pt idx="6">
                  <c:v>1.3437608000000001</c:v>
                </c:pt>
                <c:pt idx="7">
                  <c:v>1.3392959</c:v>
                </c:pt>
                <c:pt idx="8">
                  <c:v>1.3628018500000001</c:v>
                </c:pt>
                <c:pt idx="9">
                  <c:v>1.3375309900000001</c:v>
                </c:pt>
                <c:pt idx="10">
                  <c:v>1.37015179</c:v>
                </c:pt>
                <c:pt idx="11">
                  <c:v>1.33673598</c:v>
                </c:pt>
                <c:pt idx="12">
                  <c:v>1.4089489799999999</c:v>
                </c:pt>
                <c:pt idx="13">
                  <c:v>1.3688335199999999</c:v>
                </c:pt>
                <c:pt idx="14">
                  <c:v>1.1620987700000001</c:v>
                </c:pt>
                <c:pt idx="15">
                  <c:v>1.4038886500000001</c:v>
                </c:pt>
                <c:pt idx="16">
                  <c:v>1.2229515799999999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19-42D6-94BD-DE210F0C230D}"/>
            </c:ext>
          </c:extLst>
        </c:ser>
        <c:ser>
          <c:idx val="3"/>
          <c:order val="3"/>
          <c:tx>
            <c:v>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Asymetry!$A$15:$A$31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  <c:pt idx="11">
                  <c:v>6000</c:v>
                </c:pt>
                <c:pt idx="12">
                  <c:v>7000</c:v>
                </c:pt>
                <c:pt idx="13">
                  <c:v>8000</c:v>
                </c:pt>
                <c:pt idx="14">
                  <c:v>9000</c:v>
                </c:pt>
                <c:pt idx="15">
                  <c:v>10000</c:v>
                </c:pt>
                <c:pt idx="16">
                  <c:v>20000</c:v>
                </c:pt>
              </c:numCache>
            </c:numRef>
          </c:xVal>
          <c:yVal>
            <c:numRef>
              <c:f>Asymetry!$I$15:$I$31</c:f>
              <c:numCache>
                <c:formatCode>0.000</c:formatCode>
                <c:ptCount val="17"/>
                <c:pt idx="0">
                  <c:v>1.33515603</c:v>
                </c:pt>
                <c:pt idx="1">
                  <c:v>1.34476956</c:v>
                </c:pt>
                <c:pt idx="2">
                  <c:v>1.38125137</c:v>
                </c:pt>
                <c:pt idx="3">
                  <c:v>1.2685830600000001</c:v>
                </c:pt>
                <c:pt idx="4">
                  <c:v>1.2981736100000001</c:v>
                </c:pt>
                <c:pt idx="5">
                  <c:v>1.2401983700000001</c:v>
                </c:pt>
                <c:pt idx="6">
                  <c:v>1.30252006</c:v>
                </c:pt>
                <c:pt idx="7">
                  <c:v>1.2810168200000001</c:v>
                </c:pt>
                <c:pt idx="8">
                  <c:v>1.30819452</c:v>
                </c:pt>
                <c:pt idx="9">
                  <c:v>1.3425934399999999</c:v>
                </c:pt>
                <c:pt idx="10">
                  <c:v>1.29657143</c:v>
                </c:pt>
                <c:pt idx="11">
                  <c:v>1.3236160100000001</c:v>
                </c:pt>
                <c:pt idx="12">
                  <c:v>1.2536183400000001</c:v>
                </c:pt>
                <c:pt idx="13">
                  <c:v>1.3328032000000001</c:v>
                </c:pt>
                <c:pt idx="14">
                  <c:v>1.2411934200000001</c:v>
                </c:pt>
                <c:pt idx="15">
                  <c:v>1.2936871700000001</c:v>
                </c:pt>
                <c:pt idx="16">
                  <c:v>1.19452983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19-42D6-94BD-DE210F0C2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640944"/>
        <c:axId val="1655651504"/>
      </c:scatterChart>
      <c:valAx>
        <c:axId val="165564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MC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651504"/>
        <c:crosses val="autoZero"/>
        <c:crossBetween val="midCat"/>
      </c:valAx>
      <c:valAx>
        <c:axId val="16556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i="1" baseline="0"/>
                  <a:t>L</a:t>
                </a:r>
                <a:r>
                  <a:rPr lang="en-GB" baseline="0"/>
                  <a:t> /keV</a:t>
                </a:r>
                <a:r>
                  <a:rPr lang="en-GB" baseline="30000"/>
                  <a:t>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64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Deviation to KCRV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error l0 = 0.5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Asymetry!$C$46:$C$54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5.2350578762301402E-5</c:v>
                  </c:pt>
                  <c:pt idx="2">
                    <c:v>1.7151998059231201E-2</c:v>
                  </c:pt>
                  <c:pt idx="3">
                    <c:v>1.3704898814054099E-3</c:v>
                  </c:pt>
                  <c:pt idx="4">
                    <c:v>3.9299974735150303E-3</c:v>
                  </c:pt>
                  <c:pt idx="5">
                    <c:v>3.2552150339764498E-3</c:v>
                  </c:pt>
                  <c:pt idx="6">
                    <c:v>2.4370764873652899E-3</c:v>
                  </c:pt>
                  <c:pt idx="7">
                    <c:v>1.9328846167121999E-3</c:v>
                  </c:pt>
                  <c:pt idx="8">
                    <c:v>1.3103086059575401E-3</c:v>
                  </c:pt>
                </c:numCache>
              </c:numRef>
            </c:plus>
            <c:minus>
              <c:numRef>
                <c:f>Asymetry!$C$46:$C$54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5.2350578762301402E-5</c:v>
                  </c:pt>
                  <c:pt idx="2">
                    <c:v>1.7151998059231201E-2</c:v>
                  </c:pt>
                  <c:pt idx="3">
                    <c:v>1.3704898814054099E-3</c:v>
                  </c:pt>
                  <c:pt idx="4">
                    <c:v>3.9299974735150303E-3</c:v>
                  </c:pt>
                  <c:pt idx="5">
                    <c:v>3.2552150339764498E-3</c:v>
                  </c:pt>
                  <c:pt idx="6">
                    <c:v>2.4370764873652899E-3</c:v>
                  </c:pt>
                  <c:pt idx="7">
                    <c:v>1.9328846167121999E-3</c:v>
                  </c:pt>
                  <c:pt idx="8">
                    <c:v>1.3103086059575401E-3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Asymetry!$A$46:$A$54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5000</c:v>
                </c:pt>
                <c:pt idx="8">
                  <c:v>10000</c:v>
                </c:pt>
              </c:numCache>
            </c:numRef>
          </c:xVal>
          <c:yVal>
            <c:numRef>
              <c:f>Asymetry!$E$46:$E$54</c:f>
              <c:numCache>
                <c:formatCode>0.000%</c:formatCode>
                <c:ptCount val="9"/>
                <c:pt idx="0">
                  <c:v>2.6416163810918381E-2</c:v>
                </c:pt>
                <c:pt idx="1">
                  <c:v>2.6361013738029238E-2</c:v>
                </c:pt>
                <c:pt idx="2">
                  <c:v>-6.2617610817605751E-6</c:v>
                </c:pt>
                <c:pt idx="3">
                  <c:v>2.4475521968595926E-2</c:v>
                </c:pt>
                <c:pt idx="4">
                  <c:v>1.7637464141415649E-3</c:v>
                </c:pt>
                <c:pt idx="5">
                  <c:v>-4.0977264985676554E-3</c:v>
                </c:pt>
                <c:pt idx="6">
                  <c:v>-2.7516285093787118E-6</c:v>
                </c:pt>
                <c:pt idx="7">
                  <c:v>-7.1770950027683078E-4</c:v>
                </c:pt>
                <c:pt idx="8">
                  <c:v>5.03912470422474E-4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78-4D1B-A7D3-B0CCB2DCF299}"/>
            </c:ext>
          </c:extLst>
        </c:ser>
        <c:ser>
          <c:idx val="1"/>
          <c:order val="1"/>
          <c:tx>
            <c:v>Analytical 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Asymetry!$A$14:$A$31</c:f>
              <c:strCache>
                <c:ptCount val="18"/>
                <c:pt idx="0">
                  <c:v>N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3000</c:v>
                </c:pt>
                <c:pt idx="10">
                  <c:v>4000</c:v>
                </c:pt>
                <c:pt idx="11">
                  <c:v>5000</c:v>
                </c:pt>
                <c:pt idx="12">
                  <c:v>6000</c:v>
                </c:pt>
                <c:pt idx="13">
                  <c:v>7000</c:v>
                </c:pt>
                <c:pt idx="14">
                  <c:v>8000</c:v>
                </c:pt>
                <c:pt idx="15">
                  <c:v>9000</c:v>
                </c:pt>
                <c:pt idx="16">
                  <c:v>10000</c:v>
                </c:pt>
                <c:pt idx="17">
                  <c:v>20000</c:v>
                </c:pt>
              </c:strCache>
            </c:strRef>
          </c:xVal>
          <c:yVal>
            <c:numRef>
              <c:f>Asymetry!$H$5</c:f>
              <c:numCache>
                <c:formatCode>0.0000%</c:formatCode>
                <c:ptCount val="1"/>
                <c:pt idx="0">
                  <c:v>2.615121646295071E-3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78-4D1B-A7D3-B0CCB2DCF299}"/>
            </c:ext>
          </c:extLst>
        </c:ser>
        <c:ser>
          <c:idx val="2"/>
          <c:order val="2"/>
          <c:tx>
            <c:v>error L0 =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Asymetry!$C$59:$C$66</c:f>
                <c:numCache>
                  <c:formatCode>General</c:formatCode>
                  <c:ptCount val="8"/>
                  <c:pt idx="0">
                    <c:v>9.0054235389743999E-8</c:v>
                  </c:pt>
                  <c:pt idx="1">
                    <c:v>2.3457292431222801E-3</c:v>
                  </c:pt>
                  <c:pt idx="2">
                    <c:v>8.8425708328747996E-3</c:v>
                  </c:pt>
                  <c:pt idx="3">
                    <c:v>9.45806051909002E-3</c:v>
                  </c:pt>
                  <c:pt idx="4">
                    <c:v>4.4345580902809198E-3</c:v>
                  </c:pt>
                  <c:pt idx="5">
                    <c:v>2.96694676070435E-3</c:v>
                  </c:pt>
                  <c:pt idx="6">
                    <c:v>2.7363097635930401E-3</c:v>
                  </c:pt>
                  <c:pt idx="7">
                    <c:v>1.90274375636109E-3</c:v>
                  </c:pt>
                </c:numCache>
              </c:numRef>
            </c:plus>
            <c:minus>
              <c:numRef>
                <c:f>Asymetry!$C$59:$C$66</c:f>
                <c:numCache>
                  <c:formatCode>General</c:formatCode>
                  <c:ptCount val="8"/>
                  <c:pt idx="0">
                    <c:v>9.0054235389743999E-8</c:v>
                  </c:pt>
                  <c:pt idx="1">
                    <c:v>2.3457292431222801E-3</c:v>
                  </c:pt>
                  <c:pt idx="2">
                    <c:v>8.8425708328747996E-3</c:v>
                  </c:pt>
                  <c:pt idx="3">
                    <c:v>9.45806051909002E-3</c:v>
                  </c:pt>
                  <c:pt idx="4">
                    <c:v>4.4345580902809198E-3</c:v>
                  </c:pt>
                  <c:pt idx="5">
                    <c:v>2.96694676070435E-3</c:v>
                  </c:pt>
                  <c:pt idx="6">
                    <c:v>2.7363097635930401E-3</c:v>
                  </c:pt>
                  <c:pt idx="7">
                    <c:v>1.90274375636109E-3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Asymetry!$A$59:$A$66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5000</c:v>
                </c:pt>
              </c:numCache>
            </c:numRef>
          </c:xVal>
          <c:yVal>
            <c:numRef>
              <c:f>Asymetry!$E$59:$E$66</c:f>
              <c:numCache>
                <c:formatCode>0.000%</c:formatCode>
                <c:ptCount val="8"/>
                <c:pt idx="0">
                  <c:v>2.6416066377851877E-2</c:v>
                </c:pt>
                <c:pt idx="1">
                  <c:v>2.3945849913208583E-2</c:v>
                </c:pt>
                <c:pt idx="2">
                  <c:v>1.2014062778571866E-2</c:v>
                </c:pt>
                <c:pt idx="3">
                  <c:v>6.1976978569415753E-3</c:v>
                </c:pt>
                <c:pt idx="4">
                  <c:v>-3.1970812502546408E-4</c:v>
                </c:pt>
                <c:pt idx="5">
                  <c:v>2.1163970037640922E-4</c:v>
                </c:pt>
                <c:pt idx="6">
                  <c:v>-5.709510962779718E-3</c:v>
                </c:pt>
                <c:pt idx="7">
                  <c:v>-4.9911984637518447E-4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78-4D1B-A7D3-B0CCB2DCF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640944"/>
        <c:axId val="1655651504"/>
      </c:scatterChart>
      <c:valAx>
        <c:axId val="165564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MC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651504"/>
        <c:crosses val="autoZero"/>
        <c:crossBetween val="midCat"/>
      </c:valAx>
      <c:valAx>
        <c:axId val="16556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Deviation to KCRV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64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0</xdr:row>
      <xdr:rowOff>14287</xdr:rowOff>
    </xdr:from>
    <xdr:to>
      <xdr:col>20</xdr:col>
      <xdr:colOff>295274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FB638B-4E13-69F9-3634-1310E2B36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19</xdr:row>
      <xdr:rowOff>104775</xdr:rowOff>
    </xdr:from>
    <xdr:to>
      <xdr:col>20</xdr:col>
      <xdr:colOff>295275</xdr:colOff>
      <xdr:row>40</xdr:row>
      <xdr:rowOff>100013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A5509C-6121-414A-B371-82A374AE7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601980</xdr:colOff>
      <xdr:row>41</xdr:row>
      <xdr:rowOff>167640</xdr:rowOff>
    </xdr:from>
    <xdr:to>
      <xdr:col>15</xdr:col>
      <xdr:colOff>325755</xdr:colOff>
      <xdr:row>61</xdr:row>
      <xdr:rowOff>162878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FAB523-B3E3-474C-ABFA-832103FD1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154909-7646-477D-8B60-509F398D009F}" name="Table1" displayName="Table1" ref="A14:I31" totalsRowShown="0">
  <autoFilter ref="A14:I31" xr:uid="{CE154909-7646-477D-8B60-509F398D009F}"/>
  <tableColumns count="9">
    <tableColumn id="1" xr3:uid="{DDAABB74-83B7-4A9A-A978-ACBC6E410C19}" name="N"/>
    <tableColumn id="2" xr3:uid="{0AA70936-8F84-45A0-BDA6-0B48F50D8456}" name="eff (stochastic)" dataDxfId="18"/>
    <tableColumn id="9" xr3:uid="{CC8B2236-DD4D-4D4A-B450-AF4A42700DB8}" name="u(eff)" dataDxfId="17" dataCellStyle="Percent"/>
    <tableColumn id="3" xr3:uid="{F519117B-BD8C-4D86-8925-34E52A9B33AA}" name="time /s"/>
    <tableColumn id="4" xr3:uid="{4C05EF6D-660F-41D6-BD8A-A706F835288E}" name="error" dataDxfId="16" dataCellStyle="Percent">
      <calculatedColumnFormula>B15/B$5-1</calculatedColumnFormula>
    </tableColumn>
    <tableColumn id="5" xr3:uid="{C52CC8CE-0CF9-4BDD-85DA-B7B7E424ADFB}" name="L /keV-1" dataDxfId="15" dataCellStyle="Percent"/>
    <tableColumn id="6" xr3:uid="{FF4F8F5D-D5E2-4E8C-95FD-6BDE1A995214}" name="LA /keV-1" dataDxfId="14" dataCellStyle="Percent"/>
    <tableColumn id="8" xr3:uid="{AD370BAA-110E-45FB-8017-6C63B1F0C6DC}" name="LB /keV-1" dataDxfId="13" dataCellStyle="Percent"/>
    <tableColumn id="7" xr3:uid="{0D9EDC29-DB17-43EE-9A9E-873BA5DEC89A}" name="LC /keV-1" dataDxfId="12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A0E7B8-D1BC-47E5-92B3-1AE140DABEDC}" name="Table2" displayName="Table2" ref="A45:F54" totalsRowShown="0" headerRowDxfId="11" headerRowBorderDxfId="10" tableBorderDxfId="9">
  <autoFilter ref="A45:F54" xr:uid="{B1A0E7B8-D1BC-47E5-92B3-1AE140DABEDC}"/>
  <tableColumns count="6">
    <tableColumn id="1" xr3:uid="{2A7212F2-06BB-4D63-B68E-00B66F9BA6D8}" name="N"/>
    <tableColumn id="2" xr3:uid="{D4B2378E-DEE0-403B-9A01-7D7DAF895C2A}" name="eff (stochastic)" dataDxfId="8" dataCellStyle="Percent"/>
    <tableColumn id="9" xr3:uid="{DCBF8CA2-4B7B-45F6-A4C1-21C25175DEC1}" name="std" dataDxfId="7" dataCellStyle="Percent"/>
    <tableColumn id="3" xr3:uid="{76B9D488-065E-48FD-8C5C-DFB2F4A7C18C}" name="time /s"/>
    <tableColumn id="4" xr3:uid="{B3632296-46F8-4FFB-B621-41267E9BD825}" name="error" dataDxfId="6">
      <calculatedColumnFormula>B46/B$5-1</calculatedColumnFormula>
    </tableColumn>
    <tableColumn id="5" xr3:uid="{FC6E204E-4636-4F11-8582-10674B968FF7}" name="L /keV-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A4BCFE-02B5-4530-A1DC-143F7E0EE115}" name="Table24" displayName="Table24" ref="A58:F66" totalsRowShown="0" headerRowDxfId="5" headerRowBorderDxfId="4" tableBorderDxfId="3">
  <autoFilter ref="A58:F66" xr:uid="{98A4BCFE-02B5-4530-A1DC-143F7E0EE115}"/>
  <tableColumns count="6">
    <tableColumn id="1" xr3:uid="{8F2C12A2-FD44-4CE7-AE3E-946D17F8E77D}" name="N"/>
    <tableColumn id="2" xr3:uid="{DFE623A6-4D03-4FC8-8636-F552CAFF9337}" name="eff (stochastic)" dataDxfId="2" dataCellStyle="Percent"/>
    <tableColumn id="9" xr3:uid="{79B4CF1D-0184-4DC2-9C5F-BA40F6EAABC6}" name="std" dataDxfId="1" dataCellStyle="Percent"/>
    <tableColumn id="3" xr3:uid="{7F75FB14-269C-48EF-ACB6-BFCBC8D8F3E9}" name="time /s"/>
    <tableColumn id="4" xr3:uid="{5373102D-9EEB-4008-B4E8-DDFBFA8B5659}" name="error" dataDxfId="0">
      <calculatedColumnFormula>B59/B$5-1</calculatedColumnFormula>
    </tableColumn>
    <tableColumn id="5" xr3:uid="{2EA1A9A7-9F1E-4C41-8D47-473AFC686CDF}" name="L /keV-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6"/>
  <sheetViews>
    <sheetView tabSelected="1" topLeftCell="A44" workbookViewId="0">
      <selection activeCell="F56" sqref="F56"/>
    </sheetView>
  </sheetViews>
  <sheetFormatPr defaultRowHeight="14.4" x14ac:dyDescent="0.3"/>
  <cols>
    <col min="1" max="1" width="21.88671875" bestFit="1" customWidth="1"/>
    <col min="2" max="2" width="16.33203125" customWidth="1"/>
    <col min="3" max="3" width="9.44140625" customWidth="1"/>
    <col min="4" max="4" width="13.44140625" bestFit="1" customWidth="1"/>
    <col min="5" max="5" width="12" bestFit="1" customWidth="1"/>
    <col min="6" max="6" width="11.6640625" customWidth="1"/>
    <col min="7" max="9" width="11.6640625" bestFit="1" customWidth="1"/>
  </cols>
  <sheetData>
    <row r="1" spans="1:11" x14ac:dyDescent="0.3">
      <c r="D1" t="s">
        <v>13</v>
      </c>
      <c r="E1" s="4">
        <v>84683</v>
      </c>
      <c r="F1" t="s">
        <v>14</v>
      </c>
    </row>
    <row r="2" spans="1:11" x14ac:dyDescent="0.3">
      <c r="D2" t="s">
        <v>15</v>
      </c>
      <c r="E2">
        <v>86920</v>
      </c>
      <c r="F2" t="s">
        <v>16</v>
      </c>
    </row>
    <row r="3" spans="1:11" x14ac:dyDescent="0.3">
      <c r="A3" t="s">
        <v>0</v>
      </c>
      <c r="E3">
        <f>E1/E2</f>
        <v>0.9742636907501151</v>
      </c>
    </row>
    <row r="4" spans="1:11" x14ac:dyDescent="0.3">
      <c r="A4" t="s">
        <v>1</v>
      </c>
      <c r="B4" s="5">
        <v>0.9788</v>
      </c>
    </row>
    <row r="5" spans="1:11" x14ac:dyDescent="0.3">
      <c r="A5" t="s">
        <v>2</v>
      </c>
      <c r="B5" s="19">
        <f>E3</f>
        <v>0.9742636907501151</v>
      </c>
      <c r="D5" t="s">
        <v>7</v>
      </c>
      <c r="E5">
        <v>0.97681150881699497</v>
      </c>
      <c r="G5" t="s">
        <v>8</v>
      </c>
      <c r="H5" s="2">
        <f>E5/B5-1</f>
        <v>2.615121646295071E-3</v>
      </c>
      <c r="I5" t="s">
        <v>10</v>
      </c>
      <c r="J5">
        <v>0.52</v>
      </c>
      <c r="K5" t="s">
        <v>11</v>
      </c>
    </row>
    <row r="7" spans="1:11" x14ac:dyDescent="0.3">
      <c r="E7" t="s">
        <v>17</v>
      </c>
      <c r="F7" t="s">
        <v>18</v>
      </c>
      <c r="G7" t="s">
        <v>19</v>
      </c>
      <c r="H7" t="s">
        <v>20</v>
      </c>
    </row>
    <row r="8" spans="1:11" x14ac:dyDescent="0.3">
      <c r="A8" t="s">
        <v>3</v>
      </c>
      <c r="B8">
        <v>0.99223283859882105</v>
      </c>
      <c r="E8">
        <v>1.3093253609752001E-3</v>
      </c>
      <c r="F8">
        <v>1.3032E-3</v>
      </c>
      <c r="G8">
        <v>1.33702E-3</v>
      </c>
      <c r="H8">
        <v>1.2941300000000001E-3</v>
      </c>
    </row>
    <row r="9" spans="1:11" x14ac:dyDescent="0.3">
      <c r="A9" t="s">
        <v>4</v>
      </c>
      <c r="B9">
        <v>0.99234341945900195</v>
      </c>
      <c r="E9" s="3">
        <f>E8*1000</f>
        <v>1.3093253609752</v>
      </c>
      <c r="F9" s="3">
        <f t="shared" ref="F9:H9" si="0">F8*1000</f>
        <v>1.3031999999999999</v>
      </c>
      <c r="G9" s="3">
        <f t="shared" si="0"/>
        <v>1.3370199999999999</v>
      </c>
      <c r="H9" s="3">
        <f t="shared" si="0"/>
        <v>1.29413</v>
      </c>
    </row>
    <row r="10" spans="1:11" x14ac:dyDescent="0.3">
      <c r="A10" t="s">
        <v>5</v>
      </c>
      <c r="B10">
        <v>0.99275350064608003</v>
      </c>
      <c r="F10" s="15">
        <f>F9/$E$9</f>
        <v>0.99532174266399465</v>
      </c>
      <c r="G10" s="15">
        <f t="shared" ref="G10:H10" si="1">G9/$E$9</f>
        <v>1.0211518388402503</v>
      </c>
      <c r="H10" s="15">
        <f t="shared" si="1"/>
        <v>0.9883945110756257</v>
      </c>
    </row>
    <row r="12" spans="1:11" x14ac:dyDescent="0.3">
      <c r="E12" t="s">
        <v>32</v>
      </c>
      <c r="F12" t="s">
        <v>33</v>
      </c>
    </row>
    <row r="14" spans="1:11" x14ac:dyDescent="0.3">
      <c r="A14" t="s">
        <v>6</v>
      </c>
      <c r="B14" t="s">
        <v>9</v>
      </c>
      <c r="C14" t="s">
        <v>25</v>
      </c>
      <c r="D14" t="s">
        <v>12</v>
      </c>
      <c r="E14" t="s">
        <v>8</v>
      </c>
      <c r="F14" t="s">
        <v>21</v>
      </c>
      <c r="G14" t="s">
        <v>22</v>
      </c>
      <c r="H14" t="s">
        <v>23</v>
      </c>
      <c r="I14" t="s">
        <v>24</v>
      </c>
    </row>
    <row r="15" spans="1:11" x14ac:dyDescent="0.3">
      <c r="A15">
        <v>10</v>
      </c>
      <c r="B15" s="16">
        <v>0.99999999999975597</v>
      </c>
      <c r="C15" s="1"/>
      <c r="D15">
        <v>21</v>
      </c>
      <c r="E15" s="1">
        <f t="shared" ref="E15:E31" si="2">B15/B$5-1</f>
        <v>2.6416163810667914E-2</v>
      </c>
      <c r="F15" s="10">
        <v>1.3071666916143501</v>
      </c>
      <c r="G15" s="10">
        <v>1.2868519199999999</v>
      </c>
      <c r="H15" s="10">
        <v>1.29949213</v>
      </c>
      <c r="I15" s="10">
        <v>1.33515603</v>
      </c>
    </row>
    <row r="16" spans="1:11" x14ac:dyDescent="0.3">
      <c r="A16">
        <v>20</v>
      </c>
      <c r="B16" s="16">
        <v>0.99999999968061704</v>
      </c>
      <c r="C16" s="1"/>
      <c r="D16">
        <v>39</v>
      </c>
      <c r="E16" s="1">
        <f t="shared" si="2"/>
        <v>2.6416163483098387E-2</v>
      </c>
      <c r="F16" s="10">
        <v>1.3209213268092199</v>
      </c>
      <c r="G16" s="10">
        <v>1.3084471200000001</v>
      </c>
      <c r="H16" s="10">
        <v>1.3095473</v>
      </c>
      <c r="I16" s="10">
        <v>1.34476956</v>
      </c>
    </row>
    <row r="17" spans="1:9" x14ac:dyDescent="0.3">
      <c r="A17">
        <v>50</v>
      </c>
      <c r="B17" s="16">
        <v>0.97371157039186895</v>
      </c>
      <c r="C17" s="1"/>
      <c r="D17">
        <v>97</v>
      </c>
      <c r="E17" s="1">
        <f t="shared" si="2"/>
        <v>-5.6670526007296385E-4</v>
      </c>
      <c r="F17" s="10">
        <v>1.3383330375921301</v>
      </c>
      <c r="G17" s="10">
        <v>1.28764726</v>
      </c>
      <c r="H17" s="10">
        <v>1.34610048</v>
      </c>
      <c r="I17" s="10">
        <v>1.38125137</v>
      </c>
    </row>
    <row r="18" spans="1:9" x14ac:dyDescent="0.3">
      <c r="A18">
        <v>100</v>
      </c>
      <c r="B18" s="16">
        <v>0.98998357590445796</v>
      </c>
      <c r="C18" s="1"/>
      <c r="D18">
        <v>198</v>
      </c>
      <c r="E18" s="1">
        <f t="shared" si="2"/>
        <v>1.6135144215668751E-2</v>
      </c>
      <c r="F18" s="10">
        <v>1.3071647456267499</v>
      </c>
      <c r="G18" s="10">
        <v>1.27962274</v>
      </c>
      <c r="H18" s="10">
        <v>1.3732884299999999</v>
      </c>
      <c r="I18" s="10">
        <v>1.2685830600000001</v>
      </c>
    </row>
    <row r="19" spans="1:9" x14ac:dyDescent="0.3">
      <c r="A19">
        <v>200</v>
      </c>
      <c r="B19" s="16">
        <v>0.96555246464794797</v>
      </c>
      <c r="C19" s="1"/>
      <c r="D19">
        <v>380</v>
      </c>
      <c r="E19" s="1">
        <f t="shared" si="2"/>
        <v>-8.9413432778758795E-3</v>
      </c>
      <c r="F19" s="10">
        <v>1.3030254629629601</v>
      </c>
      <c r="G19" s="10">
        <v>1.2581458299999999</v>
      </c>
      <c r="H19" s="10">
        <v>1.3527569399999999</v>
      </c>
      <c r="I19" s="10">
        <v>1.2981736100000001</v>
      </c>
    </row>
    <row r="20" spans="1:9" x14ac:dyDescent="0.3">
      <c r="A20">
        <v>500</v>
      </c>
      <c r="B20" s="16">
        <v>0.98093903776333202</v>
      </c>
      <c r="C20" s="1"/>
      <c r="D20">
        <v>949</v>
      </c>
      <c r="E20" s="1">
        <f t="shared" si="2"/>
        <v>6.8516840734127449E-3</v>
      </c>
      <c r="F20" s="10">
        <v>1.3142096779969401</v>
      </c>
      <c r="G20" s="10">
        <v>1.3452672000000001</v>
      </c>
      <c r="H20" s="10">
        <v>1.3571634699999999</v>
      </c>
      <c r="I20" s="10">
        <v>1.2401983700000001</v>
      </c>
    </row>
    <row r="21" spans="1:9" x14ac:dyDescent="0.3">
      <c r="A21">
        <v>1000</v>
      </c>
      <c r="B21" s="16">
        <v>0.97841463217168401</v>
      </c>
      <c r="C21" s="1"/>
      <c r="D21">
        <v>1744</v>
      </c>
      <c r="E21" s="1">
        <f t="shared" si="2"/>
        <v>4.2605933701305165E-3</v>
      </c>
      <c r="F21" s="10">
        <v>1.3137062757201601</v>
      </c>
      <c r="G21" s="10">
        <v>1.29483796</v>
      </c>
      <c r="H21" s="10">
        <v>1.3437608000000001</v>
      </c>
      <c r="I21" s="10">
        <v>1.30252006</v>
      </c>
    </row>
    <row r="22" spans="1:9" x14ac:dyDescent="0.3">
      <c r="A22">
        <v>2000</v>
      </c>
      <c r="B22" s="16">
        <v>0.974241617436574</v>
      </c>
      <c r="C22" s="1"/>
      <c r="D22">
        <v>3778</v>
      </c>
      <c r="E22" s="1">
        <f t="shared" si="2"/>
        <v>-2.2656405807452984E-5</v>
      </c>
      <c r="F22" s="10">
        <v>1.31956629774305</v>
      </c>
      <c r="G22" s="10">
        <v>1.3383861800000001</v>
      </c>
      <c r="H22" s="10">
        <v>1.3392959</v>
      </c>
      <c r="I22" s="10">
        <v>1.2810168200000001</v>
      </c>
    </row>
    <row r="23" spans="1:9" x14ac:dyDescent="0.3">
      <c r="A23">
        <v>3000</v>
      </c>
      <c r="B23" s="16">
        <v>0.979438873261817</v>
      </c>
      <c r="C23" s="1"/>
      <c r="D23">
        <v>5904</v>
      </c>
      <c r="E23" s="1">
        <f t="shared" si="2"/>
        <v>5.3118909806824099E-3</v>
      </c>
      <c r="F23" s="10">
        <v>1.3227336272225201</v>
      </c>
      <c r="G23" s="10">
        <v>1.29720451</v>
      </c>
      <c r="H23" s="10">
        <v>1.3628018500000001</v>
      </c>
      <c r="I23" s="10">
        <v>1.30819452</v>
      </c>
    </row>
    <row r="24" spans="1:9" x14ac:dyDescent="0.3">
      <c r="A24">
        <v>4000</v>
      </c>
      <c r="B24" s="16">
        <v>0.97540955292919795</v>
      </c>
      <c r="C24" s="1">
        <v>2.1058803879757601E-3</v>
      </c>
      <c r="D24">
        <v>7765</v>
      </c>
      <c r="E24" s="1">
        <f t="shared" si="2"/>
        <v>1.1761314621101526E-3</v>
      </c>
      <c r="F24" s="10">
        <v>1.3278649385894501</v>
      </c>
      <c r="G24" s="10">
        <v>1.30347038</v>
      </c>
      <c r="H24" s="10">
        <v>1.3375309900000001</v>
      </c>
      <c r="I24" s="10">
        <v>1.3425934399999999</v>
      </c>
    </row>
    <row r="25" spans="1:9" x14ac:dyDescent="0.3">
      <c r="A25">
        <v>5000</v>
      </c>
      <c r="B25" s="16">
        <v>0.97811167622094497</v>
      </c>
      <c r="C25" s="1"/>
      <c r="D25">
        <v>8584</v>
      </c>
      <c r="E25" s="1">
        <f t="shared" si="2"/>
        <v>3.9496344853693355E-3</v>
      </c>
      <c r="F25" s="10">
        <v>1.3254062162715099</v>
      </c>
      <c r="G25" s="10">
        <v>1.3094954299999999</v>
      </c>
      <c r="H25" s="10">
        <v>1.37015179</v>
      </c>
      <c r="I25" s="10">
        <v>1.29657143</v>
      </c>
    </row>
    <row r="26" spans="1:9" x14ac:dyDescent="0.3">
      <c r="A26">
        <v>6000</v>
      </c>
      <c r="B26" s="16">
        <v>0.97788062393202702</v>
      </c>
      <c r="C26" s="1">
        <v>1.57705246774949E-3</v>
      </c>
      <c r="D26" s="17">
        <v>10242.793486</v>
      </c>
      <c r="E26" s="1">
        <f t="shared" si="2"/>
        <v>3.7124786813385047E-3</v>
      </c>
      <c r="F26" s="10">
        <v>1.32083150655864</v>
      </c>
      <c r="G26" s="10">
        <v>1.30214253</v>
      </c>
      <c r="H26" s="10">
        <v>1.33673598</v>
      </c>
      <c r="I26" s="10">
        <v>1.3236160100000001</v>
      </c>
    </row>
    <row r="27" spans="1:9" x14ac:dyDescent="0.3">
      <c r="A27">
        <v>7000</v>
      </c>
      <c r="B27" s="16">
        <v>0.975590653685527</v>
      </c>
      <c r="C27" s="1">
        <v>1.5623459098259699E-3</v>
      </c>
      <c r="D27" s="17">
        <v>12233</v>
      </c>
      <c r="E27" s="1">
        <f t="shared" si="2"/>
        <v>1.3620162056846574E-3</v>
      </c>
      <c r="F27" s="10">
        <v>1.32431181842059</v>
      </c>
      <c r="G27" s="10">
        <v>1.3103681300000001</v>
      </c>
      <c r="H27" s="10">
        <v>1.4089489799999999</v>
      </c>
      <c r="I27" s="10">
        <v>1.2536183400000001</v>
      </c>
    </row>
    <row r="28" spans="1:9" x14ac:dyDescent="0.3">
      <c r="A28">
        <v>8000</v>
      </c>
      <c r="B28" s="16">
        <v>0.97967488531139002</v>
      </c>
      <c r="C28" s="1">
        <v>1.3326393393106801E-3</v>
      </c>
      <c r="D28" s="17">
        <v>15302.657252999999</v>
      </c>
      <c r="E28" s="1">
        <f t="shared" si="2"/>
        <v>5.5541375632182088E-3</v>
      </c>
      <c r="F28" s="10">
        <v>1.34982444438751</v>
      </c>
      <c r="G28" s="10">
        <v>1.3478365999999999</v>
      </c>
      <c r="H28" s="10">
        <v>1.3688335199999999</v>
      </c>
      <c r="I28" s="10">
        <v>1.3328032000000001</v>
      </c>
    </row>
    <row r="29" spans="1:9" x14ac:dyDescent="0.3">
      <c r="A29">
        <v>9000</v>
      </c>
      <c r="B29" s="20">
        <v>0.97432484706725697</v>
      </c>
      <c r="C29" s="1">
        <v>1.4294584916424401E-3</v>
      </c>
      <c r="D29" s="17">
        <v>14955</v>
      </c>
      <c r="E29" s="1">
        <f t="shared" si="2"/>
        <v>6.2771832433528019E-5</v>
      </c>
      <c r="F29" s="18">
        <v>1.2056104252400499</v>
      </c>
      <c r="G29" s="10">
        <v>1.21353909</v>
      </c>
      <c r="H29" s="10">
        <v>1.1620987700000001</v>
      </c>
      <c r="I29" s="10">
        <v>1.2411934200000001</v>
      </c>
    </row>
    <row r="30" spans="1:9" x14ac:dyDescent="0.3">
      <c r="A30">
        <v>10000</v>
      </c>
      <c r="B30" s="16">
        <v>0.97698617359333895</v>
      </c>
      <c r="C30" s="1">
        <v>1.27538214027621E-3</v>
      </c>
      <c r="D30">
        <v>19231</v>
      </c>
      <c r="E30" s="1">
        <f t="shared" si="2"/>
        <v>2.7944003959827768E-3</v>
      </c>
      <c r="F30" s="10">
        <v>1.33391183122806</v>
      </c>
      <c r="G30" s="10">
        <v>1.30415967</v>
      </c>
      <c r="H30" s="10">
        <v>1.4038886500000001</v>
      </c>
      <c r="I30" s="10">
        <v>1.2936871700000001</v>
      </c>
    </row>
    <row r="31" spans="1:9" x14ac:dyDescent="0.3">
      <c r="A31">
        <v>20000</v>
      </c>
      <c r="B31" s="16">
        <v>0.97582093048292695</v>
      </c>
      <c r="C31" s="1">
        <v>9.2558898292303699E-4</v>
      </c>
      <c r="D31">
        <v>34634</v>
      </c>
      <c r="E31" s="1">
        <f t="shared" si="2"/>
        <v>1.5983760326867547E-3</v>
      </c>
      <c r="F31" s="10">
        <v>1.2100420899777</v>
      </c>
      <c r="G31" s="10">
        <v>1.2126448599999999</v>
      </c>
      <c r="H31" s="10">
        <v>1.2229515799999999</v>
      </c>
      <c r="I31" s="10">
        <v>1.19452983</v>
      </c>
    </row>
    <row r="33" spans="1:8" x14ac:dyDescent="0.3">
      <c r="B33" t="s">
        <v>26</v>
      </c>
    </row>
    <row r="34" spans="1:8" x14ac:dyDescent="0.3">
      <c r="A34" t="s">
        <v>34</v>
      </c>
      <c r="B34" t="s">
        <v>35</v>
      </c>
    </row>
    <row r="35" spans="1:8" x14ac:dyDescent="0.3">
      <c r="F35" s="15">
        <f t="shared" ref="F35:H35" si="3">G21/$F$23</f>
        <v>0.97891059344949483</v>
      </c>
      <c r="G35" s="15">
        <f t="shared" si="3"/>
        <v>1.0158967552837022</v>
      </c>
      <c r="H35" s="15">
        <f t="shared" si="3"/>
        <v>0.98471833874446468</v>
      </c>
    </row>
    <row r="36" spans="1:8" x14ac:dyDescent="0.3">
      <c r="F36" s="15">
        <f t="shared" ref="F36:H36" si="4">G22/$F$23</f>
        <v>1.0118334882060473</v>
      </c>
      <c r="G36" s="15">
        <f t="shared" si="4"/>
        <v>1.0125212457267434</v>
      </c>
      <c r="H36" s="15">
        <f t="shared" si="4"/>
        <v>0.96846167182570453</v>
      </c>
    </row>
    <row r="37" spans="1:8" x14ac:dyDescent="0.3">
      <c r="F37" s="15">
        <f>G23/$F$23</f>
        <v>0.98069972918423032</v>
      </c>
      <c r="G37" s="15">
        <f>H23/$F$23</f>
        <v>1.0302919816604461</v>
      </c>
      <c r="H37" s="15">
        <f>I23/$F$23</f>
        <v>0.98900828789463124</v>
      </c>
    </row>
    <row r="38" spans="1:8" x14ac:dyDescent="0.3">
      <c r="F38" s="15">
        <f t="shared" ref="F38:H38" si="5">G24/$F$23</f>
        <v>0.98543679027577979</v>
      </c>
      <c r="G38" s="15">
        <f t="shared" si="5"/>
        <v>1.0111869559168549</v>
      </c>
      <c r="H38" s="15">
        <f t="shared" si="5"/>
        <v>1.0150142193172949</v>
      </c>
    </row>
    <row r="42" spans="1:8" x14ac:dyDescent="0.3">
      <c r="A42" t="s">
        <v>28</v>
      </c>
      <c r="B42" t="s">
        <v>29</v>
      </c>
      <c r="C42">
        <v>0.5</v>
      </c>
      <c r="D42" t="s">
        <v>32</v>
      </c>
      <c r="E42" t="s">
        <v>31</v>
      </c>
    </row>
    <row r="45" spans="1:8" x14ac:dyDescent="0.3">
      <c r="A45" s="21" t="s">
        <v>6</v>
      </c>
      <c r="B45" s="22" t="s">
        <v>9</v>
      </c>
      <c r="C45" s="22" t="s">
        <v>27</v>
      </c>
      <c r="D45" s="22" t="s">
        <v>12</v>
      </c>
      <c r="E45" s="22" t="s">
        <v>8</v>
      </c>
      <c r="F45" s="22" t="s">
        <v>21</v>
      </c>
    </row>
    <row r="46" spans="1:8" x14ac:dyDescent="0.3">
      <c r="A46" s="6">
        <v>10</v>
      </c>
      <c r="B46" s="11">
        <v>1</v>
      </c>
      <c r="C46" s="11">
        <v>0</v>
      </c>
      <c r="D46" s="7">
        <v>5.2425560000000004</v>
      </c>
      <c r="E46" s="11">
        <f t="shared" ref="E46:E49" si="6">B46/B$5-1</f>
        <v>2.6416163810918381E-2</v>
      </c>
      <c r="F46" s="12">
        <v>4.76132539402004</v>
      </c>
    </row>
    <row r="47" spans="1:8" x14ac:dyDescent="0.3">
      <c r="A47" s="8">
        <v>20</v>
      </c>
      <c r="B47" s="13">
        <v>0.99994626928644204</v>
      </c>
      <c r="C47" s="13">
        <v>5.2350578762301402E-5</v>
      </c>
      <c r="D47" s="9">
        <v>11.377882</v>
      </c>
      <c r="E47" s="13">
        <f t="shared" si="6"/>
        <v>2.6361013738029238E-2</v>
      </c>
      <c r="F47" s="14">
        <v>1.56230482634155</v>
      </c>
    </row>
    <row r="48" spans="1:8" x14ac:dyDescent="0.3">
      <c r="A48" s="6">
        <v>50</v>
      </c>
      <c r="B48" s="11">
        <v>0.97425759014365299</v>
      </c>
      <c r="C48" s="11">
        <v>1.7151998059231201E-2</v>
      </c>
      <c r="D48" s="7">
        <v>28.254159999999999</v>
      </c>
      <c r="E48" s="11">
        <f t="shared" si="6"/>
        <v>-6.2617610817605751E-6</v>
      </c>
      <c r="F48" s="12">
        <v>1.0019229842906301</v>
      </c>
    </row>
    <row r="49" spans="1:6" x14ac:dyDescent="0.3">
      <c r="A49" s="8">
        <v>100</v>
      </c>
      <c r="B49" s="13">
        <v>0.99810930311627499</v>
      </c>
      <c r="C49" s="13">
        <v>1.3704898814054099E-3</v>
      </c>
      <c r="D49" s="9">
        <v>55.383166000000003</v>
      </c>
      <c r="E49" s="13">
        <f t="shared" si="6"/>
        <v>2.4475521968595926E-2</v>
      </c>
      <c r="F49" s="14">
        <v>1.57546064880198</v>
      </c>
    </row>
    <row r="50" spans="1:6" x14ac:dyDescent="0.3">
      <c r="A50">
        <v>1000</v>
      </c>
      <c r="B50" s="1">
        <v>0.97598204484110396</v>
      </c>
      <c r="C50" s="1">
        <v>3.9299974735150303E-3</v>
      </c>
      <c r="D50">
        <v>568.85709999999995</v>
      </c>
      <c r="E50" s="1">
        <f>B50/B$5-1</f>
        <v>1.7637464141415649E-3</v>
      </c>
      <c r="F50">
        <v>0.97567425102328897</v>
      </c>
    </row>
    <row r="51" spans="1:6" x14ac:dyDescent="0.3">
      <c r="A51">
        <v>2000</v>
      </c>
      <c r="B51" s="1">
        <v>0.97027142460793603</v>
      </c>
      <c r="C51" s="1">
        <v>3.2552150339764498E-3</v>
      </c>
      <c r="D51">
        <v>1177.683</v>
      </c>
      <c r="E51" s="1">
        <f>B51/B$5-1</f>
        <v>-4.0977264985676554E-3</v>
      </c>
      <c r="F51">
        <v>0.99882342212500197</v>
      </c>
    </row>
    <row r="52" spans="1:6" x14ac:dyDescent="0.3">
      <c r="A52">
        <v>3000</v>
      </c>
      <c r="B52" s="1">
        <v>0.97426100993836795</v>
      </c>
      <c r="C52" s="1">
        <v>2.4370764873652899E-3</v>
      </c>
      <c r="D52">
        <v>1751.653804</v>
      </c>
      <c r="E52" s="23">
        <f>B52/B$5-1</f>
        <v>-2.7516285093787118E-6</v>
      </c>
      <c r="F52">
        <v>1.0688837073264801</v>
      </c>
    </row>
    <row r="53" spans="1:6" x14ac:dyDescent="0.3">
      <c r="A53">
        <v>5000</v>
      </c>
      <c r="B53" s="1">
        <v>0.97356445244348899</v>
      </c>
      <c r="C53" s="1">
        <v>1.9328846167121999E-3</v>
      </c>
      <c r="D53">
        <v>2804.289049</v>
      </c>
      <c r="E53" s="23">
        <f>B53/B$5-1</f>
        <v>-7.1770950027683078E-4</v>
      </c>
      <c r="F53">
        <v>1.1927623679358801</v>
      </c>
    </row>
    <row r="54" spans="1:6" x14ac:dyDescent="0.3">
      <c r="A54">
        <v>10000</v>
      </c>
      <c r="B54" s="1">
        <v>0.97475463437336396</v>
      </c>
      <c r="C54" s="1">
        <v>1.3103086059575401E-3</v>
      </c>
      <c r="D54">
        <v>5691.679948</v>
      </c>
      <c r="E54" s="23">
        <f>B54/B$5-1</f>
        <v>5.03912470422474E-4</v>
      </c>
      <c r="F54">
        <v>1.0213270926685001</v>
      </c>
    </row>
    <row r="55" spans="1:6" x14ac:dyDescent="0.3">
      <c r="A55" t="s">
        <v>28</v>
      </c>
      <c r="B55" t="s">
        <v>29</v>
      </c>
      <c r="C55">
        <v>2</v>
      </c>
      <c r="D55" t="s">
        <v>30</v>
      </c>
      <c r="E55" t="s">
        <v>31</v>
      </c>
    </row>
    <row r="58" spans="1:6" x14ac:dyDescent="0.3">
      <c r="A58" s="21" t="s">
        <v>6</v>
      </c>
      <c r="B58" s="22" t="s">
        <v>9</v>
      </c>
      <c r="C58" s="22" t="s">
        <v>27</v>
      </c>
      <c r="D58" s="22" t="s">
        <v>12</v>
      </c>
      <c r="E58" s="22" t="s">
        <v>8</v>
      </c>
      <c r="F58" s="22" t="s">
        <v>21</v>
      </c>
    </row>
    <row r="59" spans="1:6" x14ac:dyDescent="0.3">
      <c r="A59" s="6">
        <v>10</v>
      </c>
      <c r="B59" s="11">
        <v>0.99999990507450098</v>
      </c>
      <c r="C59" s="11">
        <v>9.0054235389743999E-8</v>
      </c>
      <c r="D59" s="7">
        <v>5.4687739999999998</v>
      </c>
      <c r="E59" s="11">
        <f t="shared" ref="E59:E62" si="7">B59/B$5-1</f>
        <v>2.6416066377851877E-2</v>
      </c>
      <c r="F59" s="12">
        <v>1.3788447930534999</v>
      </c>
    </row>
    <row r="60" spans="1:6" x14ac:dyDescent="0.3">
      <c r="A60" s="8">
        <v>20</v>
      </c>
      <c r="B60" s="13">
        <v>0.99759326286470595</v>
      </c>
      <c r="C60" s="13">
        <v>2.3457292431222801E-3</v>
      </c>
      <c r="D60" s="9">
        <v>11.343603</v>
      </c>
      <c r="E60" s="13">
        <f t="shared" si="7"/>
        <v>2.3945849913208583E-2</v>
      </c>
      <c r="F60" s="14">
        <v>1.38270283314251</v>
      </c>
    </row>
    <row r="61" spans="1:6" x14ac:dyDescent="0.3">
      <c r="A61" s="6">
        <v>50</v>
      </c>
      <c r="B61" s="11">
        <v>0.98596855589367005</v>
      </c>
      <c r="C61" s="11">
        <v>8.8425708328747996E-3</v>
      </c>
      <c r="D61" s="7">
        <v>28.603586</v>
      </c>
      <c r="E61" s="11">
        <f t="shared" si="7"/>
        <v>1.2014062778571866E-2</v>
      </c>
      <c r="F61" s="12">
        <v>0.85410197157480905</v>
      </c>
    </row>
    <row r="62" spans="1:6" x14ac:dyDescent="0.3">
      <c r="A62" s="8">
        <v>100</v>
      </c>
      <c r="B62" s="13">
        <v>0.98030188273837304</v>
      </c>
      <c r="C62" s="13">
        <v>9.45806051909002E-3</v>
      </c>
      <c r="D62" s="9">
        <v>55.921340999999998</v>
      </c>
      <c r="E62" s="13">
        <f t="shared" si="7"/>
        <v>6.1976978569415753E-3</v>
      </c>
      <c r="F62" s="14">
        <v>0.98030188273837304</v>
      </c>
    </row>
    <row r="63" spans="1:6" x14ac:dyDescent="0.3">
      <c r="A63">
        <v>1000</v>
      </c>
      <c r="B63" s="1">
        <v>0.97395221073226501</v>
      </c>
      <c r="C63" s="1">
        <v>4.4345580902809198E-3</v>
      </c>
      <c r="D63">
        <v>556.997705</v>
      </c>
      <c r="E63" s="1">
        <f>B63/B$5-1</f>
        <v>-3.1970812502546408E-4</v>
      </c>
      <c r="F63">
        <v>1.05572808970182</v>
      </c>
    </row>
    <row r="64" spans="1:6" x14ac:dyDescent="0.3">
      <c r="A64">
        <v>2000</v>
      </c>
      <c r="B64" s="1">
        <v>0.97446988362571296</v>
      </c>
      <c r="C64" s="1">
        <v>2.96694676070435E-3</v>
      </c>
      <c r="D64">
        <v>1113.903869</v>
      </c>
      <c r="E64" s="23">
        <f>B64/B$5-1</f>
        <v>2.1163970037640922E-4</v>
      </c>
      <c r="F64">
        <v>1.0143478195065401</v>
      </c>
    </row>
    <row r="65" spans="1:6" x14ac:dyDescent="0.3">
      <c r="A65">
        <v>3000</v>
      </c>
      <c r="B65" s="1">
        <v>0.96870112152713905</v>
      </c>
      <c r="C65" s="1">
        <v>2.7363097635930401E-3</v>
      </c>
      <c r="D65">
        <v>1702.973512</v>
      </c>
      <c r="E65" s="23">
        <f>B65/B$5-1</f>
        <v>-5.709510962779718E-3</v>
      </c>
      <c r="F65">
        <v>1.0212862361646</v>
      </c>
    </row>
    <row r="66" spans="1:6" x14ac:dyDescent="0.3">
      <c r="A66">
        <v>5000</v>
      </c>
      <c r="B66" s="1">
        <v>0.97377741640645898</v>
      </c>
      <c r="C66" s="1">
        <v>1.90274375636109E-3</v>
      </c>
      <c r="D66">
        <v>2867.006691</v>
      </c>
      <c r="E66" s="23">
        <f>B66/B$5-1</f>
        <v>-4.9911984637518447E-4</v>
      </c>
      <c r="F66">
        <v>1.0789649162858199</v>
      </c>
    </row>
  </sheetData>
  <phoneticPr fontId="3" type="noConversion"/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Asymetry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COULON</dc:creator>
  <cp:lastModifiedBy>Romain COULON</cp:lastModifiedBy>
  <dcterms:created xsi:type="dcterms:W3CDTF">2015-06-05T18:17:20Z</dcterms:created>
  <dcterms:modified xsi:type="dcterms:W3CDTF">2023-07-12T16:56:11Z</dcterms:modified>
</cp:coreProperties>
</file>