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drawings/drawing5.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absot\Downloads\"/>
    </mc:Choice>
  </mc:AlternateContent>
  <xr:revisionPtr revIDLastSave="0" documentId="13_ncr:1_{7B520A1C-7C28-4307-96C5-6AA325BA2CE9}" xr6:coauthVersionLast="47" xr6:coauthVersionMax="47" xr10:uidLastSave="{00000000-0000-0000-0000-000000000000}"/>
  <bookViews>
    <workbookView xWindow="345" yWindow="345" windowWidth="21600" windowHeight="11385" firstSheet="1" activeTab="1" xr2:uid="{00000000-000D-0000-FFFF-FFFF00000000}"/>
  </bookViews>
  <sheets>
    <sheet name="Documentation" sheetId="2" r:id="rId1"/>
    <sheet name="Customer Call Log" sheetId="1" r:id="rId2"/>
    <sheet name="Call Type by Rep" sheetId="4" r:id="rId3"/>
    <sheet name="Scores by Date" sheetId="5" r:id="rId4"/>
    <sheet name="Survey Questions" sheetId="3" r:id="rId5"/>
  </sheets>
  <definedNames>
    <definedName name="NativeTimeline_Date">#N/A</definedName>
    <definedName name="Slicer_Call_Type">#N/A</definedName>
  </definedNames>
  <calcPr calcId="191029"/>
  <pivotCaches>
    <pivotCache cacheId="2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M6" i="1"/>
  <c r="M7" i="1"/>
  <c r="M8" i="1"/>
  <c r="M9" i="1"/>
  <c r="M10" i="1"/>
  <c r="M11" i="1"/>
  <c r="M12" i="1"/>
  <c r="M13" i="1"/>
  <c r="M5"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N13" i="1" s="1"/>
  <c r="J120" i="1"/>
  <c r="J121" i="1"/>
  <c r="J122" i="1"/>
  <c r="J123" i="1"/>
  <c r="J124" i="1"/>
  <c r="J125" i="1"/>
  <c r="J126" i="1"/>
  <c r="J127" i="1"/>
  <c r="J128" i="1"/>
  <c r="J129" i="1"/>
  <c r="J130" i="1"/>
  <c r="J131" i="1"/>
  <c r="J132" i="1"/>
  <c r="J133" i="1"/>
  <c r="J134" i="1"/>
  <c r="J135" i="1"/>
  <c r="J136" i="1"/>
  <c r="J137" i="1"/>
  <c r="J138" i="1"/>
  <c r="J139" i="1"/>
  <c r="J140" i="1"/>
  <c r="J141" i="1"/>
  <c r="J142" i="1"/>
  <c r="J143" i="1"/>
  <c r="N7" i="1" l="1"/>
  <c r="N5" i="1"/>
  <c r="N8" i="1"/>
  <c r="N9" i="1"/>
  <c r="N11" i="1"/>
  <c r="N6" i="1"/>
  <c r="N10" i="1"/>
  <c r="N12" i="1"/>
</calcChain>
</file>

<file path=xl/sharedStrings.xml><?xml version="1.0" encoding="utf-8"?>
<sst xmlns="http://schemas.openxmlformats.org/spreadsheetml/2006/main" count="229" uniqueCount="57">
  <si>
    <t>Author:</t>
  </si>
  <si>
    <t>Romain Roux</t>
  </si>
  <si>
    <t>Note: Do not edit this sheet. If your name does not appear in cell B6, please download a new copy of the file from the SAM website.</t>
  </si>
  <si>
    <t>Pierce Software</t>
  </si>
  <si>
    <t>SUMMARIZE DATA WITH PIVOTTABLES</t>
  </si>
  <si>
    <t>Call ID</t>
  </si>
  <si>
    <t>Date</t>
  </si>
  <si>
    <t>Service Rep</t>
  </si>
  <si>
    <t>Call Code</t>
  </si>
  <si>
    <t>Call Type</t>
  </si>
  <si>
    <t>Wagner</t>
  </si>
  <si>
    <t>Thanh</t>
  </si>
  <si>
    <t>Calder</t>
  </si>
  <si>
    <t>Shanahan</t>
  </si>
  <si>
    <t>Bruno</t>
  </si>
  <si>
    <t>Volmann</t>
  </si>
  <si>
    <t>Zimmerman</t>
  </si>
  <si>
    <t>Call Type Lookup Table</t>
  </si>
  <si>
    <t>Feature request</t>
  </si>
  <si>
    <t>Bug report</t>
  </si>
  <si>
    <t>How to</t>
  </si>
  <si>
    <t>Tech problem</t>
  </si>
  <si>
    <t>Cancellation</t>
  </si>
  <si>
    <t>Customer Survey Scores</t>
  </si>
  <si>
    <t>Customer Survey Questions</t>
  </si>
  <si>
    <t>Very satisfied</t>
  </si>
  <si>
    <t>Satisfied</t>
  </si>
  <si>
    <t>Neutral</t>
  </si>
  <si>
    <t>Dissatisfied</t>
  </si>
  <si>
    <t>Very dissatisfied</t>
  </si>
  <si>
    <t>How satisfied are you with:</t>
  </si>
  <si>
    <t>How much time it took to reach a service rep</t>
  </si>
  <si>
    <t>The overall process of contacting Pierce Software</t>
  </si>
  <si>
    <t>The service rep's product knowledge</t>
  </si>
  <si>
    <t>How the service rep handled your call</t>
  </si>
  <si>
    <t>Total Calls</t>
  </si>
  <si>
    <t>Barry</t>
  </si>
  <si>
    <t>Darego</t>
  </si>
  <si>
    <t>Rep</t>
  </si>
  <si>
    <t>Average</t>
  </si>
  <si>
    <t>Customer Call Log: January-March</t>
  </si>
  <si>
    <t>Call Types by Service Rep</t>
  </si>
  <si>
    <t>Average Score</t>
  </si>
  <si>
    <t>Average Monthly Scores</t>
  </si>
  <si>
    <r>
      <t xml:space="preserve">New Perspectives Excel 2019 </t>
    </r>
    <r>
      <rPr>
        <sz val="10"/>
        <color theme="0"/>
        <rFont val="Century Gothic"/>
        <family val="2"/>
      </rPr>
      <t>| Module 7: End of Module Project 1</t>
    </r>
  </si>
  <si>
    <t>Question 1</t>
  </si>
  <si>
    <t>Question 2</t>
  </si>
  <si>
    <t>Question 3</t>
  </si>
  <si>
    <t>Question 4</t>
  </si>
  <si>
    <t>Row Labels</t>
  </si>
  <si>
    <t>Grand Total</t>
  </si>
  <si>
    <t>Column Labels</t>
  </si>
  <si>
    <t>Count of Call Type</t>
  </si>
  <si>
    <t>Feb</t>
  </si>
  <si>
    <t>Average Scores</t>
  </si>
  <si>
    <t>Months</t>
  </si>
  <si>
    <t>Service Reps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</si>
</sst>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Tahoma"/>
      <family val="2"/>
      <scheme val="minor"/>
    </font>
    <font>
      <sz val="18"/>
      <color theme="3"/>
      <name val="Century Gothic"/>
      <family val="2"/>
      <scheme val="major"/>
    </font>
    <font>
      <sz val="11"/>
      <color theme="0"/>
      <name val="Tahoma"/>
      <family val="2"/>
      <scheme val="minor"/>
    </font>
    <font>
      <sz val="10"/>
      <name val="Arial"/>
      <family val="2"/>
    </font>
    <font>
      <sz val="10"/>
      <color theme="0"/>
      <name val="Century Gothic"/>
      <family val="2"/>
    </font>
    <font>
      <b/>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sz val="11"/>
      <color theme="4" tint="-0.249977111117893"/>
      <name val="Tahoma"/>
      <family val="2"/>
      <scheme val="minor"/>
    </font>
    <font>
      <sz val="11"/>
      <color theme="1"/>
      <name val="Tahoma"/>
      <family val="2"/>
      <scheme val="minor"/>
    </font>
    <font>
      <b/>
      <sz val="11"/>
      <color theme="3"/>
      <name val="Tahoma"/>
      <family val="2"/>
      <scheme val="minor"/>
    </font>
    <font>
      <b/>
      <sz val="11"/>
      <color theme="4" tint="-0.249977111117893"/>
      <name val="Tahoma"/>
      <family val="2"/>
      <scheme val="minor"/>
    </font>
    <font>
      <b/>
      <sz val="13"/>
      <color theme="3"/>
      <name val="Tahoma"/>
      <family val="2"/>
      <scheme val="minor"/>
    </font>
  </fonts>
  <fills count="9">
    <fill>
      <patternFill patternType="none"/>
    </fill>
    <fill>
      <patternFill patternType="gray125"/>
    </fill>
    <fill>
      <patternFill patternType="solid">
        <fgColor theme="7"/>
      </patternFill>
    </fill>
    <fill>
      <patternFill patternType="solid">
        <fgColor rgb="FFE34601"/>
        <bgColor indexed="64"/>
      </patternFill>
    </fill>
    <fill>
      <patternFill patternType="solid">
        <fgColor theme="0"/>
        <bgColor indexed="64"/>
      </patternFill>
    </fill>
    <fill>
      <patternFill patternType="solid">
        <fgColor theme="0"/>
        <bgColor theme="0"/>
      </patternFill>
    </fill>
    <fill>
      <patternFill patternType="solid">
        <fgColor theme="7" tint="0.59999389629810485"/>
        <bgColor indexed="65"/>
      </patternFill>
    </fill>
    <fill>
      <patternFill patternType="solid">
        <fgColor theme="2" tint="-9.9978637043366805E-2"/>
        <bgColor indexed="64"/>
      </patternFill>
    </fill>
    <fill>
      <patternFill patternType="solid">
        <fgColor theme="0" tint="-0.14999847407452621"/>
        <bgColor theme="0" tint="-0.14999847407452621"/>
      </patternFill>
    </fill>
  </fills>
  <borders count="16">
    <border>
      <left/>
      <right/>
      <top/>
      <bottom/>
      <diagonal/>
    </border>
    <border>
      <left/>
      <right/>
      <top/>
      <bottom style="thin">
        <color rgb="FFE34601"/>
      </bottom>
      <diagonal/>
    </border>
    <border>
      <left/>
      <right style="thick">
        <color rgb="FF93A5B2"/>
      </right>
      <top/>
      <bottom style="thin">
        <color rgb="FFE3460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bottom style="medium">
        <color theme="4" tint="0.39997558519241921"/>
      </bottom>
      <diagonal/>
    </border>
    <border>
      <left/>
      <right/>
      <top style="thin">
        <color theme="6" tint="-0.24994659260841701"/>
      </top>
      <bottom/>
      <diagonal/>
    </border>
    <border>
      <left/>
      <right/>
      <top style="medium">
        <color theme="1"/>
      </top>
      <bottom style="medium">
        <color theme="1"/>
      </bottom>
      <diagonal/>
    </border>
    <border>
      <left style="medium">
        <color theme="1" tint="0.14993743705557422"/>
      </left>
      <right/>
      <top style="medium">
        <color theme="1" tint="0.14990691854609822"/>
      </top>
      <bottom style="thin">
        <color theme="6"/>
      </bottom>
      <diagonal/>
    </border>
    <border>
      <left/>
      <right/>
      <top style="medium">
        <color theme="1" tint="0.14990691854609822"/>
      </top>
      <bottom style="thin">
        <color theme="6"/>
      </bottom>
      <diagonal/>
    </border>
    <border>
      <left/>
      <right style="medium">
        <color theme="1" tint="0.14990691854609822"/>
      </right>
      <top style="medium">
        <color theme="1" tint="0.14990691854609822"/>
      </top>
      <bottom style="thin">
        <color theme="6"/>
      </bottom>
      <diagonal/>
    </border>
    <border>
      <left/>
      <right/>
      <top/>
      <bottom style="thick">
        <color theme="4" tint="0.499984740745262"/>
      </bottom>
      <diagonal/>
    </border>
    <border>
      <left/>
      <right/>
      <top style="medium">
        <color theme="4" tint="0.39997558519241921"/>
      </top>
      <bottom/>
      <diagonal/>
    </border>
    <border>
      <left/>
      <right/>
      <top style="medium">
        <color theme="1"/>
      </top>
      <bottom/>
      <diagonal/>
    </border>
  </borders>
  <cellStyleXfs count="9">
    <xf numFmtId="0" fontId="0" fillId="0" borderId="0"/>
    <xf numFmtId="0" fontId="1" fillId="0" borderId="0" applyNumberFormat="0" applyFill="0" applyBorder="0" applyAlignment="0" applyProtection="0"/>
    <xf numFmtId="0" fontId="2" fillId="2" borderId="0" applyNumberFormat="0" applyBorder="0" applyAlignment="0" applyProtection="0"/>
    <xf numFmtId="0" fontId="3" fillId="0" borderId="0"/>
    <xf numFmtId="0" fontId="7" fillId="4" borderId="0">
      <alignment vertical="top" wrapText="1"/>
    </xf>
    <xf numFmtId="0" fontId="9" fillId="4" borderId="0">
      <alignment vertical="top" wrapText="1"/>
    </xf>
    <xf numFmtId="0" fontId="15" fillId="0" borderId="7" applyNumberFormat="0" applyFill="0" applyAlignment="0" applyProtection="0"/>
    <xf numFmtId="0" fontId="14" fillId="6" borderId="0" applyNumberFormat="0" applyBorder="0" applyAlignment="0" applyProtection="0"/>
    <xf numFmtId="0" fontId="17" fillId="0" borderId="13" applyNumberFormat="0" applyFill="0" applyAlignment="0" applyProtection="0"/>
  </cellStyleXfs>
  <cellXfs count="80">
    <xf numFmtId="0" fontId="0" fillId="0" borderId="0" xfId="0"/>
    <xf numFmtId="0" fontId="4" fillId="3" borderId="1" xfId="3" applyFont="1" applyFill="1" applyBorder="1" applyAlignment="1">
      <alignment vertical="center"/>
    </xf>
    <xf numFmtId="0" fontId="5" fillId="3" borderId="1" xfId="3" applyFont="1" applyFill="1" applyBorder="1" applyAlignment="1">
      <alignment vertical="center"/>
    </xf>
    <xf numFmtId="0" fontId="6" fillId="3" borderId="2" xfId="3" applyFont="1" applyFill="1" applyBorder="1" applyAlignment="1">
      <alignment horizontal="left"/>
    </xf>
    <xf numFmtId="0" fontId="3" fillId="0" borderId="0" xfId="3" applyFill="1"/>
    <xf numFmtId="0" fontId="6" fillId="0" borderId="0" xfId="3" applyFont="1" applyFill="1" applyBorder="1" applyAlignment="1">
      <alignment vertical="center"/>
    </xf>
    <xf numFmtId="0" fontId="6" fillId="4" borderId="3" xfId="3" applyFont="1" applyFill="1" applyBorder="1" applyAlignment="1">
      <alignment horizontal="left"/>
    </xf>
    <xf numFmtId="0" fontId="6" fillId="4" borderId="0" xfId="3" applyFont="1" applyFill="1" applyBorder="1" applyAlignment="1">
      <alignment horizontal="left"/>
    </xf>
    <xf numFmtId="0" fontId="7" fillId="4" borderId="0" xfId="4" applyBorder="1" applyAlignment="1">
      <alignment horizontal="left" vertical="top" wrapText="1"/>
    </xf>
    <xf numFmtId="0" fontId="8" fillId="4" borderId="3" xfId="3" applyFont="1" applyFill="1" applyBorder="1" applyAlignment="1">
      <alignment horizontal="left" wrapText="1"/>
    </xf>
    <xf numFmtId="0" fontId="3" fillId="0" borderId="0" xfId="3" applyFill="1" applyAlignment="1">
      <alignment wrapText="1"/>
    </xf>
    <xf numFmtId="0" fontId="10" fillId="4" borderId="0" xfId="5" applyFont="1" applyBorder="1" applyAlignment="1">
      <alignment horizontal="left" vertical="top" wrapText="1"/>
    </xf>
    <xf numFmtId="0" fontId="6" fillId="4" borderId="0" xfId="3" applyFont="1" applyFill="1" applyBorder="1" applyAlignment="1">
      <alignment horizontal="right"/>
    </xf>
    <xf numFmtId="0" fontId="11" fillId="5" borderId="4" xfId="3" applyFont="1" applyFill="1" applyBorder="1" applyAlignment="1">
      <alignment horizontal="left"/>
    </xf>
    <xf numFmtId="0" fontId="0" fillId="0" borderId="0" xfId="0"/>
    <xf numFmtId="0" fontId="13" fillId="4" borderId="0" xfId="0" applyFont="1" applyFill="1" applyBorder="1"/>
    <xf numFmtId="0" fontId="16" fillId="2" borderId="9" xfId="2" applyFont="1" applyFill="1" applyBorder="1" applyAlignment="1">
      <alignment horizontal="center"/>
    </xf>
    <xf numFmtId="0" fontId="0" fillId="0" borderId="0" xfId="0" applyAlignment="1">
      <alignment horizontal="center"/>
    </xf>
    <xf numFmtId="0" fontId="0" fillId="4" borderId="0" xfId="0" applyFill="1"/>
    <xf numFmtId="0" fontId="0" fillId="7" borderId="0" xfId="0" applyFill="1"/>
    <xf numFmtId="0" fontId="17" fillId="4" borderId="13" xfId="8" applyFill="1"/>
    <xf numFmtId="0" fontId="14" fillId="4" borderId="8" xfId="7" applyFill="1" applyBorder="1" applyAlignment="1">
      <alignment horizontal="center"/>
    </xf>
    <xf numFmtId="2" fontId="0" fillId="0" borderId="0" xfId="0" applyNumberFormat="1" applyAlignment="1">
      <alignment horizontal="center"/>
    </xf>
    <xf numFmtId="0" fontId="0" fillId="7" borderId="0" xfId="0" applyFill="1" applyAlignment="1">
      <alignment horizontal="center"/>
    </xf>
    <xf numFmtId="2" fontId="0" fillId="7" borderId="0" xfId="0" applyNumberFormat="1" applyFill="1" applyAlignment="1">
      <alignment horizontal="center"/>
    </xf>
    <xf numFmtId="0" fontId="1" fillId="4" borderId="13" xfId="1" applyFill="1" applyBorder="1"/>
    <xf numFmtId="0" fontId="15" fillId="4" borderId="7" xfId="6" applyFill="1"/>
    <xf numFmtId="0" fontId="0" fillId="4" borderId="0" xfId="0" applyFill="1" applyBorder="1" applyAlignment="1">
      <alignment wrapText="1"/>
    </xf>
    <xf numFmtId="0" fontId="0" fillId="4" borderId="0" xfId="0" applyFill="1" applyAlignment="1">
      <alignment horizontal="right"/>
    </xf>
    <xf numFmtId="0" fontId="0" fillId="4" borderId="0" xfId="0" applyFill="1" applyAlignment="1">
      <alignment horizontal="center" vertical="center"/>
    </xf>
    <xf numFmtId="0" fontId="16" fillId="4" borderId="8" xfId="2" applyFont="1" applyFill="1" applyBorder="1"/>
    <xf numFmtId="0" fontId="16" fillId="4" borderId="0" xfId="2" applyFont="1" applyFill="1" applyBorder="1"/>
    <xf numFmtId="0" fontId="0" fillId="4" borderId="0" xfId="0" applyFill="1" applyBorder="1" applyAlignment="1">
      <alignment horizontal="center"/>
    </xf>
    <xf numFmtId="0" fontId="0" fillId="8" borderId="0" xfId="0" applyFont="1" applyFill="1" applyBorder="1"/>
    <xf numFmtId="14" fontId="0" fillId="8" borderId="0" xfId="0" applyNumberFormat="1" applyFont="1" applyFill="1" applyBorder="1"/>
    <xf numFmtId="0" fontId="0" fillId="8" borderId="0" xfId="0" applyFont="1" applyFill="1" applyBorder="1" applyAlignment="1">
      <alignment horizontal="center"/>
    </xf>
    <xf numFmtId="2" fontId="0" fillId="8" borderId="0" xfId="0" applyNumberFormat="1" applyFont="1" applyFill="1" applyBorder="1" applyAlignment="1">
      <alignment horizontal="center"/>
    </xf>
    <xf numFmtId="0" fontId="0" fillId="0" borderId="0" xfId="0" applyFont="1" applyBorder="1"/>
    <xf numFmtId="14" fontId="0" fillId="0" borderId="0" xfId="0" applyNumberFormat="1" applyFont="1" applyBorder="1"/>
    <xf numFmtId="0" fontId="0" fillId="0" borderId="0" xfId="0" applyFont="1" applyBorder="1" applyAlignment="1">
      <alignment horizontal="center"/>
    </xf>
    <xf numFmtId="2" fontId="0" fillId="0" borderId="0" xfId="0" applyNumberFormat="1" applyFont="1" applyBorder="1" applyAlignment="1">
      <alignment horizontal="center"/>
    </xf>
    <xf numFmtId="0" fontId="0" fillId="8" borderId="15" xfId="0" applyFont="1" applyFill="1" applyBorder="1"/>
    <xf numFmtId="14" fontId="0" fillId="8" borderId="15" xfId="0" applyNumberFormat="1" applyFont="1" applyFill="1" applyBorder="1"/>
    <xf numFmtId="0" fontId="0" fillId="8" borderId="15" xfId="0" applyFont="1" applyFill="1" applyBorder="1" applyAlignment="1">
      <alignment horizontal="center"/>
    </xf>
    <xf numFmtId="2" fontId="0" fillId="8" borderId="15" xfId="0" applyNumberFormat="1" applyFont="1" applyFill="1" applyBorder="1" applyAlignment="1">
      <alignment horizontal="center"/>
    </xf>
    <xf numFmtId="14" fontId="0" fillId="8" borderId="0" xfId="0" applyNumberFormat="1" applyFont="1" applyFill="1"/>
    <xf numFmtId="0" fontId="0" fillId="8" borderId="0" xfId="0" applyFont="1" applyFill="1" applyAlignment="1">
      <alignment horizontal="center"/>
    </xf>
    <xf numFmtId="0" fontId="0" fillId="8" borderId="0" xfId="0" applyFont="1" applyFill="1"/>
    <xf numFmtId="14" fontId="0" fillId="0" borderId="0" xfId="0" applyNumberFormat="1" applyFont="1"/>
    <xf numFmtId="0" fontId="0" fillId="0" borderId="0" xfId="0" applyFont="1" applyAlignment="1">
      <alignment horizontal="center"/>
    </xf>
    <xf numFmtId="0" fontId="0" fillId="0" borderId="0" xfId="0" applyFont="1"/>
    <xf numFmtId="2" fontId="0" fillId="8" borderId="0" xfId="0" applyNumberFormat="1" applyFont="1" applyFill="1" applyAlignment="1">
      <alignment horizontal="center"/>
    </xf>
    <xf numFmtId="2" fontId="0" fillId="0" borderId="0" xfId="0" applyNumberFormat="1" applyFont="1" applyAlignment="1">
      <alignment horizontal="center"/>
    </xf>
    <xf numFmtId="0" fontId="16" fillId="2" borderId="0" xfId="2" applyFont="1" applyFill="1" applyBorder="1" applyAlignment="1">
      <alignment horizontal="center"/>
    </xf>
    <xf numFmtId="0" fontId="0" fillId="4" borderId="0" xfId="0" applyFill="1"/>
    <xf numFmtId="0" fontId="0" fillId="4" borderId="0" xfId="0" applyFill="1" applyAlignment="1">
      <alignment vertical="center"/>
    </xf>
    <xf numFmtId="0" fontId="1" fillId="4" borderId="0" xfId="1" applyFill="1" applyAlignment="1"/>
    <xf numFmtId="0" fontId="0" fillId="4" borderId="0" xfId="0" applyFill="1" applyAlignment="1"/>
    <xf numFmtId="0" fontId="16" fillId="2" borderId="0" xfId="2" applyFont="1" applyFill="1" applyBorder="1" applyAlignment="1">
      <alignment horizontal="center" wrapText="1"/>
    </xf>
    <xf numFmtId="0" fontId="0" fillId="0" borderId="0" xfId="0" applyFill="1"/>
    <xf numFmtId="0" fontId="1" fillId="0" borderId="0" xfId="0" applyFont="1" applyFill="1"/>
    <xf numFmtId="0" fontId="1" fillId="0" borderId="0" xfId="1" applyFill="1"/>
    <xf numFmtId="0" fontId="12" fillId="4" borderId="0" xfId="3" applyFont="1" applyFill="1" applyBorder="1" applyAlignment="1">
      <alignment horizontal="center" vertical="center" wrapText="1"/>
    </xf>
    <xf numFmtId="0" fontId="12" fillId="4" borderId="3" xfId="3" applyFont="1" applyFill="1" applyBorder="1" applyAlignment="1">
      <alignment horizontal="center" vertical="center" wrapText="1"/>
    </xf>
    <xf numFmtId="0" fontId="12" fillId="4" borderId="5" xfId="3" applyFont="1" applyFill="1" applyBorder="1" applyAlignment="1">
      <alignment horizontal="center" vertical="center" wrapText="1"/>
    </xf>
    <xf numFmtId="0" fontId="12" fillId="4" borderId="6" xfId="3" applyFont="1" applyFill="1" applyBorder="1" applyAlignment="1">
      <alignment horizontal="center" vertical="center" wrapText="1"/>
    </xf>
    <xf numFmtId="0" fontId="16" fillId="2" borderId="10" xfId="2" applyFont="1" applyBorder="1" applyAlignment="1">
      <alignment horizontal="center"/>
    </xf>
    <xf numFmtId="0" fontId="16" fillId="2" borderId="11" xfId="2" applyFont="1" applyBorder="1" applyAlignment="1">
      <alignment horizontal="center"/>
    </xf>
    <xf numFmtId="0" fontId="16" fillId="2" borderId="12" xfId="2" applyFont="1" applyBorder="1" applyAlignment="1">
      <alignment horizontal="center"/>
    </xf>
    <xf numFmtId="0" fontId="0" fillId="4" borderId="0" xfId="0" applyFill="1" applyBorder="1"/>
    <xf numFmtId="0" fontId="1" fillId="4" borderId="0" xfId="1" applyFill="1" applyBorder="1"/>
    <xf numFmtId="0" fontId="0" fillId="4" borderId="14" xfId="0" applyFill="1" applyBorder="1" applyAlignment="1">
      <alignment vertical="center" wrapText="1"/>
    </xf>
    <xf numFmtId="0" fontId="0" fillId="4" borderId="0" xfId="0" applyFill="1" applyAlignment="1">
      <alignment vertical="center"/>
    </xf>
    <xf numFmtId="0" fontId="0" fillId="4" borderId="0" xfId="0" applyFill="1"/>
    <xf numFmtId="0" fontId="1" fillId="4" borderId="0" xfId="1" applyFill="1"/>
    <xf numFmtId="0" fontId="1" fillId="4" borderId="0" xfId="1" applyFill="1" applyAlignment="1"/>
    <xf numFmtId="0" fontId="0" fillId="0" borderId="0" xfId="0" pivotButton="1"/>
    <xf numFmtId="0" fontId="0" fillId="0" borderId="0" xfId="0" applyAlignment="1">
      <alignment horizontal="left"/>
    </xf>
    <xf numFmtId="0" fontId="0" fillId="0" borderId="0" xfId="0" applyNumberFormat="1" applyAlignment="1">
      <alignment horizontal="center"/>
    </xf>
    <xf numFmtId="0" fontId="0" fillId="0" borderId="0" xfId="0" pivotButton="1" applyAlignment="1">
      <alignment horizontal="center"/>
    </xf>
  </cellXfs>
  <cellStyles count="9">
    <cellStyle name="40% - Accent4" xfId="7" builtinId="43"/>
    <cellStyle name="Accent4" xfId="2" builtinId="41"/>
    <cellStyle name="Heading 2" xfId="8" builtinId="17"/>
    <cellStyle name="Heading 3" xfId="6" builtinId="18"/>
    <cellStyle name="Normal" xfId="0" builtinId="0"/>
    <cellStyle name="Normal 2 2" xfId="3" xr:uid="{00000000-0005-0000-0000-000005000000}"/>
    <cellStyle name="Student Name" xfId="4" xr:uid="{00000000-0005-0000-0000-000006000000}"/>
    <cellStyle name="Submission" xfId="5" xr:uid="{00000000-0005-0000-0000-000007000000}"/>
    <cellStyle name="Title" xfId="1" builtinId="15"/>
  </cellStyles>
  <dxfs count="46">
    <dxf>
      <font>
        <b val="0"/>
        <i val="0"/>
        <strike val="0"/>
        <condense val="0"/>
        <extend val="0"/>
        <outline val="0"/>
        <shadow val="0"/>
        <u val="none"/>
        <vertAlign val="baseline"/>
        <sz val="11"/>
        <color theme="1"/>
        <name val="Tahoma"/>
        <scheme val="minor"/>
      </font>
      <numFmt numFmtId="0" formatCode="General"/>
      <fill>
        <patternFill patternType="solid">
          <fgColor theme="0" tint="-0.14999847407452621"/>
          <bgColor theme="0" tint="-0.14999847407452621"/>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Tahoma"/>
        <scheme val="minor"/>
      </font>
      <numFmt numFmtId="2" formatCode="0.00"/>
      <fill>
        <patternFill patternType="solid">
          <fgColor theme="0" tint="-0.14999847407452621"/>
          <bgColor theme="0" tint="-0.14999847407452621"/>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1"/>
        <color theme="4" tint="-0.249977111117893"/>
        <name val="Tahoma"/>
        <scheme val="minor"/>
      </font>
      <fill>
        <patternFill patternType="solid">
          <fgColor indexed="64"/>
          <bgColor theme="0"/>
        </patternFill>
      </fill>
    </dxf>
    <dxf>
      <font>
        <b/>
        <i val="0"/>
        <strike val="0"/>
        <condense val="0"/>
        <extend val="0"/>
        <outline val="0"/>
        <shadow val="0"/>
        <u val="none"/>
        <vertAlign val="baseline"/>
        <sz val="11"/>
        <color theme="4" tint="-0.249977111117893"/>
        <name val="Tahoma"/>
        <scheme val="minor"/>
      </font>
      <fill>
        <patternFill patternType="solid">
          <fgColor indexed="64"/>
          <bgColor theme="0"/>
        </patternFill>
      </fill>
      <border diagonalUp="0" diagonalDown="0" outline="0">
        <left/>
        <right/>
        <top/>
        <bottom/>
      </border>
    </dxf>
    <dxf>
      <border diagonalUp="0" diagonalDown="0">
        <left/>
        <right/>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Tahoma"/>
        <scheme val="minor"/>
      </font>
      <numFmt numFmtId="19" formatCode="m/d/yyyy"/>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dxf>
    <dxf>
      <border outline="0">
        <top style="medium">
          <color theme="1"/>
        </top>
        <bottom style="medium">
          <color theme="1"/>
        </bottom>
      </border>
    </dxf>
    <dxf>
      <font>
        <b val="0"/>
        <i val="0"/>
        <strike val="0"/>
        <condense val="0"/>
        <extend val="0"/>
        <outline val="0"/>
        <shadow val="0"/>
        <u val="none"/>
        <vertAlign val="baseline"/>
        <sz val="11"/>
        <color theme="1"/>
        <name val="Tahoma"/>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i val="0"/>
        <strike val="0"/>
        <condense val="0"/>
        <extend val="0"/>
        <outline val="0"/>
        <shadow val="0"/>
        <u val="none"/>
        <vertAlign val="baseline"/>
        <sz val="11"/>
        <color theme="4" tint="-0.249977111117893"/>
        <name val="Tahoma"/>
        <scheme val="minor"/>
      </font>
      <fill>
        <patternFill patternType="solid">
          <fgColor indexed="64"/>
          <bgColor theme="7"/>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4781550</xdr:colOff>
      <xdr:row>0</xdr:row>
      <xdr:rowOff>9525</xdr:rowOff>
    </xdr:from>
    <xdr:to>
      <xdr:col>3</xdr:col>
      <xdr:colOff>11811</xdr:colOff>
      <xdr:row>1</xdr:row>
      <xdr:rowOff>9525</xdr:rowOff>
    </xdr:to>
    <xdr:pic>
      <xdr:nvPicPr>
        <xdr:cNvPr id="2" name="Picture 1" descr="SAM logo" title="SAM logo">
          <a:extLst>
            <a:ext uri="{FF2B5EF4-FFF2-40B4-BE49-F238E27FC236}">
              <a16:creationId xmlns:a16="http://schemas.microsoft.com/office/drawing/2014/main" id="{7D718778-EA72-473A-BEF9-A59A0A558EC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24525" y="9525"/>
          <a:ext cx="1773936" cy="40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344641</xdr:colOff>
      <xdr:row>0</xdr:row>
      <xdr:rowOff>914400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44841"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554191</xdr:colOff>
      <xdr:row>1</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44841"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735166</xdr:colOff>
      <xdr:row>0</xdr:row>
      <xdr:rowOff>914400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44841" cy="914400"/>
        </a:xfrm>
        <a:prstGeom prst="rect">
          <a:avLst/>
        </a:prstGeom>
      </xdr:spPr>
    </xdr:pic>
    <xdr:clientData/>
  </xdr:twoCellAnchor>
  <xdr:twoCellAnchor editAs="oneCell">
    <xdr:from>
      <xdr:col>5</xdr:col>
      <xdr:colOff>38100</xdr:colOff>
      <xdr:row>2</xdr:row>
      <xdr:rowOff>9525</xdr:rowOff>
    </xdr:from>
    <xdr:to>
      <xdr:col>6</xdr:col>
      <xdr:colOff>590550</xdr:colOff>
      <xdr:row>14</xdr:row>
      <xdr:rowOff>9525</xdr:rowOff>
    </xdr:to>
    <mc:AlternateContent xmlns:mc="http://schemas.openxmlformats.org/markup-compatibility/2006">
      <mc:Choice xmlns:a14="http://schemas.microsoft.com/office/drawing/2010/main" Requires="a14">
        <xdr:graphicFrame macro="">
          <xdr:nvGraphicFramePr>
            <xdr:cNvPr id="3" name="Call Type">
              <a:extLst>
                <a:ext uri="{FF2B5EF4-FFF2-40B4-BE49-F238E27FC236}">
                  <a16:creationId xmlns:a16="http://schemas.microsoft.com/office/drawing/2014/main" id="{B01F7919-95C9-45EB-81BB-605DC92A05F4}"/>
                </a:ext>
              </a:extLst>
            </xdr:cNvPr>
            <xdr:cNvGraphicFramePr/>
          </xdr:nvGraphicFramePr>
          <xdr:xfrm>
            <a:off x="0" y="0"/>
            <a:ext cx="0" cy="0"/>
          </xdr:xfrm>
          <a:graphic>
            <a:graphicData uri="http://schemas.microsoft.com/office/drawing/2010/slicer">
              <sle:slicer xmlns:sle="http://schemas.microsoft.com/office/drawing/2010/slicer" name="Call Type"/>
            </a:graphicData>
          </a:graphic>
        </xdr:graphicFrame>
      </mc:Choice>
      <mc:Fallback>
        <xdr:sp macro="" textlink="">
          <xdr:nvSpPr>
            <xdr:cNvPr id="0" name=""/>
            <xdr:cNvSpPr>
              <a:spLocks noTextEdit="1"/>
            </xdr:cNvSpPr>
          </xdr:nvSpPr>
          <xdr:spPr>
            <a:xfrm>
              <a:off x="4600575" y="1238250"/>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76200</xdr:rowOff>
    </xdr:from>
    <xdr:to>
      <xdr:col>6</xdr:col>
      <xdr:colOff>571500</xdr:colOff>
      <xdr:row>22</xdr:row>
      <xdr:rowOff>114300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D67E6D12-50F3-4855-8CB7-139B2EF1636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525" y="3781425"/>
              <a:ext cx="6400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49366</xdr:colOff>
      <xdr:row>1</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44841"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ain Roux" refreshedDate="44677.647430902776" createdVersion="7" refreshedVersion="7" minRefreshableVersion="3" recordCount="139" xr:uid="{8BCB7997-1C4D-42EF-A25D-5B3C086B422D}">
  <cacheSource type="worksheet">
    <worksheetSource name="Calls"/>
  </cacheSource>
  <cacheFields count="11">
    <cacheField name="Call ID" numFmtId="0">
      <sharedItems containsSemiMixedTypes="0" containsString="0" containsNumber="1" containsInteger="1" minValue="20126" maxValue="34252"/>
    </cacheField>
    <cacheField name="Date" numFmtId="14">
      <sharedItems containsSemiMixedTypes="0" containsNonDate="0" containsDate="1" containsString="0" minDate="2021-01-04T00:00:00" maxDate="2021-03-31T00:00:00" count="69">
        <d v="2021-01-04T00:00:00"/>
        <d v="2021-01-05T00:00:00"/>
        <d v="2021-01-06T00:00:00"/>
        <d v="2021-01-07T00:00:00"/>
        <d v="2021-01-08T00:00:00"/>
        <d v="2021-01-09T00:00:00"/>
        <d v="2021-01-11T00:00:00"/>
        <d v="2021-01-12T00:00:00"/>
        <d v="2021-01-14T00:00:00"/>
        <d v="2021-01-15T00:00:00"/>
        <d v="2021-01-16T00:00:00"/>
        <d v="2021-01-17T00:00:00"/>
        <d v="2021-01-18T00:00:00"/>
        <d v="2021-01-20T00:00:00"/>
        <d v="2021-01-21T00:00:00"/>
        <d v="2021-01-22T00:00:00"/>
        <d v="2021-01-23T00:00:00"/>
        <d v="2021-01-24T00:00:00"/>
        <d v="2021-01-25T00:00:00"/>
        <d v="2021-01-26T00:00:00"/>
        <d v="2021-01-27T00:00:00"/>
        <d v="2021-01-28T00:00:00"/>
        <d v="2021-01-29T00:00:00"/>
        <d v="2021-01-30T00:00:00"/>
        <d v="2021-01-31T00:00:00"/>
        <d v="2021-02-04T00:00:00"/>
        <d v="2021-02-05T00:00:00"/>
        <d v="2021-02-06T00:00:00"/>
        <d v="2021-02-07T00:00:00"/>
        <d v="2021-02-08T00:00:00"/>
        <d v="2021-02-09T00:00:00"/>
        <d v="2021-02-12T00:00:00"/>
        <d v="2021-02-14T00:00:00"/>
        <d v="2021-02-15T00:00:00"/>
        <d v="2021-02-16T00:00:00"/>
        <d v="2021-02-17T00:00:00"/>
        <d v="2021-02-18T00:00:00"/>
        <d v="2021-02-20T00:00:00"/>
        <d v="2021-02-21T00:00:00"/>
        <d v="2021-02-22T00:00:00"/>
        <d v="2021-02-23T00:00:00"/>
        <d v="2021-02-24T00:00:00"/>
        <d v="2021-02-25T00:00:00"/>
        <d v="2021-02-26T00:00:00"/>
        <d v="2021-02-28T00:00:00"/>
        <d v="2021-03-04T00:00:00"/>
        <d v="2021-03-05T00:00:00"/>
        <d v="2021-03-06T00:00:00"/>
        <d v="2021-03-07T00:00:00"/>
        <d v="2021-03-08T00:00:00"/>
        <d v="2021-03-09T00:00:00"/>
        <d v="2021-03-10T00:00:00"/>
        <d v="2021-03-12T00:00:00"/>
        <d v="2021-03-13T00:00:00"/>
        <d v="2021-03-14T00:00:00"/>
        <d v="2021-03-15T00:00:00"/>
        <d v="2021-03-16T00:00:00"/>
        <d v="2021-03-17T00:00:00"/>
        <d v="2021-03-18T00:00:00"/>
        <d v="2021-03-20T00:00:00"/>
        <d v="2021-03-23T00:00:00"/>
        <d v="2021-03-22T00:00:00"/>
        <d v="2021-03-24T00:00:00"/>
        <d v="2021-03-25T00:00:00"/>
        <d v="2021-03-26T00:00:00"/>
        <d v="2021-03-27T00:00:00"/>
        <d v="2021-03-28T00:00:00"/>
        <d v="2021-03-29T00:00:00"/>
        <d v="2021-03-30T00:00:00"/>
      </sharedItems>
      <fieldGroup par="10" base="1">
        <rangePr groupBy="days" startDate="2021-01-04T00:00:00" endDate="2021-03-31T00:00:00"/>
        <groupItems count="368">
          <s v="&lt;1/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21"/>
        </groupItems>
      </fieldGroup>
    </cacheField>
    <cacheField name="Service Rep" numFmtId="0">
      <sharedItems count="9">
        <s v="Wagner"/>
        <s v="Thanh"/>
        <s v="Darego"/>
        <s v="Calder"/>
        <s v="Shanahan"/>
        <s v="Bruno"/>
        <s v="Volmann"/>
        <s v="Barry"/>
        <s v="Zimmerman"/>
      </sharedItems>
    </cacheField>
    <cacheField name="Call Code" numFmtId="0">
      <sharedItems containsSemiMixedTypes="0" containsString="0" containsNumber="1" containsInteger="1" minValue="1" maxValue="25"/>
    </cacheField>
    <cacheField name="Call Type" numFmtId="0">
      <sharedItems count="5">
        <s v="Feature request"/>
        <s v="Bug report"/>
        <s v="Tech problem"/>
        <s v="Cancellation"/>
        <s v="How to"/>
      </sharedItems>
    </cacheField>
    <cacheField name="Question 1" numFmtId="0">
      <sharedItems containsSemiMixedTypes="0" containsString="0" containsNumber="1" containsInteger="1" minValue="1" maxValue="5"/>
    </cacheField>
    <cacheField name="Question 2" numFmtId="0">
      <sharedItems containsSemiMixedTypes="0" containsString="0" containsNumber="1" containsInteger="1" minValue="1" maxValue="5"/>
    </cacheField>
    <cacheField name="Question 3" numFmtId="0">
      <sharedItems containsSemiMixedTypes="0" containsString="0" containsNumber="1" containsInteger="1" minValue="1" maxValue="5"/>
    </cacheField>
    <cacheField name="Question 4" numFmtId="0">
      <sharedItems containsSemiMixedTypes="0" containsString="0" containsNumber="1" containsInteger="1" minValue="1" maxValue="5"/>
    </cacheField>
    <cacheField name="Average" numFmtId="2">
      <sharedItems containsSemiMixedTypes="0" containsString="0" containsNumber="1" minValue="1" maxValue="5"/>
    </cacheField>
    <cacheField name="Months" numFmtId="0" databaseField="0">
      <fieldGroup base="1">
        <rangePr groupBy="months" startDate="2021-01-04T00:00:00" endDate="2021-03-31T00:00:00"/>
        <groupItems count="14">
          <s v="&lt;1/4/2021"/>
          <s v="Jan"/>
          <s v="Feb"/>
          <s v="Mar"/>
          <s v="Apr"/>
          <s v="May"/>
          <s v="Jun"/>
          <s v="Jul"/>
          <s v="Aug"/>
          <s v="Sep"/>
          <s v="Oct"/>
          <s v="Nov"/>
          <s v="Dec"/>
          <s v="&gt;3/31/2021"/>
        </groupItems>
      </fieldGroup>
    </cacheField>
  </cacheFields>
  <extLst>
    <ext xmlns:x14="http://schemas.microsoft.com/office/spreadsheetml/2009/9/main" uri="{725AE2AE-9491-48be-B2B4-4EB974FC3084}">
      <x14:pivotCacheDefinition pivotCacheId="493120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
  <r>
    <n v="20191"/>
    <x v="0"/>
    <x v="0"/>
    <n v="7"/>
    <x v="0"/>
    <n v="4"/>
    <n v="5"/>
    <n v="2"/>
    <n v="4"/>
    <n v="3.75"/>
  </r>
  <r>
    <n v="20154"/>
    <x v="0"/>
    <x v="1"/>
    <n v="1"/>
    <x v="1"/>
    <n v="2"/>
    <n v="1"/>
    <n v="3"/>
    <n v="1"/>
    <n v="1.75"/>
  </r>
  <r>
    <n v="21170"/>
    <x v="0"/>
    <x v="2"/>
    <n v="17"/>
    <x v="2"/>
    <n v="5"/>
    <n v="5"/>
    <n v="5"/>
    <n v="5"/>
    <n v="5"/>
  </r>
  <r>
    <n v="21145"/>
    <x v="1"/>
    <x v="3"/>
    <n v="16"/>
    <x v="2"/>
    <n v="4"/>
    <n v="5"/>
    <n v="3"/>
    <n v="5"/>
    <n v="4.25"/>
  </r>
  <r>
    <n v="22103"/>
    <x v="1"/>
    <x v="4"/>
    <n v="21"/>
    <x v="3"/>
    <n v="4"/>
    <n v="4"/>
    <n v="4"/>
    <n v="4"/>
    <n v="4"/>
  </r>
  <r>
    <n v="22246"/>
    <x v="2"/>
    <x v="5"/>
    <n v="12"/>
    <x v="4"/>
    <n v="4"/>
    <n v="5"/>
    <n v="3"/>
    <n v="4"/>
    <n v="4"/>
  </r>
  <r>
    <n v="22137"/>
    <x v="3"/>
    <x v="1"/>
    <n v="7"/>
    <x v="0"/>
    <n v="3"/>
    <n v="3"/>
    <n v="3"/>
    <n v="3"/>
    <n v="3"/>
  </r>
  <r>
    <n v="22234"/>
    <x v="3"/>
    <x v="4"/>
    <n v="1"/>
    <x v="1"/>
    <n v="2"/>
    <n v="1"/>
    <n v="1"/>
    <n v="1"/>
    <n v="1.25"/>
  </r>
  <r>
    <n v="23228"/>
    <x v="3"/>
    <x v="0"/>
    <n v="2"/>
    <x v="1"/>
    <n v="3"/>
    <n v="2"/>
    <n v="2"/>
    <n v="1"/>
    <n v="2"/>
  </r>
  <r>
    <n v="23215"/>
    <x v="4"/>
    <x v="3"/>
    <n v="8"/>
    <x v="0"/>
    <n v="4"/>
    <n v="3"/>
    <n v="3"/>
    <n v="2"/>
    <n v="3"/>
  </r>
  <r>
    <n v="24117"/>
    <x v="5"/>
    <x v="2"/>
    <n v="25"/>
    <x v="3"/>
    <n v="5"/>
    <n v="5"/>
    <n v="3"/>
    <n v="5"/>
    <n v="4.5"/>
  </r>
  <r>
    <n v="24140"/>
    <x v="5"/>
    <x v="5"/>
    <n v="9"/>
    <x v="0"/>
    <n v="3"/>
    <n v="3"/>
    <n v="3"/>
    <n v="2"/>
    <n v="2.75"/>
  </r>
  <r>
    <n v="25224"/>
    <x v="6"/>
    <x v="1"/>
    <n v="3"/>
    <x v="1"/>
    <n v="4"/>
    <n v="5"/>
    <n v="4"/>
    <n v="4"/>
    <n v="4.25"/>
  </r>
  <r>
    <n v="23126"/>
    <x v="7"/>
    <x v="6"/>
    <n v="2"/>
    <x v="1"/>
    <n v="5"/>
    <n v="5"/>
    <n v="4"/>
    <n v="5"/>
    <n v="4.75"/>
  </r>
  <r>
    <n v="25210"/>
    <x v="7"/>
    <x v="7"/>
    <n v="12"/>
    <x v="4"/>
    <n v="3"/>
    <n v="2"/>
    <n v="2"/>
    <n v="1"/>
    <n v="2"/>
  </r>
  <r>
    <n v="20189"/>
    <x v="8"/>
    <x v="0"/>
    <n v="21"/>
    <x v="3"/>
    <n v="1"/>
    <n v="1"/>
    <n v="1"/>
    <n v="1"/>
    <n v="1"/>
  </r>
  <r>
    <n v="20126"/>
    <x v="8"/>
    <x v="4"/>
    <n v="20"/>
    <x v="2"/>
    <n v="3"/>
    <n v="4"/>
    <n v="4"/>
    <n v="2"/>
    <n v="3.25"/>
  </r>
  <r>
    <n v="26157"/>
    <x v="9"/>
    <x v="5"/>
    <n v="22"/>
    <x v="3"/>
    <n v="2"/>
    <n v="3"/>
    <n v="2"/>
    <n v="2"/>
    <n v="2.25"/>
  </r>
  <r>
    <n v="25201"/>
    <x v="10"/>
    <x v="1"/>
    <n v="16"/>
    <x v="2"/>
    <n v="4"/>
    <n v="3"/>
    <n v="3"/>
    <n v="4"/>
    <n v="3.5"/>
  </r>
  <r>
    <n v="26149"/>
    <x v="10"/>
    <x v="3"/>
    <n v="19"/>
    <x v="2"/>
    <n v="5"/>
    <n v="4"/>
    <n v="5"/>
    <n v="5"/>
    <n v="4.75"/>
  </r>
  <r>
    <n v="23223"/>
    <x v="10"/>
    <x v="3"/>
    <n v="3"/>
    <x v="1"/>
    <n v="5"/>
    <n v="5"/>
    <n v="5"/>
    <n v="5"/>
    <n v="5"/>
  </r>
  <r>
    <n v="24241"/>
    <x v="10"/>
    <x v="5"/>
    <n v="17"/>
    <x v="2"/>
    <n v="4"/>
    <n v="3"/>
    <n v="3"/>
    <n v="2"/>
    <n v="3"/>
  </r>
  <r>
    <n v="24152"/>
    <x v="11"/>
    <x v="1"/>
    <n v="18"/>
    <x v="2"/>
    <n v="5"/>
    <n v="4"/>
    <n v="4"/>
    <n v="5"/>
    <n v="4.5"/>
  </r>
  <r>
    <n v="24196"/>
    <x v="11"/>
    <x v="6"/>
    <n v="16"/>
    <x v="2"/>
    <n v="4"/>
    <n v="3"/>
    <n v="3"/>
    <n v="5"/>
    <n v="3.75"/>
  </r>
  <r>
    <n v="26242"/>
    <x v="11"/>
    <x v="2"/>
    <n v="4"/>
    <x v="1"/>
    <n v="4"/>
    <n v="2"/>
    <n v="2"/>
    <n v="4"/>
    <n v="3"/>
  </r>
  <r>
    <n v="27143"/>
    <x v="11"/>
    <x v="6"/>
    <n v="4"/>
    <x v="1"/>
    <n v="4"/>
    <n v="3"/>
    <n v="3"/>
    <n v="3"/>
    <n v="3.25"/>
  </r>
  <r>
    <n v="20155"/>
    <x v="12"/>
    <x v="7"/>
    <n v="15"/>
    <x v="4"/>
    <n v="5"/>
    <n v="5"/>
    <n v="3"/>
    <n v="5"/>
    <n v="4.5"/>
  </r>
  <r>
    <n v="21171"/>
    <x v="12"/>
    <x v="1"/>
    <n v="5"/>
    <x v="1"/>
    <n v="2"/>
    <n v="3"/>
    <n v="3"/>
    <n v="2"/>
    <n v="2.5"/>
  </r>
  <r>
    <n v="22227"/>
    <x v="12"/>
    <x v="4"/>
    <n v="22"/>
    <x v="3"/>
    <n v="1"/>
    <n v="2"/>
    <n v="2"/>
    <n v="1"/>
    <n v="1.5"/>
  </r>
  <r>
    <n v="20177"/>
    <x v="13"/>
    <x v="5"/>
    <n v="18"/>
    <x v="2"/>
    <n v="3"/>
    <n v="3"/>
    <n v="3"/>
    <n v="3"/>
    <n v="3"/>
  </r>
  <r>
    <n v="27196"/>
    <x v="13"/>
    <x v="8"/>
    <n v="15"/>
    <x v="4"/>
    <n v="4"/>
    <n v="4"/>
    <n v="3"/>
    <n v="4"/>
    <n v="3.75"/>
  </r>
  <r>
    <n v="22213"/>
    <x v="13"/>
    <x v="6"/>
    <n v="23"/>
    <x v="3"/>
    <n v="5"/>
    <n v="5"/>
    <n v="4"/>
    <n v="4"/>
    <n v="4.5"/>
  </r>
  <r>
    <n v="25200"/>
    <x v="14"/>
    <x v="7"/>
    <n v="16"/>
    <x v="2"/>
    <n v="4"/>
    <n v="4"/>
    <n v="5"/>
    <n v="5"/>
    <n v="4.5"/>
  </r>
  <r>
    <n v="28144"/>
    <x v="15"/>
    <x v="3"/>
    <n v="6"/>
    <x v="0"/>
    <n v="5"/>
    <n v="3"/>
    <n v="2"/>
    <n v="4"/>
    <n v="3.5"/>
  </r>
  <r>
    <n v="28147"/>
    <x v="15"/>
    <x v="8"/>
    <n v="3"/>
    <x v="1"/>
    <n v="4"/>
    <n v="4"/>
    <n v="5"/>
    <n v="5"/>
    <n v="4.5"/>
  </r>
  <r>
    <n v="29215"/>
    <x v="16"/>
    <x v="1"/>
    <n v="17"/>
    <x v="2"/>
    <n v="3"/>
    <n v="4"/>
    <n v="4"/>
    <n v="4"/>
    <n v="3.75"/>
  </r>
  <r>
    <n v="26128"/>
    <x v="16"/>
    <x v="5"/>
    <n v="5"/>
    <x v="1"/>
    <n v="4"/>
    <n v="5"/>
    <n v="5"/>
    <n v="5"/>
    <n v="4.75"/>
  </r>
  <r>
    <n v="29136"/>
    <x v="17"/>
    <x v="2"/>
    <n v="16"/>
    <x v="2"/>
    <n v="4"/>
    <n v="4"/>
    <n v="4"/>
    <n v="4"/>
    <n v="4"/>
  </r>
  <r>
    <n v="29182"/>
    <x v="18"/>
    <x v="8"/>
    <n v="17"/>
    <x v="2"/>
    <n v="3"/>
    <n v="2"/>
    <n v="2"/>
    <n v="3"/>
    <n v="2.5"/>
  </r>
  <r>
    <n v="24126"/>
    <x v="19"/>
    <x v="5"/>
    <n v="20"/>
    <x v="2"/>
    <n v="2"/>
    <n v="1"/>
    <n v="3"/>
    <n v="2"/>
    <n v="2"/>
  </r>
  <r>
    <n v="27147"/>
    <x v="20"/>
    <x v="7"/>
    <n v="10"/>
    <x v="0"/>
    <n v="5"/>
    <n v="4"/>
    <n v="5"/>
    <n v="5"/>
    <n v="4.75"/>
  </r>
  <r>
    <n v="28117"/>
    <x v="21"/>
    <x v="6"/>
    <n v="11"/>
    <x v="4"/>
    <n v="4"/>
    <n v="4"/>
    <n v="5"/>
    <n v="5"/>
    <n v="4.5"/>
  </r>
  <r>
    <n v="21178"/>
    <x v="21"/>
    <x v="1"/>
    <n v="16"/>
    <x v="2"/>
    <n v="4"/>
    <n v="3"/>
    <n v="3"/>
    <n v="3"/>
    <n v="3.25"/>
  </r>
  <r>
    <n v="26242"/>
    <x v="22"/>
    <x v="3"/>
    <n v="5"/>
    <x v="1"/>
    <n v="3"/>
    <n v="2"/>
    <n v="2"/>
    <n v="3"/>
    <n v="2.5"/>
  </r>
  <r>
    <n v="30119"/>
    <x v="22"/>
    <x v="1"/>
    <n v="25"/>
    <x v="3"/>
    <n v="1"/>
    <n v="1"/>
    <n v="1"/>
    <n v="1"/>
    <n v="1"/>
  </r>
  <r>
    <n v="30194"/>
    <x v="22"/>
    <x v="7"/>
    <n v="21"/>
    <x v="3"/>
    <n v="5"/>
    <n v="3"/>
    <n v="4"/>
    <n v="5"/>
    <n v="4.25"/>
  </r>
  <r>
    <n v="21223"/>
    <x v="23"/>
    <x v="8"/>
    <n v="13"/>
    <x v="4"/>
    <n v="5"/>
    <n v="5"/>
    <n v="3"/>
    <n v="5"/>
    <n v="4.5"/>
  </r>
  <r>
    <n v="24132"/>
    <x v="23"/>
    <x v="4"/>
    <n v="8"/>
    <x v="0"/>
    <n v="3"/>
    <n v="5"/>
    <n v="5"/>
    <n v="5"/>
    <n v="4.5"/>
  </r>
  <r>
    <n v="30171"/>
    <x v="24"/>
    <x v="7"/>
    <n v="14"/>
    <x v="4"/>
    <n v="4"/>
    <n v="4"/>
    <n v="4"/>
    <n v="4"/>
    <n v="4"/>
  </r>
  <r>
    <n v="23161"/>
    <x v="24"/>
    <x v="1"/>
    <n v="20"/>
    <x v="2"/>
    <n v="4"/>
    <n v="3"/>
    <n v="3"/>
    <n v="4"/>
    <n v="3.5"/>
  </r>
  <r>
    <n v="23162"/>
    <x v="25"/>
    <x v="7"/>
    <n v="7"/>
    <x v="0"/>
    <n v="1"/>
    <n v="2"/>
    <n v="4"/>
    <n v="4"/>
    <n v="2.75"/>
  </r>
  <r>
    <n v="23163"/>
    <x v="25"/>
    <x v="3"/>
    <n v="1"/>
    <x v="1"/>
    <n v="3"/>
    <n v="4"/>
    <n v="3"/>
    <n v="3"/>
    <n v="3.25"/>
  </r>
  <r>
    <n v="23170"/>
    <x v="25"/>
    <x v="8"/>
    <n v="2"/>
    <x v="1"/>
    <n v="4"/>
    <n v="5"/>
    <n v="1"/>
    <n v="1"/>
    <n v="2.75"/>
  </r>
  <r>
    <n v="24165"/>
    <x v="26"/>
    <x v="1"/>
    <n v="8"/>
    <x v="0"/>
    <n v="5"/>
    <n v="3"/>
    <n v="5"/>
    <n v="5"/>
    <n v="4.5"/>
  </r>
  <r>
    <n v="24166"/>
    <x v="26"/>
    <x v="5"/>
    <n v="25"/>
    <x v="3"/>
    <n v="4"/>
    <n v="4"/>
    <n v="5"/>
    <n v="5"/>
    <n v="4.5"/>
  </r>
  <r>
    <n v="24167"/>
    <x v="27"/>
    <x v="2"/>
    <n v="9"/>
    <x v="0"/>
    <n v="5"/>
    <n v="3"/>
    <n v="4"/>
    <n v="3"/>
    <n v="3.75"/>
  </r>
  <r>
    <n v="24168"/>
    <x v="28"/>
    <x v="8"/>
    <n v="3"/>
    <x v="1"/>
    <n v="4"/>
    <n v="2"/>
    <n v="4"/>
    <n v="4"/>
    <n v="3.5"/>
  </r>
  <r>
    <n v="24169"/>
    <x v="28"/>
    <x v="5"/>
    <n v="2"/>
    <x v="1"/>
    <n v="3"/>
    <n v="3"/>
    <n v="4"/>
    <n v="4"/>
    <n v="3.5"/>
  </r>
  <r>
    <n v="24170"/>
    <x v="28"/>
    <x v="7"/>
    <n v="12"/>
    <x v="4"/>
    <n v="4"/>
    <n v="5"/>
    <n v="3"/>
    <n v="1"/>
    <n v="3.25"/>
  </r>
  <r>
    <n v="24171"/>
    <x v="29"/>
    <x v="3"/>
    <n v="21"/>
    <x v="3"/>
    <n v="4"/>
    <n v="3"/>
    <n v="2"/>
    <n v="3"/>
    <n v="3"/>
  </r>
  <r>
    <n v="24172"/>
    <x v="30"/>
    <x v="2"/>
    <n v="20"/>
    <x v="2"/>
    <n v="3"/>
    <n v="2"/>
    <n v="3"/>
    <n v="4"/>
    <n v="3"/>
  </r>
  <r>
    <n v="24173"/>
    <x v="30"/>
    <x v="5"/>
    <n v="22"/>
    <x v="3"/>
    <n v="2"/>
    <n v="3"/>
    <n v="4"/>
    <n v="4"/>
    <n v="3.25"/>
  </r>
  <r>
    <n v="24174"/>
    <x v="31"/>
    <x v="1"/>
    <n v="16"/>
    <x v="2"/>
    <n v="5"/>
    <n v="4"/>
    <n v="5"/>
    <n v="4"/>
    <n v="4.5"/>
  </r>
  <r>
    <n v="25175"/>
    <x v="31"/>
    <x v="6"/>
    <n v="19"/>
    <x v="2"/>
    <n v="4"/>
    <n v="5"/>
    <n v="3"/>
    <n v="4"/>
    <n v="4"/>
  </r>
  <r>
    <n v="25176"/>
    <x v="31"/>
    <x v="7"/>
    <n v="3"/>
    <x v="1"/>
    <n v="4"/>
    <n v="4"/>
    <n v="3"/>
    <n v="3"/>
    <n v="3.5"/>
  </r>
  <r>
    <n v="25177"/>
    <x v="32"/>
    <x v="0"/>
    <n v="17"/>
    <x v="2"/>
    <n v="3"/>
    <n v="3"/>
    <n v="2"/>
    <n v="3"/>
    <n v="2.75"/>
  </r>
  <r>
    <n v="25178"/>
    <x v="32"/>
    <x v="4"/>
    <n v="18"/>
    <x v="2"/>
    <n v="1"/>
    <n v="4"/>
    <n v="1"/>
    <n v="2"/>
    <n v="2"/>
  </r>
  <r>
    <n v="25179"/>
    <x v="33"/>
    <x v="5"/>
    <n v="16"/>
    <x v="2"/>
    <n v="5"/>
    <n v="4"/>
    <n v="4"/>
    <n v="4"/>
    <n v="4.25"/>
  </r>
  <r>
    <n v="25180"/>
    <x v="33"/>
    <x v="1"/>
    <n v="4"/>
    <x v="1"/>
    <n v="5"/>
    <n v="5"/>
    <n v="3"/>
    <n v="5"/>
    <n v="4.5"/>
  </r>
  <r>
    <n v="26181"/>
    <x v="34"/>
    <x v="1"/>
    <n v="5"/>
    <x v="1"/>
    <n v="4"/>
    <n v="4"/>
    <n v="5"/>
    <n v="3"/>
    <n v="4"/>
  </r>
  <r>
    <n v="26182"/>
    <x v="34"/>
    <x v="2"/>
    <n v="16"/>
    <x v="2"/>
    <n v="4"/>
    <n v="2"/>
    <n v="4"/>
    <n v="2"/>
    <n v="3"/>
  </r>
  <r>
    <n v="26183"/>
    <x v="35"/>
    <x v="3"/>
    <n v="17"/>
    <x v="2"/>
    <n v="4"/>
    <n v="5"/>
    <n v="3"/>
    <n v="3"/>
    <n v="3.75"/>
  </r>
  <r>
    <n v="26184"/>
    <x v="35"/>
    <x v="4"/>
    <n v="20"/>
    <x v="2"/>
    <n v="3"/>
    <n v="4"/>
    <n v="4"/>
    <n v="4"/>
    <n v="3.75"/>
  </r>
  <r>
    <n v="26185"/>
    <x v="35"/>
    <x v="5"/>
    <n v="10"/>
    <x v="0"/>
    <n v="2"/>
    <n v="3"/>
    <n v="3"/>
    <n v="5"/>
    <n v="3.25"/>
  </r>
  <r>
    <n v="26186"/>
    <x v="35"/>
    <x v="1"/>
    <n v="11"/>
    <x v="4"/>
    <n v="3"/>
    <n v="4"/>
    <n v="1"/>
    <n v="4"/>
    <n v="3"/>
  </r>
  <r>
    <n v="26187"/>
    <x v="35"/>
    <x v="2"/>
    <n v="16"/>
    <x v="2"/>
    <n v="4"/>
    <n v="4"/>
    <n v="5"/>
    <n v="3"/>
    <n v="4"/>
  </r>
  <r>
    <n v="26188"/>
    <x v="36"/>
    <x v="8"/>
    <n v="5"/>
    <x v="1"/>
    <n v="5"/>
    <n v="5"/>
    <n v="5"/>
    <n v="4"/>
    <n v="4.75"/>
  </r>
  <r>
    <n v="26189"/>
    <x v="36"/>
    <x v="5"/>
    <n v="25"/>
    <x v="3"/>
    <n v="3"/>
    <n v="4"/>
    <n v="4"/>
    <n v="4"/>
    <n v="3.75"/>
  </r>
  <r>
    <n v="27190"/>
    <x v="36"/>
    <x v="7"/>
    <n v="21"/>
    <x v="3"/>
    <n v="4"/>
    <n v="2"/>
    <n v="4"/>
    <n v="5"/>
    <n v="3.75"/>
  </r>
  <r>
    <n v="27191"/>
    <x v="37"/>
    <x v="6"/>
    <n v="13"/>
    <x v="4"/>
    <n v="5"/>
    <n v="1"/>
    <n v="4"/>
    <n v="4"/>
    <n v="3.5"/>
  </r>
  <r>
    <n v="27192"/>
    <x v="37"/>
    <x v="1"/>
    <n v="8"/>
    <x v="0"/>
    <n v="3"/>
    <n v="4"/>
    <n v="4"/>
    <n v="2"/>
    <n v="3.25"/>
  </r>
  <r>
    <n v="27193"/>
    <x v="37"/>
    <x v="3"/>
    <n v="14"/>
    <x v="4"/>
    <n v="1"/>
    <n v="4"/>
    <n v="4"/>
    <n v="5"/>
    <n v="3.5"/>
  </r>
  <r>
    <n v="27194"/>
    <x v="38"/>
    <x v="1"/>
    <n v="20"/>
    <x v="2"/>
    <n v="3"/>
    <n v="3"/>
    <n v="4"/>
    <n v="4"/>
    <n v="3.5"/>
  </r>
  <r>
    <n v="28195"/>
    <x v="38"/>
    <x v="7"/>
    <n v="21"/>
    <x v="3"/>
    <n v="5"/>
    <n v="2"/>
    <n v="3"/>
    <n v="4"/>
    <n v="3.5"/>
  </r>
  <r>
    <n v="28196"/>
    <x v="39"/>
    <x v="8"/>
    <n v="20"/>
    <x v="2"/>
    <n v="4"/>
    <n v="1"/>
    <n v="2"/>
    <n v="2"/>
    <n v="2.25"/>
  </r>
  <r>
    <n v="28197"/>
    <x v="40"/>
    <x v="4"/>
    <n v="22"/>
    <x v="3"/>
    <n v="5"/>
    <n v="3"/>
    <n v="2"/>
    <n v="4"/>
    <n v="3.5"/>
  </r>
  <r>
    <n v="28198"/>
    <x v="40"/>
    <x v="7"/>
    <n v="16"/>
    <x v="2"/>
    <n v="4"/>
    <n v="5"/>
    <n v="4"/>
    <n v="5"/>
    <n v="4.5"/>
  </r>
  <r>
    <n v="28199"/>
    <x v="41"/>
    <x v="1"/>
    <n v="19"/>
    <x v="2"/>
    <n v="3"/>
    <n v="3"/>
    <n v="3"/>
    <n v="3"/>
    <n v="3"/>
  </r>
  <r>
    <n v="28200"/>
    <x v="42"/>
    <x v="7"/>
    <n v="3"/>
    <x v="1"/>
    <n v="4"/>
    <n v="2"/>
    <n v="4"/>
    <n v="2"/>
    <n v="3"/>
  </r>
  <r>
    <n v="29201"/>
    <x v="43"/>
    <x v="3"/>
    <n v="17"/>
    <x v="2"/>
    <n v="4"/>
    <n v="3"/>
    <n v="4"/>
    <n v="3"/>
    <n v="3.5"/>
  </r>
  <r>
    <n v="29202"/>
    <x v="43"/>
    <x v="8"/>
    <n v="18"/>
    <x v="2"/>
    <n v="3"/>
    <n v="4"/>
    <n v="3"/>
    <n v="4"/>
    <n v="3.5"/>
  </r>
  <r>
    <n v="29203"/>
    <x v="44"/>
    <x v="4"/>
    <n v="16"/>
    <x v="2"/>
    <n v="2"/>
    <n v="5"/>
    <n v="2"/>
    <n v="5"/>
    <n v="3.5"/>
  </r>
  <r>
    <n v="29204"/>
    <x v="44"/>
    <x v="7"/>
    <n v="4"/>
    <x v="1"/>
    <n v="3"/>
    <n v="4"/>
    <n v="3"/>
    <n v="4"/>
    <n v="3.5"/>
  </r>
  <r>
    <n v="29205"/>
    <x v="45"/>
    <x v="1"/>
    <n v="4"/>
    <x v="1"/>
    <n v="2"/>
    <n v="3"/>
    <n v="2"/>
    <n v="3"/>
    <n v="2.5"/>
  </r>
  <r>
    <n v="29206"/>
    <x v="45"/>
    <x v="7"/>
    <n v="15"/>
    <x v="4"/>
    <n v="3"/>
    <n v="4"/>
    <n v="3"/>
    <n v="4"/>
    <n v="3.5"/>
  </r>
  <r>
    <n v="29207"/>
    <x v="45"/>
    <x v="3"/>
    <n v="5"/>
    <x v="1"/>
    <n v="4"/>
    <n v="4"/>
    <n v="4"/>
    <n v="4"/>
    <n v="4"/>
  </r>
  <r>
    <n v="29208"/>
    <x v="46"/>
    <x v="8"/>
    <n v="18"/>
    <x v="2"/>
    <n v="5"/>
    <n v="5"/>
    <n v="4"/>
    <n v="5"/>
    <n v="4.75"/>
  </r>
  <r>
    <n v="29209"/>
    <x v="46"/>
    <x v="1"/>
    <n v="16"/>
    <x v="2"/>
    <n v="3"/>
    <n v="4"/>
    <n v="4"/>
    <n v="4"/>
    <n v="3.75"/>
  </r>
  <r>
    <n v="29210"/>
    <x v="47"/>
    <x v="5"/>
    <n v="4"/>
    <x v="1"/>
    <n v="4"/>
    <n v="2"/>
    <n v="3"/>
    <n v="2"/>
    <n v="2.75"/>
  </r>
  <r>
    <n v="29211"/>
    <x v="47"/>
    <x v="2"/>
    <n v="5"/>
    <x v="1"/>
    <n v="5"/>
    <n v="5"/>
    <n v="2"/>
    <n v="5"/>
    <n v="4.25"/>
  </r>
  <r>
    <n v="30212"/>
    <x v="48"/>
    <x v="8"/>
    <n v="16"/>
    <x v="2"/>
    <n v="3"/>
    <n v="5"/>
    <n v="3"/>
    <n v="3"/>
    <n v="3.5"/>
  </r>
  <r>
    <n v="30213"/>
    <x v="48"/>
    <x v="5"/>
    <n v="17"/>
    <x v="2"/>
    <n v="2"/>
    <n v="4"/>
    <n v="4"/>
    <n v="2"/>
    <n v="3"/>
  </r>
  <r>
    <n v="30214"/>
    <x v="49"/>
    <x v="7"/>
    <n v="20"/>
    <x v="2"/>
    <n v="5"/>
    <n v="2"/>
    <n v="5"/>
    <n v="5"/>
    <n v="4.25"/>
  </r>
  <r>
    <n v="30215"/>
    <x v="50"/>
    <x v="1"/>
    <n v="10"/>
    <x v="0"/>
    <n v="4"/>
    <n v="1"/>
    <n v="3"/>
    <n v="4"/>
    <n v="3"/>
  </r>
  <r>
    <n v="30216"/>
    <x v="50"/>
    <x v="4"/>
    <n v="11"/>
    <x v="4"/>
    <n v="4"/>
    <n v="4"/>
    <n v="4"/>
    <n v="4"/>
    <n v="4"/>
  </r>
  <r>
    <n v="30217"/>
    <x v="51"/>
    <x v="5"/>
    <n v="16"/>
    <x v="2"/>
    <n v="3"/>
    <n v="4"/>
    <n v="5"/>
    <n v="3"/>
    <n v="3.75"/>
  </r>
  <r>
    <n v="31218"/>
    <x v="52"/>
    <x v="8"/>
    <n v="5"/>
    <x v="1"/>
    <n v="1"/>
    <n v="3"/>
    <n v="3"/>
    <n v="1"/>
    <n v="2"/>
  </r>
  <r>
    <n v="31219"/>
    <x v="52"/>
    <x v="6"/>
    <n v="25"/>
    <x v="3"/>
    <n v="5"/>
    <n v="2"/>
    <n v="1"/>
    <n v="5"/>
    <n v="3.25"/>
  </r>
  <r>
    <n v="31220"/>
    <x v="53"/>
    <x v="7"/>
    <n v="3"/>
    <x v="1"/>
    <n v="5"/>
    <n v="1"/>
    <n v="3"/>
    <n v="2"/>
    <n v="2.75"/>
  </r>
  <r>
    <n v="31221"/>
    <x v="54"/>
    <x v="3"/>
    <n v="17"/>
    <x v="2"/>
    <n v="4"/>
    <n v="3"/>
    <n v="5"/>
    <n v="2"/>
    <n v="3.5"/>
  </r>
  <r>
    <n v="31222"/>
    <x v="55"/>
    <x v="8"/>
    <n v="18"/>
    <x v="2"/>
    <n v="4"/>
    <n v="2"/>
    <n v="4"/>
    <n v="1"/>
    <n v="2.75"/>
  </r>
  <r>
    <n v="31231"/>
    <x v="56"/>
    <x v="0"/>
    <n v="16"/>
    <x v="2"/>
    <n v="4"/>
    <n v="3"/>
    <n v="5"/>
    <n v="4"/>
    <n v="4"/>
  </r>
  <r>
    <n v="31224"/>
    <x v="56"/>
    <x v="5"/>
    <n v="4"/>
    <x v="1"/>
    <n v="3"/>
    <n v="5"/>
    <n v="4"/>
    <n v="3"/>
    <n v="3.75"/>
  </r>
  <r>
    <n v="32225"/>
    <x v="56"/>
    <x v="2"/>
    <n v="4"/>
    <x v="1"/>
    <n v="2"/>
    <n v="3"/>
    <n v="3"/>
    <n v="5"/>
    <n v="3.25"/>
  </r>
  <r>
    <n v="32226"/>
    <x v="56"/>
    <x v="8"/>
    <n v="15"/>
    <x v="4"/>
    <n v="3"/>
    <n v="2"/>
    <n v="5"/>
    <n v="4"/>
    <n v="3.5"/>
  </r>
  <r>
    <n v="32227"/>
    <x v="57"/>
    <x v="5"/>
    <n v="5"/>
    <x v="1"/>
    <n v="4"/>
    <n v="3"/>
    <n v="3"/>
    <n v="3"/>
    <n v="3.25"/>
  </r>
  <r>
    <n v="32228"/>
    <x v="57"/>
    <x v="0"/>
    <n v="22"/>
    <x v="3"/>
    <n v="5"/>
    <n v="4"/>
    <n v="4"/>
    <n v="4"/>
    <n v="4.25"/>
  </r>
  <r>
    <n v="32321"/>
    <x v="58"/>
    <x v="6"/>
    <n v="18"/>
    <x v="2"/>
    <n v="3"/>
    <n v="5"/>
    <n v="3"/>
    <n v="3"/>
    <n v="3.5"/>
  </r>
  <r>
    <n v="32322"/>
    <x v="58"/>
    <x v="1"/>
    <n v="15"/>
    <x v="4"/>
    <n v="4"/>
    <n v="4"/>
    <n v="3"/>
    <n v="1"/>
    <n v="3"/>
  </r>
  <r>
    <n v="32323"/>
    <x v="58"/>
    <x v="3"/>
    <n v="23"/>
    <x v="3"/>
    <n v="5"/>
    <n v="3"/>
    <n v="1"/>
    <n v="5"/>
    <n v="3.5"/>
  </r>
  <r>
    <n v="33334"/>
    <x v="59"/>
    <x v="0"/>
    <n v="16"/>
    <x v="2"/>
    <n v="3"/>
    <n v="4"/>
    <n v="2"/>
    <n v="5"/>
    <n v="3.5"/>
  </r>
  <r>
    <n v="33335"/>
    <x v="59"/>
    <x v="7"/>
    <n v="6"/>
    <x v="0"/>
    <n v="1"/>
    <n v="4"/>
    <n v="3"/>
    <n v="4"/>
    <n v="3"/>
  </r>
  <r>
    <n v="33336"/>
    <x v="59"/>
    <x v="8"/>
    <n v="3"/>
    <x v="1"/>
    <n v="3"/>
    <n v="5"/>
    <n v="3"/>
    <n v="4"/>
    <n v="3.75"/>
  </r>
  <r>
    <n v="33337"/>
    <x v="60"/>
    <x v="4"/>
    <n v="17"/>
    <x v="2"/>
    <n v="5"/>
    <n v="4"/>
    <n v="3"/>
    <n v="4"/>
    <n v="4"/>
  </r>
  <r>
    <n v="33338"/>
    <x v="61"/>
    <x v="7"/>
    <n v="5"/>
    <x v="1"/>
    <n v="4"/>
    <n v="2"/>
    <n v="4"/>
    <n v="4"/>
    <n v="3.5"/>
  </r>
  <r>
    <n v="33339"/>
    <x v="61"/>
    <x v="1"/>
    <n v="16"/>
    <x v="2"/>
    <n v="5"/>
    <n v="5"/>
    <n v="4"/>
    <n v="4"/>
    <n v="4.5"/>
  </r>
  <r>
    <n v="33240"/>
    <x v="60"/>
    <x v="5"/>
    <n v="8"/>
    <x v="0"/>
    <n v="1"/>
    <n v="2"/>
    <n v="5"/>
    <n v="3"/>
    <n v="2.75"/>
  </r>
  <r>
    <n v="33241"/>
    <x v="60"/>
    <x v="2"/>
    <n v="14"/>
    <x v="4"/>
    <n v="5"/>
    <n v="3"/>
    <n v="3"/>
    <n v="2"/>
    <n v="3.25"/>
  </r>
  <r>
    <n v="33242"/>
    <x v="62"/>
    <x v="8"/>
    <n v="20"/>
    <x v="2"/>
    <n v="5"/>
    <n v="4"/>
    <n v="4"/>
    <n v="3"/>
    <n v="4"/>
  </r>
  <r>
    <n v="33243"/>
    <x v="63"/>
    <x v="1"/>
    <n v="21"/>
    <x v="3"/>
    <n v="4"/>
    <n v="5"/>
    <n v="5"/>
    <n v="4"/>
    <n v="4.5"/>
  </r>
  <r>
    <n v="33244"/>
    <x v="64"/>
    <x v="2"/>
    <n v="20"/>
    <x v="2"/>
    <n v="4"/>
    <n v="3"/>
    <n v="3"/>
    <n v="5"/>
    <n v="3.75"/>
  </r>
  <r>
    <n v="34245"/>
    <x v="65"/>
    <x v="3"/>
    <n v="22"/>
    <x v="3"/>
    <n v="4"/>
    <n v="4"/>
    <n v="1"/>
    <n v="3"/>
    <n v="3"/>
  </r>
  <r>
    <n v="34246"/>
    <x v="66"/>
    <x v="4"/>
    <n v="16"/>
    <x v="2"/>
    <n v="3"/>
    <n v="5"/>
    <n v="3"/>
    <n v="4"/>
    <n v="3.75"/>
  </r>
  <r>
    <n v="34247"/>
    <x v="66"/>
    <x v="5"/>
    <n v="19"/>
    <x v="2"/>
    <n v="2"/>
    <n v="3"/>
    <n v="5"/>
    <n v="4"/>
    <n v="3.5"/>
  </r>
  <r>
    <n v="34248"/>
    <x v="67"/>
    <x v="1"/>
    <n v="3"/>
    <x v="1"/>
    <n v="3"/>
    <n v="1"/>
    <n v="4"/>
    <n v="3"/>
    <n v="2.75"/>
  </r>
  <r>
    <n v="34249"/>
    <x v="67"/>
    <x v="2"/>
    <n v="4"/>
    <x v="1"/>
    <n v="4"/>
    <n v="3"/>
    <n v="5"/>
    <n v="2"/>
    <n v="3.5"/>
  </r>
  <r>
    <n v="34250"/>
    <x v="67"/>
    <x v="1"/>
    <n v="10"/>
    <x v="0"/>
    <n v="5"/>
    <n v="5"/>
    <n v="1"/>
    <n v="3"/>
    <n v="3.5"/>
  </r>
  <r>
    <n v="34251"/>
    <x v="68"/>
    <x v="7"/>
    <n v="12"/>
    <x v="4"/>
    <n v="3"/>
    <n v="4"/>
    <n v="5"/>
    <n v="5"/>
    <n v="4.25"/>
  </r>
  <r>
    <n v="34252"/>
    <x v="68"/>
    <x v="8"/>
    <n v="20"/>
    <x v="2"/>
    <n v="2"/>
    <n v="2"/>
    <n v="3"/>
    <n v="3"/>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8C5FD-5518-492C-A38F-453C59D6F961}" name="RepCalls"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K10" firstHeaderRow="1" firstDataRow="2"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0">
        <item x="7"/>
        <item x="5"/>
        <item x="3"/>
        <item x="2"/>
        <item x="4"/>
        <item x="1"/>
        <item x="6"/>
        <item x="0"/>
        <item x="8"/>
        <item t="default"/>
      </items>
    </pivotField>
    <pivotField showAll="0"/>
    <pivotField axis="axisRow" dataField="1" showAll="0">
      <items count="6">
        <item x="1"/>
        <item x="3"/>
        <item x="0"/>
        <item x="4"/>
        <item x="2"/>
        <item t="default"/>
      </items>
    </pivotField>
    <pivotField showAll="0"/>
    <pivotField showAll="0"/>
    <pivotField showAll="0"/>
    <pivotField showAll="0"/>
    <pivotField numFmtId="2"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Fields count="1">
    <field x="2"/>
  </colFields>
  <colItems count="10">
    <i>
      <x/>
    </i>
    <i>
      <x v="1"/>
    </i>
    <i>
      <x v="2"/>
    </i>
    <i>
      <x v="3"/>
    </i>
    <i>
      <x v="4"/>
    </i>
    <i>
      <x v="5"/>
    </i>
    <i>
      <x v="6"/>
    </i>
    <i>
      <x v="7"/>
    </i>
    <i>
      <x v="8"/>
    </i>
    <i t="grand">
      <x/>
    </i>
  </colItems>
  <dataFields count="1">
    <dataField name="Count of Call Type" fld="4" subtotal="count" baseField="0" baseItem="0"/>
  </dataFields>
  <formats count="3">
    <format dxfId="4">
      <pivotArea outline="0" collapsedLevelsAreSubtotals="1" fieldPosition="0"/>
    </format>
    <format dxfId="2">
      <pivotArea dataOnly="0" labelOnly="1" fieldPosition="0">
        <references count="1">
          <reference field="2" count="0"/>
        </references>
      </pivotArea>
    </format>
    <format dxfId="1">
      <pivotArea dataOnly="0" labelOnly="1" grandCol="1" outline="0" fieldPosition="0"/>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919A24-2D7C-4C0E-9943-30F898E29C35}" name="Scores"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Service Reps" colHeaderCaption="Months">
  <location ref="A3:C15" firstHeaderRow="1" firstDataRow="3" firstDataCol="1"/>
  <pivotFields count="11">
    <pivotField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0">
        <item x="7"/>
        <item x="5"/>
        <item x="3"/>
        <item x="2"/>
        <item x="4"/>
        <item x="1"/>
        <item x="6"/>
        <item x="0"/>
        <item x="8"/>
        <item t="default"/>
      </items>
    </pivotField>
    <pivotField showAll="0"/>
    <pivotField showAll="0">
      <items count="6">
        <item h="1" x="1"/>
        <item h="1" x="3"/>
        <item h="1" x="0"/>
        <item h="1" x="4"/>
        <item x="2"/>
        <item t="default"/>
      </items>
    </pivotField>
    <pivotField showAll="0"/>
    <pivotField showAll="0"/>
    <pivotField showAll="0"/>
    <pivotField showAll="0"/>
    <pivotField dataField="1" numFmtId="2"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0">
    <i>
      <x/>
    </i>
    <i>
      <x v="1"/>
    </i>
    <i>
      <x v="2"/>
    </i>
    <i>
      <x v="3"/>
    </i>
    <i>
      <x v="4"/>
    </i>
    <i>
      <x v="5"/>
    </i>
    <i>
      <x v="6"/>
    </i>
    <i>
      <x v="7"/>
    </i>
    <i>
      <x v="8"/>
    </i>
    <i t="grand">
      <x/>
    </i>
  </rowItems>
  <colFields count="2">
    <field x="10"/>
    <field x="1"/>
  </colFields>
  <colItems count="2">
    <i>
      <x v="2"/>
    </i>
    <i t="grand">
      <x/>
    </i>
  </colItems>
  <dataFields count="1">
    <dataField name="Average Scores" fld="9" subtotal="average" baseField="2" baseItem="0" numFmtId="2"/>
  </dataFields>
  <formats count="5">
    <format dxfId="14">
      <pivotArea outline="0" collapsedLevelsAreSubtotals="1" fieldPosition="0"/>
    </format>
    <format dxfId="13">
      <pivotArea field="10" type="button" dataOnly="0" labelOnly="1" outline="0" axis="axisCol" fieldPosition="0"/>
    </format>
    <format dxfId="12">
      <pivotArea field="1" type="button" dataOnly="0" labelOnly="1" outline="0" axis="axisCol" fieldPosition="1"/>
    </format>
    <format dxfId="11">
      <pivotArea dataOnly="0" labelOnly="1" fieldPosition="0">
        <references count="1">
          <reference field="10" count="1">
            <x v="2"/>
          </reference>
        </references>
      </pivotArea>
    </format>
    <format dxfId="10">
      <pivotArea dataOnly="0" labelOnly="1" grandCol="1" outline="0" fieldPosition="0"/>
    </format>
  </formats>
  <pivotTableStyleInfo name="PivotStyleMedium12" showRowHeaders="1" showColHeaders="1" showRowStripes="0" showColStripes="0" showLastColumn="1"/>
  <filters count="1">
    <filter fld="1" type="dateBetween" evalOrder="-1" id="4"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Type" xr10:uid="{3337D595-94D7-47C8-8A86-A447FD6B851B}" sourceName="Call Type">
  <pivotTables>
    <pivotTable tabId="5" name="Scores"/>
  </pivotTables>
  <data>
    <tabular pivotCacheId="493120777">
      <items count="5">
        <i x="1"/>
        <i x="3"/>
        <i x="0"/>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l Type" xr10:uid="{92086137-803B-45BD-8A1B-4E8D62AC7AE9}" cache="Slicer_Call_Type" caption="Call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lls" displayName="Calls" ref="A4:J143" totalsRowShown="0" headerRowDxfId="45" dataDxfId="44" tableBorderDxfId="43" headerRowCellStyle="Accent4">
  <autoFilter ref="A4:J143" xr:uid="{00000000-0009-0000-0100-000001000000}"/>
  <tableColumns count="10">
    <tableColumn id="1" xr3:uid="{00000000-0010-0000-0000-000001000000}" name="Call ID" dataDxfId="42"/>
    <tableColumn id="2" xr3:uid="{00000000-0010-0000-0000-000002000000}" name="Date" dataDxfId="41"/>
    <tableColumn id="3" xr3:uid="{00000000-0010-0000-0000-000003000000}" name="Service Rep" dataDxfId="40"/>
    <tableColumn id="4" xr3:uid="{00000000-0010-0000-0000-000004000000}" name="Call Code" dataDxfId="39"/>
    <tableColumn id="5" xr3:uid="{00000000-0010-0000-0000-000005000000}" name="Call Type" dataDxfId="0">
      <calculatedColumnFormula>HLOOKUP(Calls[[#This Row],[Call Code]],CallTypes[#All],2,1)</calculatedColumnFormula>
    </tableColumn>
    <tableColumn id="6" xr3:uid="{00000000-0010-0000-0000-000006000000}" name="Question 1" dataDxfId="38"/>
    <tableColumn id="7" xr3:uid="{00000000-0010-0000-0000-000007000000}" name="Question 2" dataDxfId="37"/>
    <tableColumn id="8" xr3:uid="{00000000-0010-0000-0000-000008000000}" name="Question 3" dataDxfId="36"/>
    <tableColumn id="9" xr3:uid="{00000000-0010-0000-0000-000009000000}" name="Question 4" dataDxfId="35"/>
    <tableColumn id="10" xr3:uid="{00000000-0010-0000-0000-00000A000000}" name="Average" dataDxfId="19">
      <calculatedColumnFormula>AVERAGE(Calls[[#This Row],[Question 1]:[Question 4]])</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llTypes" displayName="CallTypes" ref="A3:F4" headerRowCount="0" totalsRowShown="0" headerRowDxfId="34" dataDxfId="33" tableBorderDxfId="32" headerRowCellStyle="40% - Accent4" dataCellStyle="40% - Accent4">
  <tableColumns count="6">
    <tableColumn id="1" xr3:uid="{00000000-0010-0000-0100-000001000000}" name="Column1" headerRowDxfId="31" dataDxfId="30" headerRowCellStyle="Accent4" dataCellStyle="Accent4"/>
    <tableColumn id="2" xr3:uid="{00000000-0010-0000-0100-000002000000}" name="Column2" headerRowDxfId="29" dataDxfId="28" headerRowCellStyle="40% - Accent4" dataCellStyle="40% - Accent4"/>
    <tableColumn id="3" xr3:uid="{00000000-0010-0000-0100-000003000000}" name="Column3" headerRowDxfId="27" dataDxfId="26" headerRowCellStyle="40% - Accent4" dataCellStyle="40% - Accent4"/>
    <tableColumn id="4" xr3:uid="{00000000-0010-0000-0100-000004000000}" name="Column4" headerRowDxfId="25" dataDxfId="24" headerRowCellStyle="40% - Accent4" dataCellStyle="40% - Accent4"/>
    <tableColumn id="5" xr3:uid="{00000000-0010-0000-0100-000005000000}" name="Column5" headerRowDxfId="23" dataDxfId="22" headerRowCellStyle="40% - Accent4" dataCellStyle="40% - Accent4"/>
    <tableColumn id="6" xr3:uid="{00000000-0010-0000-0100-000006000000}" name="Column6" headerRowDxfId="21" dataDxfId="20" headerRowCellStyle="40% - Accent4" dataCellStyle="40% - Accent4"/>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Custom 32">
      <a:majorFont>
        <a:latin typeface="Century Gothic"/>
        <a:ea typeface=""/>
        <a:cs typeface=""/>
      </a:majorFont>
      <a:minorFont>
        <a:latin typeface="Tahoma"/>
        <a:ea typeface=""/>
        <a:cs typeface=""/>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75F9F59-6C25-4C95-8FC8-714F84793724}" sourceName="Date">
  <pivotTables>
    <pivotTable tabId="5" name="Scores"/>
  </pivotTables>
  <state minimalRefreshVersion="6" lastRefreshVersion="6" pivotCacheId="493120777" filterType="dateBetween">
    <selection startDate="2021-02-01T00:00:00" endDate="2021-02-28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510E1A8-391E-427B-8AB4-E46DC4D3997C}" cache="NativeTimeline_Date" caption="Date"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G1" sqref="G1"/>
    </sheetView>
  </sheetViews>
  <sheetFormatPr defaultColWidth="16.375" defaultRowHeight="12.75" x14ac:dyDescent="0.2"/>
  <cols>
    <col min="1" max="1" width="8.625" style="4" customWidth="1"/>
    <col min="2" max="2" width="80.625" style="4" customWidth="1"/>
    <col min="3" max="3" width="3.625" style="4" customWidth="1"/>
    <col min="4" max="16384" width="16.375" style="4"/>
  </cols>
  <sheetData>
    <row r="1" spans="1:3" ht="32.25" customHeight="1" x14ac:dyDescent="0.25">
      <c r="A1" s="1"/>
      <c r="B1" s="2" t="s">
        <v>44</v>
      </c>
      <c r="C1" s="3"/>
    </row>
    <row r="2" spans="1:3" ht="5.0999999999999996" customHeight="1" x14ac:dyDescent="0.25">
      <c r="A2" s="5"/>
      <c r="C2" s="6"/>
    </row>
    <row r="3" spans="1:3" s="10" customFormat="1" ht="34.5" customHeight="1" x14ac:dyDescent="0.25">
      <c r="A3" s="7"/>
      <c r="B3" s="8" t="s">
        <v>3</v>
      </c>
      <c r="C3" s="9"/>
    </row>
    <row r="4" spans="1:3" ht="16.5" x14ac:dyDescent="0.25">
      <c r="A4" s="7"/>
      <c r="B4" s="11" t="s">
        <v>4</v>
      </c>
      <c r="C4" s="6"/>
    </row>
    <row r="5" spans="1:3" ht="15.75" customHeight="1" x14ac:dyDescent="0.25">
      <c r="A5" s="7"/>
      <c r="B5" s="7"/>
      <c r="C5" s="6"/>
    </row>
    <row r="6" spans="1:3" ht="13.5" x14ac:dyDescent="0.25">
      <c r="A6" s="12" t="s">
        <v>0</v>
      </c>
      <c r="B6" s="13" t="s">
        <v>1</v>
      </c>
      <c r="C6" s="6"/>
    </row>
    <row r="7" spans="1:3" ht="13.5" x14ac:dyDescent="0.25">
      <c r="A7" s="7"/>
      <c r="B7" s="7"/>
      <c r="C7" s="6"/>
    </row>
    <row r="8" spans="1:3" x14ac:dyDescent="0.2">
      <c r="A8" s="62" t="s">
        <v>2</v>
      </c>
      <c r="B8" s="62"/>
      <c r="C8" s="63"/>
    </row>
    <row r="9" spans="1:3" x14ac:dyDescent="0.2">
      <c r="A9" s="62"/>
      <c r="B9" s="62"/>
      <c r="C9" s="63"/>
    </row>
    <row r="10" spans="1:3" ht="13.5" thickBot="1" x14ac:dyDescent="0.25">
      <c r="A10" s="64"/>
      <c r="B10" s="64"/>
      <c r="C10" s="65"/>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d60bf73f-95d2-44f5-93b3-73f0b4eff99b"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43"/>
  <sheetViews>
    <sheetView tabSelected="1" zoomScale="70" zoomScaleNormal="70" workbookViewId="0">
      <selection sqref="A1:J1"/>
    </sheetView>
  </sheetViews>
  <sheetFormatPr defaultRowHeight="14.25" x14ac:dyDescent="0.2"/>
  <cols>
    <col min="1" max="1" width="11.5" bestFit="1" customWidth="1"/>
    <col min="2" max="2" width="9.5" bestFit="1" customWidth="1"/>
    <col min="3" max="3" width="16.375" bestFit="1" customWidth="1"/>
    <col min="4" max="4" width="13.875" customWidth="1"/>
    <col min="5" max="5" width="13.75" bestFit="1" customWidth="1"/>
    <col min="6" max="9" width="9.5" customWidth="1"/>
    <col min="10" max="10" width="12.875" bestFit="1" customWidth="1"/>
    <col min="11" max="11" width="2.875" customWidth="1"/>
    <col min="12" max="12" width="10.625" bestFit="1" customWidth="1"/>
    <col min="13" max="13" width="11" bestFit="1" customWidth="1"/>
    <col min="14" max="14" width="14.875" bestFit="1" customWidth="1"/>
    <col min="16" max="16" width="12.125" bestFit="1" customWidth="1"/>
    <col min="17" max="17" width="10.25" bestFit="1" customWidth="1"/>
  </cols>
  <sheetData>
    <row r="1" spans="1:17" ht="72.75" customHeight="1" x14ac:dyDescent="0.2">
      <c r="A1" s="69"/>
      <c r="B1" s="69"/>
      <c r="C1" s="69"/>
      <c r="D1" s="69"/>
      <c r="E1" s="69"/>
      <c r="F1" s="69"/>
      <c r="G1" s="69"/>
      <c r="H1" s="69"/>
      <c r="I1" s="69"/>
      <c r="J1" s="69"/>
      <c r="K1" s="18"/>
      <c r="L1" s="18"/>
      <c r="M1" s="18"/>
      <c r="N1" s="18"/>
      <c r="O1" s="18"/>
      <c r="P1" s="18"/>
      <c r="Q1" s="18"/>
    </row>
    <row r="2" spans="1:17" ht="24.75" thickBot="1" x14ac:dyDescent="0.4">
      <c r="A2" s="70" t="s">
        <v>40</v>
      </c>
      <c r="B2" s="70"/>
      <c r="C2" s="70"/>
      <c r="D2" s="70"/>
      <c r="E2" s="70"/>
      <c r="F2" s="70"/>
      <c r="G2" s="70"/>
      <c r="H2" s="70"/>
      <c r="I2" s="70"/>
      <c r="J2" s="70"/>
      <c r="K2" s="18"/>
      <c r="L2" s="18"/>
      <c r="M2" s="18"/>
      <c r="N2" s="18"/>
      <c r="O2" s="18"/>
      <c r="P2" s="18"/>
      <c r="Q2" s="18"/>
    </row>
    <row r="3" spans="1:17" ht="15" thickBot="1" x14ac:dyDescent="0.25">
      <c r="A3" s="15"/>
      <c r="B3" s="15"/>
      <c r="C3" s="15"/>
      <c r="D3" s="15"/>
      <c r="E3" s="15"/>
      <c r="F3" s="66" t="s">
        <v>23</v>
      </c>
      <c r="G3" s="67"/>
      <c r="H3" s="67"/>
      <c r="I3" s="67"/>
      <c r="J3" s="68"/>
      <c r="K3" s="18"/>
      <c r="L3" s="18"/>
      <c r="M3" s="18"/>
      <c r="N3" s="18"/>
      <c r="O3" s="18"/>
      <c r="P3" s="18"/>
      <c r="Q3" s="18"/>
    </row>
    <row r="4" spans="1:17" ht="30" customHeight="1" thickBot="1" x14ac:dyDescent="0.25">
      <c r="A4" s="53" t="s">
        <v>5</v>
      </c>
      <c r="B4" s="53" t="s">
        <v>6</v>
      </c>
      <c r="C4" s="53" t="s">
        <v>7</v>
      </c>
      <c r="D4" s="58" t="s">
        <v>8</v>
      </c>
      <c r="E4" s="53" t="s">
        <v>9</v>
      </c>
      <c r="F4" s="58" t="s">
        <v>45</v>
      </c>
      <c r="G4" s="58" t="s">
        <v>46</v>
      </c>
      <c r="H4" s="58" t="s">
        <v>47</v>
      </c>
      <c r="I4" s="58" t="s">
        <v>48</v>
      </c>
      <c r="J4" s="53" t="s">
        <v>39</v>
      </c>
      <c r="K4" s="18"/>
      <c r="L4" s="16" t="s">
        <v>38</v>
      </c>
      <c r="M4" s="16" t="s">
        <v>35</v>
      </c>
      <c r="N4" s="16" t="s">
        <v>42</v>
      </c>
      <c r="O4" s="18"/>
      <c r="P4" s="18"/>
      <c r="Q4" s="18"/>
    </row>
    <row r="5" spans="1:17" x14ac:dyDescent="0.2">
      <c r="A5" s="41">
        <v>20191</v>
      </c>
      <c r="B5" s="42">
        <v>44200</v>
      </c>
      <c r="C5" s="41" t="s">
        <v>10</v>
      </c>
      <c r="D5" s="43">
        <v>7</v>
      </c>
      <c r="E5" s="41" t="str">
        <f>HLOOKUP(Calls[[#This Row],[Call Code]],CallTypes[#All],2,1)</f>
        <v>Feature request</v>
      </c>
      <c r="F5" s="43">
        <v>4</v>
      </c>
      <c r="G5" s="43">
        <v>5</v>
      </c>
      <c r="H5" s="43">
        <v>2</v>
      </c>
      <c r="I5" s="43">
        <v>4</v>
      </c>
      <c r="J5" s="44">
        <f>AVERAGE(Calls[[#This Row],[Question 1]:[Question 4]])</f>
        <v>3.75</v>
      </c>
      <c r="K5" s="18"/>
      <c r="L5" s="19" t="s">
        <v>36</v>
      </c>
      <c r="M5" s="23">
        <f>COUNTIF(Calls[Service Rep], L5)</f>
        <v>20</v>
      </c>
      <c r="N5" s="24">
        <f>AVERAGEIF(Calls[Service Rep], L5,Calls[Average])</f>
        <v>3.65</v>
      </c>
      <c r="O5" s="18"/>
      <c r="P5" s="18"/>
      <c r="Q5" s="18"/>
    </row>
    <row r="6" spans="1:17" x14ac:dyDescent="0.2">
      <c r="A6" s="37">
        <v>20154</v>
      </c>
      <c r="B6" s="38">
        <v>44200</v>
      </c>
      <c r="C6" s="37" t="s">
        <v>11</v>
      </c>
      <c r="D6" s="39">
        <v>1</v>
      </c>
      <c r="E6" s="37" t="str">
        <f>HLOOKUP(Calls[[#This Row],[Call Code]],CallTypes[#All],2,1)</f>
        <v>Bug report</v>
      </c>
      <c r="F6" s="39">
        <v>2</v>
      </c>
      <c r="G6" s="39">
        <v>1</v>
      </c>
      <c r="H6" s="39">
        <v>3</v>
      </c>
      <c r="I6" s="39">
        <v>1</v>
      </c>
      <c r="J6" s="40">
        <f>AVERAGE(Calls[[#This Row],[Question 1]:[Question 4]])</f>
        <v>1.75</v>
      </c>
      <c r="K6" s="18"/>
      <c r="L6" s="14" t="s">
        <v>14</v>
      </c>
      <c r="M6" s="17">
        <f>COUNTIF(Calls[Service Rep], L6)</f>
        <v>20</v>
      </c>
      <c r="N6" s="22">
        <f>AVERAGEIF(Calls[Service Rep], L6,Calls[Average])</f>
        <v>3.35</v>
      </c>
      <c r="O6" s="18"/>
      <c r="P6" s="18"/>
      <c r="Q6" s="18"/>
    </row>
    <row r="7" spans="1:17" x14ac:dyDescent="0.2">
      <c r="A7" s="33">
        <v>21170</v>
      </c>
      <c r="B7" s="34">
        <v>44200</v>
      </c>
      <c r="C7" s="33" t="s">
        <v>37</v>
      </c>
      <c r="D7" s="35">
        <v>17</v>
      </c>
      <c r="E7" s="33" t="str">
        <f>HLOOKUP(Calls[[#This Row],[Call Code]],CallTypes[#All],2,1)</f>
        <v>Tech problem</v>
      </c>
      <c r="F7" s="35">
        <v>5</v>
      </c>
      <c r="G7" s="35">
        <v>5</v>
      </c>
      <c r="H7" s="35">
        <v>5</v>
      </c>
      <c r="I7" s="35">
        <v>5</v>
      </c>
      <c r="J7" s="36">
        <f>AVERAGE(Calls[[#This Row],[Question 1]:[Question 4]])</f>
        <v>5</v>
      </c>
      <c r="K7" s="18"/>
      <c r="L7" s="19" t="s">
        <v>12</v>
      </c>
      <c r="M7" s="23">
        <f>COUNTIF(Calls[Service Rep], L7)</f>
        <v>15</v>
      </c>
      <c r="N7" s="24">
        <f>AVERAGEIF(Calls[Service Rep], L7,Calls[Average])</f>
        <v>3.6</v>
      </c>
      <c r="O7" s="18"/>
      <c r="P7" s="18"/>
      <c r="Q7" s="18"/>
    </row>
    <row r="8" spans="1:17" x14ac:dyDescent="0.2">
      <c r="A8" s="37">
        <v>21145</v>
      </c>
      <c r="B8" s="38">
        <v>44201</v>
      </c>
      <c r="C8" s="37" t="s">
        <v>12</v>
      </c>
      <c r="D8" s="39">
        <v>16</v>
      </c>
      <c r="E8" s="37" t="str">
        <f>HLOOKUP(Calls[[#This Row],[Call Code]],CallTypes[#All],2,1)</f>
        <v>Tech problem</v>
      </c>
      <c r="F8" s="39">
        <v>4</v>
      </c>
      <c r="G8" s="39">
        <v>5</v>
      </c>
      <c r="H8" s="39">
        <v>3</v>
      </c>
      <c r="I8" s="39">
        <v>5</v>
      </c>
      <c r="J8" s="40">
        <f>AVERAGE(Calls[[#This Row],[Question 1]:[Question 4]])</f>
        <v>4.25</v>
      </c>
      <c r="K8" s="18"/>
      <c r="L8" s="14" t="s">
        <v>37</v>
      </c>
      <c r="M8" s="17">
        <f>COUNTIF(Calls[Service Rep], L8)</f>
        <v>13</v>
      </c>
      <c r="N8" s="22">
        <f>AVERAGEIF(Calls[Service Rep], L8,Calls[Average])</f>
        <v>3.7115384615384617</v>
      </c>
      <c r="O8" s="18"/>
      <c r="P8" s="18"/>
      <c r="Q8" s="18"/>
    </row>
    <row r="9" spans="1:17" x14ac:dyDescent="0.2">
      <c r="A9" s="33">
        <v>22103</v>
      </c>
      <c r="B9" s="34">
        <v>44201</v>
      </c>
      <c r="C9" s="33" t="s">
        <v>13</v>
      </c>
      <c r="D9" s="35">
        <v>21</v>
      </c>
      <c r="E9" s="33" t="str">
        <f>HLOOKUP(Calls[[#This Row],[Call Code]],CallTypes[#All],2,1)</f>
        <v>Cancellation</v>
      </c>
      <c r="F9" s="35">
        <v>4</v>
      </c>
      <c r="G9" s="35">
        <v>4</v>
      </c>
      <c r="H9" s="35">
        <v>4</v>
      </c>
      <c r="I9" s="35">
        <v>4</v>
      </c>
      <c r="J9" s="36">
        <f>AVERAGE(Calls[[#This Row],[Question 1]:[Question 4]])</f>
        <v>4</v>
      </c>
      <c r="K9" s="18"/>
      <c r="L9" s="19" t="s">
        <v>13</v>
      </c>
      <c r="M9" s="23">
        <f>COUNTIF(Calls[Service Rep], L9)</f>
        <v>12</v>
      </c>
      <c r="N9" s="24">
        <f>AVERAGEIF(Calls[Service Rep], L9,Calls[Average])</f>
        <v>3.25</v>
      </c>
      <c r="O9" s="18"/>
      <c r="P9" s="18"/>
      <c r="Q9" s="18"/>
    </row>
    <row r="10" spans="1:17" x14ac:dyDescent="0.2">
      <c r="A10" s="37">
        <v>22246</v>
      </c>
      <c r="B10" s="38">
        <v>44202</v>
      </c>
      <c r="C10" s="37" t="s">
        <v>14</v>
      </c>
      <c r="D10" s="39">
        <v>12</v>
      </c>
      <c r="E10" s="37" t="str">
        <f>HLOOKUP(Calls[[#This Row],[Call Code]],CallTypes[#All],2,1)</f>
        <v>How to</v>
      </c>
      <c r="F10" s="39">
        <v>4</v>
      </c>
      <c r="G10" s="39">
        <v>5</v>
      </c>
      <c r="H10" s="39">
        <v>3</v>
      </c>
      <c r="I10" s="39">
        <v>4</v>
      </c>
      <c r="J10" s="40">
        <f>AVERAGE(Calls[[#This Row],[Question 1]:[Question 4]])</f>
        <v>4</v>
      </c>
      <c r="K10" s="18"/>
      <c r="L10" s="14" t="s">
        <v>11</v>
      </c>
      <c r="M10" s="17">
        <f>COUNTIF(Calls[Service Rep], L10)</f>
        <v>26</v>
      </c>
      <c r="N10" s="22">
        <f>AVERAGEIF(Calls[Service Rep], L10,Calls[Average])</f>
        <v>3.4134615384615383</v>
      </c>
      <c r="O10" s="18"/>
      <c r="P10" s="18"/>
      <c r="Q10" s="18"/>
    </row>
    <row r="11" spans="1:17" x14ac:dyDescent="0.2">
      <c r="A11" s="33">
        <v>22137</v>
      </c>
      <c r="B11" s="34">
        <v>44203</v>
      </c>
      <c r="C11" s="33" t="s">
        <v>11</v>
      </c>
      <c r="D11" s="35">
        <v>7</v>
      </c>
      <c r="E11" s="33" t="str">
        <f>HLOOKUP(Calls[[#This Row],[Call Code]],CallTypes[#All],2,1)</f>
        <v>Feature request</v>
      </c>
      <c r="F11" s="35">
        <v>3</v>
      </c>
      <c r="G11" s="35">
        <v>3</v>
      </c>
      <c r="H11" s="35">
        <v>3</v>
      </c>
      <c r="I11" s="35">
        <v>3</v>
      </c>
      <c r="J11" s="36">
        <f>AVERAGE(Calls[[#This Row],[Question 1]:[Question 4]])</f>
        <v>3</v>
      </c>
      <c r="K11" s="18"/>
      <c r="L11" s="19" t="s">
        <v>15</v>
      </c>
      <c r="M11" s="23">
        <f>COUNTIF(Calls[Service Rep], L11)</f>
        <v>9</v>
      </c>
      <c r="N11" s="24">
        <f>AVERAGEIF(Calls[Service Rep], L11,Calls[Average])</f>
        <v>3.8888888888888888</v>
      </c>
      <c r="O11" s="18"/>
      <c r="P11" s="18"/>
      <c r="Q11" s="18"/>
    </row>
    <row r="12" spans="1:17" x14ac:dyDescent="0.2">
      <c r="A12" s="37">
        <v>22234</v>
      </c>
      <c r="B12" s="38">
        <v>44203</v>
      </c>
      <c r="C12" s="37" t="s">
        <v>13</v>
      </c>
      <c r="D12" s="39">
        <v>1</v>
      </c>
      <c r="E12" s="37" t="str">
        <f>HLOOKUP(Calls[[#This Row],[Call Code]],CallTypes[#All],2,1)</f>
        <v>Bug report</v>
      </c>
      <c r="F12" s="39">
        <v>2</v>
      </c>
      <c r="G12" s="39">
        <v>1</v>
      </c>
      <c r="H12" s="39">
        <v>1</v>
      </c>
      <c r="I12" s="39">
        <v>1</v>
      </c>
      <c r="J12" s="40">
        <f>AVERAGE(Calls[[#This Row],[Question 1]:[Question 4]])</f>
        <v>1.25</v>
      </c>
      <c r="K12" s="18"/>
      <c r="L12" s="14" t="s">
        <v>10</v>
      </c>
      <c r="M12" s="17">
        <f>COUNTIF(Calls[Service Rep], L12)</f>
        <v>7</v>
      </c>
      <c r="N12" s="22">
        <f>AVERAGEIF(Calls[Service Rep], L12,Calls[Average])</f>
        <v>3.0357142857142856</v>
      </c>
      <c r="O12" s="18"/>
      <c r="P12" s="18"/>
      <c r="Q12" s="18"/>
    </row>
    <row r="13" spans="1:17" x14ac:dyDescent="0.2">
      <c r="A13" s="33">
        <v>23228</v>
      </c>
      <c r="B13" s="34">
        <v>44203</v>
      </c>
      <c r="C13" s="33" t="s">
        <v>10</v>
      </c>
      <c r="D13" s="35">
        <v>2</v>
      </c>
      <c r="E13" s="33" t="str">
        <f>HLOOKUP(Calls[[#This Row],[Call Code]],CallTypes[#All],2,1)</f>
        <v>Bug report</v>
      </c>
      <c r="F13" s="35">
        <v>3</v>
      </c>
      <c r="G13" s="35">
        <v>2</v>
      </c>
      <c r="H13" s="35">
        <v>2</v>
      </c>
      <c r="I13" s="35">
        <v>1</v>
      </c>
      <c r="J13" s="36">
        <f>AVERAGE(Calls[[#This Row],[Question 1]:[Question 4]])</f>
        <v>2</v>
      </c>
      <c r="K13" s="18"/>
      <c r="L13" s="19" t="s">
        <v>16</v>
      </c>
      <c r="M13" s="23">
        <f>COUNTIF(Calls[Service Rep], L13)</f>
        <v>17</v>
      </c>
      <c r="N13" s="24">
        <f>AVERAGEIF(Calls[Service Rep], L13,Calls[Average])</f>
        <v>3.4558823529411766</v>
      </c>
      <c r="O13" s="18"/>
      <c r="P13" s="18"/>
      <c r="Q13" s="18"/>
    </row>
    <row r="14" spans="1:17" x14ac:dyDescent="0.2">
      <c r="A14" s="37">
        <v>23215</v>
      </c>
      <c r="B14" s="38">
        <v>44204</v>
      </c>
      <c r="C14" s="37" t="s">
        <v>12</v>
      </c>
      <c r="D14" s="39">
        <v>8</v>
      </c>
      <c r="E14" s="37" t="str">
        <f>HLOOKUP(Calls[[#This Row],[Call Code]],CallTypes[#All],2,1)</f>
        <v>Feature request</v>
      </c>
      <c r="F14" s="39">
        <v>4</v>
      </c>
      <c r="G14" s="39">
        <v>3</v>
      </c>
      <c r="H14" s="39">
        <v>3</v>
      </c>
      <c r="I14" s="39">
        <v>2</v>
      </c>
      <c r="J14" s="40">
        <f>AVERAGE(Calls[[#This Row],[Question 1]:[Question 4]])</f>
        <v>3</v>
      </c>
      <c r="K14" s="18"/>
      <c r="L14" s="54"/>
      <c r="M14" s="54"/>
      <c r="N14" s="54"/>
      <c r="O14" s="54"/>
      <c r="P14" s="54"/>
      <c r="Q14" s="54"/>
    </row>
    <row r="15" spans="1:17" x14ac:dyDescent="0.2">
      <c r="A15" s="33">
        <v>24117</v>
      </c>
      <c r="B15" s="34">
        <v>44205</v>
      </c>
      <c r="C15" s="33" t="s">
        <v>37</v>
      </c>
      <c r="D15" s="35">
        <v>25</v>
      </c>
      <c r="E15" s="33" t="str">
        <f>HLOOKUP(Calls[[#This Row],[Call Code]],CallTypes[#All],2,1)</f>
        <v>Cancellation</v>
      </c>
      <c r="F15" s="35">
        <v>5</v>
      </c>
      <c r="G15" s="35">
        <v>5</v>
      </c>
      <c r="H15" s="35">
        <v>3</v>
      </c>
      <c r="I15" s="35">
        <v>5</v>
      </c>
      <c r="J15" s="36">
        <f>AVERAGE(Calls[[#This Row],[Question 1]:[Question 4]])</f>
        <v>4.5</v>
      </c>
      <c r="K15" s="18"/>
      <c r="L15" s="54"/>
      <c r="M15" s="54"/>
      <c r="N15" s="54"/>
      <c r="O15" s="54"/>
      <c r="P15" s="54"/>
      <c r="Q15" s="54"/>
    </row>
    <row r="16" spans="1:17" x14ac:dyDescent="0.2">
      <c r="A16" s="37">
        <v>24140</v>
      </c>
      <c r="B16" s="38">
        <v>44205</v>
      </c>
      <c r="C16" s="37" t="s">
        <v>14</v>
      </c>
      <c r="D16" s="39">
        <v>9</v>
      </c>
      <c r="E16" s="37" t="str">
        <f>HLOOKUP(Calls[[#This Row],[Call Code]],CallTypes[#All],2,1)</f>
        <v>Feature request</v>
      </c>
      <c r="F16" s="39">
        <v>3</v>
      </c>
      <c r="G16" s="39">
        <v>3</v>
      </c>
      <c r="H16" s="39">
        <v>3</v>
      </c>
      <c r="I16" s="39">
        <v>2</v>
      </c>
      <c r="J16" s="40">
        <f>AVERAGE(Calls[[#This Row],[Question 1]:[Question 4]])</f>
        <v>2.75</v>
      </c>
      <c r="K16" s="18"/>
      <c r="L16" s="54"/>
      <c r="M16" s="54"/>
      <c r="N16" s="54"/>
      <c r="O16" s="54"/>
      <c r="P16" s="54"/>
      <c r="Q16" s="54"/>
    </row>
    <row r="17" spans="1:17" x14ac:dyDescent="0.2">
      <c r="A17" s="33">
        <v>25224</v>
      </c>
      <c r="B17" s="34">
        <v>44207</v>
      </c>
      <c r="C17" s="33" t="s">
        <v>11</v>
      </c>
      <c r="D17" s="35">
        <v>3</v>
      </c>
      <c r="E17" s="33" t="str">
        <f>HLOOKUP(Calls[[#This Row],[Call Code]],CallTypes[#All],2,1)</f>
        <v>Bug report</v>
      </c>
      <c r="F17" s="35">
        <v>4</v>
      </c>
      <c r="G17" s="35">
        <v>5</v>
      </c>
      <c r="H17" s="35">
        <v>4</v>
      </c>
      <c r="I17" s="35">
        <v>4</v>
      </c>
      <c r="J17" s="36">
        <f>AVERAGE(Calls[[#This Row],[Question 1]:[Question 4]])</f>
        <v>4.25</v>
      </c>
      <c r="K17" s="18"/>
      <c r="L17" s="54"/>
      <c r="M17" s="54"/>
      <c r="N17" s="54"/>
      <c r="O17" s="54"/>
      <c r="P17" s="54"/>
      <c r="Q17" s="54"/>
    </row>
    <row r="18" spans="1:17" x14ac:dyDescent="0.2">
      <c r="A18" s="37">
        <v>23126</v>
      </c>
      <c r="B18" s="38">
        <v>44208</v>
      </c>
      <c r="C18" s="37" t="s">
        <v>15</v>
      </c>
      <c r="D18" s="39">
        <v>2</v>
      </c>
      <c r="E18" s="37" t="str">
        <f>HLOOKUP(Calls[[#This Row],[Call Code]],CallTypes[#All],2,1)</f>
        <v>Bug report</v>
      </c>
      <c r="F18" s="39">
        <v>5</v>
      </c>
      <c r="G18" s="39">
        <v>5</v>
      </c>
      <c r="H18" s="39">
        <v>4</v>
      </c>
      <c r="I18" s="39">
        <v>5</v>
      </c>
      <c r="J18" s="40">
        <f>AVERAGE(Calls[[#This Row],[Question 1]:[Question 4]])</f>
        <v>4.75</v>
      </c>
      <c r="K18" s="18"/>
      <c r="L18" s="18"/>
      <c r="M18" s="18"/>
      <c r="N18" s="18"/>
      <c r="O18" s="18"/>
      <c r="P18" s="18"/>
      <c r="Q18" s="18"/>
    </row>
    <row r="19" spans="1:17" x14ac:dyDescent="0.2">
      <c r="A19" s="33">
        <v>25210</v>
      </c>
      <c r="B19" s="34">
        <v>44208</v>
      </c>
      <c r="C19" s="33" t="s">
        <v>36</v>
      </c>
      <c r="D19" s="35">
        <v>12</v>
      </c>
      <c r="E19" s="33" t="str">
        <f>HLOOKUP(Calls[[#This Row],[Call Code]],CallTypes[#All],2,1)</f>
        <v>How to</v>
      </c>
      <c r="F19" s="35">
        <v>3</v>
      </c>
      <c r="G19" s="35">
        <v>2</v>
      </c>
      <c r="H19" s="35">
        <v>2</v>
      </c>
      <c r="I19" s="35">
        <v>1</v>
      </c>
      <c r="J19" s="36">
        <f>AVERAGE(Calls[[#This Row],[Question 1]:[Question 4]])</f>
        <v>2</v>
      </c>
      <c r="K19" s="18"/>
      <c r="L19" s="18"/>
      <c r="M19" s="18"/>
      <c r="N19" s="18"/>
      <c r="O19" s="18"/>
      <c r="P19" s="18"/>
      <c r="Q19" s="18"/>
    </row>
    <row r="20" spans="1:17" x14ac:dyDescent="0.2">
      <c r="A20" s="37">
        <v>20189</v>
      </c>
      <c r="B20" s="38">
        <v>44210</v>
      </c>
      <c r="C20" s="37" t="s">
        <v>10</v>
      </c>
      <c r="D20" s="39">
        <v>21</v>
      </c>
      <c r="E20" s="37" t="str">
        <f>HLOOKUP(Calls[[#This Row],[Call Code]],CallTypes[#All],2,1)</f>
        <v>Cancellation</v>
      </c>
      <c r="F20" s="39">
        <v>1</v>
      </c>
      <c r="G20" s="39">
        <v>1</v>
      </c>
      <c r="H20" s="39">
        <v>1</v>
      </c>
      <c r="I20" s="39">
        <v>1</v>
      </c>
      <c r="J20" s="40">
        <f>AVERAGE(Calls[[#This Row],[Question 1]:[Question 4]])</f>
        <v>1</v>
      </c>
      <c r="K20" s="18"/>
      <c r="L20" s="18"/>
      <c r="M20" s="18"/>
      <c r="N20" s="18"/>
      <c r="O20" s="18"/>
      <c r="P20" s="18"/>
      <c r="Q20" s="18"/>
    </row>
    <row r="21" spans="1:17" x14ac:dyDescent="0.2">
      <c r="A21" s="33">
        <v>20126</v>
      </c>
      <c r="B21" s="34">
        <v>44210</v>
      </c>
      <c r="C21" s="33" t="s">
        <v>13</v>
      </c>
      <c r="D21" s="35">
        <v>20</v>
      </c>
      <c r="E21" s="33" t="str">
        <f>HLOOKUP(Calls[[#This Row],[Call Code]],CallTypes[#All],2,1)</f>
        <v>Tech problem</v>
      </c>
      <c r="F21" s="35">
        <v>3</v>
      </c>
      <c r="G21" s="35">
        <v>4</v>
      </c>
      <c r="H21" s="35">
        <v>4</v>
      </c>
      <c r="I21" s="35">
        <v>2</v>
      </c>
      <c r="J21" s="36">
        <f>AVERAGE(Calls[[#This Row],[Question 1]:[Question 4]])</f>
        <v>3.25</v>
      </c>
      <c r="K21" s="18"/>
      <c r="L21" s="18"/>
      <c r="M21" s="18"/>
      <c r="N21" s="18"/>
      <c r="O21" s="18"/>
      <c r="P21" s="18"/>
      <c r="Q21" s="18"/>
    </row>
    <row r="22" spans="1:17" x14ac:dyDescent="0.2">
      <c r="A22" s="37">
        <v>26157</v>
      </c>
      <c r="B22" s="38">
        <v>44211</v>
      </c>
      <c r="C22" s="37" t="s">
        <v>14</v>
      </c>
      <c r="D22" s="39">
        <v>22</v>
      </c>
      <c r="E22" s="37" t="str">
        <f>HLOOKUP(Calls[[#This Row],[Call Code]],CallTypes[#All],2,1)</f>
        <v>Cancellation</v>
      </c>
      <c r="F22" s="39">
        <v>2</v>
      </c>
      <c r="G22" s="39">
        <v>3</v>
      </c>
      <c r="H22" s="39">
        <v>2</v>
      </c>
      <c r="I22" s="39">
        <v>2</v>
      </c>
      <c r="J22" s="40">
        <f>AVERAGE(Calls[[#This Row],[Question 1]:[Question 4]])</f>
        <v>2.25</v>
      </c>
      <c r="K22" s="18"/>
      <c r="L22" s="18"/>
      <c r="M22" s="18"/>
      <c r="N22" s="18"/>
      <c r="O22" s="18"/>
      <c r="P22" s="18"/>
      <c r="Q22" s="18"/>
    </row>
    <row r="23" spans="1:17" x14ac:dyDescent="0.2">
      <c r="A23" s="33">
        <v>25201</v>
      </c>
      <c r="B23" s="34">
        <v>44212</v>
      </c>
      <c r="C23" s="33" t="s">
        <v>11</v>
      </c>
      <c r="D23" s="35">
        <v>16</v>
      </c>
      <c r="E23" s="33" t="str">
        <f>HLOOKUP(Calls[[#This Row],[Call Code]],CallTypes[#All],2,1)</f>
        <v>Tech problem</v>
      </c>
      <c r="F23" s="35">
        <v>4</v>
      </c>
      <c r="G23" s="35">
        <v>3</v>
      </c>
      <c r="H23" s="35">
        <v>3</v>
      </c>
      <c r="I23" s="35">
        <v>4</v>
      </c>
      <c r="J23" s="36">
        <f>AVERAGE(Calls[[#This Row],[Question 1]:[Question 4]])</f>
        <v>3.5</v>
      </c>
      <c r="K23" s="18"/>
      <c r="L23" s="18"/>
      <c r="M23" s="18"/>
      <c r="N23" s="18"/>
      <c r="O23" s="18"/>
      <c r="P23" s="18"/>
      <c r="Q23" s="18"/>
    </row>
    <row r="24" spans="1:17" x14ac:dyDescent="0.2">
      <c r="A24" s="37">
        <v>26149</v>
      </c>
      <c r="B24" s="38">
        <v>44212</v>
      </c>
      <c r="C24" s="37" t="s">
        <v>12</v>
      </c>
      <c r="D24" s="39">
        <v>19</v>
      </c>
      <c r="E24" s="37" t="str">
        <f>HLOOKUP(Calls[[#This Row],[Call Code]],CallTypes[#All],2,1)</f>
        <v>Tech problem</v>
      </c>
      <c r="F24" s="39">
        <v>5</v>
      </c>
      <c r="G24" s="39">
        <v>4</v>
      </c>
      <c r="H24" s="39">
        <v>5</v>
      </c>
      <c r="I24" s="39">
        <v>5</v>
      </c>
      <c r="J24" s="40">
        <f>AVERAGE(Calls[[#This Row],[Question 1]:[Question 4]])</f>
        <v>4.75</v>
      </c>
      <c r="K24" s="18"/>
      <c r="L24" s="18"/>
      <c r="M24" s="18"/>
      <c r="N24" s="18"/>
      <c r="O24" s="18"/>
      <c r="P24" s="18"/>
      <c r="Q24" s="18"/>
    </row>
    <row r="25" spans="1:17" x14ac:dyDescent="0.2">
      <c r="A25" s="33">
        <v>23223</v>
      </c>
      <c r="B25" s="34">
        <v>44212</v>
      </c>
      <c r="C25" s="33" t="s">
        <v>12</v>
      </c>
      <c r="D25" s="35">
        <v>3</v>
      </c>
      <c r="E25" s="33" t="str">
        <f>HLOOKUP(Calls[[#This Row],[Call Code]],CallTypes[#All],2,1)</f>
        <v>Bug report</v>
      </c>
      <c r="F25" s="35">
        <v>5</v>
      </c>
      <c r="G25" s="35">
        <v>5</v>
      </c>
      <c r="H25" s="35">
        <v>5</v>
      </c>
      <c r="I25" s="35">
        <v>5</v>
      </c>
      <c r="J25" s="36">
        <f>AVERAGE(Calls[[#This Row],[Question 1]:[Question 4]])</f>
        <v>5</v>
      </c>
      <c r="K25" s="18"/>
      <c r="L25" s="18"/>
      <c r="M25" s="18"/>
      <c r="N25" s="18"/>
      <c r="O25" s="18"/>
      <c r="P25" s="18"/>
      <c r="Q25" s="18"/>
    </row>
    <row r="26" spans="1:17" x14ac:dyDescent="0.2">
      <c r="A26" s="37">
        <v>24241</v>
      </c>
      <c r="B26" s="38">
        <v>44212</v>
      </c>
      <c r="C26" s="37" t="s">
        <v>14</v>
      </c>
      <c r="D26" s="39">
        <v>17</v>
      </c>
      <c r="E26" s="37" t="str">
        <f>HLOOKUP(Calls[[#This Row],[Call Code]],CallTypes[#All],2,1)</f>
        <v>Tech problem</v>
      </c>
      <c r="F26" s="39">
        <v>4</v>
      </c>
      <c r="G26" s="39">
        <v>3</v>
      </c>
      <c r="H26" s="39">
        <v>3</v>
      </c>
      <c r="I26" s="39">
        <v>2</v>
      </c>
      <c r="J26" s="40">
        <f>AVERAGE(Calls[[#This Row],[Question 1]:[Question 4]])</f>
        <v>3</v>
      </c>
      <c r="K26" s="18"/>
      <c r="L26" s="18"/>
      <c r="M26" s="18"/>
      <c r="N26" s="18"/>
      <c r="O26" s="18"/>
      <c r="P26" s="18"/>
      <c r="Q26" s="18"/>
    </row>
    <row r="27" spans="1:17" x14ac:dyDescent="0.2">
      <c r="A27" s="33">
        <v>24152</v>
      </c>
      <c r="B27" s="34">
        <v>44213</v>
      </c>
      <c r="C27" s="33" t="s">
        <v>11</v>
      </c>
      <c r="D27" s="35">
        <v>18</v>
      </c>
      <c r="E27" s="33" t="str">
        <f>HLOOKUP(Calls[[#This Row],[Call Code]],CallTypes[#All],2,1)</f>
        <v>Tech problem</v>
      </c>
      <c r="F27" s="35">
        <v>5</v>
      </c>
      <c r="G27" s="35">
        <v>4</v>
      </c>
      <c r="H27" s="35">
        <v>4</v>
      </c>
      <c r="I27" s="35">
        <v>5</v>
      </c>
      <c r="J27" s="36">
        <f>AVERAGE(Calls[[#This Row],[Question 1]:[Question 4]])</f>
        <v>4.5</v>
      </c>
      <c r="K27" s="18"/>
      <c r="L27" s="18"/>
      <c r="M27" s="18"/>
      <c r="N27" s="18"/>
      <c r="O27" s="18"/>
      <c r="P27" s="18"/>
      <c r="Q27" s="18"/>
    </row>
    <row r="28" spans="1:17" x14ac:dyDescent="0.2">
      <c r="A28" s="37">
        <v>24196</v>
      </c>
      <c r="B28" s="38">
        <v>44213</v>
      </c>
      <c r="C28" s="37" t="s">
        <v>15</v>
      </c>
      <c r="D28" s="39">
        <v>16</v>
      </c>
      <c r="E28" s="37" t="str">
        <f>HLOOKUP(Calls[[#This Row],[Call Code]],CallTypes[#All],2,1)</f>
        <v>Tech problem</v>
      </c>
      <c r="F28" s="39">
        <v>4</v>
      </c>
      <c r="G28" s="39">
        <v>3</v>
      </c>
      <c r="H28" s="39">
        <v>3</v>
      </c>
      <c r="I28" s="39">
        <v>5</v>
      </c>
      <c r="J28" s="40">
        <f>AVERAGE(Calls[[#This Row],[Question 1]:[Question 4]])</f>
        <v>3.75</v>
      </c>
      <c r="K28" s="18"/>
      <c r="L28" s="18"/>
      <c r="M28" s="18"/>
      <c r="N28" s="18"/>
      <c r="O28" s="18"/>
      <c r="P28" s="18"/>
      <c r="Q28" s="18"/>
    </row>
    <row r="29" spans="1:17" x14ac:dyDescent="0.2">
      <c r="A29" s="33">
        <v>26242</v>
      </c>
      <c r="B29" s="34">
        <v>44213</v>
      </c>
      <c r="C29" s="33" t="s">
        <v>37</v>
      </c>
      <c r="D29" s="35">
        <v>4</v>
      </c>
      <c r="E29" s="33" t="str">
        <f>HLOOKUP(Calls[[#This Row],[Call Code]],CallTypes[#All],2,1)</f>
        <v>Bug report</v>
      </c>
      <c r="F29" s="35">
        <v>4</v>
      </c>
      <c r="G29" s="35">
        <v>2</v>
      </c>
      <c r="H29" s="35">
        <v>2</v>
      </c>
      <c r="I29" s="35">
        <v>4</v>
      </c>
      <c r="J29" s="36">
        <f>AVERAGE(Calls[[#This Row],[Question 1]:[Question 4]])</f>
        <v>3</v>
      </c>
      <c r="K29" s="18"/>
      <c r="L29" s="18"/>
      <c r="M29" s="18"/>
      <c r="N29" s="18"/>
      <c r="O29" s="18"/>
      <c r="P29" s="18"/>
      <c r="Q29" s="18"/>
    </row>
    <row r="30" spans="1:17" x14ac:dyDescent="0.2">
      <c r="A30" s="37">
        <v>27143</v>
      </c>
      <c r="B30" s="38">
        <v>44213</v>
      </c>
      <c r="C30" s="37" t="s">
        <v>15</v>
      </c>
      <c r="D30" s="39">
        <v>4</v>
      </c>
      <c r="E30" s="37" t="str">
        <f>HLOOKUP(Calls[[#This Row],[Call Code]],CallTypes[#All],2,1)</f>
        <v>Bug report</v>
      </c>
      <c r="F30" s="39">
        <v>4</v>
      </c>
      <c r="G30" s="39">
        <v>3</v>
      </c>
      <c r="H30" s="39">
        <v>3</v>
      </c>
      <c r="I30" s="39">
        <v>3</v>
      </c>
      <c r="J30" s="40">
        <f>AVERAGE(Calls[[#This Row],[Question 1]:[Question 4]])</f>
        <v>3.25</v>
      </c>
      <c r="K30" s="18"/>
      <c r="L30" s="18"/>
      <c r="M30" s="18"/>
      <c r="N30" s="18"/>
      <c r="O30" s="18"/>
      <c r="P30" s="18"/>
      <c r="Q30" s="18"/>
    </row>
    <row r="31" spans="1:17" x14ac:dyDescent="0.2">
      <c r="A31" s="33">
        <v>20155</v>
      </c>
      <c r="B31" s="34">
        <v>44214</v>
      </c>
      <c r="C31" s="33" t="s">
        <v>36</v>
      </c>
      <c r="D31" s="35">
        <v>15</v>
      </c>
      <c r="E31" s="33" t="str">
        <f>HLOOKUP(Calls[[#This Row],[Call Code]],CallTypes[#All],2,1)</f>
        <v>How to</v>
      </c>
      <c r="F31" s="35">
        <v>5</v>
      </c>
      <c r="G31" s="35">
        <v>5</v>
      </c>
      <c r="H31" s="35">
        <v>3</v>
      </c>
      <c r="I31" s="35">
        <v>5</v>
      </c>
      <c r="J31" s="36">
        <f>AVERAGE(Calls[[#This Row],[Question 1]:[Question 4]])</f>
        <v>4.5</v>
      </c>
      <c r="K31" s="18"/>
      <c r="L31" s="18"/>
      <c r="M31" s="18"/>
      <c r="N31" s="18"/>
      <c r="O31" s="18"/>
      <c r="P31" s="18"/>
      <c r="Q31" s="18"/>
    </row>
    <row r="32" spans="1:17" x14ac:dyDescent="0.2">
      <c r="A32" s="37">
        <v>21171</v>
      </c>
      <c r="B32" s="38">
        <v>44214</v>
      </c>
      <c r="C32" s="37" t="s">
        <v>11</v>
      </c>
      <c r="D32" s="39">
        <v>5</v>
      </c>
      <c r="E32" s="37" t="str">
        <f>HLOOKUP(Calls[[#This Row],[Call Code]],CallTypes[#All],2,1)</f>
        <v>Bug report</v>
      </c>
      <c r="F32" s="39">
        <v>2</v>
      </c>
      <c r="G32" s="39">
        <v>3</v>
      </c>
      <c r="H32" s="39">
        <v>3</v>
      </c>
      <c r="I32" s="39">
        <v>2</v>
      </c>
      <c r="J32" s="40">
        <f>AVERAGE(Calls[[#This Row],[Question 1]:[Question 4]])</f>
        <v>2.5</v>
      </c>
      <c r="K32" s="18"/>
      <c r="L32" s="18"/>
      <c r="M32" s="18"/>
      <c r="N32" s="18"/>
      <c r="O32" s="18"/>
      <c r="P32" s="18"/>
      <c r="Q32" s="18"/>
    </row>
    <row r="33" spans="1:17" x14ac:dyDescent="0.2">
      <c r="A33" s="33">
        <v>22227</v>
      </c>
      <c r="B33" s="34">
        <v>44214</v>
      </c>
      <c r="C33" s="33" t="s">
        <v>13</v>
      </c>
      <c r="D33" s="35">
        <v>22</v>
      </c>
      <c r="E33" s="33" t="str">
        <f>HLOOKUP(Calls[[#This Row],[Call Code]],CallTypes[#All],2,1)</f>
        <v>Cancellation</v>
      </c>
      <c r="F33" s="35">
        <v>1</v>
      </c>
      <c r="G33" s="35">
        <v>2</v>
      </c>
      <c r="H33" s="35">
        <v>2</v>
      </c>
      <c r="I33" s="35">
        <v>1</v>
      </c>
      <c r="J33" s="36">
        <f>AVERAGE(Calls[[#This Row],[Question 1]:[Question 4]])</f>
        <v>1.5</v>
      </c>
      <c r="K33" s="18"/>
      <c r="L33" s="18"/>
      <c r="M33" s="18"/>
      <c r="N33" s="18"/>
      <c r="O33" s="18"/>
      <c r="P33" s="18"/>
      <c r="Q33" s="18"/>
    </row>
    <row r="34" spans="1:17" x14ac:dyDescent="0.2">
      <c r="A34" s="37">
        <v>20177</v>
      </c>
      <c r="B34" s="38">
        <v>44216</v>
      </c>
      <c r="C34" s="37" t="s">
        <v>14</v>
      </c>
      <c r="D34" s="39">
        <v>18</v>
      </c>
      <c r="E34" s="37" t="str">
        <f>HLOOKUP(Calls[[#This Row],[Call Code]],CallTypes[#All],2,1)</f>
        <v>Tech problem</v>
      </c>
      <c r="F34" s="39">
        <v>3</v>
      </c>
      <c r="G34" s="39">
        <v>3</v>
      </c>
      <c r="H34" s="39">
        <v>3</v>
      </c>
      <c r="I34" s="39">
        <v>3</v>
      </c>
      <c r="J34" s="40">
        <f>AVERAGE(Calls[[#This Row],[Question 1]:[Question 4]])</f>
        <v>3</v>
      </c>
      <c r="K34" s="18"/>
      <c r="L34" s="18"/>
      <c r="M34" s="18"/>
      <c r="N34" s="18"/>
      <c r="O34" s="18"/>
      <c r="P34" s="18"/>
      <c r="Q34" s="18"/>
    </row>
    <row r="35" spans="1:17" x14ac:dyDescent="0.2">
      <c r="A35" s="33">
        <v>27196</v>
      </c>
      <c r="B35" s="34">
        <v>44216</v>
      </c>
      <c r="C35" s="33" t="s">
        <v>16</v>
      </c>
      <c r="D35" s="35">
        <v>15</v>
      </c>
      <c r="E35" s="33" t="str">
        <f>HLOOKUP(Calls[[#This Row],[Call Code]],CallTypes[#All],2,1)</f>
        <v>How to</v>
      </c>
      <c r="F35" s="35">
        <v>4</v>
      </c>
      <c r="G35" s="35">
        <v>4</v>
      </c>
      <c r="H35" s="35">
        <v>3</v>
      </c>
      <c r="I35" s="35">
        <v>4</v>
      </c>
      <c r="J35" s="36">
        <f>AVERAGE(Calls[[#This Row],[Question 1]:[Question 4]])</f>
        <v>3.75</v>
      </c>
      <c r="K35" s="18"/>
      <c r="L35" s="18"/>
      <c r="M35" s="18"/>
      <c r="N35" s="18"/>
      <c r="O35" s="18"/>
      <c r="P35" s="18"/>
      <c r="Q35" s="18"/>
    </row>
    <row r="36" spans="1:17" x14ac:dyDescent="0.2">
      <c r="A36" s="37">
        <v>22213</v>
      </c>
      <c r="B36" s="38">
        <v>44216</v>
      </c>
      <c r="C36" s="37" t="s">
        <v>15</v>
      </c>
      <c r="D36" s="39">
        <v>23</v>
      </c>
      <c r="E36" s="37" t="str">
        <f>HLOOKUP(Calls[[#This Row],[Call Code]],CallTypes[#All],2,1)</f>
        <v>Cancellation</v>
      </c>
      <c r="F36" s="39">
        <v>5</v>
      </c>
      <c r="G36" s="39">
        <v>5</v>
      </c>
      <c r="H36" s="39">
        <v>4</v>
      </c>
      <c r="I36" s="39">
        <v>4</v>
      </c>
      <c r="J36" s="40">
        <f>AVERAGE(Calls[[#This Row],[Question 1]:[Question 4]])</f>
        <v>4.5</v>
      </c>
      <c r="K36" s="18"/>
      <c r="L36" s="18"/>
      <c r="M36" s="18"/>
      <c r="N36" s="18"/>
      <c r="O36" s="18"/>
      <c r="P36" s="18"/>
      <c r="Q36" s="18"/>
    </row>
    <row r="37" spans="1:17" x14ac:dyDescent="0.2">
      <c r="A37" s="33">
        <v>25200</v>
      </c>
      <c r="B37" s="34">
        <v>44217</v>
      </c>
      <c r="C37" s="33" t="s">
        <v>36</v>
      </c>
      <c r="D37" s="35">
        <v>16</v>
      </c>
      <c r="E37" s="33" t="str">
        <f>HLOOKUP(Calls[[#This Row],[Call Code]],CallTypes[#All],2,1)</f>
        <v>Tech problem</v>
      </c>
      <c r="F37" s="35">
        <v>4</v>
      </c>
      <c r="G37" s="35">
        <v>4</v>
      </c>
      <c r="H37" s="35">
        <v>5</v>
      </c>
      <c r="I37" s="35">
        <v>5</v>
      </c>
      <c r="J37" s="36">
        <f>AVERAGE(Calls[[#This Row],[Question 1]:[Question 4]])</f>
        <v>4.5</v>
      </c>
      <c r="K37" s="18"/>
      <c r="L37" s="18"/>
      <c r="M37" s="18"/>
      <c r="N37" s="18"/>
      <c r="O37" s="18"/>
      <c r="P37" s="18"/>
      <c r="Q37" s="18"/>
    </row>
    <row r="38" spans="1:17" x14ac:dyDescent="0.2">
      <c r="A38" s="37">
        <v>28144</v>
      </c>
      <c r="B38" s="38">
        <v>44218</v>
      </c>
      <c r="C38" s="37" t="s">
        <v>12</v>
      </c>
      <c r="D38" s="39">
        <v>6</v>
      </c>
      <c r="E38" s="37" t="str">
        <f>HLOOKUP(Calls[[#This Row],[Call Code]],CallTypes[#All],2,1)</f>
        <v>Feature request</v>
      </c>
      <c r="F38" s="39">
        <v>5</v>
      </c>
      <c r="G38" s="39">
        <v>3</v>
      </c>
      <c r="H38" s="39">
        <v>2</v>
      </c>
      <c r="I38" s="39">
        <v>4</v>
      </c>
      <c r="J38" s="40">
        <f>AVERAGE(Calls[[#This Row],[Question 1]:[Question 4]])</f>
        <v>3.5</v>
      </c>
      <c r="K38" s="18"/>
      <c r="L38" s="18"/>
      <c r="M38" s="18"/>
      <c r="N38" s="18"/>
      <c r="O38" s="18"/>
      <c r="P38" s="18"/>
      <c r="Q38" s="18"/>
    </row>
    <row r="39" spans="1:17" x14ac:dyDescent="0.2">
      <c r="A39" s="33">
        <v>28147</v>
      </c>
      <c r="B39" s="34">
        <v>44218</v>
      </c>
      <c r="C39" s="33" t="s">
        <v>16</v>
      </c>
      <c r="D39" s="35">
        <v>3</v>
      </c>
      <c r="E39" s="33" t="str">
        <f>HLOOKUP(Calls[[#This Row],[Call Code]],CallTypes[#All],2,1)</f>
        <v>Bug report</v>
      </c>
      <c r="F39" s="35">
        <v>4</v>
      </c>
      <c r="G39" s="35">
        <v>4</v>
      </c>
      <c r="H39" s="35">
        <v>5</v>
      </c>
      <c r="I39" s="35">
        <v>5</v>
      </c>
      <c r="J39" s="36">
        <f>AVERAGE(Calls[[#This Row],[Question 1]:[Question 4]])</f>
        <v>4.5</v>
      </c>
      <c r="K39" s="18"/>
      <c r="L39" s="18"/>
      <c r="M39" s="18"/>
      <c r="N39" s="18"/>
      <c r="O39" s="18"/>
      <c r="P39" s="18"/>
      <c r="Q39" s="18"/>
    </row>
    <row r="40" spans="1:17" x14ac:dyDescent="0.2">
      <c r="A40" s="37">
        <v>29215</v>
      </c>
      <c r="B40" s="38">
        <v>44219</v>
      </c>
      <c r="C40" s="37" t="s">
        <v>11</v>
      </c>
      <c r="D40" s="39">
        <v>17</v>
      </c>
      <c r="E40" s="37" t="str">
        <f>HLOOKUP(Calls[[#This Row],[Call Code]],CallTypes[#All],2,1)</f>
        <v>Tech problem</v>
      </c>
      <c r="F40" s="39">
        <v>3</v>
      </c>
      <c r="G40" s="39">
        <v>4</v>
      </c>
      <c r="H40" s="39">
        <v>4</v>
      </c>
      <c r="I40" s="39">
        <v>4</v>
      </c>
      <c r="J40" s="40">
        <f>AVERAGE(Calls[[#This Row],[Question 1]:[Question 4]])</f>
        <v>3.75</v>
      </c>
      <c r="K40" s="18"/>
      <c r="L40" s="18"/>
      <c r="M40" s="18"/>
      <c r="N40" s="18"/>
      <c r="O40" s="18"/>
      <c r="P40" s="18"/>
      <c r="Q40" s="18"/>
    </row>
    <row r="41" spans="1:17" x14ac:dyDescent="0.2">
      <c r="A41" s="33">
        <v>26128</v>
      </c>
      <c r="B41" s="34">
        <v>44219</v>
      </c>
      <c r="C41" s="33" t="s">
        <v>14</v>
      </c>
      <c r="D41" s="35">
        <v>5</v>
      </c>
      <c r="E41" s="33" t="str">
        <f>HLOOKUP(Calls[[#This Row],[Call Code]],CallTypes[#All],2,1)</f>
        <v>Bug report</v>
      </c>
      <c r="F41" s="35">
        <v>4</v>
      </c>
      <c r="G41" s="35">
        <v>5</v>
      </c>
      <c r="H41" s="35">
        <v>5</v>
      </c>
      <c r="I41" s="35">
        <v>5</v>
      </c>
      <c r="J41" s="36">
        <f>AVERAGE(Calls[[#This Row],[Question 1]:[Question 4]])</f>
        <v>4.75</v>
      </c>
      <c r="K41" s="18"/>
      <c r="L41" s="18"/>
      <c r="M41" s="18"/>
      <c r="N41" s="18"/>
      <c r="O41" s="18"/>
      <c r="P41" s="18"/>
      <c r="Q41" s="18"/>
    </row>
    <row r="42" spans="1:17" x14ac:dyDescent="0.2">
      <c r="A42" s="37">
        <v>29136</v>
      </c>
      <c r="B42" s="38">
        <v>44220</v>
      </c>
      <c r="C42" s="37" t="s">
        <v>37</v>
      </c>
      <c r="D42" s="39">
        <v>16</v>
      </c>
      <c r="E42" s="37" t="str">
        <f>HLOOKUP(Calls[[#This Row],[Call Code]],CallTypes[#All],2,1)</f>
        <v>Tech problem</v>
      </c>
      <c r="F42" s="39">
        <v>4</v>
      </c>
      <c r="G42" s="39">
        <v>4</v>
      </c>
      <c r="H42" s="39">
        <v>4</v>
      </c>
      <c r="I42" s="39">
        <v>4</v>
      </c>
      <c r="J42" s="40">
        <f>AVERAGE(Calls[[#This Row],[Question 1]:[Question 4]])</f>
        <v>4</v>
      </c>
      <c r="K42" s="18"/>
      <c r="L42" s="18"/>
      <c r="M42" s="18"/>
      <c r="N42" s="18"/>
      <c r="O42" s="18"/>
      <c r="P42" s="18"/>
      <c r="Q42" s="18"/>
    </row>
    <row r="43" spans="1:17" x14ac:dyDescent="0.2">
      <c r="A43" s="33">
        <v>29182</v>
      </c>
      <c r="B43" s="34">
        <v>44221</v>
      </c>
      <c r="C43" s="33" t="s">
        <v>16</v>
      </c>
      <c r="D43" s="35">
        <v>17</v>
      </c>
      <c r="E43" s="33" t="str">
        <f>HLOOKUP(Calls[[#This Row],[Call Code]],CallTypes[#All],2,1)</f>
        <v>Tech problem</v>
      </c>
      <c r="F43" s="35">
        <v>3</v>
      </c>
      <c r="G43" s="35">
        <v>2</v>
      </c>
      <c r="H43" s="35">
        <v>2</v>
      </c>
      <c r="I43" s="35">
        <v>3</v>
      </c>
      <c r="J43" s="36">
        <f>AVERAGE(Calls[[#This Row],[Question 1]:[Question 4]])</f>
        <v>2.5</v>
      </c>
      <c r="K43" s="18"/>
      <c r="L43" s="18"/>
      <c r="M43" s="18"/>
      <c r="N43" s="18"/>
      <c r="O43" s="18"/>
      <c r="P43" s="18"/>
      <c r="Q43" s="18"/>
    </row>
    <row r="44" spans="1:17" x14ac:dyDescent="0.2">
      <c r="A44" s="37">
        <v>24126</v>
      </c>
      <c r="B44" s="38">
        <v>44222</v>
      </c>
      <c r="C44" s="37" t="s">
        <v>14</v>
      </c>
      <c r="D44" s="39">
        <v>20</v>
      </c>
      <c r="E44" s="37" t="str">
        <f>HLOOKUP(Calls[[#This Row],[Call Code]],CallTypes[#All],2,1)</f>
        <v>Tech problem</v>
      </c>
      <c r="F44" s="39">
        <v>2</v>
      </c>
      <c r="G44" s="39">
        <v>1</v>
      </c>
      <c r="H44" s="39">
        <v>3</v>
      </c>
      <c r="I44" s="39">
        <v>2</v>
      </c>
      <c r="J44" s="40">
        <f>AVERAGE(Calls[[#This Row],[Question 1]:[Question 4]])</f>
        <v>2</v>
      </c>
      <c r="K44" s="18"/>
      <c r="L44" s="18"/>
      <c r="M44" s="18"/>
      <c r="N44" s="18"/>
      <c r="O44" s="18"/>
      <c r="P44" s="18"/>
      <c r="Q44" s="18"/>
    </row>
    <row r="45" spans="1:17" x14ac:dyDescent="0.2">
      <c r="A45" s="33">
        <v>27147</v>
      </c>
      <c r="B45" s="34">
        <v>44223</v>
      </c>
      <c r="C45" s="33" t="s">
        <v>36</v>
      </c>
      <c r="D45" s="35">
        <v>10</v>
      </c>
      <c r="E45" s="33" t="str">
        <f>HLOOKUP(Calls[[#This Row],[Call Code]],CallTypes[#All],2,1)</f>
        <v>Feature request</v>
      </c>
      <c r="F45" s="35">
        <v>5</v>
      </c>
      <c r="G45" s="35">
        <v>4</v>
      </c>
      <c r="H45" s="35">
        <v>5</v>
      </c>
      <c r="I45" s="35">
        <v>5</v>
      </c>
      <c r="J45" s="36">
        <f>AVERAGE(Calls[[#This Row],[Question 1]:[Question 4]])</f>
        <v>4.75</v>
      </c>
      <c r="K45" s="18"/>
      <c r="L45" s="18"/>
      <c r="M45" s="18"/>
      <c r="N45" s="18"/>
      <c r="O45" s="18"/>
      <c r="P45" s="18"/>
      <c r="Q45" s="18"/>
    </row>
    <row r="46" spans="1:17" x14ac:dyDescent="0.2">
      <c r="A46" s="37">
        <v>28117</v>
      </c>
      <c r="B46" s="38">
        <v>44224</v>
      </c>
      <c r="C46" s="37" t="s">
        <v>15</v>
      </c>
      <c r="D46" s="39">
        <v>11</v>
      </c>
      <c r="E46" s="37" t="str">
        <f>HLOOKUP(Calls[[#This Row],[Call Code]],CallTypes[#All],2,1)</f>
        <v>How to</v>
      </c>
      <c r="F46" s="39">
        <v>4</v>
      </c>
      <c r="G46" s="39">
        <v>4</v>
      </c>
      <c r="H46" s="39">
        <v>5</v>
      </c>
      <c r="I46" s="39">
        <v>5</v>
      </c>
      <c r="J46" s="40">
        <f>AVERAGE(Calls[[#This Row],[Question 1]:[Question 4]])</f>
        <v>4.5</v>
      </c>
      <c r="K46" s="18"/>
      <c r="L46" s="18"/>
      <c r="M46" s="18"/>
      <c r="N46" s="18"/>
      <c r="O46" s="18"/>
      <c r="P46" s="18"/>
      <c r="Q46" s="18"/>
    </row>
    <row r="47" spans="1:17" x14ac:dyDescent="0.2">
      <c r="A47" s="33">
        <v>21178</v>
      </c>
      <c r="B47" s="34">
        <v>44224</v>
      </c>
      <c r="C47" s="33" t="s">
        <v>11</v>
      </c>
      <c r="D47" s="35">
        <v>16</v>
      </c>
      <c r="E47" s="33" t="str">
        <f>HLOOKUP(Calls[[#This Row],[Call Code]],CallTypes[#All],2,1)</f>
        <v>Tech problem</v>
      </c>
      <c r="F47" s="35">
        <v>4</v>
      </c>
      <c r="G47" s="35">
        <v>3</v>
      </c>
      <c r="H47" s="35">
        <v>3</v>
      </c>
      <c r="I47" s="35">
        <v>3</v>
      </c>
      <c r="J47" s="36">
        <f>AVERAGE(Calls[[#This Row],[Question 1]:[Question 4]])</f>
        <v>3.25</v>
      </c>
      <c r="K47" s="18"/>
      <c r="L47" s="18"/>
      <c r="M47" s="18"/>
      <c r="N47" s="18"/>
      <c r="O47" s="18"/>
      <c r="P47" s="18"/>
      <c r="Q47" s="18"/>
    </row>
    <row r="48" spans="1:17" x14ac:dyDescent="0.2">
      <c r="A48" s="37">
        <v>26242</v>
      </c>
      <c r="B48" s="38">
        <v>44225</v>
      </c>
      <c r="C48" s="37" t="s">
        <v>12</v>
      </c>
      <c r="D48" s="39">
        <v>5</v>
      </c>
      <c r="E48" s="37" t="str">
        <f>HLOOKUP(Calls[[#This Row],[Call Code]],CallTypes[#All],2,1)</f>
        <v>Bug report</v>
      </c>
      <c r="F48" s="39">
        <v>3</v>
      </c>
      <c r="G48" s="39">
        <v>2</v>
      </c>
      <c r="H48" s="39">
        <v>2</v>
      </c>
      <c r="I48" s="39">
        <v>3</v>
      </c>
      <c r="J48" s="40">
        <f>AVERAGE(Calls[[#This Row],[Question 1]:[Question 4]])</f>
        <v>2.5</v>
      </c>
      <c r="K48" s="18"/>
      <c r="L48" s="18"/>
      <c r="M48" s="18"/>
      <c r="N48" s="18"/>
      <c r="O48" s="18"/>
      <c r="P48" s="18"/>
      <c r="Q48" s="18"/>
    </row>
    <row r="49" spans="1:17" x14ac:dyDescent="0.2">
      <c r="A49" s="33">
        <v>30119</v>
      </c>
      <c r="B49" s="34">
        <v>44225</v>
      </c>
      <c r="C49" s="33" t="s">
        <v>11</v>
      </c>
      <c r="D49" s="35">
        <v>25</v>
      </c>
      <c r="E49" s="33" t="str">
        <f>HLOOKUP(Calls[[#This Row],[Call Code]],CallTypes[#All],2,1)</f>
        <v>Cancellation</v>
      </c>
      <c r="F49" s="35">
        <v>1</v>
      </c>
      <c r="G49" s="35">
        <v>1</v>
      </c>
      <c r="H49" s="35">
        <v>1</v>
      </c>
      <c r="I49" s="35">
        <v>1</v>
      </c>
      <c r="J49" s="36">
        <f>AVERAGE(Calls[[#This Row],[Question 1]:[Question 4]])</f>
        <v>1</v>
      </c>
      <c r="K49" s="18"/>
      <c r="L49" s="18"/>
      <c r="M49" s="18"/>
      <c r="N49" s="18"/>
      <c r="O49" s="18"/>
      <c r="P49" s="18"/>
      <c r="Q49" s="18"/>
    </row>
    <row r="50" spans="1:17" x14ac:dyDescent="0.2">
      <c r="A50" s="37">
        <v>30194</v>
      </c>
      <c r="B50" s="38">
        <v>44225</v>
      </c>
      <c r="C50" s="37" t="s">
        <v>36</v>
      </c>
      <c r="D50" s="39">
        <v>21</v>
      </c>
      <c r="E50" s="37" t="str">
        <f>HLOOKUP(Calls[[#This Row],[Call Code]],CallTypes[#All],2,1)</f>
        <v>Cancellation</v>
      </c>
      <c r="F50" s="39">
        <v>5</v>
      </c>
      <c r="G50" s="39">
        <v>3</v>
      </c>
      <c r="H50" s="39">
        <v>4</v>
      </c>
      <c r="I50" s="39">
        <v>5</v>
      </c>
      <c r="J50" s="40">
        <f>AVERAGE(Calls[[#This Row],[Question 1]:[Question 4]])</f>
        <v>4.25</v>
      </c>
      <c r="K50" s="18"/>
      <c r="L50" s="18"/>
      <c r="M50" s="18"/>
      <c r="N50" s="18"/>
      <c r="O50" s="18"/>
      <c r="P50" s="18"/>
      <c r="Q50" s="18"/>
    </row>
    <row r="51" spans="1:17" x14ac:dyDescent="0.2">
      <c r="A51" s="33">
        <v>21223</v>
      </c>
      <c r="B51" s="34">
        <v>44226</v>
      </c>
      <c r="C51" s="33" t="s">
        <v>16</v>
      </c>
      <c r="D51" s="35">
        <v>13</v>
      </c>
      <c r="E51" s="33" t="str">
        <f>HLOOKUP(Calls[[#This Row],[Call Code]],CallTypes[#All],2,1)</f>
        <v>How to</v>
      </c>
      <c r="F51" s="35">
        <v>5</v>
      </c>
      <c r="G51" s="35">
        <v>5</v>
      </c>
      <c r="H51" s="35">
        <v>3</v>
      </c>
      <c r="I51" s="35">
        <v>5</v>
      </c>
      <c r="J51" s="36">
        <f>AVERAGE(Calls[[#This Row],[Question 1]:[Question 4]])</f>
        <v>4.5</v>
      </c>
      <c r="K51" s="18"/>
      <c r="L51" s="18"/>
      <c r="M51" s="18"/>
      <c r="N51" s="18"/>
      <c r="O51" s="18"/>
      <c r="P51" s="18"/>
      <c r="Q51" s="18"/>
    </row>
    <row r="52" spans="1:17" x14ac:dyDescent="0.2">
      <c r="A52" s="37">
        <v>24132</v>
      </c>
      <c r="B52" s="38">
        <v>44226</v>
      </c>
      <c r="C52" s="37" t="s">
        <v>13</v>
      </c>
      <c r="D52" s="39">
        <v>8</v>
      </c>
      <c r="E52" s="37" t="str">
        <f>HLOOKUP(Calls[[#This Row],[Call Code]],CallTypes[#All],2,1)</f>
        <v>Feature request</v>
      </c>
      <c r="F52" s="39">
        <v>3</v>
      </c>
      <c r="G52" s="39">
        <v>5</v>
      </c>
      <c r="H52" s="39">
        <v>5</v>
      </c>
      <c r="I52" s="39">
        <v>5</v>
      </c>
      <c r="J52" s="40">
        <f>AVERAGE(Calls[[#This Row],[Question 1]:[Question 4]])</f>
        <v>4.5</v>
      </c>
      <c r="K52" s="18"/>
      <c r="L52" s="18"/>
      <c r="M52" s="18"/>
      <c r="N52" s="18"/>
      <c r="O52" s="18"/>
      <c r="P52" s="18"/>
      <c r="Q52" s="18"/>
    </row>
    <row r="53" spans="1:17" x14ac:dyDescent="0.2">
      <c r="A53" s="33">
        <v>30171</v>
      </c>
      <c r="B53" s="34">
        <v>44227</v>
      </c>
      <c r="C53" s="33" t="s">
        <v>36</v>
      </c>
      <c r="D53" s="35">
        <v>14</v>
      </c>
      <c r="E53" s="33" t="str">
        <f>HLOOKUP(Calls[[#This Row],[Call Code]],CallTypes[#All],2,1)</f>
        <v>How to</v>
      </c>
      <c r="F53" s="35">
        <v>4</v>
      </c>
      <c r="G53" s="35">
        <v>4</v>
      </c>
      <c r="H53" s="35">
        <v>4</v>
      </c>
      <c r="I53" s="35">
        <v>4</v>
      </c>
      <c r="J53" s="36">
        <f>AVERAGE(Calls[[#This Row],[Question 1]:[Question 4]])</f>
        <v>4</v>
      </c>
      <c r="K53" s="18"/>
      <c r="L53" s="18"/>
      <c r="M53" s="18"/>
      <c r="N53" s="18"/>
      <c r="O53" s="18"/>
      <c r="P53" s="18"/>
      <c r="Q53" s="18"/>
    </row>
    <row r="54" spans="1:17" x14ac:dyDescent="0.2">
      <c r="A54" s="37">
        <v>23161</v>
      </c>
      <c r="B54" s="38">
        <v>44227</v>
      </c>
      <c r="C54" s="37" t="s">
        <v>11</v>
      </c>
      <c r="D54" s="39">
        <v>20</v>
      </c>
      <c r="E54" s="37" t="str">
        <f>HLOOKUP(Calls[[#This Row],[Call Code]],CallTypes[#All],2,1)</f>
        <v>Tech problem</v>
      </c>
      <c r="F54" s="39">
        <v>4</v>
      </c>
      <c r="G54" s="39">
        <v>3</v>
      </c>
      <c r="H54" s="39">
        <v>3</v>
      </c>
      <c r="I54" s="39">
        <v>4</v>
      </c>
      <c r="J54" s="40">
        <f>AVERAGE(Calls[[#This Row],[Question 1]:[Question 4]])</f>
        <v>3.5</v>
      </c>
      <c r="K54" s="18"/>
      <c r="L54" s="18"/>
      <c r="M54" s="18"/>
      <c r="N54" s="18"/>
      <c r="O54" s="18"/>
      <c r="P54" s="18"/>
      <c r="Q54" s="18"/>
    </row>
    <row r="55" spans="1:17" x14ac:dyDescent="0.2">
      <c r="A55" s="33">
        <v>23162</v>
      </c>
      <c r="B55" s="45">
        <v>44231</v>
      </c>
      <c r="C55" s="33" t="s">
        <v>36</v>
      </c>
      <c r="D55" s="46">
        <v>7</v>
      </c>
      <c r="E55" s="47" t="str">
        <f>HLOOKUP(Calls[[#This Row],[Call Code]],CallTypes[#All],2,1)</f>
        <v>Feature request</v>
      </c>
      <c r="F55" s="35">
        <v>1</v>
      </c>
      <c r="G55" s="46">
        <v>2</v>
      </c>
      <c r="H55" s="35">
        <v>4</v>
      </c>
      <c r="I55" s="46">
        <v>4</v>
      </c>
      <c r="J55" s="36">
        <f>AVERAGE(Calls[[#This Row],[Question 1]:[Question 4]])</f>
        <v>2.75</v>
      </c>
      <c r="K55" s="18"/>
      <c r="L55" s="18"/>
      <c r="M55" s="18"/>
      <c r="N55" s="18"/>
      <c r="O55" s="18"/>
      <c r="P55" s="18"/>
      <c r="Q55" s="18"/>
    </row>
    <row r="56" spans="1:17" x14ac:dyDescent="0.2">
      <c r="A56" s="37">
        <v>23163</v>
      </c>
      <c r="B56" s="48">
        <v>44231</v>
      </c>
      <c r="C56" s="37" t="s">
        <v>12</v>
      </c>
      <c r="D56" s="49">
        <v>1</v>
      </c>
      <c r="E56" s="50" t="str">
        <f>HLOOKUP(Calls[[#This Row],[Call Code]],CallTypes[#All],2,1)</f>
        <v>Bug report</v>
      </c>
      <c r="F56" s="39">
        <v>3</v>
      </c>
      <c r="G56" s="39">
        <v>4</v>
      </c>
      <c r="H56" s="39">
        <v>3</v>
      </c>
      <c r="I56" s="39">
        <v>3</v>
      </c>
      <c r="J56" s="40">
        <f>AVERAGE(Calls[[#This Row],[Question 1]:[Question 4]])</f>
        <v>3.25</v>
      </c>
      <c r="K56" s="18"/>
      <c r="L56" s="18"/>
      <c r="M56" s="18"/>
      <c r="N56" s="18"/>
      <c r="O56" s="18"/>
      <c r="P56" s="18"/>
      <c r="Q56" s="18"/>
    </row>
    <row r="57" spans="1:17" x14ac:dyDescent="0.2">
      <c r="A57" s="33">
        <v>23170</v>
      </c>
      <c r="B57" s="45">
        <v>44231</v>
      </c>
      <c r="C57" s="33" t="s">
        <v>16</v>
      </c>
      <c r="D57" s="46">
        <v>2</v>
      </c>
      <c r="E57" s="47" t="str">
        <f>HLOOKUP(Calls[[#This Row],[Call Code]],CallTypes[#All],2,1)</f>
        <v>Bug report</v>
      </c>
      <c r="F57" s="35">
        <v>4</v>
      </c>
      <c r="G57" s="35">
        <v>5</v>
      </c>
      <c r="H57" s="35">
        <v>1</v>
      </c>
      <c r="I57" s="35">
        <v>1</v>
      </c>
      <c r="J57" s="36">
        <f>AVERAGE(Calls[[#This Row],[Question 1]:[Question 4]])</f>
        <v>2.75</v>
      </c>
      <c r="K57" s="18"/>
      <c r="L57" s="18"/>
      <c r="M57" s="18"/>
      <c r="N57" s="18"/>
      <c r="O57" s="18"/>
      <c r="P57" s="18"/>
      <c r="Q57" s="18"/>
    </row>
    <row r="58" spans="1:17" x14ac:dyDescent="0.2">
      <c r="A58" s="37">
        <v>24165</v>
      </c>
      <c r="B58" s="48">
        <v>44232</v>
      </c>
      <c r="C58" s="37" t="s">
        <v>11</v>
      </c>
      <c r="D58" s="49">
        <v>8</v>
      </c>
      <c r="E58" s="50" t="str">
        <f>HLOOKUP(Calls[[#This Row],[Call Code]],CallTypes[#All],2,1)</f>
        <v>Feature request</v>
      </c>
      <c r="F58" s="39">
        <v>5</v>
      </c>
      <c r="G58" s="39">
        <v>3</v>
      </c>
      <c r="H58" s="39">
        <v>5</v>
      </c>
      <c r="I58" s="39">
        <v>5</v>
      </c>
      <c r="J58" s="40">
        <f>AVERAGE(Calls[[#This Row],[Question 1]:[Question 4]])</f>
        <v>4.5</v>
      </c>
      <c r="K58" s="18"/>
      <c r="L58" s="18"/>
      <c r="M58" s="18"/>
      <c r="N58" s="18"/>
      <c r="O58" s="18"/>
      <c r="P58" s="18"/>
      <c r="Q58" s="18"/>
    </row>
    <row r="59" spans="1:17" x14ac:dyDescent="0.2">
      <c r="A59" s="33">
        <v>24166</v>
      </c>
      <c r="B59" s="45">
        <v>44232</v>
      </c>
      <c r="C59" s="33" t="s">
        <v>14</v>
      </c>
      <c r="D59" s="46">
        <v>25</v>
      </c>
      <c r="E59" s="47" t="str">
        <f>HLOOKUP(Calls[[#This Row],[Call Code]],CallTypes[#All],2,1)</f>
        <v>Cancellation</v>
      </c>
      <c r="F59" s="35">
        <v>4</v>
      </c>
      <c r="G59" s="35">
        <v>4</v>
      </c>
      <c r="H59" s="35">
        <v>5</v>
      </c>
      <c r="I59" s="35">
        <v>5</v>
      </c>
      <c r="J59" s="36">
        <f>AVERAGE(Calls[[#This Row],[Question 1]:[Question 4]])</f>
        <v>4.5</v>
      </c>
      <c r="K59" s="18"/>
      <c r="L59" s="18"/>
      <c r="M59" s="18"/>
      <c r="N59" s="18"/>
      <c r="O59" s="18"/>
      <c r="P59" s="18"/>
      <c r="Q59" s="18"/>
    </row>
    <row r="60" spans="1:17" x14ac:dyDescent="0.2">
      <c r="A60" s="37">
        <v>24167</v>
      </c>
      <c r="B60" s="48">
        <v>44233</v>
      </c>
      <c r="C60" s="37" t="s">
        <v>37</v>
      </c>
      <c r="D60" s="49">
        <v>9</v>
      </c>
      <c r="E60" s="50" t="str">
        <f>HLOOKUP(Calls[[#This Row],[Call Code]],CallTypes[#All],2,1)</f>
        <v>Feature request</v>
      </c>
      <c r="F60" s="39">
        <v>5</v>
      </c>
      <c r="G60" s="39">
        <v>3</v>
      </c>
      <c r="H60" s="39">
        <v>4</v>
      </c>
      <c r="I60" s="39">
        <v>3</v>
      </c>
      <c r="J60" s="40">
        <f>AVERAGE(Calls[[#This Row],[Question 1]:[Question 4]])</f>
        <v>3.75</v>
      </c>
      <c r="K60" s="18"/>
      <c r="L60" s="18"/>
      <c r="M60" s="18"/>
      <c r="N60" s="18"/>
      <c r="O60" s="18"/>
      <c r="P60" s="18"/>
      <c r="Q60" s="18"/>
    </row>
    <row r="61" spans="1:17" x14ac:dyDescent="0.2">
      <c r="A61" s="33">
        <v>24168</v>
      </c>
      <c r="B61" s="45">
        <v>44234</v>
      </c>
      <c r="C61" s="33" t="s">
        <v>16</v>
      </c>
      <c r="D61" s="46">
        <v>3</v>
      </c>
      <c r="E61" s="47" t="str">
        <f>HLOOKUP(Calls[[#This Row],[Call Code]],CallTypes[#All],2,1)</f>
        <v>Bug report</v>
      </c>
      <c r="F61" s="35">
        <v>4</v>
      </c>
      <c r="G61" s="35">
        <v>2</v>
      </c>
      <c r="H61" s="35">
        <v>4</v>
      </c>
      <c r="I61" s="35">
        <v>4</v>
      </c>
      <c r="J61" s="36">
        <f>AVERAGE(Calls[[#This Row],[Question 1]:[Question 4]])</f>
        <v>3.5</v>
      </c>
      <c r="K61" s="18"/>
      <c r="L61" s="18"/>
      <c r="M61" s="18"/>
      <c r="N61" s="18"/>
      <c r="O61" s="18"/>
      <c r="P61" s="18"/>
      <c r="Q61" s="18"/>
    </row>
    <row r="62" spans="1:17" x14ac:dyDescent="0.2">
      <c r="A62" s="37">
        <v>24169</v>
      </c>
      <c r="B62" s="48">
        <v>44234</v>
      </c>
      <c r="C62" s="37" t="s">
        <v>14</v>
      </c>
      <c r="D62" s="49">
        <v>2</v>
      </c>
      <c r="E62" s="50" t="str">
        <f>HLOOKUP(Calls[[#This Row],[Call Code]],CallTypes[#All],2,1)</f>
        <v>Bug report</v>
      </c>
      <c r="F62" s="39">
        <v>3</v>
      </c>
      <c r="G62" s="39">
        <v>3</v>
      </c>
      <c r="H62" s="39">
        <v>4</v>
      </c>
      <c r="I62" s="39">
        <v>4</v>
      </c>
      <c r="J62" s="40">
        <f>AVERAGE(Calls[[#This Row],[Question 1]:[Question 4]])</f>
        <v>3.5</v>
      </c>
      <c r="K62" s="18"/>
      <c r="L62" s="18"/>
      <c r="M62" s="18"/>
      <c r="N62" s="18"/>
      <c r="O62" s="18"/>
      <c r="P62" s="18"/>
      <c r="Q62" s="18"/>
    </row>
    <row r="63" spans="1:17" x14ac:dyDescent="0.2">
      <c r="A63" s="33">
        <v>24170</v>
      </c>
      <c r="B63" s="45">
        <v>44234</v>
      </c>
      <c r="C63" s="33" t="s">
        <v>36</v>
      </c>
      <c r="D63" s="46">
        <v>12</v>
      </c>
      <c r="E63" s="47" t="str">
        <f>HLOOKUP(Calls[[#This Row],[Call Code]],CallTypes[#All],2,1)</f>
        <v>How to</v>
      </c>
      <c r="F63" s="35">
        <v>4</v>
      </c>
      <c r="G63" s="35">
        <v>5</v>
      </c>
      <c r="H63" s="35">
        <v>3</v>
      </c>
      <c r="I63" s="35">
        <v>1</v>
      </c>
      <c r="J63" s="36">
        <f>AVERAGE(Calls[[#This Row],[Question 1]:[Question 4]])</f>
        <v>3.25</v>
      </c>
      <c r="K63" s="18"/>
      <c r="L63" s="18"/>
      <c r="M63" s="18"/>
      <c r="N63" s="18"/>
      <c r="O63" s="18"/>
      <c r="P63" s="18"/>
      <c r="Q63" s="18"/>
    </row>
    <row r="64" spans="1:17" x14ac:dyDescent="0.2">
      <c r="A64" s="37">
        <v>24171</v>
      </c>
      <c r="B64" s="48">
        <v>44235</v>
      </c>
      <c r="C64" s="37" t="s">
        <v>12</v>
      </c>
      <c r="D64" s="49">
        <v>21</v>
      </c>
      <c r="E64" s="50" t="str">
        <f>HLOOKUP(Calls[[#This Row],[Call Code]],CallTypes[#All],2,1)</f>
        <v>Cancellation</v>
      </c>
      <c r="F64" s="39">
        <v>4</v>
      </c>
      <c r="G64" s="39">
        <v>3</v>
      </c>
      <c r="H64" s="39">
        <v>2</v>
      </c>
      <c r="I64" s="39">
        <v>3</v>
      </c>
      <c r="J64" s="40">
        <f>AVERAGE(Calls[[#This Row],[Question 1]:[Question 4]])</f>
        <v>3</v>
      </c>
      <c r="K64" s="18"/>
      <c r="L64" s="18"/>
      <c r="M64" s="18"/>
      <c r="N64" s="18"/>
      <c r="O64" s="18"/>
      <c r="P64" s="18"/>
      <c r="Q64" s="18"/>
    </row>
    <row r="65" spans="1:17" x14ac:dyDescent="0.2">
      <c r="A65" s="33">
        <v>24172</v>
      </c>
      <c r="B65" s="45">
        <v>44236</v>
      </c>
      <c r="C65" s="33" t="s">
        <v>37</v>
      </c>
      <c r="D65" s="46">
        <v>20</v>
      </c>
      <c r="E65" s="47" t="str">
        <f>HLOOKUP(Calls[[#This Row],[Call Code]],CallTypes[#All],2,1)</f>
        <v>Tech problem</v>
      </c>
      <c r="F65" s="35">
        <v>3</v>
      </c>
      <c r="G65" s="35">
        <v>2</v>
      </c>
      <c r="H65" s="35">
        <v>3</v>
      </c>
      <c r="I65" s="35">
        <v>4</v>
      </c>
      <c r="J65" s="36">
        <f>AVERAGE(Calls[[#This Row],[Question 1]:[Question 4]])</f>
        <v>3</v>
      </c>
      <c r="K65" s="18"/>
      <c r="L65" s="18"/>
      <c r="M65" s="18"/>
      <c r="N65" s="18"/>
      <c r="O65" s="18"/>
      <c r="P65" s="18"/>
      <c r="Q65" s="18"/>
    </row>
    <row r="66" spans="1:17" x14ac:dyDescent="0.2">
      <c r="A66" s="37">
        <v>24173</v>
      </c>
      <c r="B66" s="48">
        <v>44236</v>
      </c>
      <c r="C66" s="37" t="s">
        <v>14</v>
      </c>
      <c r="D66" s="49">
        <v>22</v>
      </c>
      <c r="E66" s="50" t="str">
        <f>HLOOKUP(Calls[[#This Row],[Call Code]],CallTypes[#All],2,1)</f>
        <v>Cancellation</v>
      </c>
      <c r="F66" s="39">
        <v>2</v>
      </c>
      <c r="G66" s="39">
        <v>3</v>
      </c>
      <c r="H66" s="39">
        <v>4</v>
      </c>
      <c r="I66" s="49">
        <v>4</v>
      </c>
      <c r="J66" s="40">
        <f>AVERAGE(Calls[[#This Row],[Question 1]:[Question 4]])</f>
        <v>3.25</v>
      </c>
      <c r="K66" s="18"/>
      <c r="L66" s="18"/>
      <c r="M66" s="18"/>
      <c r="N66" s="18"/>
      <c r="O66" s="18"/>
      <c r="P66" s="18"/>
      <c r="Q66" s="18"/>
    </row>
    <row r="67" spans="1:17" x14ac:dyDescent="0.2">
      <c r="A67" s="33">
        <v>24174</v>
      </c>
      <c r="B67" s="45">
        <v>44239</v>
      </c>
      <c r="C67" s="33" t="s">
        <v>11</v>
      </c>
      <c r="D67" s="46">
        <v>16</v>
      </c>
      <c r="E67" s="47" t="str">
        <f>HLOOKUP(Calls[[#This Row],[Call Code]],CallTypes[#All],2,1)</f>
        <v>Tech problem</v>
      </c>
      <c r="F67" s="35">
        <v>5</v>
      </c>
      <c r="G67" s="35">
        <v>4</v>
      </c>
      <c r="H67" s="35">
        <v>5</v>
      </c>
      <c r="I67" s="46">
        <v>4</v>
      </c>
      <c r="J67" s="36">
        <f>AVERAGE(Calls[[#This Row],[Question 1]:[Question 4]])</f>
        <v>4.5</v>
      </c>
      <c r="K67" s="18"/>
      <c r="L67" s="18"/>
      <c r="M67" s="18"/>
      <c r="N67" s="18"/>
      <c r="O67" s="18"/>
      <c r="P67" s="18"/>
      <c r="Q67" s="18"/>
    </row>
    <row r="68" spans="1:17" x14ac:dyDescent="0.2">
      <c r="A68" s="37">
        <v>25175</v>
      </c>
      <c r="B68" s="48">
        <v>44239</v>
      </c>
      <c r="C68" s="37" t="s">
        <v>15</v>
      </c>
      <c r="D68" s="49">
        <v>19</v>
      </c>
      <c r="E68" s="50" t="str">
        <f>HLOOKUP(Calls[[#This Row],[Call Code]],CallTypes[#All],2,1)</f>
        <v>Tech problem</v>
      </c>
      <c r="F68" s="39">
        <v>4</v>
      </c>
      <c r="G68" s="39">
        <v>5</v>
      </c>
      <c r="H68" s="39">
        <v>3</v>
      </c>
      <c r="I68" s="49">
        <v>4</v>
      </c>
      <c r="J68" s="40">
        <f>AVERAGE(Calls[[#This Row],[Question 1]:[Question 4]])</f>
        <v>4</v>
      </c>
      <c r="K68" s="18"/>
      <c r="L68" s="18"/>
      <c r="M68" s="18"/>
      <c r="N68" s="18"/>
      <c r="O68" s="18"/>
      <c r="P68" s="18"/>
      <c r="Q68" s="18"/>
    </row>
    <row r="69" spans="1:17" x14ac:dyDescent="0.2">
      <c r="A69" s="33">
        <v>25176</v>
      </c>
      <c r="B69" s="45">
        <v>44239</v>
      </c>
      <c r="C69" s="33" t="s">
        <v>36</v>
      </c>
      <c r="D69" s="46">
        <v>3</v>
      </c>
      <c r="E69" s="47" t="str">
        <f>HLOOKUP(Calls[[#This Row],[Call Code]],CallTypes[#All],2,1)</f>
        <v>Bug report</v>
      </c>
      <c r="F69" s="35">
        <v>4</v>
      </c>
      <c r="G69" s="35">
        <v>4</v>
      </c>
      <c r="H69" s="46">
        <v>3</v>
      </c>
      <c r="I69" s="46">
        <v>3</v>
      </c>
      <c r="J69" s="36">
        <f>AVERAGE(Calls[[#This Row],[Question 1]:[Question 4]])</f>
        <v>3.5</v>
      </c>
      <c r="K69" s="18"/>
      <c r="L69" s="18"/>
      <c r="M69" s="18"/>
      <c r="N69" s="18"/>
      <c r="O69" s="18"/>
      <c r="P69" s="18"/>
      <c r="Q69" s="18"/>
    </row>
    <row r="70" spans="1:17" x14ac:dyDescent="0.2">
      <c r="A70" s="37">
        <v>25177</v>
      </c>
      <c r="B70" s="48">
        <v>44241</v>
      </c>
      <c r="C70" s="37" t="s">
        <v>10</v>
      </c>
      <c r="D70" s="49">
        <v>17</v>
      </c>
      <c r="E70" s="50" t="str">
        <f>HLOOKUP(Calls[[#This Row],[Call Code]],CallTypes[#All],2,1)</f>
        <v>Tech problem</v>
      </c>
      <c r="F70" s="39">
        <v>3</v>
      </c>
      <c r="G70" s="39">
        <v>3</v>
      </c>
      <c r="H70" s="39">
        <v>2</v>
      </c>
      <c r="I70" s="49">
        <v>3</v>
      </c>
      <c r="J70" s="40">
        <f>AVERAGE(Calls[[#This Row],[Question 1]:[Question 4]])</f>
        <v>2.75</v>
      </c>
      <c r="K70" s="18"/>
      <c r="L70" s="18"/>
      <c r="M70" s="18"/>
      <c r="N70" s="18"/>
      <c r="O70" s="18"/>
      <c r="P70" s="18"/>
      <c r="Q70" s="18"/>
    </row>
    <row r="71" spans="1:17" x14ac:dyDescent="0.2">
      <c r="A71" s="33">
        <v>25178</v>
      </c>
      <c r="B71" s="45">
        <v>44241</v>
      </c>
      <c r="C71" s="33" t="s">
        <v>13</v>
      </c>
      <c r="D71" s="46">
        <v>18</v>
      </c>
      <c r="E71" s="47" t="str">
        <f>HLOOKUP(Calls[[#This Row],[Call Code]],CallTypes[#All],2,1)</f>
        <v>Tech problem</v>
      </c>
      <c r="F71" s="35">
        <v>1</v>
      </c>
      <c r="G71" s="35">
        <v>4</v>
      </c>
      <c r="H71" s="35">
        <v>1</v>
      </c>
      <c r="I71" s="46">
        <v>2</v>
      </c>
      <c r="J71" s="36">
        <f>AVERAGE(Calls[[#This Row],[Question 1]:[Question 4]])</f>
        <v>2</v>
      </c>
      <c r="K71" s="18"/>
      <c r="L71" s="18"/>
      <c r="M71" s="18"/>
      <c r="N71" s="18"/>
      <c r="O71" s="18"/>
      <c r="P71" s="18"/>
      <c r="Q71" s="18"/>
    </row>
    <row r="72" spans="1:17" x14ac:dyDescent="0.2">
      <c r="A72" s="37">
        <v>25179</v>
      </c>
      <c r="B72" s="48">
        <v>44242</v>
      </c>
      <c r="C72" s="37" t="s">
        <v>14</v>
      </c>
      <c r="D72" s="49">
        <v>16</v>
      </c>
      <c r="E72" s="50" t="str">
        <f>HLOOKUP(Calls[[#This Row],[Call Code]],CallTypes[#All],2,1)</f>
        <v>Tech problem</v>
      </c>
      <c r="F72" s="39">
        <v>5</v>
      </c>
      <c r="G72" s="39">
        <v>4</v>
      </c>
      <c r="H72" s="39">
        <v>4</v>
      </c>
      <c r="I72" s="49">
        <v>4</v>
      </c>
      <c r="J72" s="40">
        <f>AVERAGE(Calls[[#This Row],[Question 1]:[Question 4]])</f>
        <v>4.25</v>
      </c>
      <c r="K72" s="18"/>
      <c r="L72" s="18"/>
      <c r="M72" s="18"/>
      <c r="N72" s="18"/>
      <c r="O72" s="18"/>
      <c r="P72" s="18"/>
      <c r="Q72" s="18"/>
    </row>
    <row r="73" spans="1:17" x14ac:dyDescent="0.2">
      <c r="A73" s="33">
        <v>25180</v>
      </c>
      <c r="B73" s="45">
        <v>44242</v>
      </c>
      <c r="C73" s="33" t="s">
        <v>11</v>
      </c>
      <c r="D73" s="46">
        <v>4</v>
      </c>
      <c r="E73" s="47" t="str">
        <f>HLOOKUP(Calls[[#This Row],[Call Code]],CallTypes[#All],2,1)</f>
        <v>Bug report</v>
      </c>
      <c r="F73" s="35">
        <v>5</v>
      </c>
      <c r="G73" s="35">
        <v>5</v>
      </c>
      <c r="H73" s="35">
        <v>3</v>
      </c>
      <c r="I73" s="35">
        <v>5</v>
      </c>
      <c r="J73" s="36">
        <f>AVERAGE(Calls[[#This Row],[Question 1]:[Question 4]])</f>
        <v>4.5</v>
      </c>
      <c r="K73" s="18"/>
      <c r="L73" s="18"/>
      <c r="M73" s="18"/>
      <c r="N73" s="18"/>
      <c r="O73" s="18"/>
      <c r="P73" s="18"/>
      <c r="Q73" s="18"/>
    </row>
    <row r="74" spans="1:17" x14ac:dyDescent="0.2">
      <c r="A74" s="37">
        <v>26181</v>
      </c>
      <c r="B74" s="48">
        <v>44243</v>
      </c>
      <c r="C74" s="37" t="s">
        <v>11</v>
      </c>
      <c r="D74" s="39">
        <v>5</v>
      </c>
      <c r="E74" s="50" t="str">
        <f>HLOOKUP(Calls[[#This Row],[Call Code]],CallTypes[#All],2,1)</f>
        <v>Bug report</v>
      </c>
      <c r="F74" s="39">
        <v>4</v>
      </c>
      <c r="G74" s="39">
        <v>4</v>
      </c>
      <c r="H74" s="39">
        <v>5</v>
      </c>
      <c r="I74" s="39">
        <v>3</v>
      </c>
      <c r="J74" s="40">
        <f>AVERAGE(Calls[[#This Row],[Question 1]:[Question 4]])</f>
        <v>4</v>
      </c>
      <c r="K74" s="18"/>
      <c r="L74" s="18"/>
      <c r="M74" s="18"/>
      <c r="N74" s="18"/>
      <c r="O74" s="18"/>
      <c r="P74" s="18"/>
      <c r="Q74" s="18"/>
    </row>
    <row r="75" spans="1:17" x14ac:dyDescent="0.2">
      <c r="A75" s="33">
        <v>26182</v>
      </c>
      <c r="B75" s="45">
        <v>44243</v>
      </c>
      <c r="C75" s="33" t="s">
        <v>37</v>
      </c>
      <c r="D75" s="35">
        <v>16</v>
      </c>
      <c r="E75" s="47" t="str">
        <f>HLOOKUP(Calls[[#This Row],[Call Code]],CallTypes[#All],2,1)</f>
        <v>Tech problem</v>
      </c>
      <c r="F75" s="35">
        <v>4</v>
      </c>
      <c r="G75" s="35">
        <v>2</v>
      </c>
      <c r="H75" s="35">
        <v>4</v>
      </c>
      <c r="I75" s="35">
        <v>2</v>
      </c>
      <c r="J75" s="36">
        <f>AVERAGE(Calls[[#This Row],[Question 1]:[Question 4]])</f>
        <v>3</v>
      </c>
      <c r="K75" s="18"/>
      <c r="L75" s="18"/>
      <c r="M75" s="18"/>
      <c r="N75" s="18"/>
      <c r="O75" s="18"/>
      <c r="P75" s="18"/>
      <c r="Q75" s="18"/>
    </row>
    <row r="76" spans="1:17" x14ac:dyDescent="0.2">
      <c r="A76" s="37">
        <v>26183</v>
      </c>
      <c r="B76" s="48">
        <v>44244</v>
      </c>
      <c r="C76" s="37" t="s">
        <v>12</v>
      </c>
      <c r="D76" s="39">
        <v>17</v>
      </c>
      <c r="E76" s="50" t="str">
        <f>HLOOKUP(Calls[[#This Row],[Call Code]],CallTypes[#All],2,1)</f>
        <v>Tech problem</v>
      </c>
      <c r="F76" s="39">
        <v>4</v>
      </c>
      <c r="G76" s="39">
        <v>5</v>
      </c>
      <c r="H76" s="39">
        <v>3</v>
      </c>
      <c r="I76" s="39">
        <v>3</v>
      </c>
      <c r="J76" s="40">
        <f>AVERAGE(Calls[[#This Row],[Question 1]:[Question 4]])</f>
        <v>3.75</v>
      </c>
      <c r="K76" s="18"/>
      <c r="L76" s="18"/>
      <c r="M76" s="18"/>
      <c r="N76" s="18"/>
      <c r="O76" s="18"/>
      <c r="P76" s="18"/>
      <c r="Q76" s="18"/>
    </row>
    <row r="77" spans="1:17" x14ac:dyDescent="0.2">
      <c r="A77" s="33">
        <v>26184</v>
      </c>
      <c r="B77" s="45">
        <v>44244</v>
      </c>
      <c r="C77" s="33" t="s">
        <v>13</v>
      </c>
      <c r="D77" s="35">
        <v>20</v>
      </c>
      <c r="E77" s="47" t="str">
        <f>HLOOKUP(Calls[[#This Row],[Call Code]],CallTypes[#All],2,1)</f>
        <v>Tech problem</v>
      </c>
      <c r="F77" s="35">
        <v>3</v>
      </c>
      <c r="G77" s="35">
        <v>4</v>
      </c>
      <c r="H77" s="35">
        <v>4</v>
      </c>
      <c r="I77" s="35">
        <v>4</v>
      </c>
      <c r="J77" s="51">
        <f>AVERAGE(Calls[[#This Row],[Question 1]:[Question 4]])</f>
        <v>3.75</v>
      </c>
      <c r="K77" s="18"/>
      <c r="L77" s="18"/>
      <c r="M77" s="18"/>
      <c r="N77" s="18"/>
      <c r="O77" s="18"/>
      <c r="P77" s="18"/>
      <c r="Q77" s="18"/>
    </row>
    <row r="78" spans="1:17" x14ac:dyDescent="0.2">
      <c r="A78" s="37">
        <v>26185</v>
      </c>
      <c r="B78" s="48">
        <v>44244</v>
      </c>
      <c r="C78" s="37" t="s">
        <v>14</v>
      </c>
      <c r="D78" s="39">
        <v>10</v>
      </c>
      <c r="E78" s="50" t="str">
        <f>HLOOKUP(Calls[[#This Row],[Call Code]],CallTypes[#All],2,1)</f>
        <v>Feature request</v>
      </c>
      <c r="F78" s="39">
        <v>2</v>
      </c>
      <c r="G78" s="39">
        <v>3</v>
      </c>
      <c r="H78" s="39">
        <v>3</v>
      </c>
      <c r="I78" s="39">
        <v>5</v>
      </c>
      <c r="J78" s="52">
        <f>AVERAGE(Calls[[#This Row],[Question 1]:[Question 4]])</f>
        <v>3.25</v>
      </c>
      <c r="K78" s="18"/>
      <c r="L78" s="18"/>
      <c r="M78" s="18"/>
      <c r="N78" s="18"/>
      <c r="O78" s="18"/>
      <c r="P78" s="18"/>
      <c r="Q78" s="18"/>
    </row>
    <row r="79" spans="1:17" x14ac:dyDescent="0.2">
      <c r="A79" s="33">
        <v>26186</v>
      </c>
      <c r="B79" s="45">
        <v>44244</v>
      </c>
      <c r="C79" s="33" t="s">
        <v>11</v>
      </c>
      <c r="D79" s="35">
        <v>11</v>
      </c>
      <c r="E79" s="47" t="str">
        <f>HLOOKUP(Calls[[#This Row],[Call Code]],CallTypes[#All],2,1)</f>
        <v>How to</v>
      </c>
      <c r="F79" s="35">
        <v>3</v>
      </c>
      <c r="G79" s="35">
        <v>4</v>
      </c>
      <c r="H79" s="35">
        <v>1</v>
      </c>
      <c r="I79" s="35">
        <v>4</v>
      </c>
      <c r="J79" s="51">
        <f>AVERAGE(Calls[[#This Row],[Question 1]:[Question 4]])</f>
        <v>3</v>
      </c>
      <c r="K79" s="18"/>
      <c r="L79" s="18"/>
      <c r="M79" s="18"/>
      <c r="N79" s="18"/>
      <c r="O79" s="18"/>
      <c r="P79" s="18"/>
      <c r="Q79" s="18"/>
    </row>
    <row r="80" spans="1:17" x14ac:dyDescent="0.2">
      <c r="A80" s="37">
        <v>26187</v>
      </c>
      <c r="B80" s="48">
        <v>44244</v>
      </c>
      <c r="C80" s="37" t="s">
        <v>37</v>
      </c>
      <c r="D80" s="39">
        <v>16</v>
      </c>
      <c r="E80" s="50" t="str">
        <f>HLOOKUP(Calls[[#This Row],[Call Code]],CallTypes[#All],2,1)</f>
        <v>Tech problem</v>
      </c>
      <c r="F80" s="39">
        <v>4</v>
      </c>
      <c r="G80" s="39">
        <v>4</v>
      </c>
      <c r="H80" s="39">
        <v>5</v>
      </c>
      <c r="I80" s="39">
        <v>3</v>
      </c>
      <c r="J80" s="52">
        <f>AVERAGE(Calls[[#This Row],[Question 1]:[Question 4]])</f>
        <v>4</v>
      </c>
      <c r="K80" s="18"/>
      <c r="L80" s="18"/>
      <c r="M80" s="18"/>
      <c r="N80" s="18"/>
      <c r="O80" s="18"/>
      <c r="P80" s="18"/>
      <c r="Q80" s="18"/>
    </row>
    <row r="81" spans="1:17" x14ac:dyDescent="0.2">
      <c r="A81" s="33">
        <v>26188</v>
      </c>
      <c r="B81" s="45">
        <v>44245</v>
      </c>
      <c r="C81" s="33" t="s">
        <v>16</v>
      </c>
      <c r="D81" s="35">
        <v>5</v>
      </c>
      <c r="E81" s="47" t="str">
        <f>HLOOKUP(Calls[[#This Row],[Call Code]],CallTypes[#All],2,1)</f>
        <v>Bug report</v>
      </c>
      <c r="F81" s="35">
        <v>5</v>
      </c>
      <c r="G81" s="35">
        <v>5</v>
      </c>
      <c r="H81" s="35">
        <v>5</v>
      </c>
      <c r="I81" s="35">
        <v>4</v>
      </c>
      <c r="J81" s="51">
        <f>AVERAGE(Calls[[#This Row],[Question 1]:[Question 4]])</f>
        <v>4.75</v>
      </c>
      <c r="K81" s="18"/>
      <c r="L81" s="18"/>
      <c r="M81" s="18"/>
      <c r="N81" s="18"/>
      <c r="O81" s="18"/>
      <c r="P81" s="18"/>
      <c r="Q81" s="18"/>
    </row>
    <row r="82" spans="1:17" x14ac:dyDescent="0.2">
      <c r="A82" s="37">
        <v>26189</v>
      </c>
      <c r="B82" s="48">
        <v>44245</v>
      </c>
      <c r="C82" s="37" t="s">
        <v>14</v>
      </c>
      <c r="D82" s="39">
        <v>25</v>
      </c>
      <c r="E82" s="50" t="str">
        <f>HLOOKUP(Calls[[#This Row],[Call Code]],CallTypes[#All],2,1)</f>
        <v>Cancellation</v>
      </c>
      <c r="F82" s="39">
        <v>3</v>
      </c>
      <c r="G82" s="39">
        <v>4</v>
      </c>
      <c r="H82" s="39">
        <v>4</v>
      </c>
      <c r="I82" s="39">
        <v>4</v>
      </c>
      <c r="J82" s="52">
        <f>AVERAGE(Calls[[#This Row],[Question 1]:[Question 4]])</f>
        <v>3.75</v>
      </c>
      <c r="K82" s="18"/>
      <c r="L82" s="18"/>
      <c r="M82" s="18"/>
      <c r="N82" s="18"/>
      <c r="O82" s="18"/>
      <c r="P82" s="18"/>
      <c r="Q82" s="18"/>
    </row>
    <row r="83" spans="1:17" x14ac:dyDescent="0.2">
      <c r="A83" s="33">
        <v>27190</v>
      </c>
      <c r="B83" s="45">
        <v>44245</v>
      </c>
      <c r="C83" s="33" t="s">
        <v>36</v>
      </c>
      <c r="D83" s="35">
        <v>21</v>
      </c>
      <c r="E83" s="47" t="str">
        <f>HLOOKUP(Calls[[#This Row],[Call Code]],CallTypes[#All],2,1)</f>
        <v>Cancellation</v>
      </c>
      <c r="F83" s="35">
        <v>4</v>
      </c>
      <c r="G83" s="35">
        <v>2</v>
      </c>
      <c r="H83" s="35">
        <v>4</v>
      </c>
      <c r="I83" s="35">
        <v>5</v>
      </c>
      <c r="J83" s="51">
        <f>AVERAGE(Calls[[#This Row],[Question 1]:[Question 4]])</f>
        <v>3.75</v>
      </c>
      <c r="K83" s="18"/>
      <c r="L83" s="18"/>
      <c r="M83" s="18"/>
      <c r="N83" s="18"/>
      <c r="O83" s="18"/>
      <c r="P83" s="18"/>
      <c r="Q83" s="18"/>
    </row>
    <row r="84" spans="1:17" x14ac:dyDescent="0.2">
      <c r="A84" s="37">
        <v>27191</v>
      </c>
      <c r="B84" s="48">
        <v>44247</v>
      </c>
      <c r="C84" s="37" t="s">
        <v>15</v>
      </c>
      <c r="D84" s="39">
        <v>13</v>
      </c>
      <c r="E84" s="50" t="str">
        <f>HLOOKUP(Calls[[#This Row],[Call Code]],CallTypes[#All],2,1)</f>
        <v>How to</v>
      </c>
      <c r="F84" s="39">
        <v>5</v>
      </c>
      <c r="G84" s="39">
        <v>1</v>
      </c>
      <c r="H84" s="39">
        <v>4</v>
      </c>
      <c r="I84" s="39">
        <v>4</v>
      </c>
      <c r="J84" s="52">
        <f>AVERAGE(Calls[[#This Row],[Question 1]:[Question 4]])</f>
        <v>3.5</v>
      </c>
      <c r="K84" s="18"/>
      <c r="L84" s="18"/>
      <c r="M84" s="18"/>
      <c r="N84" s="18"/>
      <c r="O84" s="18"/>
      <c r="P84" s="18"/>
      <c r="Q84" s="18"/>
    </row>
    <row r="85" spans="1:17" x14ac:dyDescent="0.2">
      <c r="A85" s="33">
        <v>27192</v>
      </c>
      <c r="B85" s="45">
        <v>44247</v>
      </c>
      <c r="C85" s="33" t="s">
        <v>11</v>
      </c>
      <c r="D85" s="35">
        <v>8</v>
      </c>
      <c r="E85" s="47" t="str">
        <f>HLOOKUP(Calls[[#This Row],[Call Code]],CallTypes[#All],2,1)</f>
        <v>Feature request</v>
      </c>
      <c r="F85" s="35">
        <v>3</v>
      </c>
      <c r="G85" s="35">
        <v>4</v>
      </c>
      <c r="H85" s="46">
        <v>4</v>
      </c>
      <c r="I85" s="35">
        <v>2</v>
      </c>
      <c r="J85" s="51">
        <f>AVERAGE(Calls[[#This Row],[Question 1]:[Question 4]])</f>
        <v>3.25</v>
      </c>
      <c r="K85" s="18"/>
      <c r="L85" s="18"/>
      <c r="M85" s="18"/>
      <c r="N85" s="18"/>
      <c r="O85" s="18"/>
      <c r="P85" s="18"/>
      <c r="Q85" s="18"/>
    </row>
    <row r="86" spans="1:17" x14ac:dyDescent="0.2">
      <c r="A86" s="37">
        <v>27193</v>
      </c>
      <c r="B86" s="48">
        <v>44247</v>
      </c>
      <c r="C86" s="37" t="s">
        <v>12</v>
      </c>
      <c r="D86" s="39">
        <v>14</v>
      </c>
      <c r="E86" s="50" t="str">
        <f>HLOOKUP(Calls[[#This Row],[Call Code]],CallTypes[#All],2,1)</f>
        <v>How to</v>
      </c>
      <c r="F86" s="39">
        <v>1</v>
      </c>
      <c r="G86" s="39">
        <v>4</v>
      </c>
      <c r="H86" s="49">
        <v>4</v>
      </c>
      <c r="I86" s="39">
        <v>5</v>
      </c>
      <c r="J86" s="52">
        <f>AVERAGE(Calls[[#This Row],[Question 1]:[Question 4]])</f>
        <v>3.5</v>
      </c>
      <c r="K86" s="18"/>
      <c r="L86" s="18"/>
      <c r="M86" s="18"/>
      <c r="N86" s="18"/>
      <c r="O86" s="18"/>
      <c r="P86" s="18"/>
      <c r="Q86" s="18"/>
    </row>
    <row r="87" spans="1:17" x14ac:dyDescent="0.2">
      <c r="A87" s="33">
        <v>27194</v>
      </c>
      <c r="B87" s="45">
        <v>44248</v>
      </c>
      <c r="C87" s="33" t="s">
        <v>11</v>
      </c>
      <c r="D87" s="35">
        <v>20</v>
      </c>
      <c r="E87" s="47" t="str">
        <f>HLOOKUP(Calls[[#This Row],[Call Code]],CallTypes[#All],2,1)</f>
        <v>Tech problem</v>
      </c>
      <c r="F87" s="35">
        <v>3</v>
      </c>
      <c r="G87" s="35">
        <v>3</v>
      </c>
      <c r="H87" s="46">
        <v>4</v>
      </c>
      <c r="I87" s="46">
        <v>4</v>
      </c>
      <c r="J87" s="51">
        <f>AVERAGE(Calls[[#This Row],[Question 1]:[Question 4]])</f>
        <v>3.5</v>
      </c>
      <c r="K87" s="18"/>
      <c r="L87" s="18"/>
      <c r="M87" s="18"/>
      <c r="N87" s="18"/>
      <c r="O87" s="18"/>
      <c r="P87" s="18"/>
      <c r="Q87" s="18"/>
    </row>
    <row r="88" spans="1:17" x14ac:dyDescent="0.2">
      <c r="A88" s="37">
        <v>28195</v>
      </c>
      <c r="B88" s="48">
        <v>44248</v>
      </c>
      <c r="C88" s="37" t="s">
        <v>36</v>
      </c>
      <c r="D88" s="39">
        <v>21</v>
      </c>
      <c r="E88" s="50" t="str">
        <f>HLOOKUP(Calls[[#This Row],[Call Code]],CallTypes[#All],2,1)</f>
        <v>Cancellation</v>
      </c>
      <c r="F88" s="39">
        <v>5</v>
      </c>
      <c r="G88" s="39">
        <v>2</v>
      </c>
      <c r="H88" s="49">
        <v>3</v>
      </c>
      <c r="I88" s="49">
        <v>4</v>
      </c>
      <c r="J88" s="52">
        <f>AVERAGE(Calls[[#This Row],[Question 1]:[Question 4]])</f>
        <v>3.5</v>
      </c>
      <c r="K88" s="18"/>
      <c r="L88" s="18"/>
      <c r="M88" s="18"/>
      <c r="N88" s="18"/>
      <c r="O88" s="18"/>
      <c r="P88" s="18"/>
      <c r="Q88" s="18"/>
    </row>
    <row r="89" spans="1:17" x14ac:dyDescent="0.2">
      <c r="A89" s="33">
        <v>28196</v>
      </c>
      <c r="B89" s="45">
        <v>44249</v>
      </c>
      <c r="C89" s="33" t="s">
        <v>16</v>
      </c>
      <c r="D89" s="35">
        <v>20</v>
      </c>
      <c r="E89" s="47" t="str">
        <f>HLOOKUP(Calls[[#This Row],[Call Code]],CallTypes[#All],2,1)</f>
        <v>Tech problem</v>
      </c>
      <c r="F89" s="35">
        <v>4</v>
      </c>
      <c r="G89" s="35">
        <v>1</v>
      </c>
      <c r="H89" s="46">
        <v>2</v>
      </c>
      <c r="I89" s="46">
        <v>2</v>
      </c>
      <c r="J89" s="51">
        <f>AVERAGE(Calls[[#This Row],[Question 1]:[Question 4]])</f>
        <v>2.25</v>
      </c>
      <c r="K89" s="18"/>
      <c r="L89" s="18"/>
      <c r="M89" s="18"/>
      <c r="N89" s="18"/>
      <c r="O89" s="18"/>
      <c r="P89" s="18"/>
      <c r="Q89" s="18"/>
    </row>
    <row r="90" spans="1:17" x14ac:dyDescent="0.2">
      <c r="A90" s="37">
        <v>28197</v>
      </c>
      <c r="B90" s="48">
        <v>44250</v>
      </c>
      <c r="C90" s="37" t="s">
        <v>13</v>
      </c>
      <c r="D90" s="39">
        <v>22</v>
      </c>
      <c r="E90" s="50" t="str">
        <f>HLOOKUP(Calls[[#This Row],[Call Code]],CallTypes[#All],2,1)</f>
        <v>Cancellation</v>
      </c>
      <c r="F90" s="39">
        <v>5</v>
      </c>
      <c r="G90" s="39">
        <v>3</v>
      </c>
      <c r="H90" s="49">
        <v>2</v>
      </c>
      <c r="I90" s="49">
        <v>4</v>
      </c>
      <c r="J90" s="52">
        <f>AVERAGE(Calls[[#This Row],[Question 1]:[Question 4]])</f>
        <v>3.5</v>
      </c>
      <c r="K90" s="18"/>
      <c r="L90" s="18"/>
      <c r="M90" s="18"/>
      <c r="N90" s="18"/>
      <c r="O90" s="18"/>
      <c r="P90" s="18"/>
      <c r="Q90" s="18"/>
    </row>
    <row r="91" spans="1:17" x14ac:dyDescent="0.2">
      <c r="A91" s="33">
        <v>28198</v>
      </c>
      <c r="B91" s="45">
        <v>44250</v>
      </c>
      <c r="C91" s="33" t="s">
        <v>36</v>
      </c>
      <c r="D91" s="35">
        <v>16</v>
      </c>
      <c r="E91" s="47" t="str">
        <f>HLOOKUP(Calls[[#This Row],[Call Code]],CallTypes[#All],2,1)</f>
        <v>Tech problem</v>
      </c>
      <c r="F91" s="35">
        <v>4</v>
      </c>
      <c r="G91" s="35">
        <v>5</v>
      </c>
      <c r="H91" s="35">
        <v>4</v>
      </c>
      <c r="I91" s="35">
        <v>5</v>
      </c>
      <c r="J91" s="51">
        <f>AVERAGE(Calls[[#This Row],[Question 1]:[Question 4]])</f>
        <v>4.5</v>
      </c>
      <c r="K91" s="18"/>
      <c r="L91" s="18"/>
      <c r="M91" s="18"/>
      <c r="N91" s="18"/>
      <c r="O91" s="18"/>
      <c r="P91" s="18"/>
      <c r="Q91" s="18"/>
    </row>
    <row r="92" spans="1:17" x14ac:dyDescent="0.2">
      <c r="A92" s="37">
        <v>28199</v>
      </c>
      <c r="B92" s="48">
        <v>44251</v>
      </c>
      <c r="C92" s="37" t="s">
        <v>11</v>
      </c>
      <c r="D92" s="39">
        <v>19</v>
      </c>
      <c r="E92" s="50" t="str">
        <f>HLOOKUP(Calls[[#This Row],[Call Code]],CallTypes[#All],2,1)</f>
        <v>Tech problem</v>
      </c>
      <c r="F92" s="39">
        <v>3</v>
      </c>
      <c r="G92" s="39">
        <v>3</v>
      </c>
      <c r="H92" s="39">
        <v>3</v>
      </c>
      <c r="I92" s="39">
        <v>3</v>
      </c>
      <c r="J92" s="52">
        <f>AVERAGE(Calls[[#This Row],[Question 1]:[Question 4]])</f>
        <v>3</v>
      </c>
      <c r="K92" s="18"/>
      <c r="L92" s="18"/>
      <c r="M92" s="18"/>
      <c r="N92" s="18"/>
      <c r="O92" s="18"/>
      <c r="P92" s="18"/>
      <c r="Q92" s="18"/>
    </row>
    <row r="93" spans="1:17" x14ac:dyDescent="0.2">
      <c r="A93" s="33">
        <v>28200</v>
      </c>
      <c r="B93" s="45">
        <v>44252</v>
      </c>
      <c r="C93" s="33" t="s">
        <v>36</v>
      </c>
      <c r="D93" s="35">
        <v>3</v>
      </c>
      <c r="E93" s="47" t="str">
        <f>HLOOKUP(Calls[[#This Row],[Call Code]],CallTypes[#All],2,1)</f>
        <v>Bug report</v>
      </c>
      <c r="F93" s="35">
        <v>4</v>
      </c>
      <c r="G93" s="35">
        <v>2</v>
      </c>
      <c r="H93" s="35">
        <v>4</v>
      </c>
      <c r="I93" s="35">
        <v>2</v>
      </c>
      <c r="J93" s="51">
        <f>AVERAGE(Calls[[#This Row],[Question 1]:[Question 4]])</f>
        <v>3</v>
      </c>
      <c r="K93" s="18"/>
      <c r="L93" s="18"/>
      <c r="M93" s="18"/>
      <c r="N93" s="18"/>
      <c r="O93" s="18"/>
      <c r="P93" s="18"/>
      <c r="Q93" s="18"/>
    </row>
    <row r="94" spans="1:17" x14ac:dyDescent="0.2">
      <c r="A94" s="37">
        <v>29201</v>
      </c>
      <c r="B94" s="48">
        <v>44253</v>
      </c>
      <c r="C94" s="37" t="s">
        <v>12</v>
      </c>
      <c r="D94" s="39">
        <v>17</v>
      </c>
      <c r="E94" s="50" t="str">
        <f>HLOOKUP(Calls[[#This Row],[Call Code]],CallTypes[#All],2,1)</f>
        <v>Tech problem</v>
      </c>
      <c r="F94" s="39">
        <v>4</v>
      </c>
      <c r="G94" s="39">
        <v>3</v>
      </c>
      <c r="H94" s="39">
        <v>4</v>
      </c>
      <c r="I94" s="39">
        <v>3</v>
      </c>
      <c r="J94" s="52">
        <f>AVERAGE(Calls[[#This Row],[Question 1]:[Question 4]])</f>
        <v>3.5</v>
      </c>
      <c r="K94" s="18"/>
      <c r="L94" s="18"/>
      <c r="M94" s="18"/>
      <c r="N94" s="18"/>
      <c r="O94" s="18"/>
      <c r="P94" s="18"/>
      <c r="Q94" s="18"/>
    </row>
    <row r="95" spans="1:17" x14ac:dyDescent="0.2">
      <c r="A95" s="33">
        <v>29202</v>
      </c>
      <c r="B95" s="45">
        <v>44253</v>
      </c>
      <c r="C95" s="33" t="s">
        <v>16</v>
      </c>
      <c r="D95" s="35">
        <v>18</v>
      </c>
      <c r="E95" s="47" t="str">
        <f>HLOOKUP(Calls[[#This Row],[Call Code]],CallTypes[#All],2,1)</f>
        <v>Tech problem</v>
      </c>
      <c r="F95" s="35">
        <v>3</v>
      </c>
      <c r="G95" s="35">
        <v>4</v>
      </c>
      <c r="H95" s="35">
        <v>3</v>
      </c>
      <c r="I95" s="35">
        <v>4</v>
      </c>
      <c r="J95" s="51">
        <f>AVERAGE(Calls[[#This Row],[Question 1]:[Question 4]])</f>
        <v>3.5</v>
      </c>
      <c r="K95" s="18"/>
      <c r="L95" s="18"/>
      <c r="M95" s="18"/>
      <c r="N95" s="18"/>
      <c r="O95" s="18"/>
      <c r="P95" s="18"/>
      <c r="Q95" s="18"/>
    </row>
    <row r="96" spans="1:17" x14ac:dyDescent="0.2">
      <c r="A96" s="37">
        <v>29203</v>
      </c>
      <c r="B96" s="48">
        <v>44255</v>
      </c>
      <c r="C96" s="37" t="s">
        <v>13</v>
      </c>
      <c r="D96" s="39">
        <v>16</v>
      </c>
      <c r="E96" s="50" t="str">
        <f>HLOOKUP(Calls[[#This Row],[Call Code]],CallTypes[#All],2,1)</f>
        <v>Tech problem</v>
      </c>
      <c r="F96" s="39">
        <v>2</v>
      </c>
      <c r="G96" s="39">
        <v>5</v>
      </c>
      <c r="H96" s="39">
        <v>2</v>
      </c>
      <c r="I96" s="39">
        <v>5</v>
      </c>
      <c r="J96" s="52">
        <f>AVERAGE(Calls[[#This Row],[Question 1]:[Question 4]])</f>
        <v>3.5</v>
      </c>
      <c r="K96" s="18"/>
      <c r="L96" s="18"/>
      <c r="M96" s="18"/>
      <c r="N96" s="18"/>
      <c r="O96" s="18"/>
      <c r="P96" s="18"/>
      <c r="Q96" s="18"/>
    </row>
    <row r="97" spans="1:17" x14ac:dyDescent="0.2">
      <c r="A97" s="33">
        <v>29204</v>
      </c>
      <c r="B97" s="45">
        <v>44255</v>
      </c>
      <c r="C97" s="33" t="s">
        <v>36</v>
      </c>
      <c r="D97" s="35">
        <v>4</v>
      </c>
      <c r="E97" s="47" t="str">
        <f>HLOOKUP(Calls[[#This Row],[Call Code]],CallTypes[#All],2,1)</f>
        <v>Bug report</v>
      </c>
      <c r="F97" s="35">
        <v>3</v>
      </c>
      <c r="G97" s="35">
        <v>4</v>
      </c>
      <c r="H97" s="35">
        <v>3</v>
      </c>
      <c r="I97" s="35">
        <v>4</v>
      </c>
      <c r="J97" s="51">
        <f>AVERAGE(Calls[[#This Row],[Question 1]:[Question 4]])</f>
        <v>3.5</v>
      </c>
      <c r="K97" s="18"/>
      <c r="L97" s="18"/>
      <c r="M97" s="18"/>
      <c r="N97" s="18"/>
      <c r="O97" s="18"/>
      <c r="P97" s="18"/>
      <c r="Q97" s="18"/>
    </row>
    <row r="98" spans="1:17" x14ac:dyDescent="0.2">
      <c r="A98" s="37">
        <v>29205</v>
      </c>
      <c r="B98" s="48">
        <v>44259</v>
      </c>
      <c r="C98" s="37" t="s">
        <v>11</v>
      </c>
      <c r="D98" s="39">
        <v>4</v>
      </c>
      <c r="E98" s="50" t="str">
        <f>HLOOKUP(Calls[[#This Row],[Call Code]],CallTypes[#All],2,1)</f>
        <v>Bug report</v>
      </c>
      <c r="F98" s="39">
        <v>2</v>
      </c>
      <c r="G98" s="39">
        <v>3</v>
      </c>
      <c r="H98" s="39">
        <v>2</v>
      </c>
      <c r="I98" s="39">
        <v>3</v>
      </c>
      <c r="J98" s="52">
        <f>AVERAGE(Calls[[#This Row],[Question 1]:[Question 4]])</f>
        <v>2.5</v>
      </c>
      <c r="K98" s="18"/>
      <c r="L98" s="18"/>
      <c r="M98" s="18"/>
      <c r="N98" s="18"/>
      <c r="O98" s="18"/>
      <c r="P98" s="18"/>
      <c r="Q98" s="18"/>
    </row>
    <row r="99" spans="1:17" x14ac:dyDescent="0.2">
      <c r="A99" s="33">
        <v>29206</v>
      </c>
      <c r="B99" s="45">
        <v>44259</v>
      </c>
      <c r="C99" s="33" t="s">
        <v>36</v>
      </c>
      <c r="D99" s="35">
        <v>15</v>
      </c>
      <c r="E99" s="47" t="str">
        <f>HLOOKUP(Calls[[#This Row],[Call Code]],CallTypes[#All],2,1)</f>
        <v>How to</v>
      </c>
      <c r="F99" s="35">
        <v>3</v>
      </c>
      <c r="G99" s="35">
        <v>4</v>
      </c>
      <c r="H99" s="35">
        <v>3</v>
      </c>
      <c r="I99" s="35">
        <v>4</v>
      </c>
      <c r="J99" s="51">
        <f>AVERAGE(Calls[[#This Row],[Question 1]:[Question 4]])</f>
        <v>3.5</v>
      </c>
      <c r="K99" s="18"/>
      <c r="L99" s="18"/>
      <c r="M99" s="18"/>
      <c r="N99" s="18"/>
      <c r="O99" s="18"/>
      <c r="P99" s="18"/>
      <c r="Q99" s="18"/>
    </row>
    <row r="100" spans="1:17" x14ac:dyDescent="0.2">
      <c r="A100" s="37">
        <v>29207</v>
      </c>
      <c r="B100" s="48">
        <v>44259</v>
      </c>
      <c r="C100" s="37" t="s">
        <v>12</v>
      </c>
      <c r="D100" s="39">
        <v>5</v>
      </c>
      <c r="E100" s="50" t="str">
        <f>HLOOKUP(Calls[[#This Row],[Call Code]],CallTypes[#All],2,1)</f>
        <v>Bug report</v>
      </c>
      <c r="F100" s="39">
        <v>4</v>
      </c>
      <c r="G100" s="39">
        <v>4</v>
      </c>
      <c r="H100" s="39">
        <v>4</v>
      </c>
      <c r="I100" s="39">
        <v>4</v>
      </c>
      <c r="J100" s="52">
        <f>AVERAGE(Calls[[#This Row],[Question 1]:[Question 4]])</f>
        <v>4</v>
      </c>
      <c r="K100" s="18"/>
      <c r="L100" s="18"/>
      <c r="M100" s="18"/>
      <c r="N100" s="18"/>
      <c r="O100" s="18"/>
      <c r="P100" s="18"/>
      <c r="Q100" s="18"/>
    </row>
    <row r="101" spans="1:17" x14ac:dyDescent="0.2">
      <c r="A101" s="33">
        <v>29208</v>
      </c>
      <c r="B101" s="45">
        <v>44260</v>
      </c>
      <c r="C101" s="33" t="s">
        <v>16</v>
      </c>
      <c r="D101" s="46">
        <v>18</v>
      </c>
      <c r="E101" s="47" t="str">
        <f>HLOOKUP(Calls[[#This Row],[Call Code]],CallTypes[#All],2,1)</f>
        <v>Tech problem</v>
      </c>
      <c r="F101" s="35">
        <v>5</v>
      </c>
      <c r="G101" s="35">
        <v>5</v>
      </c>
      <c r="H101" s="35">
        <v>4</v>
      </c>
      <c r="I101" s="35">
        <v>5</v>
      </c>
      <c r="J101" s="51">
        <f>AVERAGE(Calls[[#This Row],[Question 1]:[Question 4]])</f>
        <v>4.75</v>
      </c>
      <c r="K101" s="18"/>
      <c r="L101" s="18"/>
      <c r="M101" s="18"/>
      <c r="N101" s="18"/>
      <c r="O101" s="18"/>
      <c r="P101" s="18"/>
      <c r="Q101" s="18"/>
    </row>
    <row r="102" spans="1:17" x14ac:dyDescent="0.2">
      <c r="A102" s="37">
        <v>29209</v>
      </c>
      <c r="B102" s="48">
        <v>44260</v>
      </c>
      <c r="C102" s="37" t="s">
        <v>11</v>
      </c>
      <c r="D102" s="49">
        <v>16</v>
      </c>
      <c r="E102" s="50" t="str">
        <f>HLOOKUP(Calls[[#This Row],[Call Code]],CallTypes[#All],2,1)</f>
        <v>Tech problem</v>
      </c>
      <c r="F102" s="39">
        <v>3</v>
      </c>
      <c r="G102" s="39">
        <v>4</v>
      </c>
      <c r="H102" s="39">
        <v>4</v>
      </c>
      <c r="I102" s="39">
        <v>4</v>
      </c>
      <c r="J102" s="52">
        <f>AVERAGE(Calls[[#This Row],[Question 1]:[Question 4]])</f>
        <v>3.75</v>
      </c>
      <c r="K102" s="18"/>
      <c r="L102" s="18"/>
      <c r="M102" s="18"/>
      <c r="N102" s="18"/>
      <c r="O102" s="18"/>
      <c r="P102" s="18"/>
      <c r="Q102" s="18"/>
    </row>
    <row r="103" spans="1:17" x14ac:dyDescent="0.2">
      <c r="A103" s="33">
        <v>29210</v>
      </c>
      <c r="B103" s="45">
        <v>44261</v>
      </c>
      <c r="C103" s="33" t="s">
        <v>14</v>
      </c>
      <c r="D103" s="46">
        <v>4</v>
      </c>
      <c r="E103" s="47" t="str">
        <f>HLOOKUP(Calls[[#This Row],[Call Code]],CallTypes[#All],2,1)</f>
        <v>Bug report</v>
      </c>
      <c r="F103" s="35">
        <v>4</v>
      </c>
      <c r="G103" s="35">
        <v>2</v>
      </c>
      <c r="H103" s="35">
        <v>3</v>
      </c>
      <c r="I103" s="35">
        <v>2</v>
      </c>
      <c r="J103" s="51">
        <f>AVERAGE(Calls[[#This Row],[Question 1]:[Question 4]])</f>
        <v>2.75</v>
      </c>
      <c r="K103" s="18"/>
      <c r="L103" s="18"/>
      <c r="M103" s="18"/>
      <c r="N103" s="18"/>
      <c r="O103" s="18"/>
      <c r="P103" s="18"/>
      <c r="Q103" s="18"/>
    </row>
    <row r="104" spans="1:17" x14ac:dyDescent="0.2">
      <c r="A104" s="37">
        <v>29211</v>
      </c>
      <c r="B104" s="48">
        <v>44261</v>
      </c>
      <c r="C104" s="37" t="s">
        <v>37</v>
      </c>
      <c r="D104" s="39">
        <v>5</v>
      </c>
      <c r="E104" s="50" t="str">
        <f>HLOOKUP(Calls[[#This Row],[Call Code]],CallTypes[#All],2,1)</f>
        <v>Bug report</v>
      </c>
      <c r="F104" s="39">
        <v>5</v>
      </c>
      <c r="G104" s="39">
        <v>5</v>
      </c>
      <c r="H104" s="39">
        <v>2</v>
      </c>
      <c r="I104" s="39">
        <v>5</v>
      </c>
      <c r="J104" s="52">
        <f>AVERAGE(Calls[[#This Row],[Question 1]:[Question 4]])</f>
        <v>4.25</v>
      </c>
      <c r="K104" s="18"/>
      <c r="L104" s="18"/>
      <c r="M104" s="18"/>
      <c r="N104" s="18"/>
      <c r="O104" s="18"/>
      <c r="P104" s="18"/>
      <c r="Q104" s="18"/>
    </row>
    <row r="105" spans="1:17" x14ac:dyDescent="0.2">
      <c r="A105" s="33">
        <v>30212</v>
      </c>
      <c r="B105" s="45">
        <v>44262</v>
      </c>
      <c r="C105" s="33" t="s">
        <v>16</v>
      </c>
      <c r="D105" s="35">
        <v>16</v>
      </c>
      <c r="E105" s="47" t="str">
        <f>HLOOKUP(Calls[[#This Row],[Call Code]],CallTypes[#All],2,1)</f>
        <v>Tech problem</v>
      </c>
      <c r="F105" s="35">
        <v>3</v>
      </c>
      <c r="G105" s="35">
        <v>5</v>
      </c>
      <c r="H105" s="35">
        <v>3</v>
      </c>
      <c r="I105" s="35">
        <v>3</v>
      </c>
      <c r="J105" s="51">
        <f>AVERAGE(Calls[[#This Row],[Question 1]:[Question 4]])</f>
        <v>3.5</v>
      </c>
      <c r="K105" s="18"/>
      <c r="L105" s="18"/>
      <c r="M105" s="18"/>
      <c r="N105" s="18"/>
      <c r="O105" s="18"/>
      <c r="P105" s="18"/>
      <c r="Q105" s="18"/>
    </row>
    <row r="106" spans="1:17" x14ac:dyDescent="0.2">
      <c r="A106" s="37">
        <v>30213</v>
      </c>
      <c r="B106" s="48">
        <v>44262</v>
      </c>
      <c r="C106" s="37" t="s">
        <v>14</v>
      </c>
      <c r="D106" s="39">
        <v>17</v>
      </c>
      <c r="E106" s="50" t="str">
        <f>HLOOKUP(Calls[[#This Row],[Call Code]],CallTypes[#All],2,1)</f>
        <v>Tech problem</v>
      </c>
      <c r="F106" s="39">
        <v>2</v>
      </c>
      <c r="G106" s="39">
        <v>4</v>
      </c>
      <c r="H106" s="39">
        <v>4</v>
      </c>
      <c r="I106" s="39">
        <v>2</v>
      </c>
      <c r="J106" s="52">
        <f>AVERAGE(Calls[[#This Row],[Question 1]:[Question 4]])</f>
        <v>3</v>
      </c>
      <c r="K106" s="18"/>
      <c r="L106" s="18"/>
      <c r="M106" s="18"/>
      <c r="N106" s="18"/>
      <c r="O106" s="18"/>
      <c r="P106" s="18"/>
      <c r="Q106" s="18"/>
    </row>
    <row r="107" spans="1:17" x14ac:dyDescent="0.2">
      <c r="A107" s="33">
        <v>30214</v>
      </c>
      <c r="B107" s="45">
        <v>44263</v>
      </c>
      <c r="C107" s="33" t="s">
        <v>36</v>
      </c>
      <c r="D107" s="35">
        <v>20</v>
      </c>
      <c r="E107" s="47" t="str">
        <f>HLOOKUP(Calls[[#This Row],[Call Code]],CallTypes[#All],2,1)</f>
        <v>Tech problem</v>
      </c>
      <c r="F107" s="35">
        <v>5</v>
      </c>
      <c r="G107" s="35">
        <v>2</v>
      </c>
      <c r="H107" s="35">
        <v>5</v>
      </c>
      <c r="I107" s="35">
        <v>5</v>
      </c>
      <c r="J107" s="51">
        <f>AVERAGE(Calls[[#This Row],[Question 1]:[Question 4]])</f>
        <v>4.25</v>
      </c>
      <c r="K107" s="18"/>
      <c r="L107" s="18"/>
      <c r="M107" s="18"/>
      <c r="N107" s="18"/>
      <c r="O107" s="18"/>
      <c r="P107" s="18"/>
      <c r="Q107" s="18"/>
    </row>
    <row r="108" spans="1:17" x14ac:dyDescent="0.2">
      <c r="A108" s="37">
        <v>30215</v>
      </c>
      <c r="B108" s="48">
        <v>44264</v>
      </c>
      <c r="C108" s="37" t="s">
        <v>11</v>
      </c>
      <c r="D108" s="39">
        <v>10</v>
      </c>
      <c r="E108" s="50" t="str">
        <f>HLOOKUP(Calls[[#This Row],[Call Code]],CallTypes[#All],2,1)</f>
        <v>Feature request</v>
      </c>
      <c r="F108" s="39">
        <v>4</v>
      </c>
      <c r="G108" s="39">
        <v>1</v>
      </c>
      <c r="H108" s="39">
        <v>3</v>
      </c>
      <c r="I108" s="39">
        <v>4</v>
      </c>
      <c r="J108" s="52">
        <f>AVERAGE(Calls[[#This Row],[Question 1]:[Question 4]])</f>
        <v>3</v>
      </c>
      <c r="K108" s="18"/>
      <c r="L108" s="18"/>
      <c r="M108" s="18"/>
      <c r="N108" s="18"/>
      <c r="O108" s="18"/>
      <c r="P108" s="18"/>
      <c r="Q108" s="18"/>
    </row>
    <row r="109" spans="1:17" x14ac:dyDescent="0.2">
      <c r="A109" s="33">
        <v>30216</v>
      </c>
      <c r="B109" s="45">
        <v>44264</v>
      </c>
      <c r="C109" s="33" t="s">
        <v>13</v>
      </c>
      <c r="D109" s="35">
        <v>11</v>
      </c>
      <c r="E109" s="47" t="str">
        <f>HLOOKUP(Calls[[#This Row],[Call Code]],CallTypes[#All],2,1)</f>
        <v>How to</v>
      </c>
      <c r="F109" s="35">
        <v>4</v>
      </c>
      <c r="G109" s="35">
        <v>4</v>
      </c>
      <c r="H109" s="35">
        <v>4</v>
      </c>
      <c r="I109" s="35">
        <v>4</v>
      </c>
      <c r="J109" s="51">
        <f>AVERAGE(Calls[[#This Row],[Question 1]:[Question 4]])</f>
        <v>4</v>
      </c>
      <c r="K109" s="18"/>
      <c r="L109" s="18"/>
      <c r="M109" s="18"/>
      <c r="N109" s="18"/>
      <c r="O109" s="18"/>
      <c r="P109" s="18"/>
      <c r="Q109" s="18"/>
    </row>
    <row r="110" spans="1:17" x14ac:dyDescent="0.2">
      <c r="A110" s="37">
        <v>30217</v>
      </c>
      <c r="B110" s="48">
        <v>44265</v>
      </c>
      <c r="C110" s="37" t="s">
        <v>14</v>
      </c>
      <c r="D110" s="39">
        <v>16</v>
      </c>
      <c r="E110" s="50" t="str">
        <f>HLOOKUP(Calls[[#This Row],[Call Code]],CallTypes[#All],2,1)</f>
        <v>Tech problem</v>
      </c>
      <c r="F110" s="39">
        <v>3</v>
      </c>
      <c r="G110" s="39">
        <v>4</v>
      </c>
      <c r="H110" s="39">
        <v>5</v>
      </c>
      <c r="I110" s="39">
        <v>3</v>
      </c>
      <c r="J110" s="52">
        <f>AVERAGE(Calls[[#This Row],[Question 1]:[Question 4]])</f>
        <v>3.75</v>
      </c>
      <c r="K110" s="18"/>
      <c r="L110" s="18"/>
      <c r="M110" s="18"/>
      <c r="N110" s="18"/>
      <c r="O110" s="18"/>
      <c r="P110" s="18"/>
      <c r="Q110" s="18"/>
    </row>
    <row r="111" spans="1:17" x14ac:dyDescent="0.2">
      <c r="A111" s="33">
        <v>31218</v>
      </c>
      <c r="B111" s="45">
        <v>44267</v>
      </c>
      <c r="C111" s="33" t="s">
        <v>16</v>
      </c>
      <c r="D111" s="35">
        <v>5</v>
      </c>
      <c r="E111" s="47" t="str">
        <f>HLOOKUP(Calls[[#This Row],[Call Code]],CallTypes[#All],2,1)</f>
        <v>Bug report</v>
      </c>
      <c r="F111" s="35">
        <v>1</v>
      </c>
      <c r="G111" s="35">
        <v>3</v>
      </c>
      <c r="H111" s="35">
        <v>3</v>
      </c>
      <c r="I111" s="35">
        <v>1</v>
      </c>
      <c r="J111" s="51">
        <f>AVERAGE(Calls[[#This Row],[Question 1]:[Question 4]])</f>
        <v>2</v>
      </c>
      <c r="K111" s="18"/>
      <c r="L111" s="18"/>
      <c r="M111" s="18"/>
      <c r="N111" s="18"/>
      <c r="O111" s="18"/>
      <c r="P111" s="18"/>
      <c r="Q111" s="18"/>
    </row>
    <row r="112" spans="1:17" x14ac:dyDescent="0.2">
      <c r="A112" s="37">
        <v>31219</v>
      </c>
      <c r="B112" s="48">
        <v>44267</v>
      </c>
      <c r="C112" s="37" t="s">
        <v>15</v>
      </c>
      <c r="D112" s="39">
        <v>25</v>
      </c>
      <c r="E112" s="50" t="str">
        <f>HLOOKUP(Calls[[#This Row],[Call Code]],CallTypes[#All],2,1)</f>
        <v>Cancellation</v>
      </c>
      <c r="F112" s="39">
        <v>5</v>
      </c>
      <c r="G112" s="39">
        <v>2</v>
      </c>
      <c r="H112" s="39">
        <v>1</v>
      </c>
      <c r="I112" s="39">
        <v>5</v>
      </c>
      <c r="J112" s="52">
        <f>AVERAGE(Calls[[#This Row],[Question 1]:[Question 4]])</f>
        <v>3.25</v>
      </c>
      <c r="K112" s="18"/>
      <c r="L112" s="18"/>
      <c r="M112" s="18"/>
      <c r="N112" s="18"/>
      <c r="O112" s="18"/>
      <c r="P112" s="18"/>
      <c r="Q112" s="18"/>
    </row>
    <row r="113" spans="1:17" x14ac:dyDescent="0.2">
      <c r="A113" s="33">
        <v>31220</v>
      </c>
      <c r="B113" s="45">
        <v>44268</v>
      </c>
      <c r="C113" s="33" t="s">
        <v>36</v>
      </c>
      <c r="D113" s="35">
        <v>3</v>
      </c>
      <c r="E113" s="47" t="str">
        <f>HLOOKUP(Calls[[#This Row],[Call Code]],CallTypes[#All],2,1)</f>
        <v>Bug report</v>
      </c>
      <c r="F113" s="35">
        <v>5</v>
      </c>
      <c r="G113" s="35">
        <v>1</v>
      </c>
      <c r="H113" s="35">
        <v>3</v>
      </c>
      <c r="I113" s="46">
        <v>2</v>
      </c>
      <c r="J113" s="51">
        <f>AVERAGE(Calls[[#This Row],[Question 1]:[Question 4]])</f>
        <v>2.75</v>
      </c>
      <c r="K113" s="18"/>
      <c r="L113" s="18"/>
      <c r="M113" s="18"/>
      <c r="N113" s="18"/>
      <c r="O113" s="18"/>
      <c r="P113" s="18"/>
      <c r="Q113" s="18"/>
    </row>
    <row r="114" spans="1:17" x14ac:dyDescent="0.2">
      <c r="A114" s="37">
        <v>31221</v>
      </c>
      <c r="B114" s="48">
        <v>44269</v>
      </c>
      <c r="C114" s="37" t="s">
        <v>12</v>
      </c>
      <c r="D114" s="39">
        <v>17</v>
      </c>
      <c r="E114" s="50" t="str">
        <f>HLOOKUP(Calls[[#This Row],[Call Code]],CallTypes[#All],2,1)</f>
        <v>Tech problem</v>
      </c>
      <c r="F114" s="39">
        <v>4</v>
      </c>
      <c r="G114" s="39">
        <v>3</v>
      </c>
      <c r="H114" s="39">
        <v>5</v>
      </c>
      <c r="I114" s="39">
        <v>2</v>
      </c>
      <c r="J114" s="52">
        <f>AVERAGE(Calls[[#This Row],[Question 1]:[Question 4]])</f>
        <v>3.5</v>
      </c>
      <c r="K114" s="18"/>
      <c r="L114" s="18"/>
      <c r="M114" s="18"/>
      <c r="N114" s="18"/>
      <c r="O114" s="18"/>
      <c r="P114" s="18"/>
      <c r="Q114" s="18"/>
    </row>
    <row r="115" spans="1:17" x14ac:dyDescent="0.2">
      <c r="A115" s="33">
        <v>31222</v>
      </c>
      <c r="B115" s="45">
        <v>44270</v>
      </c>
      <c r="C115" s="33" t="s">
        <v>16</v>
      </c>
      <c r="D115" s="35">
        <v>18</v>
      </c>
      <c r="E115" s="47" t="str">
        <f>HLOOKUP(Calls[[#This Row],[Call Code]],CallTypes[#All],2,1)</f>
        <v>Tech problem</v>
      </c>
      <c r="F115" s="35">
        <v>4</v>
      </c>
      <c r="G115" s="35">
        <v>2</v>
      </c>
      <c r="H115" s="35">
        <v>4</v>
      </c>
      <c r="I115" s="35">
        <v>1</v>
      </c>
      <c r="J115" s="51">
        <f>AVERAGE(Calls[[#This Row],[Question 1]:[Question 4]])</f>
        <v>2.75</v>
      </c>
      <c r="K115" s="18"/>
      <c r="L115" s="18"/>
      <c r="M115" s="18"/>
      <c r="N115" s="18"/>
      <c r="O115" s="18"/>
      <c r="P115" s="18"/>
      <c r="Q115" s="18"/>
    </row>
    <row r="116" spans="1:17" x14ac:dyDescent="0.2">
      <c r="A116" s="37">
        <v>31231</v>
      </c>
      <c r="B116" s="48">
        <v>44271</v>
      </c>
      <c r="C116" s="37" t="s">
        <v>10</v>
      </c>
      <c r="D116" s="39">
        <v>16</v>
      </c>
      <c r="E116" s="50" t="str">
        <f>HLOOKUP(Calls[[#This Row],[Call Code]],CallTypes[#All],2,1)</f>
        <v>Tech problem</v>
      </c>
      <c r="F116" s="39">
        <v>4</v>
      </c>
      <c r="G116" s="39">
        <v>3</v>
      </c>
      <c r="H116" s="39">
        <v>5</v>
      </c>
      <c r="I116" s="39">
        <v>4</v>
      </c>
      <c r="J116" s="52">
        <f>AVERAGE(Calls[[#This Row],[Question 1]:[Question 4]])</f>
        <v>4</v>
      </c>
      <c r="K116" s="18"/>
      <c r="L116" s="18"/>
      <c r="M116" s="18"/>
      <c r="N116" s="18"/>
      <c r="O116" s="18"/>
      <c r="P116" s="18"/>
      <c r="Q116" s="18"/>
    </row>
    <row r="117" spans="1:17" x14ac:dyDescent="0.2">
      <c r="A117" s="33">
        <v>31224</v>
      </c>
      <c r="B117" s="45">
        <v>44271</v>
      </c>
      <c r="C117" s="33" t="s">
        <v>14</v>
      </c>
      <c r="D117" s="35">
        <v>4</v>
      </c>
      <c r="E117" s="47" t="str">
        <f>HLOOKUP(Calls[[#This Row],[Call Code]],CallTypes[#All],2,1)</f>
        <v>Bug report</v>
      </c>
      <c r="F117" s="35">
        <v>3</v>
      </c>
      <c r="G117" s="35">
        <v>5</v>
      </c>
      <c r="H117" s="35">
        <v>4</v>
      </c>
      <c r="I117" s="35">
        <v>3</v>
      </c>
      <c r="J117" s="51">
        <f>AVERAGE(Calls[[#This Row],[Question 1]:[Question 4]])</f>
        <v>3.75</v>
      </c>
      <c r="K117" s="18"/>
      <c r="L117" s="18"/>
      <c r="M117" s="18"/>
      <c r="N117" s="18"/>
      <c r="O117" s="18"/>
      <c r="P117" s="18"/>
      <c r="Q117" s="18"/>
    </row>
    <row r="118" spans="1:17" x14ac:dyDescent="0.2">
      <c r="A118" s="37">
        <v>32225</v>
      </c>
      <c r="B118" s="48">
        <v>44271</v>
      </c>
      <c r="C118" s="37" t="s">
        <v>37</v>
      </c>
      <c r="D118" s="39">
        <v>4</v>
      </c>
      <c r="E118" s="50" t="str">
        <f>HLOOKUP(Calls[[#This Row],[Call Code]],CallTypes[#All],2,1)</f>
        <v>Bug report</v>
      </c>
      <c r="F118" s="39">
        <v>2</v>
      </c>
      <c r="G118" s="39">
        <v>3</v>
      </c>
      <c r="H118" s="39">
        <v>3</v>
      </c>
      <c r="I118" s="39">
        <v>5</v>
      </c>
      <c r="J118" s="52">
        <f>AVERAGE(Calls[[#This Row],[Question 1]:[Question 4]])</f>
        <v>3.25</v>
      </c>
      <c r="K118" s="18"/>
      <c r="L118" s="18"/>
      <c r="M118" s="18"/>
      <c r="N118" s="18"/>
      <c r="O118" s="18"/>
      <c r="P118" s="18"/>
      <c r="Q118" s="18"/>
    </row>
    <row r="119" spans="1:17" x14ac:dyDescent="0.2">
      <c r="A119" s="33">
        <v>32226</v>
      </c>
      <c r="B119" s="45">
        <v>44271</v>
      </c>
      <c r="C119" s="33" t="s">
        <v>16</v>
      </c>
      <c r="D119" s="35">
        <v>15</v>
      </c>
      <c r="E119" s="47" t="str">
        <f>HLOOKUP(Calls[[#This Row],[Call Code]],CallTypes[#All],2,1)</f>
        <v>How to</v>
      </c>
      <c r="F119" s="35">
        <v>3</v>
      </c>
      <c r="G119" s="35">
        <v>2</v>
      </c>
      <c r="H119" s="35">
        <v>5</v>
      </c>
      <c r="I119" s="35">
        <v>4</v>
      </c>
      <c r="J119" s="51">
        <f>AVERAGE(Calls[[#This Row],[Question 1]:[Question 4]])</f>
        <v>3.5</v>
      </c>
      <c r="K119" s="18"/>
      <c r="L119" s="18"/>
      <c r="M119" s="18"/>
      <c r="N119" s="18"/>
      <c r="O119" s="18"/>
      <c r="P119" s="18"/>
      <c r="Q119" s="18"/>
    </row>
    <row r="120" spans="1:17" x14ac:dyDescent="0.2">
      <c r="A120" s="37">
        <v>32227</v>
      </c>
      <c r="B120" s="48">
        <v>44272</v>
      </c>
      <c r="C120" s="37" t="s">
        <v>14</v>
      </c>
      <c r="D120" s="39">
        <v>5</v>
      </c>
      <c r="E120" s="50" t="str">
        <f>HLOOKUP(Calls[[#This Row],[Call Code]],CallTypes[#All],2,1)</f>
        <v>Bug report</v>
      </c>
      <c r="F120" s="39">
        <v>4</v>
      </c>
      <c r="G120" s="39">
        <v>3</v>
      </c>
      <c r="H120" s="39">
        <v>3</v>
      </c>
      <c r="I120" s="39">
        <v>3</v>
      </c>
      <c r="J120" s="52">
        <f>AVERAGE(Calls[[#This Row],[Question 1]:[Question 4]])</f>
        <v>3.25</v>
      </c>
      <c r="K120" s="18"/>
      <c r="L120" s="18"/>
      <c r="M120" s="18"/>
      <c r="N120" s="18"/>
      <c r="O120" s="18"/>
      <c r="P120" s="18"/>
      <c r="Q120" s="18"/>
    </row>
    <row r="121" spans="1:17" x14ac:dyDescent="0.2">
      <c r="A121" s="33">
        <v>32228</v>
      </c>
      <c r="B121" s="45">
        <v>44272</v>
      </c>
      <c r="C121" s="33" t="s">
        <v>10</v>
      </c>
      <c r="D121" s="35">
        <v>22</v>
      </c>
      <c r="E121" s="47" t="str">
        <f>HLOOKUP(Calls[[#This Row],[Call Code]],CallTypes[#All],2,1)</f>
        <v>Cancellation</v>
      </c>
      <c r="F121" s="35">
        <v>5</v>
      </c>
      <c r="G121" s="35">
        <v>4</v>
      </c>
      <c r="H121" s="35">
        <v>4</v>
      </c>
      <c r="I121" s="35">
        <v>4</v>
      </c>
      <c r="J121" s="51">
        <f>AVERAGE(Calls[[#This Row],[Question 1]:[Question 4]])</f>
        <v>4.25</v>
      </c>
      <c r="K121" s="18"/>
      <c r="L121" s="18"/>
      <c r="M121" s="18"/>
      <c r="N121" s="18"/>
      <c r="O121" s="18"/>
      <c r="P121" s="18"/>
      <c r="Q121" s="18"/>
    </row>
    <row r="122" spans="1:17" x14ac:dyDescent="0.2">
      <c r="A122" s="37">
        <v>32321</v>
      </c>
      <c r="B122" s="48">
        <v>44273</v>
      </c>
      <c r="C122" s="37" t="s">
        <v>15</v>
      </c>
      <c r="D122" s="39">
        <v>18</v>
      </c>
      <c r="E122" s="50" t="str">
        <f>HLOOKUP(Calls[[#This Row],[Call Code]],CallTypes[#All],2,1)</f>
        <v>Tech problem</v>
      </c>
      <c r="F122" s="39">
        <v>3</v>
      </c>
      <c r="G122" s="39">
        <v>5</v>
      </c>
      <c r="H122" s="39">
        <v>3</v>
      </c>
      <c r="I122" s="39">
        <v>3</v>
      </c>
      <c r="J122" s="52">
        <f>AVERAGE(Calls[[#This Row],[Question 1]:[Question 4]])</f>
        <v>3.5</v>
      </c>
      <c r="K122" s="18"/>
      <c r="L122" s="18"/>
      <c r="M122" s="18"/>
      <c r="N122" s="18"/>
      <c r="O122" s="18"/>
      <c r="P122" s="18"/>
      <c r="Q122" s="18"/>
    </row>
    <row r="123" spans="1:17" x14ac:dyDescent="0.2">
      <c r="A123" s="33">
        <v>32322</v>
      </c>
      <c r="B123" s="45">
        <v>44273</v>
      </c>
      <c r="C123" s="33" t="s">
        <v>11</v>
      </c>
      <c r="D123" s="35">
        <v>15</v>
      </c>
      <c r="E123" s="47" t="str">
        <f>HLOOKUP(Calls[[#This Row],[Call Code]],CallTypes[#All],2,1)</f>
        <v>How to</v>
      </c>
      <c r="F123" s="35">
        <v>4</v>
      </c>
      <c r="G123" s="35">
        <v>4</v>
      </c>
      <c r="H123" s="35">
        <v>3</v>
      </c>
      <c r="I123" s="35">
        <v>1</v>
      </c>
      <c r="J123" s="51">
        <f>AVERAGE(Calls[[#This Row],[Question 1]:[Question 4]])</f>
        <v>3</v>
      </c>
      <c r="K123" s="18"/>
      <c r="L123" s="18"/>
      <c r="M123" s="18"/>
      <c r="N123" s="18"/>
      <c r="O123" s="18"/>
      <c r="P123" s="18"/>
      <c r="Q123" s="18"/>
    </row>
    <row r="124" spans="1:17" x14ac:dyDescent="0.2">
      <c r="A124" s="37">
        <v>32323</v>
      </c>
      <c r="B124" s="48">
        <v>44273</v>
      </c>
      <c r="C124" s="37" t="s">
        <v>12</v>
      </c>
      <c r="D124" s="39">
        <v>23</v>
      </c>
      <c r="E124" s="50" t="str">
        <f>HLOOKUP(Calls[[#This Row],[Call Code]],CallTypes[#All],2,1)</f>
        <v>Cancellation</v>
      </c>
      <c r="F124" s="39">
        <v>5</v>
      </c>
      <c r="G124" s="39">
        <v>3</v>
      </c>
      <c r="H124" s="39">
        <v>1</v>
      </c>
      <c r="I124" s="39">
        <v>5</v>
      </c>
      <c r="J124" s="52">
        <f>AVERAGE(Calls[[#This Row],[Question 1]:[Question 4]])</f>
        <v>3.5</v>
      </c>
      <c r="K124" s="18"/>
      <c r="L124" s="18"/>
      <c r="M124" s="18"/>
      <c r="N124" s="18"/>
      <c r="O124" s="18"/>
      <c r="P124" s="18"/>
      <c r="Q124" s="18"/>
    </row>
    <row r="125" spans="1:17" x14ac:dyDescent="0.2">
      <c r="A125" s="33">
        <v>33334</v>
      </c>
      <c r="B125" s="45">
        <v>44275</v>
      </c>
      <c r="C125" s="33" t="s">
        <v>10</v>
      </c>
      <c r="D125" s="35">
        <v>16</v>
      </c>
      <c r="E125" s="47" t="str">
        <f>HLOOKUP(Calls[[#This Row],[Call Code]],CallTypes[#All],2,1)</f>
        <v>Tech problem</v>
      </c>
      <c r="F125" s="35">
        <v>3</v>
      </c>
      <c r="G125" s="35">
        <v>4</v>
      </c>
      <c r="H125" s="35">
        <v>2</v>
      </c>
      <c r="I125" s="35">
        <v>5</v>
      </c>
      <c r="J125" s="51">
        <f>AVERAGE(Calls[[#This Row],[Question 1]:[Question 4]])</f>
        <v>3.5</v>
      </c>
      <c r="K125" s="18"/>
      <c r="L125" s="18"/>
      <c r="M125" s="18"/>
      <c r="N125" s="18"/>
      <c r="O125" s="18"/>
      <c r="P125" s="18"/>
      <c r="Q125" s="18"/>
    </row>
    <row r="126" spans="1:17" x14ac:dyDescent="0.2">
      <c r="A126" s="37">
        <v>33335</v>
      </c>
      <c r="B126" s="48">
        <v>44275</v>
      </c>
      <c r="C126" s="37" t="s">
        <v>36</v>
      </c>
      <c r="D126" s="39">
        <v>6</v>
      </c>
      <c r="E126" s="50" t="str">
        <f>HLOOKUP(Calls[[#This Row],[Call Code]],CallTypes[#All],2,1)</f>
        <v>Feature request</v>
      </c>
      <c r="F126" s="39">
        <v>1</v>
      </c>
      <c r="G126" s="39">
        <v>4</v>
      </c>
      <c r="H126" s="39">
        <v>3</v>
      </c>
      <c r="I126" s="39">
        <v>4</v>
      </c>
      <c r="J126" s="52">
        <f>AVERAGE(Calls[[#This Row],[Question 1]:[Question 4]])</f>
        <v>3</v>
      </c>
      <c r="K126" s="18"/>
      <c r="L126" s="18"/>
      <c r="M126" s="18"/>
      <c r="N126" s="18"/>
      <c r="O126" s="18"/>
      <c r="P126" s="18"/>
      <c r="Q126" s="18"/>
    </row>
    <row r="127" spans="1:17" x14ac:dyDescent="0.2">
      <c r="A127" s="33">
        <v>33336</v>
      </c>
      <c r="B127" s="45">
        <v>44275</v>
      </c>
      <c r="C127" s="33" t="s">
        <v>16</v>
      </c>
      <c r="D127" s="35">
        <v>3</v>
      </c>
      <c r="E127" s="47" t="str">
        <f>HLOOKUP(Calls[[#This Row],[Call Code]],CallTypes[#All],2,1)</f>
        <v>Bug report</v>
      </c>
      <c r="F127" s="35">
        <v>3</v>
      </c>
      <c r="G127" s="35">
        <v>5</v>
      </c>
      <c r="H127" s="35">
        <v>3</v>
      </c>
      <c r="I127" s="35">
        <v>4</v>
      </c>
      <c r="J127" s="51">
        <f>AVERAGE(Calls[[#This Row],[Question 1]:[Question 4]])</f>
        <v>3.75</v>
      </c>
      <c r="K127" s="18"/>
      <c r="L127" s="18"/>
      <c r="M127" s="18"/>
      <c r="N127" s="18"/>
      <c r="O127" s="18"/>
      <c r="P127" s="18"/>
      <c r="Q127" s="18"/>
    </row>
    <row r="128" spans="1:17" x14ac:dyDescent="0.2">
      <c r="A128" s="37">
        <v>33337</v>
      </c>
      <c r="B128" s="48">
        <v>44278</v>
      </c>
      <c r="C128" s="37" t="s">
        <v>13</v>
      </c>
      <c r="D128" s="39">
        <v>17</v>
      </c>
      <c r="E128" s="50" t="str">
        <f>HLOOKUP(Calls[[#This Row],[Call Code]],CallTypes[#All],2,1)</f>
        <v>Tech problem</v>
      </c>
      <c r="F128" s="39">
        <v>5</v>
      </c>
      <c r="G128" s="39">
        <v>4</v>
      </c>
      <c r="H128" s="39">
        <v>3</v>
      </c>
      <c r="I128" s="39">
        <v>4</v>
      </c>
      <c r="J128" s="52">
        <f>AVERAGE(Calls[[#This Row],[Question 1]:[Question 4]])</f>
        <v>4</v>
      </c>
      <c r="K128" s="18"/>
      <c r="L128" s="18"/>
      <c r="M128" s="18"/>
      <c r="N128" s="18"/>
      <c r="O128" s="18"/>
      <c r="P128" s="18"/>
      <c r="Q128" s="18"/>
    </row>
    <row r="129" spans="1:17" x14ac:dyDescent="0.2">
      <c r="A129" s="33">
        <v>33338</v>
      </c>
      <c r="B129" s="45">
        <v>44277</v>
      </c>
      <c r="C129" s="33" t="s">
        <v>36</v>
      </c>
      <c r="D129" s="35">
        <v>5</v>
      </c>
      <c r="E129" s="47" t="str">
        <f>HLOOKUP(Calls[[#This Row],[Call Code]],CallTypes[#All],2,1)</f>
        <v>Bug report</v>
      </c>
      <c r="F129" s="35">
        <v>4</v>
      </c>
      <c r="G129" s="35">
        <v>2</v>
      </c>
      <c r="H129" s="35">
        <v>4</v>
      </c>
      <c r="I129" s="35">
        <v>4</v>
      </c>
      <c r="J129" s="51">
        <f>AVERAGE(Calls[[#This Row],[Question 1]:[Question 4]])</f>
        <v>3.5</v>
      </c>
      <c r="K129" s="18"/>
      <c r="L129" s="18"/>
      <c r="M129" s="18"/>
      <c r="N129" s="18"/>
      <c r="O129" s="18"/>
      <c r="P129" s="18"/>
      <c r="Q129" s="18"/>
    </row>
    <row r="130" spans="1:17" x14ac:dyDescent="0.2">
      <c r="A130" s="37">
        <v>33339</v>
      </c>
      <c r="B130" s="48">
        <v>44277</v>
      </c>
      <c r="C130" s="37" t="s">
        <v>11</v>
      </c>
      <c r="D130" s="39">
        <v>16</v>
      </c>
      <c r="E130" s="50" t="str">
        <f>HLOOKUP(Calls[[#This Row],[Call Code]],CallTypes[#All],2,1)</f>
        <v>Tech problem</v>
      </c>
      <c r="F130" s="39">
        <v>5</v>
      </c>
      <c r="G130" s="39">
        <v>5</v>
      </c>
      <c r="H130" s="39">
        <v>4</v>
      </c>
      <c r="I130" s="39">
        <v>4</v>
      </c>
      <c r="J130" s="52">
        <f>AVERAGE(Calls[[#This Row],[Question 1]:[Question 4]])</f>
        <v>4.5</v>
      </c>
      <c r="K130" s="18"/>
      <c r="L130" s="18"/>
      <c r="M130" s="18"/>
      <c r="N130" s="18"/>
      <c r="O130" s="18"/>
      <c r="P130" s="18"/>
      <c r="Q130" s="18"/>
    </row>
    <row r="131" spans="1:17" x14ac:dyDescent="0.2">
      <c r="A131" s="33">
        <v>33240</v>
      </c>
      <c r="B131" s="45">
        <v>44278</v>
      </c>
      <c r="C131" s="33" t="s">
        <v>14</v>
      </c>
      <c r="D131" s="35">
        <v>8</v>
      </c>
      <c r="E131" s="47" t="str">
        <f>HLOOKUP(Calls[[#This Row],[Call Code]],CallTypes[#All],2,1)</f>
        <v>Feature request</v>
      </c>
      <c r="F131" s="35">
        <v>1</v>
      </c>
      <c r="G131" s="35">
        <v>2</v>
      </c>
      <c r="H131" s="35">
        <v>5</v>
      </c>
      <c r="I131" s="35">
        <v>3</v>
      </c>
      <c r="J131" s="51">
        <f>AVERAGE(Calls[[#This Row],[Question 1]:[Question 4]])</f>
        <v>2.75</v>
      </c>
      <c r="K131" s="18"/>
      <c r="L131" s="18"/>
      <c r="M131" s="18"/>
      <c r="N131" s="18"/>
      <c r="O131" s="18"/>
      <c r="P131" s="18"/>
      <c r="Q131" s="18"/>
    </row>
    <row r="132" spans="1:17" x14ac:dyDescent="0.2">
      <c r="A132" s="37">
        <v>33241</v>
      </c>
      <c r="B132" s="48">
        <v>44278</v>
      </c>
      <c r="C132" s="37" t="s">
        <v>37</v>
      </c>
      <c r="D132" s="39">
        <v>14</v>
      </c>
      <c r="E132" s="50" t="str">
        <f>HLOOKUP(Calls[[#This Row],[Call Code]],CallTypes[#All],2,1)</f>
        <v>How to</v>
      </c>
      <c r="F132" s="39">
        <v>5</v>
      </c>
      <c r="G132" s="39">
        <v>3</v>
      </c>
      <c r="H132" s="39">
        <v>3</v>
      </c>
      <c r="I132" s="39">
        <v>2</v>
      </c>
      <c r="J132" s="52">
        <f>AVERAGE(Calls[[#This Row],[Question 1]:[Question 4]])</f>
        <v>3.25</v>
      </c>
      <c r="K132" s="18"/>
      <c r="L132" s="18"/>
      <c r="M132" s="18"/>
      <c r="N132" s="18"/>
      <c r="O132" s="18"/>
      <c r="P132" s="18"/>
      <c r="Q132" s="18"/>
    </row>
    <row r="133" spans="1:17" x14ac:dyDescent="0.2">
      <c r="A133" s="33">
        <v>33242</v>
      </c>
      <c r="B133" s="45">
        <v>44279</v>
      </c>
      <c r="C133" s="33" t="s">
        <v>16</v>
      </c>
      <c r="D133" s="35">
        <v>20</v>
      </c>
      <c r="E133" s="47" t="str">
        <f>HLOOKUP(Calls[[#This Row],[Call Code]],CallTypes[#All],2,1)</f>
        <v>Tech problem</v>
      </c>
      <c r="F133" s="35">
        <v>5</v>
      </c>
      <c r="G133" s="35">
        <v>4</v>
      </c>
      <c r="H133" s="35">
        <v>4</v>
      </c>
      <c r="I133" s="35">
        <v>3</v>
      </c>
      <c r="J133" s="51">
        <f>AVERAGE(Calls[[#This Row],[Question 1]:[Question 4]])</f>
        <v>4</v>
      </c>
      <c r="K133" s="18"/>
      <c r="L133" s="18"/>
      <c r="M133" s="18"/>
      <c r="N133" s="18"/>
      <c r="O133" s="18"/>
      <c r="P133" s="18"/>
      <c r="Q133" s="18"/>
    </row>
    <row r="134" spans="1:17" x14ac:dyDescent="0.2">
      <c r="A134" s="37">
        <v>33243</v>
      </c>
      <c r="B134" s="48">
        <v>44280</v>
      </c>
      <c r="C134" s="37" t="s">
        <v>11</v>
      </c>
      <c r="D134" s="39">
        <v>21</v>
      </c>
      <c r="E134" s="50" t="str">
        <f>HLOOKUP(Calls[[#This Row],[Call Code]],CallTypes[#All],2,1)</f>
        <v>Cancellation</v>
      </c>
      <c r="F134" s="39">
        <v>4</v>
      </c>
      <c r="G134" s="39">
        <v>5</v>
      </c>
      <c r="H134" s="39">
        <v>5</v>
      </c>
      <c r="I134" s="39">
        <v>4</v>
      </c>
      <c r="J134" s="52">
        <f>AVERAGE(Calls[[#This Row],[Question 1]:[Question 4]])</f>
        <v>4.5</v>
      </c>
      <c r="K134" s="18"/>
      <c r="L134" s="18"/>
      <c r="M134" s="18"/>
      <c r="N134" s="18"/>
      <c r="O134" s="18"/>
      <c r="P134" s="18"/>
      <c r="Q134" s="18"/>
    </row>
    <row r="135" spans="1:17" x14ac:dyDescent="0.2">
      <c r="A135" s="33">
        <v>33244</v>
      </c>
      <c r="B135" s="45">
        <v>44281</v>
      </c>
      <c r="C135" s="33" t="s">
        <v>37</v>
      </c>
      <c r="D135" s="35">
        <v>20</v>
      </c>
      <c r="E135" s="47" t="str">
        <f>HLOOKUP(Calls[[#This Row],[Call Code]],CallTypes[#All],2,1)</f>
        <v>Tech problem</v>
      </c>
      <c r="F135" s="35">
        <v>4</v>
      </c>
      <c r="G135" s="35">
        <v>3</v>
      </c>
      <c r="H135" s="35">
        <v>3</v>
      </c>
      <c r="I135" s="35">
        <v>5</v>
      </c>
      <c r="J135" s="51">
        <f>AVERAGE(Calls[[#This Row],[Question 1]:[Question 4]])</f>
        <v>3.75</v>
      </c>
      <c r="K135" s="18"/>
      <c r="L135" s="18"/>
      <c r="M135" s="18"/>
      <c r="N135" s="18"/>
      <c r="O135" s="18"/>
      <c r="P135" s="18"/>
      <c r="Q135" s="18"/>
    </row>
    <row r="136" spans="1:17" x14ac:dyDescent="0.2">
      <c r="A136" s="37">
        <v>34245</v>
      </c>
      <c r="B136" s="48">
        <v>44282</v>
      </c>
      <c r="C136" s="37" t="s">
        <v>12</v>
      </c>
      <c r="D136" s="39">
        <v>22</v>
      </c>
      <c r="E136" s="50" t="str">
        <f>HLOOKUP(Calls[[#This Row],[Call Code]],CallTypes[#All],2,1)</f>
        <v>Cancellation</v>
      </c>
      <c r="F136" s="39">
        <v>4</v>
      </c>
      <c r="G136" s="39">
        <v>4</v>
      </c>
      <c r="H136" s="39">
        <v>1</v>
      </c>
      <c r="I136" s="39">
        <v>3</v>
      </c>
      <c r="J136" s="52">
        <f>AVERAGE(Calls[[#This Row],[Question 1]:[Question 4]])</f>
        <v>3</v>
      </c>
      <c r="K136" s="18"/>
      <c r="L136" s="18"/>
      <c r="M136" s="18"/>
      <c r="N136" s="18"/>
      <c r="O136" s="18"/>
      <c r="P136" s="18"/>
      <c r="Q136" s="18"/>
    </row>
    <row r="137" spans="1:17" x14ac:dyDescent="0.2">
      <c r="A137" s="33">
        <v>34246</v>
      </c>
      <c r="B137" s="45">
        <v>44283</v>
      </c>
      <c r="C137" s="33" t="s">
        <v>13</v>
      </c>
      <c r="D137" s="35">
        <v>16</v>
      </c>
      <c r="E137" s="47" t="str">
        <f>HLOOKUP(Calls[[#This Row],[Call Code]],CallTypes[#All],2,1)</f>
        <v>Tech problem</v>
      </c>
      <c r="F137" s="35">
        <v>3</v>
      </c>
      <c r="G137" s="35">
        <v>5</v>
      </c>
      <c r="H137" s="35">
        <v>3</v>
      </c>
      <c r="I137" s="35">
        <v>4</v>
      </c>
      <c r="J137" s="51">
        <f>AVERAGE(Calls[[#This Row],[Question 1]:[Question 4]])</f>
        <v>3.75</v>
      </c>
      <c r="K137" s="18"/>
      <c r="L137" s="18"/>
      <c r="M137" s="18"/>
      <c r="N137" s="18"/>
      <c r="O137" s="18"/>
      <c r="P137" s="18"/>
      <c r="Q137" s="18"/>
    </row>
    <row r="138" spans="1:17" x14ac:dyDescent="0.2">
      <c r="A138" s="37">
        <v>34247</v>
      </c>
      <c r="B138" s="48">
        <v>44283</v>
      </c>
      <c r="C138" s="37" t="s">
        <v>14</v>
      </c>
      <c r="D138" s="39">
        <v>19</v>
      </c>
      <c r="E138" s="50" t="str">
        <f>HLOOKUP(Calls[[#This Row],[Call Code]],CallTypes[#All],2,1)</f>
        <v>Tech problem</v>
      </c>
      <c r="F138" s="39">
        <v>2</v>
      </c>
      <c r="G138" s="39">
        <v>3</v>
      </c>
      <c r="H138" s="39">
        <v>5</v>
      </c>
      <c r="I138" s="39">
        <v>4</v>
      </c>
      <c r="J138" s="52">
        <f>AVERAGE(Calls[[#This Row],[Question 1]:[Question 4]])</f>
        <v>3.5</v>
      </c>
      <c r="K138" s="18"/>
      <c r="L138" s="18"/>
      <c r="M138" s="18"/>
      <c r="N138" s="18"/>
      <c r="O138" s="18"/>
      <c r="P138" s="18"/>
      <c r="Q138" s="18"/>
    </row>
    <row r="139" spans="1:17" x14ac:dyDescent="0.2">
      <c r="A139" s="33">
        <v>34248</v>
      </c>
      <c r="B139" s="45">
        <v>44284</v>
      </c>
      <c r="C139" s="33" t="s">
        <v>11</v>
      </c>
      <c r="D139" s="35">
        <v>3</v>
      </c>
      <c r="E139" s="47" t="str">
        <f>HLOOKUP(Calls[[#This Row],[Call Code]],CallTypes[#All],2,1)</f>
        <v>Bug report</v>
      </c>
      <c r="F139" s="35">
        <v>3</v>
      </c>
      <c r="G139" s="35">
        <v>1</v>
      </c>
      <c r="H139" s="35">
        <v>4</v>
      </c>
      <c r="I139" s="35">
        <v>3</v>
      </c>
      <c r="J139" s="51">
        <f>AVERAGE(Calls[[#This Row],[Question 1]:[Question 4]])</f>
        <v>2.75</v>
      </c>
      <c r="K139" s="18"/>
      <c r="L139" s="18"/>
      <c r="M139" s="18"/>
      <c r="N139" s="18"/>
      <c r="O139" s="18"/>
      <c r="P139" s="18"/>
      <c r="Q139" s="18"/>
    </row>
    <row r="140" spans="1:17" x14ac:dyDescent="0.2">
      <c r="A140" s="37">
        <v>34249</v>
      </c>
      <c r="B140" s="48">
        <v>44284</v>
      </c>
      <c r="C140" s="37" t="s">
        <v>37</v>
      </c>
      <c r="D140" s="49">
        <v>4</v>
      </c>
      <c r="E140" s="50" t="str">
        <f>HLOOKUP(Calls[[#This Row],[Call Code]],CallTypes[#All],2,1)</f>
        <v>Bug report</v>
      </c>
      <c r="F140" s="39">
        <v>4</v>
      </c>
      <c r="G140" s="39">
        <v>3</v>
      </c>
      <c r="H140" s="39">
        <v>5</v>
      </c>
      <c r="I140" s="39">
        <v>2</v>
      </c>
      <c r="J140" s="52">
        <f>AVERAGE(Calls[[#This Row],[Question 1]:[Question 4]])</f>
        <v>3.5</v>
      </c>
      <c r="K140" s="18"/>
      <c r="L140" s="18"/>
      <c r="M140" s="18"/>
      <c r="N140" s="18"/>
      <c r="O140" s="18"/>
      <c r="P140" s="18"/>
      <c r="Q140" s="18"/>
    </row>
    <row r="141" spans="1:17" x14ac:dyDescent="0.2">
      <c r="A141" s="33">
        <v>34250</v>
      </c>
      <c r="B141" s="45">
        <v>44284</v>
      </c>
      <c r="C141" s="33" t="s">
        <v>11</v>
      </c>
      <c r="D141" s="46">
        <v>10</v>
      </c>
      <c r="E141" s="47" t="str">
        <f>HLOOKUP(Calls[[#This Row],[Call Code]],CallTypes[#All],2,1)</f>
        <v>Feature request</v>
      </c>
      <c r="F141" s="35">
        <v>5</v>
      </c>
      <c r="G141" s="35">
        <v>5</v>
      </c>
      <c r="H141" s="35">
        <v>1</v>
      </c>
      <c r="I141" s="35">
        <v>3</v>
      </c>
      <c r="J141" s="51">
        <f>AVERAGE(Calls[[#This Row],[Question 1]:[Question 4]])</f>
        <v>3.5</v>
      </c>
      <c r="K141" s="18"/>
      <c r="L141" s="18"/>
      <c r="M141" s="18"/>
      <c r="N141" s="18"/>
      <c r="O141" s="18"/>
      <c r="P141" s="18"/>
      <c r="Q141" s="18"/>
    </row>
    <row r="142" spans="1:17" x14ac:dyDescent="0.2">
      <c r="A142" s="37">
        <v>34251</v>
      </c>
      <c r="B142" s="48">
        <v>44285</v>
      </c>
      <c r="C142" s="37" t="s">
        <v>36</v>
      </c>
      <c r="D142" s="49">
        <v>12</v>
      </c>
      <c r="E142" s="50" t="str">
        <f>HLOOKUP(Calls[[#This Row],[Call Code]],CallTypes[#All],2,1)</f>
        <v>How to</v>
      </c>
      <c r="F142" s="39">
        <v>3</v>
      </c>
      <c r="G142" s="39">
        <v>4</v>
      </c>
      <c r="H142" s="39">
        <v>5</v>
      </c>
      <c r="I142" s="49">
        <v>5</v>
      </c>
      <c r="J142" s="52">
        <f>AVERAGE(Calls[[#This Row],[Question 1]:[Question 4]])</f>
        <v>4.25</v>
      </c>
      <c r="K142" s="18"/>
      <c r="L142" s="18"/>
      <c r="M142" s="18"/>
      <c r="N142" s="18"/>
      <c r="O142" s="18"/>
      <c r="P142" s="18"/>
      <c r="Q142" s="18"/>
    </row>
    <row r="143" spans="1:17" x14ac:dyDescent="0.2">
      <c r="A143" s="33">
        <v>34252</v>
      </c>
      <c r="B143" s="34">
        <v>44285</v>
      </c>
      <c r="C143" s="33" t="s">
        <v>16</v>
      </c>
      <c r="D143" s="35">
        <v>20</v>
      </c>
      <c r="E143" s="33" t="str">
        <f>HLOOKUP(Calls[[#This Row],[Call Code]],CallTypes[#All],2,1)</f>
        <v>Tech problem</v>
      </c>
      <c r="F143" s="35">
        <v>2</v>
      </c>
      <c r="G143" s="35">
        <v>2</v>
      </c>
      <c r="H143" s="35">
        <v>3</v>
      </c>
      <c r="I143" s="35">
        <v>3</v>
      </c>
      <c r="J143" s="36">
        <f>AVERAGE(Calls[[#This Row],[Question 1]:[Question 4]])</f>
        <v>2.5</v>
      </c>
      <c r="K143" s="18"/>
      <c r="L143" s="18"/>
      <c r="M143" s="18"/>
      <c r="N143" s="18"/>
      <c r="O143" s="18"/>
      <c r="P143" s="18"/>
      <c r="Q143" s="18"/>
    </row>
  </sheetData>
  <mergeCells count="3">
    <mergeCell ref="F3:J3"/>
    <mergeCell ref="A1:J1"/>
    <mergeCell ref="A2:J2"/>
  </mergeCells>
  <dataValidations count="1">
    <dataValidation allowBlank="1" error="pavI8MeUFtEyxX2I4tkyd60bf73f-95d2-44f5-93b3-73f0b4eff99b" sqref="A1:Q143" xr:uid="{00000000-0002-0000-0100-000000000000}"/>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workbookViewId="0">
      <selection activeCell="B4" sqref="B4"/>
    </sheetView>
  </sheetViews>
  <sheetFormatPr defaultRowHeight="14.25" x14ac:dyDescent="0.2"/>
  <cols>
    <col min="1" max="1" width="18.25" style="59" bestFit="1" customWidth="1"/>
    <col min="2" max="2" width="16.75" style="59" bestFit="1" customWidth="1"/>
    <col min="3" max="3" width="6.625" style="59" bestFit="1" customWidth="1"/>
    <col min="4" max="4" width="7.25" style="59" bestFit="1" customWidth="1"/>
    <col min="5" max="5" width="7.875" style="59" bestFit="1" customWidth="1"/>
    <col min="6" max="6" width="10.25" style="59" bestFit="1" customWidth="1"/>
    <col min="7" max="7" width="6.75" style="59" bestFit="1" customWidth="1"/>
    <col min="8" max="8" width="9.125" style="59" bestFit="1" customWidth="1"/>
    <col min="9" max="9" width="8.375" style="59" bestFit="1" customWidth="1"/>
    <col min="10" max="11" width="12" style="59" customWidth="1"/>
    <col min="12" max="12" width="8.75" style="59" customWidth="1"/>
    <col min="13" max="13" width="12" style="59" bestFit="1" customWidth="1"/>
    <col min="14" max="14" width="11.125" style="59" bestFit="1" customWidth="1"/>
    <col min="15" max="15" width="14.5" style="59" bestFit="1" customWidth="1"/>
    <col min="16" max="16" width="10.375" style="59" bestFit="1" customWidth="1"/>
    <col min="17" max="17" width="13.75" style="59" bestFit="1" customWidth="1"/>
    <col min="18" max="18" width="14" style="59" bestFit="1" customWidth="1"/>
    <col min="19" max="19" width="17.5" style="59" bestFit="1" customWidth="1"/>
    <col min="20" max="20" width="12" style="59" bestFit="1" customWidth="1"/>
    <col min="21" max="16384" width="9" style="59"/>
  </cols>
  <sheetData>
    <row r="1" spans="1:11" ht="72" customHeight="1" x14ac:dyDescent="0.2"/>
    <row r="2" spans="1:11" ht="24" x14ac:dyDescent="0.35">
      <c r="A2" s="61" t="s">
        <v>41</v>
      </c>
    </row>
    <row r="3" spans="1:11" x14ac:dyDescent="0.2">
      <c r="A3" s="76" t="s">
        <v>52</v>
      </c>
      <c r="B3" s="76" t="s">
        <v>51</v>
      </c>
      <c r="C3"/>
      <c r="D3"/>
      <c r="E3"/>
      <c r="F3"/>
      <c r="G3"/>
      <c r="H3"/>
      <c r="I3"/>
      <c r="J3"/>
      <c r="K3"/>
    </row>
    <row r="4" spans="1:11" x14ac:dyDescent="0.2">
      <c r="A4" s="76" t="s">
        <v>49</v>
      </c>
      <c r="B4" s="17" t="s">
        <v>36</v>
      </c>
      <c r="C4" s="17" t="s">
        <v>14</v>
      </c>
      <c r="D4" s="17" t="s">
        <v>12</v>
      </c>
      <c r="E4" s="17" t="s">
        <v>37</v>
      </c>
      <c r="F4" s="17" t="s">
        <v>13</v>
      </c>
      <c r="G4" s="17" t="s">
        <v>11</v>
      </c>
      <c r="H4" s="17" t="s">
        <v>15</v>
      </c>
      <c r="I4" s="17" t="s">
        <v>10</v>
      </c>
      <c r="J4" s="17" t="s">
        <v>16</v>
      </c>
      <c r="K4" s="17" t="s">
        <v>50</v>
      </c>
    </row>
    <row r="5" spans="1:11" x14ac:dyDescent="0.2">
      <c r="A5" s="77" t="s">
        <v>19</v>
      </c>
      <c r="B5" s="78">
        <v>5</v>
      </c>
      <c r="C5" s="78">
        <v>5</v>
      </c>
      <c r="D5" s="78">
        <v>4</v>
      </c>
      <c r="E5" s="78">
        <v>4</v>
      </c>
      <c r="F5" s="78">
        <v>1</v>
      </c>
      <c r="G5" s="78">
        <v>7</v>
      </c>
      <c r="H5" s="78">
        <v>2</v>
      </c>
      <c r="I5" s="78">
        <v>1</v>
      </c>
      <c r="J5" s="78">
        <v>6</v>
      </c>
      <c r="K5" s="78">
        <v>35</v>
      </c>
    </row>
    <row r="6" spans="1:11" x14ac:dyDescent="0.2">
      <c r="A6" s="77" t="s">
        <v>22</v>
      </c>
      <c r="B6" s="78">
        <v>3</v>
      </c>
      <c r="C6" s="78">
        <v>4</v>
      </c>
      <c r="D6" s="78">
        <v>3</v>
      </c>
      <c r="E6" s="78">
        <v>1</v>
      </c>
      <c r="F6" s="78">
        <v>3</v>
      </c>
      <c r="G6" s="78">
        <v>2</v>
      </c>
      <c r="H6" s="78">
        <v>2</v>
      </c>
      <c r="I6" s="78">
        <v>2</v>
      </c>
      <c r="J6" s="78"/>
      <c r="K6" s="78">
        <v>20</v>
      </c>
    </row>
    <row r="7" spans="1:11" x14ac:dyDescent="0.2">
      <c r="A7" s="77" t="s">
        <v>18</v>
      </c>
      <c r="B7" s="78">
        <v>3</v>
      </c>
      <c r="C7" s="78">
        <v>3</v>
      </c>
      <c r="D7" s="78">
        <v>2</v>
      </c>
      <c r="E7" s="78">
        <v>1</v>
      </c>
      <c r="F7" s="78">
        <v>1</v>
      </c>
      <c r="G7" s="78">
        <v>5</v>
      </c>
      <c r="H7" s="78"/>
      <c r="I7" s="78">
        <v>1</v>
      </c>
      <c r="J7" s="78"/>
      <c r="K7" s="78">
        <v>16</v>
      </c>
    </row>
    <row r="8" spans="1:11" x14ac:dyDescent="0.2">
      <c r="A8" s="77" t="s">
        <v>20</v>
      </c>
      <c r="B8" s="78">
        <v>6</v>
      </c>
      <c r="C8" s="78">
        <v>1</v>
      </c>
      <c r="D8" s="78">
        <v>1</v>
      </c>
      <c r="E8" s="78">
        <v>1</v>
      </c>
      <c r="F8" s="78">
        <v>1</v>
      </c>
      <c r="G8" s="78">
        <v>2</v>
      </c>
      <c r="H8" s="78">
        <v>2</v>
      </c>
      <c r="I8" s="78"/>
      <c r="J8" s="78">
        <v>3</v>
      </c>
      <c r="K8" s="78">
        <v>17</v>
      </c>
    </row>
    <row r="9" spans="1:11" x14ac:dyDescent="0.2">
      <c r="A9" s="77" t="s">
        <v>21</v>
      </c>
      <c r="B9" s="78">
        <v>3</v>
      </c>
      <c r="C9" s="78">
        <v>7</v>
      </c>
      <c r="D9" s="78">
        <v>5</v>
      </c>
      <c r="E9" s="78">
        <v>6</v>
      </c>
      <c r="F9" s="78">
        <v>6</v>
      </c>
      <c r="G9" s="78">
        <v>10</v>
      </c>
      <c r="H9" s="78">
        <v>3</v>
      </c>
      <c r="I9" s="78">
        <v>3</v>
      </c>
      <c r="J9" s="78">
        <v>8</v>
      </c>
      <c r="K9" s="78">
        <v>51</v>
      </c>
    </row>
    <row r="10" spans="1:11" x14ac:dyDescent="0.2">
      <c r="A10" s="77" t="s">
        <v>50</v>
      </c>
      <c r="B10" s="78">
        <v>20</v>
      </c>
      <c r="C10" s="78">
        <v>20</v>
      </c>
      <c r="D10" s="78">
        <v>15</v>
      </c>
      <c r="E10" s="78">
        <v>13</v>
      </c>
      <c r="F10" s="78">
        <v>12</v>
      </c>
      <c r="G10" s="78">
        <v>26</v>
      </c>
      <c r="H10" s="78">
        <v>9</v>
      </c>
      <c r="I10" s="78">
        <v>7</v>
      </c>
      <c r="J10" s="78">
        <v>17</v>
      </c>
      <c r="K10" s="78">
        <v>139</v>
      </c>
    </row>
    <row r="11" spans="1:11" x14ac:dyDescent="0.2">
      <c r="A11"/>
      <c r="B11"/>
      <c r="C11"/>
    </row>
    <row r="12" spans="1:11" x14ac:dyDescent="0.2">
      <c r="A12"/>
      <c r="B12"/>
      <c r="C12"/>
    </row>
    <row r="13" spans="1:11" x14ac:dyDescent="0.2">
      <c r="A13"/>
      <c r="B13"/>
      <c r="C13"/>
    </row>
    <row r="14" spans="1:11" x14ac:dyDescent="0.2">
      <c r="A14"/>
      <c r="B14"/>
      <c r="C14"/>
    </row>
    <row r="15" spans="1:11" x14ac:dyDescent="0.2">
      <c r="A15"/>
      <c r="B15"/>
      <c r="C15"/>
    </row>
    <row r="16" spans="1:11" x14ac:dyDescent="0.2">
      <c r="A16"/>
      <c r="B16"/>
      <c r="C16"/>
    </row>
    <row r="17" spans="1:3" x14ac:dyDescent="0.2">
      <c r="A17"/>
      <c r="B17"/>
      <c r="C17"/>
    </row>
    <row r="18" spans="1:3" x14ac:dyDescent="0.2">
      <c r="A18"/>
      <c r="B18"/>
      <c r="C18"/>
    </row>
    <row r="19" spans="1:3" x14ac:dyDescent="0.2">
      <c r="A19"/>
      <c r="B19"/>
      <c r="C19"/>
    </row>
    <row r="20" spans="1:3" x14ac:dyDescent="0.2">
      <c r="A20"/>
      <c r="B20"/>
      <c r="C20"/>
    </row>
  </sheetData>
  <dataValidations count="1">
    <dataValidation allowBlank="1" error="pavI8MeUFtEyxX2I4tkyd60bf73f-95d2-44f5-93b3-73f0b4eff99b" sqref="A1:C2 D1:J2 K1:K2" xr:uid="{00000000-0002-0000-0200-000000000000}"/>
  </dataValidation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U65"/>
  <sheetViews>
    <sheetView workbookViewId="0">
      <selection activeCell="B15" sqref="B15"/>
    </sheetView>
  </sheetViews>
  <sheetFormatPr defaultRowHeight="14.25" x14ac:dyDescent="0.2"/>
  <cols>
    <col min="1" max="1" width="15.875" style="59" bestFit="1" customWidth="1"/>
    <col min="2" max="3" width="12.625" style="59" customWidth="1"/>
    <col min="4" max="4" width="6.75" style="59" bestFit="1" customWidth="1"/>
    <col min="5" max="5" width="12" style="59" bestFit="1" customWidth="1"/>
    <col min="6" max="25" width="16.75" style="59" bestFit="1" customWidth="1"/>
    <col min="26" max="26" width="9.625" style="59" bestFit="1" customWidth="1"/>
    <col min="27" max="46" width="7.75" style="59" bestFit="1" customWidth="1"/>
    <col min="47" max="47" width="9.75" style="59" bestFit="1" customWidth="1"/>
    <col min="48" max="71" width="8" style="59" bestFit="1" customWidth="1"/>
    <col min="72" max="72" width="10" style="59" bestFit="1" customWidth="1"/>
    <col min="73" max="73" width="12" style="59" bestFit="1" customWidth="1"/>
    <col min="74" max="16384" width="9" style="59"/>
  </cols>
  <sheetData>
    <row r="1" spans="1:73" ht="72.75" customHeight="1" x14ac:dyDescent="0.2"/>
    <row r="2" spans="1:73" ht="24" x14ac:dyDescent="0.35">
      <c r="A2" s="60" t="s">
        <v>43</v>
      </c>
    </row>
    <row r="3" spans="1:73" ht="15" customHeight="1" x14ac:dyDescent="0.2">
      <c r="A3" s="76" t="s">
        <v>54</v>
      </c>
      <c r="B3" s="79" t="s">
        <v>55</v>
      </c>
      <c r="C3" s="17"/>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row>
    <row r="4" spans="1:73" ht="15" customHeight="1" x14ac:dyDescent="0.2">
      <c r="A4"/>
      <c r="B4" s="17" t="s">
        <v>53</v>
      </c>
      <c r="C4" s="17" t="s">
        <v>50</v>
      </c>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row>
    <row r="5" spans="1:73" ht="15" customHeight="1" x14ac:dyDescent="0.2">
      <c r="A5" s="76" t="s">
        <v>56</v>
      </c>
      <c r="B5" s="17"/>
      <c r="C5" s="17"/>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row>
    <row r="6" spans="1:73" ht="15" customHeight="1" x14ac:dyDescent="0.2">
      <c r="A6" s="77" t="s">
        <v>36</v>
      </c>
      <c r="B6" s="22">
        <v>4.5</v>
      </c>
      <c r="C6" s="22">
        <v>4.5</v>
      </c>
      <c r="D6"/>
      <c r="E6"/>
    </row>
    <row r="7" spans="1:73" ht="15" customHeight="1" x14ac:dyDescent="0.2">
      <c r="A7" s="77" t="s">
        <v>14</v>
      </c>
      <c r="B7" s="22">
        <v>4.25</v>
      </c>
      <c r="C7" s="22">
        <v>4.25</v>
      </c>
      <c r="D7"/>
      <c r="E7"/>
    </row>
    <row r="8" spans="1:73" ht="15" customHeight="1" x14ac:dyDescent="0.2">
      <c r="A8" s="77" t="s">
        <v>12</v>
      </c>
      <c r="B8" s="22">
        <v>3.625</v>
      </c>
      <c r="C8" s="22">
        <v>3.625</v>
      </c>
      <c r="D8"/>
      <c r="E8"/>
    </row>
    <row r="9" spans="1:73" ht="15" customHeight="1" x14ac:dyDescent="0.2">
      <c r="A9" s="77" t="s">
        <v>37</v>
      </c>
      <c r="B9" s="22">
        <v>3.3333333333333335</v>
      </c>
      <c r="C9" s="22">
        <v>3.3333333333333335</v>
      </c>
      <c r="D9"/>
      <c r="E9"/>
    </row>
    <row r="10" spans="1:73" ht="15" customHeight="1" x14ac:dyDescent="0.2">
      <c r="A10" s="77" t="s">
        <v>13</v>
      </c>
      <c r="B10" s="22">
        <v>3.0833333333333335</v>
      </c>
      <c r="C10" s="22">
        <v>3.0833333333333335</v>
      </c>
      <c r="D10"/>
      <c r="E10"/>
    </row>
    <row r="11" spans="1:73" ht="15" customHeight="1" x14ac:dyDescent="0.2">
      <c r="A11" s="77" t="s">
        <v>11</v>
      </c>
      <c r="B11" s="22">
        <v>3.6666666666666665</v>
      </c>
      <c r="C11" s="22">
        <v>3.6666666666666665</v>
      </c>
      <c r="D11"/>
      <c r="E11"/>
    </row>
    <row r="12" spans="1:73" ht="15" customHeight="1" x14ac:dyDescent="0.2">
      <c r="A12" s="77" t="s">
        <v>15</v>
      </c>
      <c r="B12" s="22">
        <v>4</v>
      </c>
      <c r="C12" s="22">
        <v>4</v>
      </c>
      <c r="D12"/>
      <c r="E12"/>
    </row>
    <row r="13" spans="1:73" ht="15" customHeight="1" x14ac:dyDescent="0.2">
      <c r="A13" s="77" t="s">
        <v>10</v>
      </c>
      <c r="B13" s="22">
        <v>2.75</v>
      </c>
      <c r="C13" s="22">
        <v>2.75</v>
      </c>
      <c r="D13"/>
      <c r="E13"/>
    </row>
    <row r="14" spans="1:73" ht="15" customHeight="1" x14ac:dyDescent="0.2">
      <c r="A14" s="77" t="s">
        <v>16</v>
      </c>
      <c r="B14" s="22">
        <v>2.875</v>
      </c>
      <c r="C14" s="22">
        <v>2.875</v>
      </c>
      <c r="D14"/>
      <c r="E14"/>
    </row>
    <row r="15" spans="1:73" ht="15" customHeight="1" x14ac:dyDescent="0.2">
      <c r="A15" s="77" t="s">
        <v>50</v>
      </c>
      <c r="B15" s="22">
        <v>3.4558823529411766</v>
      </c>
      <c r="C15" s="22">
        <v>3.4558823529411766</v>
      </c>
      <c r="D15"/>
      <c r="E15"/>
    </row>
    <row r="16" spans="1:73" ht="15" customHeight="1" x14ac:dyDescent="0.2">
      <c r="A16"/>
      <c r="B16"/>
      <c r="C16"/>
    </row>
    <row r="17" spans="1:3" ht="15" customHeight="1" x14ac:dyDescent="0.2">
      <c r="A17"/>
      <c r="B17"/>
      <c r="C17"/>
    </row>
    <row r="18" spans="1:3" ht="15" customHeight="1" x14ac:dyDescent="0.2">
      <c r="A18"/>
      <c r="B18"/>
      <c r="C18"/>
    </row>
    <row r="19" spans="1:3" ht="15" customHeight="1" x14ac:dyDescent="0.2">
      <c r="A19"/>
      <c r="B19"/>
      <c r="C19"/>
    </row>
    <row r="20" spans="1:3" ht="15" customHeight="1" x14ac:dyDescent="0.2">
      <c r="A20"/>
      <c r="B20"/>
      <c r="C20"/>
    </row>
    <row r="21" spans="1:3" ht="15" customHeight="1" x14ac:dyDescent="0.2"/>
    <row r="22" spans="1:3" ht="15" customHeight="1" x14ac:dyDescent="0.2"/>
    <row r="23" spans="1:3" ht="15" customHeight="1" x14ac:dyDescent="0.2"/>
    <row r="24" spans="1:3" ht="15" customHeight="1" x14ac:dyDescent="0.2"/>
    <row r="25" spans="1:3" ht="15" customHeight="1" x14ac:dyDescent="0.2"/>
    <row r="26" spans="1:3" ht="15" customHeight="1" x14ac:dyDescent="0.2"/>
    <row r="27" spans="1:3" ht="15" customHeight="1" x14ac:dyDescent="0.2"/>
    <row r="28" spans="1:3" ht="15" customHeight="1" x14ac:dyDescent="0.2"/>
    <row r="29" spans="1:3" ht="15" customHeight="1" x14ac:dyDescent="0.2"/>
    <row r="30" spans="1:3" ht="15" customHeight="1" x14ac:dyDescent="0.2"/>
    <row r="31" spans="1:3" ht="15" customHeight="1" x14ac:dyDescent="0.2"/>
    <row r="32" spans="1:3"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sheetData>
  <dataValidations count="1">
    <dataValidation allowBlank="1" error="pavI8MeUFtEyxX2I4tkyd60bf73f-95d2-44f5-93b3-73f0b4eff99b" sqref="A1:A2 A21:A65" xr:uid="{00000000-0002-0000-0300-000000000000}"/>
  </dataValidation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A4" sqref="A4"/>
    </sheetView>
  </sheetViews>
  <sheetFormatPr defaultRowHeight="14.25" x14ac:dyDescent="0.2"/>
  <cols>
    <col min="1" max="1" width="10.875" style="18" customWidth="1"/>
    <col min="2" max="6" width="14" style="18" customWidth="1"/>
    <col min="7" max="16384" width="9" style="18"/>
  </cols>
  <sheetData>
    <row r="1" spans="1:6" ht="72" customHeight="1" x14ac:dyDescent="0.2">
      <c r="B1" s="73"/>
      <c r="C1" s="73"/>
      <c r="D1" s="73"/>
      <c r="E1" s="73"/>
      <c r="F1" s="73"/>
    </row>
    <row r="2" spans="1:6" ht="24.75" thickBot="1" x14ac:dyDescent="0.4">
      <c r="A2" s="25" t="s">
        <v>17</v>
      </c>
      <c r="B2" s="20"/>
      <c r="C2" s="20"/>
      <c r="D2" s="20"/>
      <c r="E2" s="20"/>
      <c r="F2" s="20"/>
    </row>
    <row r="3" spans="1:6" ht="15" thickTop="1" x14ac:dyDescent="0.2">
      <c r="A3" s="30" t="s">
        <v>8</v>
      </c>
      <c r="B3" s="21">
        <v>0</v>
      </c>
      <c r="C3" s="21">
        <v>6</v>
      </c>
      <c r="D3" s="21">
        <v>11</v>
      </c>
      <c r="E3" s="21">
        <v>16</v>
      </c>
      <c r="F3" s="21">
        <v>21</v>
      </c>
    </row>
    <row r="4" spans="1:6" x14ac:dyDescent="0.2">
      <c r="A4" s="31" t="s">
        <v>9</v>
      </c>
      <c r="B4" s="32" t="s">
        <v>19</v>
      </c>
      <c r="C4" s="32" t="s">
        <v>18</v>
      </c>
      <c r="D4" s="32" t="s">
        <v>20</v>
      </c>
      <c r="E4" s="32" t="s">
        <v>21</v>
      </c>
      <c r="F4" s="32" t="s">
        <v>22</v>
      </c>
    </row>
    <row r="5" spans="1:6" x14ac:dyDescent="0.2">
      <c r="A5" s="31"/>
      <c r="B5" s="32"/>
      <c r="C5" s="32"/>
      <c r="D5" s="32"/>
      <c r="E5" s="32"/>
      <c r="F5" s="32"/>
    </row>
    <row r="6" spans="1:6" ht="24" x14ac:dyDescent="0.35">
      <c r="A6" s="74" t="s">
        <v>23</v>
      </c>
      <c r="B6" s="74"/>
      <c r="C6" s="74"/>
      <c r="D6" s="74"/>
      <c r="E6" s="74"/>
    </row>
    <row r="7" spans="1:6" s="57" customFormat="1" ht="15" customHeight="1" x14ac:dyDescent="0.2">
      <c r="A7" s="29">
        <v>5</v>
      </c>
      <c r="B7" s="55" t="s">
        <v>25</v>
      </c>
    </row>
    <row r="8" spans="1:6" s="57" customFormat="1" ht="15" customHeight="1" x14ac:dyDescent="0.2">
      <c r="A8" s="29">
        <v>4</v>
      </c>
      <c r="B8" s="55" t="s">
        <v>26</v>
      </c>
    </row>
    <row r="9" spans="1:6" s="57" customFormat="1" ht="15" customHeight="1" x14ac:dyDescent="0.35">
      <c r="A9" s="29">
        <v>3</v>
      </c>
      <c r="B9" s="55" t="s">
        <v>27</v>
      </c>
      <c r="F9" s="56"/>
    </row>
    <row r="10" spans="1:6" s="57" customFormat="1" ht="15" customHeight="1" x14ac:dyDescent="0.35">
      <c r="A10" s="29">
        <v>2</v>
      </c>
      <c r="B10" s="55" t="s">
        <v>28</v>
      </c>
      <c r="F10" s="56"/>
    </row>
    <row r="11" spans="1:6" s="57" customFormat="1" ht="15" customHeight="1" x14ac:dyDescent="0.2">
      <c r="A11" s="29">
        <v>1</v>
      </c>
      <c r="B11" s="55" t="s">
        <v>29</v>
      </c>
    </row>
    <row r="13" spans="1:6" ht="24" x14ac:dyDescent="0.35">
      <c r="A13" s="75" t="s">
        <v>24</v>
      </c>
      <c r="B13" s="75"/>
      <c r="C13" s="75"/>
      <c r="D13" s="75"/>
      <c r="E13" s="75"/>
    </row>
    <row r="14" spans="1:6" ht="15" thickBot="1" x14ac:dyDescent="0.25">
      <c r="A14" s="26" t="s">
        <v>30</v>
      </c>
      <c r="B14" s="26"/>
      <c r="C14" s="26"/>
      <c r="D14" s="26"/>
      <c r="E14" s="26"/>
    </row>
    <row r="15" spans="1:6" ht="15" customHeight="1" x14ac:dyDescent="0.2">
      <c r="A15" s="29" t="s">
        <v>45</v>
      </c>
      <c r="B15" s="71" t="s">
        <v>33</v>
      </c>
      <c r="C15" s="71"/>
      <c r="D15" s="71"/>
      <c r="E15" s="27"/>
    </row>
    <row r="16" spans="1:6" ht="15" customHeight="1" x14ac:dyDescent="0.2">
      <c r="A16" s="29" t="s">
        <v>46</v>
      </c>
      <c r="B16" s="72" t="s">
        <v>31</v>
      </c>
      <c r="C16" s="72"/>
      <c r="D16" s="72"/>
    </row>
    <row r="17" spans="1:4" ht="15" customHeight="1" x14ac:dyDescent="0.2">
      <c r="A17" s="29" t="s">
        <v>47</v>
      </c>
      <c r="B17" s="72" t="s">
        <v>32</v>
      </c>
      <c r="C17" s="72"/>
      <c r="D17" s="72"/>
    </row>
    <row r="18" spans="1:4" ht="15" customHeight="1" x14ac:dyDescent="0.2">
      <c r="A18" s="29" t="s">
        <v>48</v>
      </c>
      <c r="B18" s="72" t="s">
        <v>34</v>
      </c>
      <c r="C18" s="72"/>
      <c r="D18" s="72"/>
    </row>
    <row r="21" spans="1:4" x14ac:dyDescent="0.2">
      <c r="A21" s="28"/>
    </row>
  </sheetData>
  <mergeCells count="7">
    <mergeCell ref="B15:D15"/>
    <mergeCell ref="B16:D16"/>
    <mergeCell ref="B17:D17"/>
    <mergeCell ref="B18:D18"/>
    <mergeCell ref="B1:F1"/>
    <mergeCell ref="A6:E6"/>
    <mergeCell ref="A13:E13"/>
  </mergeCells>
  <dataValidations count="1">
    <dataValidation allowBlank="1" error="pavI8MeUFtEyxX2I4tkyd60bf73f-95d2-44f5-93b3-73f0b4eff99b" sqref="A1:F21" xr:uid="{00000000-0002-0000-0400-000000000000}"/>
  </dataValidation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{d60bf73f-95d2-44f5-93b3-73f0b4eff99b}</UserID>
  <AssignmentID>{d60bf73f-95d2-44f5-93b3-73f0b4eff99b}</AssignmentID>
</GradingEngineProps>
</file>

<file path=customXml/itemProps1.xml><?xml version="1.0" encoding="utf-8"?>
<ds:datastoreItem xmlns:ds="http://schemas.openxmlformats.org/officeDocument/2006/customXml" ds:itemID="{4D1D2AFE-2A0E-4F2A-831A-5FABDF593D5C}">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Customer Call Log</vt:lpstr>
      <vt:lpstr>Call Type by Rep</vt:lpstr>
      <vt:lpstr>Scores by Date</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Romain Roux</cp:lastModifiedBy>
  <dcterms:created xsi:type="dcterms:W3CDTF">2019-03-26T20:35:46Z</dcterms:created>
  <dcterms:modified xsi:type="dcterms:W3CDTF">2022-04-26T20:04:47Z</dcterms:modified>
</cp:coreProperties>
</file>