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kellerbee\Documents\SAM Development\SAM Projects\SAM 2019 Projects\Excel\New Perspectives\NP_EOM5-1\"/>
    </mc:Choice>
  </mc:AlternateContent>
  <xr:revisionPtr revIDLastSave="0" documentId="13_ncr:1_{2FF4EC5E-8566-40C2-BB1F-142296FA19F1}" xr6:coauthVersionLast="45" xr6:coauthVersionMax="45" xr10:uidLastSave="{00000000-0000-0000-0000-000000000000}"/>
  <bookViews>
    <workbookView xWindow="1860" yWindow="144" windowWidth="19104" windowHeight="11604" xr2:uid="{00000000-000D-0000-FFFF-FFFF00000000}"/>
  </bookViews>
  <sheets>
    <sheet name="Documentation" sheetId="2" r:id="rId1"/>
    <sheet name="Dashboard" sheetId="1" r:id="rId2"/>
    <sheet name="Charlotte" sheetId="4" r:id="rId3"/>
    <sheet name="Denver" sheetId="5" r:id="rId4"/>
    <sheet name="Milwaukee" sheetId="6" r:id="rId5"/>
    <sheet name="Categories" sheetId="3" r:id="rId6"/>
  </sheets>
  <definedNames>
    <definedName name="RevenueD" localSheetId="3">Denver!$C$6</definedName>
    <definedName name="RevenueM" localSheetId="4">Milwaukee!$C$6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6" l="1"/>
  <c r="F18" i="1" l="1"/>
  <c r="F15" i="1"/>
  <c r="F14" i="1"/>
  <c r="F13" i="1"/>
  <c r="F11" i="1"/>
  <c r="F10" i="1"/>
  <c r="F9" i="1"/>
  <c r="F7" i="1"/>
  <c r="F6" i="1"/>
  <c r="D15" i="6" l="1"/>
  <c r="D14" i="6"/>
  <c r="D13" i="6"/>
  <c r="D11" i="6"/>
  <c r="D10" i="6"/>
  <c r="D9" i="6"/>
  <c r="D7" i="6"/>
  <c r="D15" i="5"/>
  <c r="D14" i="5"/>
  <c r="D13" i="5"/>
  <c r="D11" i="5"/>
  <c r="D10" i="5"/>
  <c r="D9" i="5"/>
  <c r="D7" i="5"/>
  <c r="C18" i="6"/>
  <c r="D18" i="6" s="1"/>
  <c r="C17" i="5"/>
  <c r="D17" i="5" s="1"/>
  <c r="C18" i="5"/>
  <c r="D18" i="5" s="1"/>
  <c r="C17" i="4"/>
  <c r="C18" i="4"/>
  <c r="C19" i="4" l="1"/>
  <c r="C19" i="6"/>
  <c r="D19" i="6" s="1"/>
  <c r="D17" i="6"/>
  <c r="C19" i="5"/>
  <c r="D19" i="5" s="1"/>
  <c r="D17" i="1" l="1"/>
  <c r="D19" i="1" l="1"/>
  <c r="F19" i="1" s="1"/>
  <c r="F17" i="1"/>
</calcChain>
</file>

<file path=xl/sharedStrings.xml><?xml version="1.0" encoding="utf-8"?>
<sst xmlns="http://schemas.openxmlformats.org/spreadsheetml/2006/main" count="137" uniqueCount="63">
  <si>
    <t>Author:</t>
  </si>
  <si>
    <t>Romain Roux</t>
  </si>
  <si>
    <t>Note: Do not edit this sheet. If your name does not appear in cell B6, please download a new copy of the file from the SAM website.</t>
  </si>
  <si>
    <t>Lewellen Group</t>
  </si>
  <si>
    <t>GENERATING REPORTS FROM MULTIPLE WORKBOOKS</t>
  </si>
  <si>
    <t>Profit and Loss Statement</t>
  </si>
  <si>
    <t>Stated in 000s</t>
  </si>
  <si>
    <t>Summary</t>
  </si>
  <si>
    <t>For the year 2022</t>
  </si>
  <si>
    <t>Total 2021</t>
  </si>
  <si>
    <t>Total Budget</t>
  </si>
  <si>
    <t>Total 2022</t>
  </si>
  <si>
    <t>% Change from Budget</t>
  </si>
  <si>
    <t>Links</t>
  </si>
  <si>
    <t>Lewellen website</t>
  </si>
  <si>
    <t>Contact Lewellen</t>
  </si>
  <si>
    <t>Category list</t>
  </si>
  <si>
    <t>Profit and loss statement 2021</t>
  </si>
  <si>
    <t>Cost of sales</t>
  </si>
  <si>
    <t>General and administrative</t>
  </si>
  <si>
    <t>Sales and marketing</t>
  </si>
  <si>
    <t>Other operating</t>
  </si>
  <si>
    <t>Operating Expenses</t>
  </si>
  <si>
    <t>Payroll</t>
  </si>
  <si>
    <t>Salaries</t>
  </si>
  <si>
    <t>Benefits</t>
  </si>
  <si>
    <t>Taxes</t>
  </si>
  <si>
    <t>Category</t>
  </si>
  <si>
    <t>Gross profit</t>
  </si>
  <si>
    <t>Total expenses</t>
  </si>
  <si>
    <t>Net profit</t>
  </si>
  <si>
    <t>Description</t>
  </si>
  <si>
    <t xml:space="preserve">Income from consulting services, including service agreements </t>
  </si>
  <si>
    <t>Revenue</t>
  </si>
  <si>
    <t>Total of all costs used to produce consulting services, including overhead and commissions</t>
  </si>
  <si>
    <t>Amount paid to employees as salary before taxes and withholdings</t>
  </si>
  <si>
    <t>Employee compensation in addition to salary, including Social Security and insurance</t>
  </si>
  <si>
    <t>Payroll taxes paid on salaries</t>
  </si>
  <si>
    <t>Amount spent on sales and marketing efforts, including advertising and promotional materials</t>
  </si>
  <si>
    <t>Operation expenses such as rent and utilities</t>
  </si>
  <si>
    <t>Other operating expenses such as equipment rental and contracted labor</t>
  </si>
  <si>
    <t>Location</t>
  </si>
  <si>
    <t>Manager</t>
  </si>
  <si>
    <t>Charlotte Office</t>
  </si>
  <si>
    <t>Phone</t>
  </si>
  <si>
    <t>Ron Keller</t>
  </si>
  <si>
    <t>225 E. Center St.</t>
  </si>
  <si>
    <t>Charlotte, NC 28214</t>
  </si>
  <si>
    <t>(704) 555-9801</t>
  </si>
  <si>
    <t>Denver Office</t>
  </si>
  <si>
    <t>Pilar Plata</t>
  </si>
  <si>
    <t>1897 W. Clark Ave.</t>
  </si>
  <si>
    <t>(720) 555-1424</t>
  </si>
  <si>
    <t>Denver, CO 80201</t>
  </si>
  <si>
    <t>Milwaukee Office</t>
  </si>
  <si>
    <t>Jum Nguyen</t>
  </si>
  <si>
    <t>344 E. Wisconsin Ave.</t>
  </si>
  <si>
    <t>Milwaukee, WI 53205</t>
  </si>
  <si>
    <t>(414) 555-2166</t>
  </si>
  <si>
    <t>% Sales</t>
  </si>
  <si>
    <t xml:space="preserve">Prepared by </t>
  </si>
  <si>
    <t>Lonnie Holtsman</t>
  </si>
  <si>
    <r>
      <t xml:space="preserve">New Perspectives Excel 2019 </t>
    </r>
    <r>
      <rPr>
        <sz val="10"/>
        <color theme="0"/>
        <rFont val="Century Gothic"/>
        <family val="2"/>
      </rPr>
      <t>| Module 5: End of Module Project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</si>
</sst>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34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 style="thick">
        <color theme="4" tint="0.499984740745262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/>
      <bottom style="thick">
        <color theme="4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5" fillId="0" borderId="0"/>
    <xf numFmtId="0" fontId="9" fillId="4" borderId="0">
      <alignment vertical="top" wrapText="1"/>
    </xf>
    <xf numFmtId="0" fontId="11" fillId="4" borderId="0">
      <alignment vertical="top" wrapText="1"/>
    </xf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70">
    <xf numFmtId="0" fontId="0" fillId="0" borderId="0" xfId="0"/>
    <xf numFmtId="0" fontId="6" fillId="3" borderId="3" xfId="5" applyFont="1" applyFill="1" applyBorder="1" applyAlignment="1">
      <alignment vertical="center"/>
    </xf>
    <xf numFmtId="0" fontId="7" fillId="3" borderId="3" xfId="5" applyFont="1" applyFill="1" applyBorder="1" applyAlignment="1">
      <alignment vertical="center"/>
    </xf>
    <xf numFmtId="0" fontId="8" fillId="3" borderId="4" xfId="5" applyFont="1" applyFill="1" applyBorder="1" applyAlignment="1">
      <alignment horizontal="left"/>
    </xf>
    <xf numFmtId="0" fontId="5" fillId="0" borderId="0" xfId="5"/>
    <xf numFmtId="0" fontId="8" fillId="0" borderId="0" xfId="5" applyFont="1" applyAlignment="1">
      <alignment vertical="center"/>
    </xf>
    <xf numFmtId="0" fontId="8" fillId="4" borderId="5" xfId="5" applyFont="1" applyFill="1" applyBorder="1" applyAlignment="1">
      <alignment horizontal="left"/>
    </xf>
    <xf numFmtId="0" fontId="8" fillId="4" borderId="0" xfId="5" applyFont="1" applyFill="1" applyAlignment="1">
      <alignment horizontal="left"/>
    </xf>
    <xf numFmtId="0" fontId="9" fillId="4" borderId="0" xfId="6" applyAlignment="1">
      <alignment horizontal="left" vertical="top" wrapText="1"/>
    </xf>
    <xf numFmtId="0" fontId="10" fillId="4" borderId="5" xfId="5" applyFont="1" applyFill="1" applyBorder="1" applyAlignment="1">
      <alignment horizontal="left" wrapText="1"/>
    </xf>
    <xf numFmtId="0" fontId="5" fillId="0" borderId="0" xfId="5" applyAlignment="1">
      <alignment wrapText="1"/>
    </xf>
    <xf numFmtId="0" fontId="12" fillId="4" borderId="0" xfId="7" applyFont="1" applyAlignment="1">
      <alignment horizontal="left" vertical="top" wrapText="1"/>
    </xf>
    <xf numFmtId="0" fontId="8" fillId="4" borderId="0" xfId="5" applyFont="1" applyFill="1" applyAlignment="1">
      <alignment horizontal="right"/>
    </xf>
    <xf numFmtId="0" fontId="13" fillId="5" borderId="6" xfId="5" applyFont="1" applyFill="1" applyBorder="1" applyAlignment="1">
      <alignment horizontal="left"/>
    </xf>
    <xf numFmtId="9" fontId="3" fillId="4" borderId="2" xfId="10" applyFont="1" applyFill="1" applyBorder="1"/>
    <xf numFmtId="0" fontId="4" fillId="2" borderId="9" xfId="4" applyBorder="1"/>
    <xf numFmtId="0" fontId="4" fillId="2" borderId="10" xfId="4" applyBorder="1"/>
    <xf numFmtId="0" fontId="0" fillId="4" borderId="11" xfId="0" applyFill="1" applyBorder="1" applyAlignment="1">
      <alignment vertical="center"/>
    </xf>
    <xf numFmtId="0" fontId="0" fillId="4" borderId="12" xfId="0" applyFill="1" applyBorder="1"/>
    <xf numFmtId="0" fontId="0" fillId="4" borderId="12" xfId="0" applyFill="1" applyBorder="1" applyAlignment="1">
      <alignment wrapText="1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wrapText="1"/>
    </xf>
    <xf numFmtId="0" fontId="0" fillId="4" borderId="15" xfId="0" applyFill="1" applyBorder="1"/>
    <xf numFmtId="0" fontId="0" fillId="4" borderId="10" xfId="0" applyFill="1" applyBorder="1"/>
    <xf numFmtId="0" fontId="0" fillId="4" borderId="0" xfId="0" applyFill="1" applyBorder="1"/>
    <xf numFmtId="0" fontId="0" fillId="4" borderId="11" xfId="0" applyFill="1" applyBorder="1"/>
    <xf numFmtId="0" fontId="4" fillId="2" borderId="11" xfId="4" applyBorder="1"/>
    <xf numFmtId="0" fontId="4" fillId="2" borderId="0" xfId="4" applyBorder="1"/>
    <xf numFmtId="0" fontId="4" fillId="2" borderId="0" xfId="4" applyBorder="1" applyAlignment="1">
      <alignment horizontal="center"/>
    </xf>
    <xf numFmtId="164" fontId="0" fillId="4" borderId="0" xfId="9" applyNumberFormat="1" applyFont="1" applyFill="1" applyBorder="1"/>
    <xf numFmtId="9" fontId="0" fillId="4" borderId="0" xfId="10" applyFont="1" applyFill="1" applyBorder="1"/>
    <xf numFmtId="0" fontId="0" fillId="6" borderId="0" xfId="0" applyFill="1" applyBorder="1"/>
    <xf numFmtId="0" fontId="0" fillId="6" borderId="12" xfId="0" applyFill="1" applyBorder="1"/>
    <xf numFmtId="165" fontId="0" fillId="4" borderId="0" xfId="8" applyNumberFormat="1" applyFont="1" applyFill="1" applyBorder="1"/>
    <xf numFmtId="0" fontId="3" fillId="4" borderId="16" xfId="3" applyFill="1" applyBorder="1"/>
    <xf numFmtId="0" fontId="3" fillId="4" borderId="2" xfId="3" applyFill="1" applyBorder="1"/>
    <xf numFmtId="43" fontId="0" fillId="4" borderId="12" xfId="0" applyNumberFormat="1" applyFill="1" applyBorder="1"/>
    <xf numFmtId="0" fontId="0" fillId="6" borderId="11" xfId="0" applyFill="1" applyBorder="1"/>
    <xf numFmtId="165" fontId="0" fillId="6" borderId="0" xfId="8" applyNumberFormat="1" applyFont="1" applyFill="1" applyBorder="1"/>
    <xf numFmtId="9" fontId="0" fillId="6" borderId="0" xfId="10" applyFont="1" applyFill="1" applyBorder="1"/>
    <xf numFmtId="0" fontId="0" fillId="6" borderId="13" xfId="0" applyFill="1" applyBorder="1"/>
    <xf numFmtId="164" fontId="0" fillId="6" borderId="17" xfId="9" applyNumberFormat="1" applyFont="1" applyFill="1" applyBorder="1"/>
    <xf numFmtId="9" fontId="0" fillId="6" borderId="17" xfId="10" applyFont="1" applyFill="1" applyBorder="1"/>
    <xf numFmtId="0" fontId="0" fillId="4" borderId="17" xfId="0" applyFill="1" applyBorder="1"/>
    <xf numFmtId="0" fontId="0" fillId="4" borderId="14" xfId="0" applyFill="1" applyBorder="1"/>
    <xf numFmtId="0" fontId="0" fillId="0" borderId="0" xfId="0" applyFill="1"/>
    <xf numFmtId="44" fontId="0" fillId="4" borderId="0" xfId="0" applyNumberFormat="1" applyFill="1" applyBorder="1"/>
    <xf numFmtId="9" fontId="0" fillId="6" borderId="0" xfId="8" applyNumberFormat="1" applyFont="1" applyFill="1" applyBorder="1"/>
    <xf numFmtId="44" fontId="0" fillId="4" borderId="17" xfId="0" applyNumberFormat="1" applyFill="1" applyBorder="1"/>
    <xf numFmtId="44" fontId="0" fillId="0" borderId="0" xfId="0" applyNumberFormat="1" applyFill="1"/>
    <xf numFmtId="166" fontId="0" fillId="4" borderId="0" xfId="10" applyNumberFormat="1" applyFont="1" applyFill="1" applyBorder="1" applyAlignment="1">
      <alignment horizontal="center"/>
    </xf>
    <xf numFmtId="0" fontId="3" fillId="4" borderId="12" xfId="3" applyFill="1" applyBorder="1" applyAlignment="1">
      <alignment horizontal="center"/>
    </xf>
    <xf numFmtId="0" fontId="3" fillId="4" borderId="2" xfId="3" applyFill="1" applyBorder="1" applyAlignment="1">
      <alignment horizontal="center"/>
    </xf>
    <xf numFmtId="166" fontId="0" fillId="6" borderId="0" xfId="10" applyNumberFormat="1" applyFont="1" applyFill="1" applyBorder="1" applyAlignment="1">
      <alignment horizontal="center"/>
    </xf>
    <xf numFmtId="164" fontId="0" fillId="6" borderId="0" xfId="9" applyNumberFormat="1" applyFont="1" applyFill="1" applyBorder="1"/>
    <xf numFmtId="0" fontId="0" fillId="4" borderId="11" xfId="0" applyFill="1" applyBorder="1" applyAlignment="1">
      <alignment horizontal="right"/>
    </xf>
    <xf numFmtId="0" fontId="17" fillId="4" borderId="0" xfId="11" applyFill="1" applyBorder="1"/>
    <xf numFmtId="0" fontId="0" fillId="4" borderId="13" xfId="0" applyFill="1" applyBorder="1"/>
    <xf numFmtId="0" fontId="14" fillId="4" borderId="0" xfId="5" applyFont="1" applyFill="1" applyAlignment="1">
      <alignment horizontal="center" vertical="center" wrapText="1"/>
    </xf>
    <xf numFmtId="0" fontId="14" fillId="4" borderId="5" xfId="5" applyFont="1" applyFill="1" applyBorder="1" applyAlignment="1">
      <alignment horizontal="center" vertical="center" wrapText="1"/>
    </xf>
    <xf numFmtId="0" fontId="14" fillId="4" borderId="7" xfId="5" applyFont="1" applyFill="1" applyBorder="1" applyAlignment="1">
      <alignment horizontal="center" vertical="center" wrapText="1"/>
    </xf>
    <xf numFmtId="0" fontId="14" fillId="4" borderId="8" xfId="5" applyFont="1" applyFill="1" applyBorder="1" applyAlignment="1">
      <alignment horizontal="center" vertical="center" wrapText="1"/>
    </xf>
    <xf numFmtId="0" fontId="15" fillId="4" borderId="9" xfId="1" applyFont="1" applyFill="1" applyBorder="1"/>
    <xf numFmtId="0" fontId="15" fillId="4" borderId="15" xfId="1" applyFont="1" applyFill="1" applyBorder="1"/>
    <xf numFmtId="0" fontId="2" fillId="0" borderId="18" xfId="2" applyBorder="1"/>
    <xf numFmtId="0" fontId="2" fillId="0" borderId="1" xfId="2" applyBorder="1"/>
    <xf numFmtId="0" fontId="0" fillId="0" borderId="11" xfId="0" applyBorder="1"/>
    <xf numFmtId="0" fontId="0" fillId="0" borderId="0" xfId="0" applyBorder="1"/>
    <xf numFmtId="0" fontId="4" fillId="2" borderId="0" xfId="4" applyBorder="1" applyAlignment="1">
      <alignment horizontal="center"/>
    </xf>
    <xf numFmtId="0" fontId="4" fillId="2" borderId="12" xfId="4" applyBorder="1" applyAlignment="1">
      <alignment horizontal="center"/>
    </xf>
  </cellXfs>
  <cellStyles count="12">
    <cellStyle name="Accent1" xfId="4" builtinId="29"/>
    <cellStyle name="Comma" xfId="8" builtinId="3"/>
    <cellStyle name="Currency" xfId="9" builtinId="4"/>
    <cellStyle name="Heading 1" xfId="2" builtinId="16"/>
    <cellStyle name="Heading 2" xfId="3" builtinId="17"/>
    <cellStyle name="Hyperlink" xfId="11" builtinId="8"/>
    <cellStyle name="Normal" xfId="0" builtinId="0"/>
    <cellStyle name="Normal 2 2" xfId="5" xr:uid="{00000000-0005-0000-0000-000007000000}"/>
    <cellStyle name="Percent" xfId="10" builtinId="5"/>
    <cellStyle name="Student Name" xfId="6" xr:uid="{00000000-0005-0000-0000-000009000000}"/>
    <cellStyle name="Submission" xfId="7" xr:uid="{00000000-0005-0000-0000-00000A000000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8" Type="http://schemas.openxmlformats.org/officeDocument/2006/relationships/styles" Target="styles.xml" />
  <Relationship Id="rId3" Type="http://schemas.openxmlformats.org/officeDocument/2006/relationships/worksheet" Target="worksheets/sheet3.xml" />
  <Relationship Id="rId7" Type="http://schemas.openxmlformats.org/officeDocument/2006/relationships/theme" Target="theme/theme1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calcChain" Target="calcChain.xml" />
  <Relationship Id="rId4" Type="http://schemas.openxmlformats.org/officeDocument/2006/relationships/worksheet" Target="worksheets/sheet4.xml" />
  <Relationship Id="rId9" Type="http://schemas.openxmlformats.org/officeDocument/2006/relationships/sharedStrings" Target="sharedStrings.xml" />
  <Relationship Id="rId11" Type="http://schemas.openxmlformats.org/officeDocument/2006/relationships/customXml" Target="../customXml/item1.xml" />
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4346777</xdr:colOff>
      <xdr:row>0</xdr:row>
      <xdr:rowOff>0</xdr:rowOff>
    </xdr:from>
    <xdr:to>
      <xdr:col>3</xdr:col>
      <xdr:colOff>0</xdr:colOff>
      <xdr:row>1</xdr:row>
      <xdr:rowOff>7640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7D718778-EA72-473A-BEF9-A59A0A558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1137" y="0"/>
          <a:ext cx="1787323" cy="411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0</xdr:rowOff>
    </xdr:from>
    <xdr:to>
      <xdr:col>7</xdr:col>
      <xdr:colOff>1857375</xdr:colOff>
      <xdr:row>4</xdr:row>
      <xdr:rowOff>191574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975" y="0"/>
          <a:ext cx="1838325" cy="11345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19051</xdr:colOff>
      <xdr:row>0</xdr:row>
      <xdr:rowOff>1</xdr:rowOff>
    </xdr:from>
    <xdr:to>
      <xdr:col>5</xdr:col>
      <xdr:colOff>1330896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376" y="1"/>
          <a:ext cx="1311845" cy="8096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0</xdr:rowOff>
    </xdr:from>
    <xdr:to>
      <xdr:col>5</xdr:col>
      <xdr:colOff>1321370</xdr:colOff>
      <xdr:row>3</xdr:row>
      <xdr:rowOff>133349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7850" y="0"/>
          <a:ext cx="1311845" cy="8096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9525</xdr:rowOff>
    </xdr:from>
    <xdr:to>
      <xdr:col>5</xdr:col>
      <xdr:colOff>1311845</xdr:colOff>
      <xdr:row>3</xdr:row>
      <xdr:rowOff>142874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325" y="9525"/>
          <a:ext cx="1311845" cy="80962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lonnieholtzman@example.ne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zoomScaleNormal="100" workbookViewId="0">
      <selection activeCell="E1" sqref="E1"/>
    </sheetView>
  </sheetViews>
  <sheetFormatPr defaultColWidth="11.44140625" defaultRowHeight="13.2" x14ac:dyDescent="0.25"/>
  <cols>
    <col min="1" max="1" width="8.6640625" style="4" customWidth="1"/>
    <col min="2" max="2" width="85.6640625" style="4" customWidth="1"/>
    <col min="3" max="3" width="3.6640625" style="4" customWidth="1"/>
    <col min="4" max="16384" width="11.44140625" style="4"/>
  </cols>
  <sheetData>
    <row r="1" spans="1:3" ht="32.25" customHeight="1" x14ac:dyDescent="0.25">
      <c r="A1" s="1"/>
      <c r="B1" s="2" t="s">
        <v>62</v>
      </c>
      <c r="C1" s="3"/>
    </row>
    <row r="2" spans="1:3" ht="5.0999999999999996" customHeight="1" x14ac:dyDescent="0.25">
      <c r="A2" s="5"/>
      <c r="C2" s="6"/>
    </row>
    <row r="3" spans="1:3" s="10" customFormat="1" ht="34.5" customHeight="1" x14ac:dyDescent="0.25">
      <c r="A3" s="7"/>
      <c r="B3" s="8" t="s">
        <v>3</v>
      </c>
      <c r="C3" s="9"/>
    </row>
    <row r="4" spans="1:3" ht="13.8" x14ac:dyDescent="0.25">
      <c r="A4" s="7"/>
      <c r="B4" s="11" t="s">
        <v>4</v>
      </c>
      <c r="C4" s="6"/>
    </row>
    <row r="5" spans="1:3" ht="15.75" customHeight="1" x14ac:dyDescent="0.25">
      <c r="A5" s="7"/>
      <c r="B5" s="7"/>
      <c r="C5" s="6"/>
    </row>
    <row r="6" spans="1:3" x14ac:dyDescent="0.25">
      <c r="A6" s="12" t="s">
        <v>0</v>
      </c>
      <c r="B6" s="13" t="s">
        <v>1</v>
      </c>
      <c r="C6" s="6"/>
    </row>
    <row r="7" spans="1:3" x14ac:dyDescent="0.25">
      <c r="A7" s="7"/>
      <c r="B7" s="7"/>
      <c r="C7" s="6"/>
    </row>
    <row r="8" spans="1:3" x14ac:dyDescent="0.25">
      <c r="A8" s="58" t="s">
        <v>2</v>
      </c>
      <c r="B8" s="58"/>
      <c r="C8" s="59"/>
    </row>
    <row r="9" spans="1:3" x14ac:dyDescent="0.25">
      <c r="A9" s="58"/>
      <c r="B9" s="58"/>
      <c r="C9" s="59"/>
    </row>
    <row r="10" spans="1:3" ht="13.8" thickBot="1" x14ac:dyDescent="0.3">
      <c r="A10" s="60"/>
      <c r="B10" s="60"/>
      <c r="C10" s="61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error="pavI8MeUFtEyxX2I4tky592c54b2-590e-453d-925a-51ae97fdc5ac" showErrorMessage="0" showInputMessage="0" allowBlank="1" sqref="A1:C2 A3:C3 A4:C11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9"/>
  <sheetViews>
    <sheetView workbookViewId="0">
      <selection activeCell="J1" sqref="J1"/>
    </sheetView>
  </sheetViews>
  <sheetFormatPr defaultRowHeight="14.4" x14ac:dyDescent="0.3"/>
  <cols>
    <col min="1" max="1" width="2.88671875" customWidth="1"/>
    <col min="2" max="2" width="25.5546875" bestFit="1" customWidth="1"/>
    <col min="3" max="3" width="9.88671875" bestFit="1" customWidth="1"/>
    <col min="4" max="4" width="12.109375" bestFit="1" customWidth="1"/>
    <col min="5" max="5" width="9.88671875" bestFit="1" customWidth="1"/>
    <col min="6" max="6" width="21.44140625" bestFit="1" customWidth="1"/>
    <col min="7" max="7" width="3" customWidth="1"/>
    <col min="8" max="8" width="28.109375" bestFit="1" customWidth="1"/>
  </cols>
  <sheetData>
    <row r="1" spans="2:10" ht="23.4" x14ac:dyDescent="0.45">
      <c r="B1" s="62" t="s">
        <v>5</v>
      </c>
      <c r="C1" s="63"/>
      <c r="D1" s="63"/>
      <c r="E1" s="63"/>
      <c r="F1" s="63"/>
      <c r="G1" s="22"/>
      <c r="H1" s="23"/>
      <c r="I1" s="45"/>
      <c r="J1" s="45"/>
    </row>
    <row r="2" spans="2:10" ht="20.399999999999999" thickBot="1" x14ac:dyDescent="0.45">
      <c r="B2" s="64" t="s">
        <v>8</v>
      </c>
      <c r="C2" s="65"/>
      <c r="D2" s="65"/>
      <c r="E2" s="65"/>
      <c r="F2" s="65"/>
      <c r="G2" s="24"/>
      <c r="H2" s="18"/>
      <c r="I2" s="45"/>
      <c r="J2" s="45"/>
    </row>
    <row r="3" spans="2:10" ht="15" thickTop="1" x14ac:dyDescent="0.3">
      <c r="B3" s="25"/>
      <c r="C3" s="24"/>
      <c r="D3" s="24"/>
      <c r="E3" s="24"/>
      <c r="F3" s="24"/>
      <c r="G3" s="24"/>
      <c r="H3" s="18"/>
      <c r="I3" s="45"/>
      <c r="J3" s="45"/>
    </row>
    <row r="4" spans="2:10" x14ac:dyDescent="0.3">
      <c r="B4" s="25" t="s">
        <v>6</v>
      </c>
      <c r="C4" s="24"/>
      <c r="D4" s="24"/>
      <c r="E4" s="24"/>
      <c r="F4" s="24"/>
      <c r="G4" s="24"/>
      <c r="H4" s="18"/>
      <c r="I4" s="45"/>
      <c r="J4" s="45"/>
    </row>
    <row r="5" spans="2:10" ht="18" customHeight="1" x14ac:dyDescent="0.3">
      <c r="B5" s="26" t="s">
        <v>27</v>
      </c>
      <c r="C5" s="27" t="s">
        <v>9</v>
      </c>
      <c r="D5" s="27" t="s">
        <v>10</v>
      </c>
      <c r="E5" s="27" t="s">
        <v>11</v>
      </c>
      <c r="F5" s="27" t="s">
        <v>12</v>
      </c>
      <c r="G5" s="24"/>
      <c r="H5" s="18"/>
      <c r="I5" s="45"/>
      <c r="J5" s="45"/>
    </row>
    <row r="6" spans="2:10" ht="18" customHeight="1" x14ac:dyDescent="0.35">
      <c r="B6" s="25" t="s">
        <v>33</v>
      </c>
      <c r="C6" s="29"/>
      <c r="D6" s="29">
        <v>583888</v>
      </c>
      <c r="E6" s="29"/>
      <c r="F6" s="50">
        <f>(E6/D6)-1</f>
        <v>-1</v>
      </c>
      <c r="G6" s="24"/>
      <c r="H6" s="51" t="s">
        <v>13</v>
      </c>
      <c r="I6" s="45"/>
      <c r="J6" s="45"/>
    </row>
    <row r="7" spans="2:10" ht="18" customHeight="1" x14ac:dyDescent="0.3">
      <c r="B7" s="25" t="s">
        <v>18</v>
      </c>
      <c r="C7" s="33"/>
      <c r="D7" s="33">
        <v>165135</v>
      </c>
      <c r="E7" s="33"/>
      <c r="F7" s="50">
        <f>(E7/D7)-1</f>
        <v>-1</v>
      </c>
      <c r="G7" s="24"/>
      <c r="H7" s="18" t="s">
        <v>14</v>
      </c>
      <c r="I7" s="45"/>
      <c r="J7" s="45"/>
    </row>
    <row r="8" spans="2:10" ht="18" customHeight="1" thickBot="1" x14ac:dyDescent="0.4">
      <c r="B8" s="34" t="s">
        <v>23</v>
      </c>
      <c r="C8" s="35"/>
      <c r="D8" s="35"/>
      <c r="E8" s="35"/>
      <c r="F8" s="52"/>
      <c r="G8" s="24"/>
      <c r="H8" s="18" t="s">
        <v>15</v>
      </c>
      <c r="I8" s="45"/>
      <c r="J8" s="45"/>
    </row>
    <row r="9" spans="2:10" ht="18" customHeight="1" thickTop="1" x14ac:dyDescent="0.3">
      <c r="B9" s="25" t="s">
        <v>24</v>
      </c>
      <c r="C9" s="33"/>
      <c r="D9" s="33">
        <v>143500</v>
      </c>
      <c r="E9" s="33"/>
      <c r="F9" s="50">
        <f t="shared" ref="F9:F11" si="0">(E9/D9)-1</f>
        <v>-1</v>
      </c>
      <c r="G9" s="24"/>
      <c r="H9" s="18" t="s">
        <v>16</v>
      </c>
      <c r="I9" s="45"/>
      <c r="J9" s="45"/>
    </row>
    <row r="10" spans="2:10" ht="18" customHeight="1" x14ac:dyDescent="0.3">
      <c r="B10" s="25" t="s">
        <v>25</v>
      </c>
      <c r="C10" s="33"/>
      <c r="D10" s="33">
        <v>72526</v>
      </c>
      <c r="E10" s="33"/>
      <c r="F10" s="50">
        <f t="shared" si="0"/>
        <v>-1</v>
      </c>
      <c r="G10" s="24"/>
      <c r="H10" s="18" t="s">
        <v>17</v>
      </c>
      <c r="I10" s="45"/>
      <c r="J10" s="45"/>
    </row>
    <row r="11" spans="2:10" ht="18" customHeight="1" x14ac:dyDescent="0.3">
      <c r="B11" s="25" t="s">
        <v>26</v>
      </c>
      <c r="C11" s="33"/>
      <c r="D11" s="33">
        <v>38635</v>
      </c>
      <c r="E11" s="33"/>
      <c r="F11" s="50">
        <f t="shared" si="0"/>
        <v>-1</v>
      </c>
      <c r="G11" s="24"/>
      <c r="H11" s="18"/>
      <c r="I11" s="45"/>
      <c r="J11" s="45"/>
    </row>
    <row r="12" spans="2:10" ht="18" customHeight="1" thickBot="1" x14ac:dyDescent="0.4">
      <c r="B12" s="34" t="s">
        <v>22</v>
      </c>
      <c r="C12" s="35"/>
      <c r="D12" s="35"/>
      <c r="E12" s="35"/>
      <c r="F12" s="35"/>
      <c r="G12" s="24"/>
      <c r="H12" s="18"/>
      <c r="I12" s="45"/>
      <c r="J12" s="45"/>
    </row>
    <row r="13" spans="2:10" ht="18" customHeight="1" thickTop="1" x14ac:dyDescent="0.3">
      <c r="B13" s="25" t="s">
        <v>20</v>
      </c>
      <c r="C13" s="33"/>
      <c r="D13" s="33">
        <v>50250</v>
      </c>
      <c r="E13" s="33"/>
      <c r="F13" s="50">
        <f t="shared" ref="F13:F15" si="1">(E13/D13)-1</f>
        <v>-1</v>
      </c>
      <c r="G13" s="24"/>
      <c r="H13" s="18"/>
      <c r="I13" s="45"/>
      <c r="J13" s="45"/>
    </row>
    <row r="14" spans="2:10" ht="18" customHeight="1" x14ac:dyDescent="0.3">
      <c r="B14" s="25" t="s">
        <v>19</v>
      </c>
      <c r="C14" s="33"/>
      <c r="D14" s="33">
        <v>65655</v>
      </c>
      <c r="E14" s="33"/>
      <c r="F14" s="50">
        <f t="shared" si="1"/>
        <v>-1</v>
      </c>
      <c r="G14" s="24"/>
      <c r="H14" s="18"/>
      <c r="I14" s="45"/>
      <c r="J14" s="45"/>
    </row>
    <row r="15" spans="2:10" ht="18" customHeight="1" x14ac:dyDescent="0.3">
      <c r="B15" s="25" t="s">
        <v>21</v>
      </c>
      <c r="C15" s="33"/>
      <c r="D15" s="33">
        <v>41750</v>
      </c>
      <c r="E15" s="33"/>
      <c r="F15" s="50">
        <f t="shared" si="1"/>
        <v>-1</v>
      </c>
      <c r="G15" s="24"/>
      <c r="H15" s="18"/>
      <c r="I15" s="45"/>
      <c r="J15" s="45"/>
    </row>
    <row r="16" spans="2:10" ht="18" customHeight="1" thickBot="1" x14ac:dyDescent="0.4">
      <c r="B16" s="34" t="s">
        <v>7</v>
      </c>
      <c r="C16" s="35"/>
      <c r="D16" s="35"/>
      <c r="E16" s="35"/>
      <c r="F16" s="35"/>
      <c r="G16" s="24"/>
      <c r="H16" s="18"/>
      <c r="I16" s="45"/>
      <c r="J16" s="45"/>
    </row>
    <row r="17" spans="2:10" ht="18" customHeight="1" thickTop="1" x14ac:dyDescent="0.3">
      <c r="B17" s="37" t="s">
        <v>28</v>
      </c>
      <c r="C17" s="38"/>
      <c r="D17" s="38">
        <f>D6-D7</f>
        <v>418753</v>
      </c>
      <c r="E17" s="38"/>
      <c r="F17" s="53">
        <f t="shared" ref="F17:F19" si="2">(E17/D17)-1</f>
        <v>-1</v>
      </c>
      <c r="G17" s="24"/>
      <c r="H17" s="18"/>
      <c r="I17" s="45"/>
      <c r="J17" s="45"/>
    </row>
    <row r="18" spans="2:10" ht="18" customHeight="1" x14ac:dyDescent="0.3">
      <c r="B18" s="37" t="s">
        <v>29</v>
      </c>
      <c r="C18" s="38"/>
      <c r="D18" s="38"/>
      <c r="E18" s="38"/>
      <c r="F18" s="53" t="e">
        <f t="shared" si="2"/>
        <v>#DIV/0!</v>
      </c>
      <c r="G18" s="24"/>
      <c r="H18" s="18"/>
      <c r="I18" s="45"/>
      <c r="J18" s="45"/>
    </row>
    <row r="19" spans="2:10" ht="18" customHeight="1" x14ac:dyDescent="0.3">
      <c r="B19" s="37" t="s">
        <v>30</v>
      </c>
      <c r="C19" s="54"/>
      <c r="D19" s="54">
        <f>D17-D18</f>
        <v>418753</v>
      </c>
      <c r="E19" s="54"/>
      <c r="F19" s="53">
        <f t="shared" si="2"/>
        <v>-1</v>
      </c>
      <c r="G19" s="24"/>
      <c r="H19" s="18"/>
      <c r="I19" s="45"/>
      <c r="J19" s="45"/>
    </row>
    <row r="20" spans="2:10" x14ac:dyDescent="0.3">
      <c r="B20" s="25"/>
      <c r="C20" s="24"/>
      <c r="D20" s="24"/>
      <c r="E20" s="24"/>
      <c r="F20" s="24"/>
      <c r="G20" s="24"/>
      <c r="H20" s="18"/>
      <c r="I20" s="45"/>
      <c r="J20" s="45"/>
    </row>
    <row r="21" spans="2:10" x14ac:dyDescent="0.3">
      <c r="B21" s="55" t="s">
        <v>60</v>
      </c>
      <c r="C21" s="56" t="s">
        <v>61</v>
      </c>
      <c r="D21" s="24"/>
      <c r="E21" s="24"/>
      <c r="F21" s="24"/>
      <c r="G21" s="24"/>
      <c r="H21" s="18"/>
      <c r="I21" s="45"/>
      <c r="J21" s="45"/>
    </row>
    <row r="22" spans="2:10" x14ac:dyDescent="0.3">
      <c r="B22" s="57"/>
      <c r="C22" s="43"/>
      <c r="D22" s="43"/>
      <c r="E22" s="43"/>
      <c r="F22" s="43"/>
      <c r="G22" s="43"/>
      <c r="H22" s="44"/>
      <c r="I22" s="45"/>
      <c r="J22" s="45"/>
    </row>
    <row r="23" spans="2:10" x14ac:dyDescent="0.3">
      <c r="B23" s="45"/>
      <c r="C23" s="45"/>
      <c r="D23" s="45"/>
      <c r="E23" s="45"/>
      <c r="F23" s="45"/>
      <c r="G23" s="45"/>
      <c r="H23" s="45"/>
      <c r="I23" s="45"/>
      <c r="J23" s="45"/>
    </row>
    <row r="24" spans="2:10" x14ac:dyDescent="0.3">
      <c r="B24" s="45"/>
      <c r="C24" s="45"/>
      <c r="D24" s="45"/>
      <c r="E24" s="45"/>
      <c r="F24" s="45"/>
      <c r="G24" s="45"/>
      <c r="H24" s="45"/>
      <c r="I24" s="45"/>
      <c r="J24" s="45"/>
    </row>
    <row r="25" spans="2:10" x14ac:dyDescent="0.3">
      <c r="B25" s="45"/>
      <c r="C25" s="45"/>
      <c r="D25" s="45"/>
      <c r="E25" s="45"/>
      <c r="F25" s="45"/>
      <c r="G25" s="45"/>
      <c r="H25" s="45"/>
      <c r="I25" s="45"/>
      <c r="J25" s="45"/>
    </row>
    <row r="26" spans="2:10" x14ac:dyDescent="0.3">
      <c r="B26" s="45"/>
      <c r="C26" s="45"/>
      <c r="D26" s="45"/>
      <c r="E26" s="45"/>
      <c r="F26" s="45"/>
      <c r="G26" s="45"/>
      <c r="H26" s="45"/>
      <c r="I26" s="45"/>
      <c r="J26" s="45"/>
    </row>
    <row r="27" spans="2:10" x14ac:dyDescent="0.3">
      <c r="B27" s="45"/>
      <c r="C27" s="45"/>
      <c r="D27" s="45"/>
      <c r="E27" s="45"/>
      <c r="F27" s="45"/>
      <c r="G27" s="45"/>
      <c r="H27" s="45"/>
      <c r="I27" s="45"/>
      <c r="J27" s="45"/>
    </row>
    <row r="28" spans="2:10" x14ac:dyDescent="0.3">
      <c r="B28" s="45"/>
      <c r="C28" s="45"/>
      <c r="D28" s="45"/>
      <c r="E28" s="45"/>
      <c r="F28" s="45"/>
      <c r="G28" s="45"/>
      <c r="H28" s="45"/>
      <c r="I28" s="45"/>
      <c r="J28" s="45"/>
    </row>
    <row r="29" spans="2:10" x14ac:dyDescent="0.3">
      <c r="B29" s="45"/>
      <c r="C29" s="45"/>
      <c r="D29" s="45"/>
      <c r="E29" s="45"/>
      <c r="F29" s="45"/>
      <c r="G29" s="45"/>
      <c r="H29" s="45"/>
      <c r="I29" s="45"/>
      <c r="J29" s="45"/>
    </row>
  </sheetData>
  <mergeCells count="2">
    <mergeCell ref="B1:F1"/>
    <mergeCell ref="B2:F2"/>
  </mergeCells>
  <dataValidations count="1">
    <dataValidation error="pavI8MeUFtEyxX2I4tky592c54b2-590e-453d-925a-51ae97fdc5ac" showErrorMessage="0" showInputMessage="0" allowBlank="1" sqref="A1:J29"/>
  </dataValidations>
  <hyperlinks>
    <hyperlink ref="C2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29"/>
  <sheetViews>
    <sheetView workbookViewId="0">
      <selection activeCell="I1" sqref="I1"/>
    </sheetView>
  </sheetViews>
  <sheetFormatPr defaultRowHeight="14.4" x14ac:dyDescent="0.3"/>
  <cols>
    <col min="1" max="1" width="2.88671875" customWidth="1"/>
    <col min="2" max="2" width="25.5546875" bestFit="1" customWidth="1"/>
    <col min="3" max="3" width="9.88671875" bestFit="1" customWidth="1"/>
    <col min="4" max="4" width="12.109375" bestFit="1" customWidth="1"/>
    <col min="5" max="5" width="3" customWidth="1"/>
    <col min="6" max="6" width="20" customWidth="1"/>
    <col min="7" max="7" width="18.5546875" bestFit="1" customWidth="1"/>
  </cols>
  <sheetData>
    <row r="1" spans="2:8" ht="23.4" x14ac:dyDescent="0.45">
      <c r="B1" s="62" t="s">
        <v>5</v>
      </c>
      <c r="C1" s="63"/>
      <c r="D1" s="63"/>
      <c r="E1" s="22"/>
      <c r="F1" s="22"/>
      <c r="G1" s="23"/>
      <c r="H1" s="45"/>
    </row>
    <row r="2" spans="2:8" x14ac:dyDescent="0.3">
      <c r="B2" s="66" t="s">
        <v>8</v>
      </c>
      <c r="C2" s="67"/>
      <c r="D2" s="67"/>
      <c r="E2" s="24"/>
      <c r="F2" s="24"/>
      <c r="G2" s="18"/>
      <c r="H2" s="45"/>
    </row>
    <row r="3" spans="2:8" x14ac:dyDescent="0.3">
      <c r="B3" s="25"/>
      <c r="C3" s="24"/>
      <c r="D3" s="24"/>
      <c r="E3" s="24"/>
      <c r="F3" s="24"/>
      <c r="G3" s="18"/>
      <c r="H3" s="45"/>
    </row>
    <row r="4" spans="2:8" x14ac:dyDescent="0.3">
      <c r="B4" s="25" t="s">
        <v>6</v>
      </c>
      <c r="C4" s="24"/>
      <c r="D4" s="24"/>
      <c r="E4" s="24"/>
      <c r="F4" s="24"/>
      <c r="G4" s="18"/>
      <c r="H4" s="45"/>
    </row>
    <row r="5" spans="2:8" ht="18" customHeight="1" x14ac:dyDescent="0.3">
      <c r="B5" s="26" t="s">
        <v>27</v>
      </c>
      <c r="C5" s="27" t="s">
        <v>11</v>
      </c>
      <c r="D5" s="28" t="s">
        <v>59</v>
      </c>
      <c r="E5" s="24"/>
      <c r="F5" s="68" t="s">
        <v>43</v>
      </c>
      <c r="G5" s="69"/>
      <c r="H5" s="45"/>
    </row>
    <row r="6" spans="2:8" ht="18" customHeight="1" x14ac:dyDescent="0.3">
      <c r="B6" s="25" t="s">
        <v>33</v>
      </c>
      <c r="C6" s="29">
        <v>196900</v>
      </c>
      <c r="D6" s="29"/>
      <c r="E6" s="24"/>
      <c r="F6" s="31" t="s">
        <v>42</v>
      </c>
      <c r="G6" s="32" t="s">
        <v>45</v>
      </c>
      <c r="H6" s="45"/>
    </row>
    <row r="7" spans="2:8" ht="18" customHeight="1" x14ac:dyDescent="0.3">
      <c r="B7" s="25" t="s">
        <v>18</v>
      </c>
      <c r="C7" s="33">
        <v>55045</v>
      </c>
      <c r="D7" s="30"/>
      <c r="E7" s="24"/>
      <c r="F7" s="31" t="s">
        <v>41</v>
      </c>
      <c r="G7" s="32" t="s">
        <v>46</v>
      </c>
      <c r="H7" s="45"/>
    </row>
    <row r="8" spans="2:8" ht="18" customHeight="1" thickBot="1" x14ac:dyDescent="0.4">
      <c r="B8" s="34" t="s">
        <v>23</v>
      </c>
      <c r="C8" s="35"/>
      <c r="D8" s="14"/>
      <c r="E8" s="24"/>
      <c r="F8" s="31"/>
      <c r="G8" s="32" t="s">
        <v>47</v>
      </c>
      <c r="H8" s="45"/>
    </row>
    <row r="9" spans="2:8" ht="18" customHeight="1" thickTop="1" x14ac:dyDescent="0.3">
      <c r="B9" s="25" t="s">
        <v>24</v>
      </c>
      <c r="C9" s="33">
        <v>46667</v>
      </c>
      <c r="D9" s="30"/>
      <c r="E9" s="24"/>
      <c r="F9" s="31" t="s">
        <v>44</v>
      </c>
      <c r="G9" s="32" t="s">
        <v>48</v>
      </c>
      <c r="H9" s="45"/>
    </row>
    <row r="10" spans="2:8" ht="18" customHeight="1" x14ac:dyDescent="0.3">
      <c r="B10" s="25" t="s">
        <v>25</v>
      </c>
      <c r="C10" s="33">
        <v>24175</v>
      </c>
      <c r="D10" s="30"/>
      <c r="E10" s="24"/>
      <c r="F10" s="46"/>
      <c r="G10" s="18"/>
      <c r="H10" s="45"/>
    </row>
    <row r="11" spans="2:8" ht="18" customHeight="1" x14ac:dyDescent="0.3">
      <c r="B11" s="25" t="s">
        <v>26</v>
      </c>
      <c r="C11" s="33">
        <v>13030</v>
      </c>
      <c r="D11" s="30"/>
      <c r="E11" s="24"/>
      <c r="F11" s="33"/>
      <c r="G11" s="36"/>
      <c r="H11" s="45"/>
    </row>
    <row r="12" spans="2:8" ht="18" customHeight="1" thickBot="1" x14ac:dyDescent="0.4">
      <c r="B12" s="34" t="s">
        <v>22</v>
      </c>
      <c r="C12" s="35"/>
      <c r="D12" s="35"/>
      <c r="E12" s="24"/>
      <c r="F12" s="33"/>
      <c r="G12" s="36"/>
      <c r="H12" s="45"/>
    </row>
    <row r="13" spans="2:8" ht="18" customHeight="1" thickTop="1" x14ac:dyDescent="0.3">
      <c r="B13" s="25" t="s">
        <v>20</v>
      </c>
      <c r="C13" s="33">
        <v>17950</v>
      </c>
      <c r="D13" s="30"/>
      <c r="E13" s="24"/>
      <c r="F13" s="33"/>
      <c r="G13" s="36"/>
      <c r="H13" s="45"/>
    </row>
    <row r="14" spans="2:8" ht="18" customHeight="1" x14ac:dyDescent="0.3">
      <c r="B14" s="25" t="s">
        <v>19</v>
      </c>
      <c r="C14" s="33">
        <v>22035</v>
      </c>
      <c r="D14" s="30"/>
      <c r="E14" s="24"/>
      <c r="F14" s="33"/>
      <c r="G14" s="36"/>
      <c r="H14" s="45"/>
    </row>
    <row r="15" spans="2:8" ht="18" customHeight="1" x14ac:dyDescent="0.3">
      <c r="B15" s="25" t="s">
        <v>21</v>
      </c>
      <c r="C15" s="33">
        <v>14450</v>
      </c>
      <c r="D15" s="30"/>
      <c r="E15" s="24"/>
      <c r="F15" s="33"/>
      <c r="G15" s="36"/>
      <c r="H15" s="45"/>
    </row>
    <row r="16" spans="2:8" ht="18" customHeight="1" thickBot="1" x14ac:dyDescent="0.4">
      <c r="B16" s="34" t="s">
        <v>7</v>
      </c>
      <c r="C16" s="35"/>
      <c r="D16" s="35"/>
      <c r="E16" s="24"/>
      <c r="F16" s="33"/>
      <c r="G16" s="36"/>
      <c r="H16" s="45"/>
    </row>
    <row r="17" spans="2:8" ht="18" customHeight="1" thickTop="1" x14ac:dyDescent="0.3">
      <c r="B17" s="37" t="s">
        <v>28</v>
      </c>
      <c r="C17" s="38">
        <f>C6-C7</f>
        <v>141855</v>
      </c>
      <c r="D17" s="47"/>
      <c r="E17" s="24"/>
      <c r="F17" s="24"/>
      <c r="G17" s="18"/>
      <c r="H17" s="45"/>
    </row>
    <row r="18" spans="2:8" ht="18" customHeight="1" x14ac:dyDescent="0.3">
      <c r="B18" s="37" t="s">
        <v>29</v>
      </c>
      <c r="C18" s="38">
        <f>SUM(C9:C11)+SUM(C13:C15)</f>
        <v>138307</v>
      </c>
      <c r="D18" s="38"/>
      <c r="E18" s="24"/>
      <c r="F18" s="24"/>
      <c r="G18" s="18"/>
      <c r="H18" s="45"/>
    </row>
    <row r="19" spans="2:8" ht="18" customHeight="1" x14ac:dyDescent="0.3">
      <c r="B19" s="40" t="s">
        <v>30</v>
      </c>
      <c r="C19" s="41">
        <f>C17-C18</f>
        <v>3548</v>
      </c>
      <c r="D19" s="41"/>
      <c r="E19" s="43"/>
      <c r="F19" s="48"/>
      <c r="G19" s="44"/>
      <c r="H19" s="45"/>
    </row>
    <row r="20" spans="2:8" x14ac:dyDescent="0.3">
      <c r="B20" s="45"/>
      <c r="C20" s="45"/>
      <c r="D20" s="45"/>
      <c r="E20" s="45"/>
      <c r="F20" s="49"/>
      <c r="G20" s="45"/>
      <c r="H20" s="45"/>
    </row>
    <row r="21" spans="2:8" x14ac:dyDescent="0.3">
      <c r="B21" s="45"/>
      <c r="C21" s="45"/>
      <c r="D21" s="45"/>
      <c r="E21" s="45"/>
      <c r="F21" s="49"/>
      <c r="G21" s="45"/>
      <c r="H21" s="45"/>
    </row>
    <row r="22" spans="2:8" x14ac:dyDescent="0.3">
      <c r="B22" s="45"/>
      <c r="C22" s="45"/>
      <c r="D22" s="45"/>
      <c r="E22" s="45"/>
      <c r="F22" s="49"/>
      <c r="G22" s="45"/>
      <c r="H22" s="45"/>
    </row>
    <row r="23" spans="2:8" x14ac:dyDescent="0.3">
      <c r="B23" s="45"/>
      <c r="C23" s="45"/>
      <c r="D23" s="45"/>
      <c r="E23" s="45"/>
      <c r="F23" s="49"/>
      <c r="G23" s="45"/>
      <c r="H23" s="45"/>
    </row>
    <row r="24" spans="2:8" x14ac:dyDescent="0.3">
      <c r="B24" s="45"/>
      <c r="C24" s="45"/>
      <c r="D24" s="45"/>
      <c r="E24" s="45"/>
      <c r="F24" s="49"/>
      <c r="G24" s="45"/>
      <c r="H24" s="45"/>
    </row>
    <row r="25" spans="2:8" x14ac:dyDescent="0.3">
      <c r="B25" s="45"/>
      <c r="C25" s="45"/>
      <c r="D25" s="45"/>
      <c r="E25" s="45"/>
      <c r="F25" s="49"/>
      <c r="G25" s="45"/>
      <c r="H25" s="45"/>
    </row>
    <row r="26" spans="2:8" x14ac:dyDescent="0.3">
      <c r="B26" s="45"/>
      <c r="C26" s="45"/>
      <c r="D26" s="45"/>
      <c r="E26" s="45"/>
      <c r="F26" s="49"/>
      <c r="G26" s="45"/>
      <c r="H26" s="45"/>
    </row>
    <row r="27" spans="2:8" x14ac:dyDescent="0.3">
      <c r="B27" s="45"/>
      <c r="C27" s="45"/>
      <c r="D27" s="45"/>
      <c r="E27" s="45"/>
      <c r="F27" s="49"/>
      <c r="G27" s="45"/>
      <c r="H27" s="45"/>
    </row>
    <row r="28" spans="2:8" x14ac:dyDescent="0.3">
      <c r="B28" s="45"/>
      <c r="C28" s="45"/>
      <c r="D28" s="45"/>
      <c r="E28" s="45"/>
      <c r="F28" s="45"/>
      <c r="G28" s="45"/>
      <c r="H28" s="45"/>
    </row>
    <row r="29" spans="2:8" x14ac:dyDescent="0.3">
      <c r="B29" s="45"/>
      <c r="C29" s="45"/>
      <c r="D29" s="45"/>
      <c r="E29" s="45"/>
      <c r="F29" s="45"/>
      <c r="G29" s="45"/>
      <c r="H29" s="45"/>
    </row>
  </sheetData>
  <mergeCells count="3">
    <mergeCell ref="B1:D1"/>
    <mergeCell ref="B2:D2"/>
    <mergeCell ref="F5:G5"/>
  </mergeCells>
  <dataValidations count="1">
    <dataValidation error="pavI8MeUFtEyxX2I4tky592c54b2-590e-453d-925a-51ae97fdc5ac" showErrorMessage="0" showInputMessage="0" allowBlank="1" sqref="A1:H29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9"/>
  <sheetViews>
    <sheetView workbookViewId="0">
      <selection activeCell="I1" sqref="I1"/>
    </sheetView>
  </sheetViews>
  <sheetFormatPr defaultRowHeight="14.4" x14ac:dyDescent="0.3"/>
  <cols>
    <col min="1" max="1" width="2.88671875" customWidth="1"/>
    <col min="2" max="2" width="25.5546875" bestFit="1" customWidth="1"/>
    <col min="3" max="3" width="9.88671875" bestFit="1" customWidth="1"/>
    <col min="4" max="4" width="12.109375" bestFit="1" customWidth="1"/>
    <col min="5" max="5" width="3" customWidth="1"/>
    <col min="6" max="6" width="20" customWidth="1"/>
    <col min="7" max="7" width="18.5546875" bestFit="1" customWidth="1"/>
  </cols>
  <sheetData>
    <row r="1" spans="2:8" ht="23.4" x14ac:dyDescent="0.45">
      <c r="B1" s="62" t="s">
        <v>5</v>
      </c>
      <c r="C1" s="63"/>
      <c r="D1" s="63"/>
      <c r="E1" s="22"/>
      <c r="F1" s="22"/>
      <c r="G1" s="23"/>
      <c r="H1" s="45"/>
    </row>
    <row r="2" spans="2:8" x14ac:dyDescent="0.3">
      <c r="B2" s="66" t="s">
        <v>8</v>
      </c>
      <c r="C2" s="67"/>
      <c r="D2" s="67"/>
      <c r="E2" s="24"/>
      <c r="F2" s="24"/>
      <c r="G2" s="18"/>
      <c r="H2" s="45"/>
    </row>
    <row r="3" spans="2:8" x14ac:dyDescent="0.3">
      <c r="B3" s="25"/>
      <c r="C3" s="24"/>
      <c r="D3" s="24"/>
      <c r="E3" s="24"/>
      <c r="F3" s="24"/>
      <c r="G3" s="18"/>
      <c r="H3" s="45"/>
    </row>
    <row r="4" spans="2:8" x14ac:dyDescent="0.3">
      <c r="B4" s="25" t="s">
        <v>6</v>
      </c>
      <c r="C4" s="24"/>
      <c r="D4" s="24"/>
      <c r="E4" s="24"/>
      <c r="F4" s="24"/>
      <c r="G4" s="18"/>
      <c r="H4" s="45"/>
    </row>
    <row r="5" spans="2:8" ht="18" customHeight="1" x14ac:dyDescent="0.3">
      <c r="B5" s="26" t="s">
        <v>27</v>
      </c>
      <c r="C5" s="27" t="s">
        <v>11</v>
      </c>
      <c r="D5" s="28" t="s">
        <v>59</v>
      </c>
      <c r="E5" s="24"/>
      <c r="F5" s="68" t="s">
        <v>49</v>
      </c>
      <c r="G5" s="69"/>
      <c r="H5" s="45"/>
    </row>
    <row r="6" spans="2:8" ht="18" customHeight="1" x14ac:dyDescent="0.3">
      <c r="B6" s="25" t="s">
        <v>33</v>
      </c>
      <c r="C6" s="29">
        <v>197857</v>
      </c>
      <c r="D6" s="30"/>
      <c r="E6" s="24"/>
      <c r="F6" s="31" t="s">
        <v>42</v>
      </c>
      <c r="G6" s="32" t="s">
        <v>50</v>
      </c>
      <c r="H6" s="45"/>
    </row>
    <row r="7" spans="2:8" ht="18" customHeight="1" x14ac:dyDescent="0.3">
      <c r="B7" s="25" t="s">
        <v>18</v>
      </c>
      <c r="C7" s="33">
        <v>54605</v>
      </c>
      <c r="D7" s="30">
        <f>C7/RevenueD</f>
        <v>0.27598214872357307</v>
      </c>
      <c r="E7" s="24"/>
      <c r="F7" s="31" t="s">
        <v>41</v>
      </c>
      <c r="G7" s="32" t="s">
        <v>51</v>
      </c>
      <c r="H7" s="45"/>
    </row>
    <row r="8" spans="2:8" ht="18" customHeight="1" thickBot="1" x14ac:dyDescent="0.4">
      <c r="B8" s="34" t="s">
        <v>23</v>
      </c>
      <c r="C8" s="35"/>
      <c r="D8" s="35"/>
      <c r="E8" s="24"/>
      <c r="F8" s="31"/>
      <c r="G8" s="32" t="s">
        <v>53</v>
      </c>
      <c r="H8" s="45"/>
    </row>
    <row r="9" spans="2:8" ht="18" customHeight="1" thickTop="1" x14ac:dyDescent="0.3">
      <c r="B9" s="25" t="s">
        <v>24</v>
      </c>
      <c r="C9" s="33">
        <v>47028</v>
      </c>
      <c r="D9" s="30">
        <f>C9/RevenueD</f>
        <v>0.23768681421430629</v>
      </c>
      <c r="E9" s="24"/>
      <c r="F9" s="31" t="s">
        <v>44</v>
      </c>
      <c r="G9" s="32" t="s">
        <v>52</v>
      </c>
      <c r="H9" s="45"/>
    </row>
    <row r="10" spans="2:8" ht="18" customHeight="1" x14ac:dyDescent="0.3">
      <c r="B10" s="25" t="s">
        <v>25</v>
      </c>
      <c r="C10" s="33">
        <v>24775</v>
      </c>
      <c r="D10" s="30">
        <f>C10/RevenueD</f>
        <v>0.1252166969073624</v>
      </c>
      <c r="E10" s="24"/>
      <c r="F10" s="24"/>
      <c r="G10" s="18"/>
      <c r="H10" s="45"/>
    </row>
    <row r="11" spans="2:8" ht="18" customHeight="1" x14ac:dyDescent="0.3">
      <c r="B11" s="25" t="s">
        <v>26</v>
      </c>
      <c r="C11" s="33">
        <v>13050</v>
      </c>
      <c r="D11" s="30">
        <f>C11/RevenueD</f>
        <v>6.595672632254608E-2</v>
      </c>
      <c r="E11" s="24"/>
      <c r="F11" s="24"/>
      <c r="G11" s="18"/>
      <c r="H11" s="45"/>
    </row>
    <row r="12" spans="2:8" ht="18" customHeight="1" thickBot="1" x14ac:dyDescent="0.4">
      <c r="B12" s="34" t="s">
        <v>22</v>
      </c>
      <c r="C12" s="35"/>
      <c r="D12" s="35"/>
      <c r="E12" s="24"/>
      <c r="F12" s="24"/>
      <c r="G12" s="18"/>
      <c r="H12" s="45"/>
    </row>
    <row r="13" spans="2:8" ht="18" customHeight="1" thickTop="1" x14ac:dyDescent="0.3">
      <c r="B13" s="25" t="s">
        <v>20</v>
      </c>
      <c r="C13" s="33">
        <v>18455</v>
      </c>
      <c r="D13" s="30">
        <f>C13/RevenueD</f>
        <v>9.3274435577209797E-2</v>
      </c>
      <c r="E13" s="24"/>
      <c r="F13" s="24"/>
      <c r="G13" s="18"/>
      <c r="H13" s="45"/>
    </row>
    <row r="14" spans="2:8" ht="18" customHeight="1" x14ac:dyDescent="0.3">
      <c r="B14" s="25" t="s">
        <v>19</v>
      </c>
      <c r="C14" s="33">
        <v>22267</v>
      </c>
      <c r="D14" s="30">
        <f>C14/RevenueD</f>
        <v>0.11254087548077651</v>
      </c>
      <c r="E14" s="24"/>
      <c r="F14" s="24"/>
      <c r="G14" s="18"/>
      <c r="H14" s="45"/>
    </row>
    <row r="15" spans="2:8" ht="18" customHeight="1" x14ac:dyDescent="0.3">
      <c r="B15" s="25" t="s">
        <v>21</v>
      </c>
      <c r="C15" s="33">
        <v>13284</v>
      </c>
      <c r="D15" s="30">
        <f>C15/RevenueD</f>
        <v>6.7139398656605523E-2</v>
      </c>
      <c r="E15" s="24"/>
      <c r="F15" s="24"/>
      <c r="G15" s="18"/>
      <c r="H15" s="45"/>
    </row>
    <row r="16" spans="2:8" ht="18" customHeight="1" thickBot="1" x14ac:dyDescent="0.4">
      <c r="B16" s="34" t="s">
        <v>7</v>
      </c>
      <c r="C16" s="35"/>
      <c r="D16" s="35"/>
      <c r="E16" s="24"/>
      <c r="F16" s="24"/>
      <c r="G16" s="18"/>
      <c r="H16" s="45"/>
    </row>
    <row r="17" spans="2:8" ht="18" customHeight="1" thickTop="1" x14ac:dyDescent="0.3">
      <c r="B17" s="37" t="s">
        <v>28</v>
      </c>
      <c r="C17" s="38">
        <f>C6-C7</f>
        <v>143252</v>
      </c>
      <c r="D17" s="39">
        <f>C17/RevenueD</f>
        <v>0.72401785127642693</v>
      </c>
      <c r="E17" s="24"/>
      <c r="F17" s="24"/>
      <c r="G17" s="18"/>
      <c r="H17" s="45"/>
    </row>
    <row r="18" spans="2:8" ht="18" customHeight="1" x14ac:dyDescent="0.3">
      <c r="B18" s="37" t="s">
        <v>29</v>
      </c>
      <c r="C18" s="38">
        <f>SUM(C9:C11)+SUM(C13:C15)</f>
        <v>138859</v>
      </c>
      <c r="D18" s="39">
        <f>C18/RevenueD</f>
        <v>0.70181494715880666</v>
      </c>
      <c r="E18" s="24"/>
      <c r="F18" s="24"/>
      <c r="G18" s="18"/>
      <c r="H18" s="45"/>
    </row>
    <row r="19" spans="2:8" ht="18" customHeight="1" x14ac:dyDescent="0.3">
      <c r="B19" s="40" t="s">
        <v>30</v>
      </c>
      <c r="C19" s="41">
        <f>C17-C18</f>
        <v>4393</v>
      </c>
      <c r="D19" s="42">
        <f>C19/RevenueD</f>
        <v>2.2202904117620301E-2</v>
      </c>
      <c r="E19" s="43"/>
      <c r="F19" s="43"/>
      <c r="G19" s="44"/>
      <c r="H19" s="45"/>
    </row>
    <row r="20" spans="2:8" x14ac:dyDescent="0.3">
      <c r="B20" s="45"/>
      <c r="C20" s="45"/>
      <c r="D20" s="45"/>
      <c r="E20" s="45"/>
      <c r="F20" s="45"/>
      <c r="G20" s="45"/>
      <c r="H20" s="45"/>
    </row>
    <row r="21" spans="2:8" x14ac:dyDescent="0.3">
      <c r="B21" s="45"/>
      <c r="C21" s="45"/>
      <c r="D21" s="45"/>
      <c r="E21" s="45"/>
      <c r="F21" s="45"/>
      <c r="G21" s="45"/>
      <c r="H21" s="45"/>
    </row>
    <row r="22" spans="2:8" x14ac:dyDescent="0.3">
      <c r="B22" s="45"/>
      <c r="C22" s="45"/>
      <c r="D22" s="45"/>
      <c r="E22" s="45"/>
      <c r="F22" s="45"/>
      <c r="G22" s="45"/>
      <c r="H22" s="45"/>
    </row>
    <row r="23" spans="2:8" x14ac:dyDescent="0.3">
      <c r="B23" s="45"/>
      <c r="C23" s="45"/>
      <c r="D23" s="45"/>
      <c r="E23" s="45"/>
      <c r="F23" s="45"/>
      <c r="G23" s="45"/>
      <c r="H23" s="45"/>
    </row>
    <row r="24" spans="2:8" x14ac:dyDescent="0.3">
      <c r="B24" s="45"/>
      <c r="C24" s="45"/>
      <c r="D24" s="45"/>
      <c r="E24" s="45"/>
      <c r="F24" s="45"/>
      <c r="G24" s="45"/>
      <c r="H24" s="45"/>
    </row>
    <row r="25" spans="2:8" x14ac:dyDescent="0.3">
      <c r="B25" s="45"/>
      <c r="C25" s="45"/>
      <c r="D25" s="45"/>
      <c r="E25" s="45"/>
      <c r="F25" s="45"/>
      <c r="G25" s="45"/>
      <c r="H25" s="45"/>
    </row>
    <row r="26" spans="2:8" x14ac:dyDescent="0.3">
      <c r="B26" s="45"/>
      <c r="C26" s="45"/>
      <c r="D26" s="45"/>
      <c r="E26" s="45"/>
      <c r="F26" s="45"/>
      <c r="G26" s="45"/>
      <c r="H26" s="45"/>
    </row>
    <row r="27" spans="2:8" x14ac:dyDescent="0.3">
      <c r="B27" s="45"/>
      <c r="C27" s="45"/>
      <c r="D27" s="45"/>
      <c r="E27" s="45"/>
      <c r="F27" s="45"/>
      <c r="G27" s="45"/>
      <c r="H27" s="45"/>
    </row>
    <row r="28" spans="2:8" x14ac:dyDescent="0.3">
      <c r="B28" s="45"/>
      <c r="C28" s="45"/>
      <c r="D28" s="45"/>
      <c r="E28" s="45"/>
      <c r="F28" s="45"/>
      <c r="G28" s="45"/>
      <c r="H28" s="45"/>
    </row>
    <row r="29" spans="2:8" x14ac:dyDescent="0.3">
      <c r="B29" s="45"/>
      <c r="C29" s="45"/>
      <c r="D29" s="45"/>
      <c r="E29" s="45"/>
      <c r="F29" s="45"/>
      <c r="G29" s="45"/>
      <c r="H29" s="45"/>
    </row>
  </sheetData>
  <mergeCells count="3">
    <mergeCell ref="B1:D1"/>
    <mergeCell ref="B2:D2"/>
    <mergeCell ref="F5:G5"/>
  </mergeCells>
  <dataValidations count="1">
    <dataValidation error="pavI8MeUFtEyxX2I4tky592c54b2-590e-453d-925a-51ae97fdc5ac" showErrorMessage="0" showInputMessage="0" allowBlank="1" sqref="A1:H29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29"/>
  <sheetViews>
    <sheetView workbookViewId="0">
      <selection activeCell="I1" sqref="I1"/>
    </sheetView>
  </sheetViews>
  <sheetFormatPr defaultRowHeight="14.4" x14ac:dyDescent="0.3"/>
  <cols>
    <col min="1" max="1" width="2.88671875" customWidth="1"/>
    <col min="2" max="2" width="25.5546875" bestFit="1" customWidth="1"/>
    <col min="3" max="3" width="9.88671875" bestFit="1" customWidth="1"/>
    <col min="4" max="4" width="12.109375" bestFit="1" customWidth="1"/>
    <col min="5" max="5" width="3" customWidth="1"/>
    <col min="6" max="6" width="20" customWidth="1"/>
    <col min="7" max="7" width="20.109375" bestFit="1" customWidth="1"/>
  </cols>
  <sheetData>
    <row r="1" spans="2:8" ht="23.4" x14ac:dyDescent="0.45">
      <c r="B1" s="62" t="s">
        <v>5</v>
      </c>
      <c r="C1" s="63"/>
      <c r="D1" s="63"/>
      <c r="E1" s="22"/>
      <c r="F1" s="22"/>
      <c r="G1" s="23"/>
      <c r="H1" s="45"/>
    </row>
    <row r="2" spans="2:8" x14ac:dyDescent="0.3">
      <c r="B2" s="66" t="s">
        <v>8</v>
      </c>
      <c r="C2" s="67"/>
      <c r="D2" s="67"/>
      <c r="E2" s="24"/>
      <c r="F2" s="24"/>
      <c r="G2" s="18"/>
      <c r="H2" s="45"/>
    </row>
    <row r="3" spans="2:8" x14ac:dyDescent="0.3">
      <c r="B3" s="25"/>
      <c r="C3" s="24"/>
      <c r="D3" s="24"/>
      <c r="E3" s="24"/>
      <c r="F3" s="24"/>
      <c r="G3" s="18"/>
      <c r="H3" s="45"/>
    </row>
    <row r="4" spans="2:8" x14ac:dyDescent="0.3">
      <c r="B4" s="25" t="s">
        <v>6</v>
      </c>
      <c r="C4" s="24"/>
      <c r="D4" s="24"/>
      <c r="E4" s="24"/>
      <c r="F4" s="24"/>
      <c r="G4" s="18"/>
      <c r="H4" s="45"/>
    </row>
    <row r="5" spans="2:8" ht="18" customHeight="1" x14ac:dyDescent="0.3">
      <c r="B5" s="26" t="s">
        <v>27</v>
      </c>
      <c r="C5" s="27" t="s">
        <v>11</v>
      </c>
      <c r="D5" s="28" t="s">
        <v>59</v>
      </c>
      <c r="E5" s="24"/>
      <c r="F5" s="68" t="s">
        <v>54</v>
      </c>
      <c r="G5" s="69"/>
      <c r="H5" s="45"/>
    </row>
    <row r="6" spans="2:8" ht="18" customHeight="1" x14ac:dyDescent="0.3">
      <c r="B6" s="25" t="s">
        <v>33</v>
      </c>
      <c r="C6" s="29">
        <v>196972</v>
      </c>
      <c r="D6" s="30"/>
      <c r="E6" s="24"/>
      <c r="F6" s="31" t="s">
        <v>42</v>
      </c>
      <c r="G6" s="32" t="s">
        <v>55</v>
      </c>
      <c r="H6" s="45"/>
    </row>
    <row r="7" spans="2:8" ht="18" customHeight="1" x14ac:dyDescent="0.3">
      <c r="B7" s="25" t="s">
        <v>18</v>
      </c>
      <c r="C7" s="33">
        <v>54003</v>
      </c>
      <c r="D7" s="30">
        <f>C7/RevenueM</f>
        <v>0.27416587129135106</v>
      </c>
      <c r="E7" s="24"/>
      <c r="F7" s="31" t="s">
        <v>41</v>
      </c>
      <c r="G7" s="32" t="s">
        <v>56</v>
      </c>
      <c r="H7" s="45"/>
    </row>
    <row r="8" spans="2:8" ht="18" customHeight="1" thickBot="1" x14ac:dyDescent="0.4">
      <c r="B8" s="34" t="s">
        <v>23</v>
      </c>
      <c r="C8" s="35"/>
      <c r="D8" s="35"/>
      <c r="E8" s="24"/>
      <c r="F8" s="31"/>
      <c r="G8" s="32" t="s">
        <v>57</v>
      </c>
      <c r="H8" s="45"/>
    </row>
    <row r="9" spans="2:8" ht="18" customHeight="1" thickTop="1" x14ac:dyDescent="0.3">
      <c r="B9" s="25" t="s">
        <v>24</v>
      </c>
      <c r="C9" s="33">
        <v>46750</v>
      </c>
      <c r="D9" s="30">
        <f>C9/RevenueM</f>
        <v>0.23734337875434072</v>
      </c>
      <c r="E9" s="24"/>
      <c r="F9" s="31" t="s">
        <v>44</v>
      </c>
      <c r="G9" s="32" t="s">
        <v>58</v>
      </c>
      <c r="H9" s="45"/>
    </row>
    <row r="10" spans="2:8" ht="18" customHeight="1" x14ac:dyDescent="0.3">
      <c r="B10" s="25" t="s">
        <v>25</v>
      </c>
      <c r="C10" s="33">
        <v>24146</v>
      </c>
      <c r="D10" s="30">
        <f>C10/RevenueM</f>
        <v>0.12258595130272323</v>
      </c>
      <c r="E10" s="24"/>
      <c r="F10" s="24"/>
      <c r="G10" s="18"/>
      <c r="H10" s="45"/>
    </row>
    <row r="11" spans="2:8" ht="18" customHeight="1" x14ac:dyDescent="0.3">
      <c r="B11" s="25" t="s">
        <v>26</v>
      </c>
      <c r="C11" s="33">
        <v>13577</v>
      </c>
      <c r="D11" s="30">
        <f>C11/RevenueM</f>
        <v>6.8928578681233879E-2</v>
      </c>
      <c r="E11" s="24"/>
      <c r="F11" s="33"/>
      <c r="G11" s="36"/>
      <c r="H11" s="45"/>
    </row>
    <row r="12" spans="2:8" ht="18" customHeight="1" thickBot="1" x14ac:dyDescent="0.4">
      <c r="B12" s="34" t="s">
        <v>22</v>
      </c>
      <c r="C12" s="35"/>
      <c r="D12" s="35"/>
      <c r="E12" s="24"/>
      <c r="F12" s="33"/>
      <c r="G12" s="36"/>
      <c r="H12" s="45"/>
    </row>
    <row r="13" spans="2:8" ht="18" customHeight="1" thickTop="1" x14ac:dyDescent="0.3">
      <c r="B13" s="25" t="s">
        <v>20</v>
      </c>
      <c r="C13" s="33">
        <v>17182</v>
      </c>
      <c r="D13" s="30">
        <f>C13/RevenueM</f>
        <v>8.7230672379830634E-2</v>
      </c>
      <c r="E13" s="24"/>
      <c r="F13" s="33"/>
      <c r="G13" s="36"/>
      <c r="H13" s="45"/>
    </row>
    <row r="14" spans="2:8" ht="18" customHeight="1" x14ac:dyDescent="0.3">
      <c r="B14" s="25" t="s">
        <v>19</v>
      </c>
      <c r="C14" s="33">
        <v>21990</v>
      </c>
      <c r="D14" s="30">
        <f>C14/RevenueM</f>
        <v>0.11164023312958186</v>
      </c>
      <c r="E14" s="24"/>
      <c r="F14" s="33"/>
      <c r="G14" s="36"/>
      <c r="H14" s="45"/>
    </row>
    <row r="15" spans="2:8" ht="18" customHeight="1" x14ac:dyDescent="0.3">
      <c r="B15" s="25" t="s">
        <v>21</v>
      </c>
      <c r="C15" s="33">
        <v>14506</v>
      </c>
      <c r="D15" s="30">
        <f>C15/RevenueM</f>
        <v>7.3644985074020675E-2</v>
      </c>
      <c r="E15" s="24"/>
      <c r="F15" s="33"/>
      <c r="G15" s="36"/>
      <c r="H15" s="45"/>
    </row>
    <row r="16" spans="2:8" ht="18" customHeight="1" thickBot="1" x14ac:dyDescent="0.4">
      <c r="B16" s="34" t="s">
        <v>7</v>
      </c>
      <c r="C16" s="35"/>
      <c r="D16" s="35"/>
      <c r="E16" s="24"/>
      <c r="F16" s="33"/>
      <c r="G16" s="36"/>
      <c r="H16" s="45"/>
    </row>
    <row r="17" spans="2:8" ht="18" customHeight="1" thickTop="1" x14ac:dyDescent="0.3">
      <c r="B17" s="37" t="s">
        <v>28</v>
      </c>
      <c r="C17" s="38">
        <f>RevenueM-C7</f>
        <v>142969</v>
      </c>
      <c r="D17" s="39">
        <f>C17/RevenueM</f>
        <v>0.72583412870864894</v>
      </c>
      <c r="E17" s="24"/>
      <c r="F17" s="29"/>
      <c r="G17" s="36"/>
      <c r="H17" s="45"/>
    </row>
    <row r="18" spans="2:8" ht="18" customHeight="1" x14ac:dyDescent="0.3">
      <c r="B18" s="37" t="s">
        <v>29</v>
      </c>
      <c r="C18" s="38">
        <f>SUM(C9:C11)+SUM(C13:C15)</f>
        <v>138151</v>
      </c>
      <c r="D18" s="39">
        <f>C18/RevenueM</f>
        <v>0.70137379932173105</v>
      </c>
      <c r="E18" s="24"/>
      <c r="F18" s="33"/>
      <c r="G18" s="36"/>
      <c r="H18" s="45"/>
    </row>
    <row r="19" spans="2:8" ht="18" customHeight="1" x14ac:dyDescent="0.3">
      <c r="B19" s="40" t="s">
        <v>30</v>
      </c>
      <c r="C19" s="41">
        <f>C17-C18</f>
        <v>4818</v>
      </c>
      <c r="D19" s="42">
        <f>C19/RevenueM</f>
        <v>2.4460329386917938E-2</v>
      </c>
      <c r="E19" s="43"/>
      <c r="F19" s="43"/>
      <c r="G19" s="44"/>
      <c r="H19" s="45"/>
    </row>
    <row r="20" spans="2:8" x14ac:dyDescent="0.3">
      <c r="B20" s="45"/>
      <c r="C20" s="45"/>
      <c r="D20" s="45"/>
      <c r="E20" s="45"/>
      <c r="F20" s="45"/>
      <c r="G20" s="45"/>
      <c r="H20" s="45"/>
    </row>
    <row r="21" spans="2:8" x14ac:dyDescent="0.3">
      <c r="B21" s="45"/>
      <c r="C21" s="45"/>
      <c r="D21" s="45"/>
      <c r="E21" s="45"/>
      <c r="F21" s="45"/>
      <c r="G21" s="45"/>
      <c r="H21" s="45"/>
    </row>
    <row r="22" spans="2:8" x14ac:dyDescent="0.3">
      <c r="B22" s="45"/>
      <c r="C22" s="45"/>
      <c r="D22" s="45"/>
      <c r="E22" s="45"/>
      <c r="F22" s="45"/>
      <c r="G22" s="45"/>
      <c r="H22" s="45"/>
    </row>
    <row r="23" spans="2:8" x14ac:dyDescent="0.3">
      <c r="B23" s="45"/>
      <c r="C23" s="45"/>
      <c r="D23" s="45"/>
      <c r="E23" s="45"/>
      <c r="F23" s="45"/>
      <c r="G23" s="45"/>
      <c r="H23" s="45"/>
    </row>
    <row r="24" spans="2:8" x14ac:dyDescent="0.3">
      <c r="B24" s="45"/>
      <c r="C24" s="45"/>
      <c r="D24" s="45"/>
      <c r="E24" s="45"/>
      <c r="F24" s="45"/>
      <c r="G24" s="45"/>
      <c r="H24" s="45"/>
    </row>
    <row r="25" spans="2:8" x14ac:dyDescent="0.3">
      <c r="B25" s="45"/>
      <c r="C25" s="45"/>
      <c r="D25" s="45"/>
      <c r="E25" s="45"/>
      <c r="F25" s="45"/>
      <c r="G25" s="45"/>
      <c r="H25" s="45"/>
    </row>
    <row r="26" spans="2:8" x14ac:dyDescent="0.3">
      <c r="B26" s="45"/>
      <c r="C26" s="45"/>
      <c r="D26" s="45"/>
      <c r="E26" s="45"/>
      <c r="F26" s="45"/>
      <c r="G26" s="45"/>
      <c r="H26" s="45"/>
    </row>
    <row r="27" spans="2:8" x14ac:dyDescent="0.3">
      <c r="B27" s="45"/>
      <c r="C27" s="45"/>
      <c r="D27" s="45"/>
      <c r="E27" s="45"/>
      <c r="F27" s="45"/>
      <c r="G27" s="45"/>
      <c r="H27" s="45"/>
    </row>
    <row r="28" spans="2:8" x14ac:dyDescent="0.3">
      <c r="B28" s="45"/>
      <c r="C28" s="45"/>
      <c r="D28" s="45"/>
      <c r="E28" s="45"/>
      <c r="F28" s="45"/>
      <c r="G28" s="45"/>
      <c r="H28" s="45"/>
    </row>
    <row r="29" spans="2:8" x14ac:dyDescent="0.3">
      <c r="B29" s="45"/>
      <c r="C29" s="45"/>
      <c r="D29" s="45"/>
      <c r="E29" s="45"/>
      <c r="F29" s="45"/>
      <c r="G29" s="45"/>
      <c r="H29" s="45"/>
    </row>
  </sheetData>
  <mergeCells count="3">
    <mergeCell ref="B1:D1"/>
    <mergeCell ref="B2:D2"/>
    <mergeCell ref="F5:G5"/>
  </mergeCells>
  <dataValidations count="1">
    <dataValidation error="pavI8MeUFtEyxX2I4tky592c54b2-590e-453d-925a-51ae97fdc5ac" showErrorMessage="0" showInputMessage="0" allowBlank="1" sqref="A1:H29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"/>
  <sheetViews>
    <sheetView workbookViewId="0">
      <selection activeCell="G1" sqref="G1"/>
    </sheetView>
  </sheetViews>
  <sheetFormatPr defaultRowHeight="14.4" x14ac:dyDescent="0.3"/>
  <cols>
    <col min="1" max="1" width="25.5546875" bestFit="1" customWidth="1"/>
    <col min="2" max="2" width="61.88671875" bestFit="1" customWidth="1"/>
  </cols>
  <sheetData>
    <row r="1" spans="1:2" x14ac:dyDescent="0.3">
      <c r="A1" s="15" t="s">
        <v>27</v>
      </c>
      <c r="B1" s="16" t="s">
        <v>31</v>
      </c>
    </row>
    <row r="2" spans="1:2" x14ac:dyDescent="0.3">
      <c r="A2" s="17" t="s">
        <v>33</v>
      </c>
      <c r="B2" s="18" t="s">
        <v>32</v>
      </c>
    </row>
    <row r="3" spans="1:2" ht="28.8" x14ac:dyDescent="0.3">
      <c r="A3" s="17" t="s">
        <v>18</v>
      </c>
      <c r="B3" s="19" t="s">
        <v>34</v>
      </c>
    </row>
    <row r="4" spans="1:2" x14ac:dyDescent="0.3">
      <c r="A4" s="17" t="s">
        <v>24</v>
      </c>
      <c r="B4" s="18" t="s">
        <v>35</v>
      </c>
    </row>
    <row r="5" spans="1:2" ht="28.8" x14ac:dyDescent="0.3">
      <c r="A5" s="17" t="s">
        <v>25</v>
      </c>
      <c r="B5" s="19" t="s">
        <v>36</v>
      </c>
    </row>
    <row r="6" spans="1:2" x14ac:dyDescent="0.3">
      <c r="A6" s="17" t="s">
        <v>26</v>
      </c>
      <c r="B6" s="18" t="s">
        <v>37</v>
      </c>
    </row>
    <row r="7" spans="1:2" ht="28.8" x14ac:dyDescent="0.3">
      <c r="A7" s="17" t="s">
        <v>20</v>
      </c>
      <c r="B7" s="19" t="s">
        <v>38</v>
      </c>
    </row>
    <row r="8" spans="1:2" x14ac:dyDescent="0.3">
      <c r="A8" s="17" t="s">
        <v>19</v>
      </c>
      <c r="B8" s="18" t="s">
        <v>39</v>
      </c>
    </row>
    <row r="9" spans="1:2" x14ac:dyDescent="0.3">
      <c r="A9" s="20" t="s">
        <v>21</v>
      </c>
      <c r="B9" s="21" t="s">
        <v>40</v>
      </c>
    </row>
  </sheetData>
  <dataValidations count="1">
    <dataValidation error="pavI8MeUFtEyxX2I4tky592c54b2-590e-453d-925a-51ae97fdc5ac" showErrorMessage="0" showInputMessage="0" allowBlank="1" sqref="A1:B9"/>
  </dataValidations>
  <pageMargins left="0.7" right="0.7" top="0.75" bottom="0.75" header="0.3" footer="0.3"/>
</worksheet>
</file>

<file path=customXml/_rels/item1.xml.rels>&#65279;<?xml version="1.0" encoding="utf-8" standalone="yes"?>
<Relationships xmlns="http://schemas.openxmlformats.org/package/2006/relationships">
  <Relationship Id="rId1" Type="http://schemas.openxmlformats.org/officeDocument/2006/relationships/customXmlProps" Target="itemProps1.xml" />
</Relationships>
</file>

<file path=customXml/item1.xml><?xml version="1.0" encoding="utf-8"?>
<GradingEngineProps xmlns="http://tempuri.org/temp">
  <UserID>{592c54b2-590e-453d-925a-51ae97fdc5ac}</UserID>
  <AssignmentID>{592c54b2-590e-453d-925a-51ae97fdc5ac}</AssignmentID>
</GradingEngineProps>
</file>

<file path=customXml/itemProps1.xml><?xml version="1.0" encoding="utf-8"?>
<ds:datastoreItem xmlns:ds="http://schemas.openxmlformats.org/officeDocument/2006/customXml" ds:itemID="{e4c541de-4852-4749-92ae-32226f0935e1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Documentation</vt:lpstr>
      <vt:lpstr>Dashboard</vt:lpstr>
      <vt:lpstr>Charlotte</vt:lpstr>
      <vt:lpstr>Denver</vt:lpstr>
      <vt:lpstr>Milwaukee</vt:lpstr>
      <vt:lpstr>Categories</vt:lpstr>
      <vt:lpstr>Denver!RevenueD</vt:lpstr>
      <vt:lpstr>Milwaukee!RevenueM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dcterms:created xsi:type="dcterms:W3CDTF">2019-03-23T19:49:34Z</dcterms:created>
  <dcterms:modified xsi:type="dcterms:W3CDTF">2020-03-30T18:20:25Z</dcterms:modified>
</cp:coreProperties>
</file>