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Python\trainigExcel\"/>
    </mc:Choice>
  </mc:AlternateContent>
  <bookViews>
    <workbookView xWindow="28680" yWindow="-120" windowWidth="29040" windowHeight="14616" tabRatio="886" activeTab="2"/>
  </bookViews>
  <sheets>
    <sheet name="Инструкция" sheetId="10" r:id="rId1"/>
    <sheet name="Схема" sheetId="9" r:id="rId2"/>
    <sheet name="Сущности" sheetId="1" r:id="rId3"/>
    <sheet name="Сведения по серверам" sheetId="7" r:id="rId4"/>
    <sheet name="Общая информация по сетям" sheetId="2" r:id="rId5"/>
    <sheet name="СХД" sheetId="4" r:id="rId6"/>
    <sheet name="Сведения по видеокартам" sheetId="8" r:id="rId7"/>
    <sheet name="Интеграция с доменом для VDI" sheetId="5" r:id="rId8"/>
    <sheet name="Прочее" sheetId="3" r:id="rId9"/>
  </sheets>
  <calcPr calcId="162913"/>
</workbook>
</file>

<file path=xl/calcChain.xml><?xml version="1.0" encoding="utf-8"?>
<calcChain xmlns="http://schemas.openxmlformats.org/spreadsheetml/2006/main">
  <c r="AL6" i="9" l="1"/>
  <c r="AB6" i="9"/>
  <c r="R6" i="9"/>
  <c r="G6" i="9"/>
  <c r="AI14" i="9"/>
  <c r="Y14" i="9"/>
  <c r="O14" i="9"/>
  <c r="D14" i="9"/>
  <c r="Q10" i="9"/>
  <c r="AA10" i="9"/>
  <c r="F10" i="9"/>
  <c r="Z10" i="9"/>
  <c r="P10" i="9"/>
  <c r="E10" i="9"/>
  <c r="AG12" i="9"/>
  <c r="W12" i="9"/>
  <c r="M12" i="9"/>
  <c r="B12" i="9"/>
  <c r="AK18" i="9"/>
  <c r="AA18" i="9"/>
  <c r="Q18" i="9"/>
  <c r="G16" i="9"/>
  <c r="AJ14" i="9"/>
  <c r="Z14" i="9"/>
  <c r="P14" i="9"/>
  <c r="E14" i="9"/>
  <c r="AJ4" i="9"/>
  <c r="Z4" i="9"/>
  <c r="P4" i="9"/>
  <c r="E4" i="9"/>
  <c r="AQ19" i="9"/>
  <c r="AQ27" i="9"/>
  <c r="AQ25" i="9"/>
  <c r="AQ23" i="9"/>
  <c r="AQ21" i="9"/>
  <c r="AS25" i="9"/>
  <c r="AS27" i="9"/>
  <c r="AS23" i="9"/>
  <c r="AS21" i="9"/>
  <c r="AS19" i="9"/>
</calcChain>
</file>

<file path=xl/comments1.xml><?xml version="1.0" encoding="utf-8"?>
<comments xmlns="http://schemas.openxmlformats.org/spreadsheetml/2006/main">
  <authors>
    <author>DK</author>
    <author/>
  </authors>
  <commentList>
    <comment ref="F2" authorId="0" shapeId="0">
      <text>
        <r>
          <rPr>
            <b/>
            <sz val="9"/>
            <color indexed="81"/>
            <rFont val="Tahoma"/>
            <family val="2"/>
            <charset val="204"/>
          </rPr>
          <t>IP адрес, который будет присвоен серверу и использоваться для в работе</t>
        </r>
      </text>
    </comment>
    <comment ref="H2" authorId="1" shapeId="0">
      <text>
        <r>
          <rPr>
            <sz val="10"/>
            <color rgb="FF000000"/>
            <rFont val="Arial"/>
            <family val="2"/>
            <charset val="204"/>
          </rPr>
          <t xml:space="preserve"> если интерфейсов несколько - указать все IP</t>
        </r>
      </text>
    </comment>
    <comment ref="J2" authorId="0" shapeId="0">
      <text>
        <r>
          <rPr>
            <b/>
            <sz val="9"/>
            <color indexed="81"/>
            <rFont val="Tahoma"/>
            <family val="2"/>
            <charset val="204"/>
          </rPr>
          <t>IP адрес, который будет присвоен серверу и использоваться для в работе</t>
        </r>
      </text>
    </comment>
    <comment ref="A12" authorId="0" shapeId="0">
      <text>
        <r>
          <rPr>
            <sz val="9"/>
            <color indexed="81"/>
            <rFont val="Tahoma"/>
            <family val="2"/>
            <charset val="204"/>
          </rPr>
          <t xml:space="preserve">
Виртуальные сущности инфраструктуры. 
Как правило состоит из:
3 вм-контроллера
3 вм-дб мастера (отвечает за балансировку части трафика, база данных облака)
кобблер вм - средство автоматчиеского развертывания инфраструктуры
заббикс - средство мониторинга
</t>
        </r>
      </text>
    </comment>
    <comment ref="A28" authorId="1" shapeId="0">
      <text>
        <r>
          <rPr>
            <sz val="10"/>
            <color rgb="FF000000"/>
            <rFont val="Arial"/>
            <family val="2"/>
            <charset val="204"/>
          </rPr>
          <t xml:space="preserve">Nikolay:
</t>
        </r>
        <r>
          <rPr>
            <sz val="9"/>
            <color rgb="FF000000"/>
            <rFont val="Tahoma"/>
            <family val="2"/>
            <charset val="204"/>
          </rPr>
          <t>Необходимо учитывать, что ВМ должны быть для Управляющих Узлов при любой ситуации</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charset val="204"/>
          </rPr>
          <t>Удобное для использования в нашей с вами коммуникации универсальное наименование:
например, сквозная нумерация или по IP-адресам MGMT</t>
        </r>
      </text>
    </comment>
    <comment ref="B1" authorId="0" shapeId="0">
      <text>
        <r>
          <rPr>
            <sz val="10"/>
            <color rgb="FF000000"/>
            <rFont val="Arial"/>
            <family val="2"/>
            <charset val="204"/>
          </rPr>
          <t>Необязательное поле. Желательно заполнить, если  серверы в облаке разных произвоводителей и моделей, чтобы при установке мы обратили на это внимание</t>
        </r>
      </text>
    </comment>
    <comment ref="C1" authorId="0" shapeId="0">
      <text>
        <r>
          <rPr>
            <sz val="10"/>
            <color rgb="FF000000"/>
            <rFont val="Arial"/>
            <family val="2"/>
            <charset val="204"/>
          </rPr>
          <t xml:space="preserve">Должны быть заранее настроены, необходим доступ до сети удалённого доступа к стенду для работы в web и  консоли и до MGMT сети для удалённого управления питанием
</t>
        </r>
      </text>
    </comment>
    <comment ref="H1" authorId="0" shapeId="0">
      <text>
        <r>
          <rPr>
            <sz val="10"/>
            <color rgb="FF000000"/>
            <rFont val="Arial"/>
            <family val="2"/>
            <charset val="204"/>
          </rPr>
          <t>Какие сетевые интерфейсы серверов использовать для MGMT-сети? Для остальных сетей (если предполагаются)?</t>
        </r>
      </text>
    </comment>
    <comment ref="I1" authorId="0" shapeId="0">
      <text>
        <r>
          <rPr>
            <sz val="10"/>
            <color rgb="FF000000"/>
            <rFont val="Arial"/>
            <family val="2"/>
            <charset val="204"/>
          </rPr>
          <t>Если подразумевается проброс GPU</t>
        </r>
      </text>
    </comment>
    <comment ref="J1" authorId="0" shapeId="0">
      <text>
        <r>
          <rPr>
            <sz val="10"/>
            <color rgb="FF000000"/>
            <rFont val="Arial"/>
            <family val="2"/>
            <charset val="204"/>
          </rPr>
          <t>Размер и количество дисков под систему, кто настроит аппаратный RAID, если предполагается</t>
        </r>
      </text>
    </comment>
  </commentList>
</comments>
</file>

<file path=xl/comments3.xml><?xml version="1.0" encoding="utf-8"?>
<comments xmlns="http://schemas.openxmlformats.org/spreadsheetml/2006/main">
  <authors>
    <author>DK</author>
  </authors>
  <commentList>
    <comment ref="B5" authorId="0" shapeId="0">
      <text>
        <r>
          <rPr>
            <sz val="9"/>
            <color indexed="81"/>
            <rFont val="Tahoma"/>
            <family val="2"/>
            <charset val="204"/>
          </rPr>
          <t>На сети IPMI следующие порты должны быть доступны в обе стороны?
HTTP: 80 (TCP)
HTTPS: 443 (TCP)
IPMI: 623 (UDP)
Remote console: 5900 (TCP) 5901 (TCP)
Virtual media: 623 (TCP)
SMASH: 22 (TCP)
WS-MAN: 8889 (TCP)</t>
        </r>
      </text>
    </comment>
  </commentList>
</comments>
</file>

<file path=xl/comments4.xml><?xml version="1.0" encoding="utf-8"?>
<comments xmlns="http://schemas.openxmlformats.org/spreadsheetml/2006/main">
  <authors>
    <author>DK</author>
  </authors>
  <commentList>
    <comment ref="A5" authorId="0" shapeId="0">
      <text>
        <r>
          <rPr>
            <b/>
            <sz val="9"/>
            <color indexed="81"/>
            <rFont val="Tahoma"/>
            <family val="2"/>
            <charset val="204"/>
          </rPr>
          <t>iscsi / FC …..</t>
        </r>
      </text>
    </comment>
    <comment ref="A6" authorId="0" shapeId="0">
      <text>
        <r>
          <rPr>
            <sz val="9"/>
            <color indexed="81"/>
            <rFont val="Tahoma"/>
            <family val="2"/>
            <charset val="204"/>
          </rPr>
          <t>load balancing/Asymmetric….
Если СХД использовалась ранее, то приложить пример конфигурационного файла multipath для данной СХД и указанного типа записи</t>
        </r>
      </text>
    </comment>
    <comment ref="A7" authorId="0" shapeId="0">
      <text>
        <r>
          <rPr>
            <sz val="9"/>
            <color indexed="81"/>
            <rFont val="Tahoma"/>
            <family val="2"/>
            <charset val="204"/>
          </rPr>
          <t>Если СХД поддерживает интеграцию с cinder-volume, то СХД настраивается таким образом, что появляется возможность создавать\удалять LUN для вм облака прямо из веб-интерфейса.</t>
        </r>
      </text>
    </comment>
    <comment ref="B13" authorId="0" shapeId="0">
      <text>
        <r>
          <rPr>
            <sz val="9"/>
            <color indexed="81"/>
            <rFont val="Tahoma"/>
            <family val="2"/>
            <charset val="204"/>
          </rPr>
          <t>Данная графа не заполняется Заказчиком</t>
        </r>
      </text>
    </comment>
    <comment ref="A14" authorId="0" shapeId="0">
      <text>
        <r>
          <rPr>
            <sz val="9"/>
            <color indexed="81"/>
            <rFont val="Tahoma"/>
            <family val="2"/>
            <charset val="204"/>
          </rPr>
          <t>Для Images (используются для хранения шаблонов ВМ и золотых образов). Один образ Windows - минимум 25 GB, Linux минимум 5 GB)</t>
        </r>
      </text>
    </comment>
    <comment ref="A15" authorId="0" shapeId="0">
      <text>
        <r>
          <rPr>
            <sz val="9"/>
            <color indexed="81"/>
            <rFont val="Tahoma"/>
            <family val="2"/>
            <charset val="204"/>
          </rPr>
          <t>Для эфемерных дисков ВМ (для ВМ, данные корневых дисков которых не нужны после удаления самой ВМ).
Размер зависит от ожидаемого количества создаваемых ВМ. 
Минимальный рекомендуемый 2Тб.</t>
        </r>
      </text>
    </comment>
    <comment ref="A16" authorId="0" shapeId="0">
      <text>
        <r>
          <rPr>
            <sz val="9"/>
            <color indexed="81"/>
            <rFont val="Tahoma"/>
            <family val="2"/>
            <charset val="204"/>
          </rPr>
          <t>Диски, которые в системе отделяемы от ВМ, для постоянных данных. Если СХД интегрируется с cinder-volume, то такой LUN не требуется.</t>
        </r>
      </text>
    </comment>
  </commentList>
</comments>
</file>

<file path=xl/comments5.xml><?xml version="1.0" encoding="utf-8"?>
<comments xmlns="http://schemas.openxmlformats.org/spreadsheetml/2006/main">
  <authors>
    <author>DK</author>
  </authors>
  <commentList>
    <comment ref="D1" authorId="0" shapeId="0">
      <text>
        <r>
          <rPr>
            <sz val="9"/>
            <color indexed="81"/>
            <rFont val="Tahoma"/>
            <family val="2"/>
            <charset val="204"/>
          </rPr>
          <t>Если выбран тип vgpu, то указать также профиль</t>
        </r>
      </text>
    </comment>
  </commentList>
</comments>
</file>

<file path=xl/comments6.xml><?xml version="1.0" encoding="utf-8"?>
<comments xmlns="http://schemas.openxmlformats.org/spreadsheetml/2006/main">
  <authors>
    <author/>
    <author>DK</author>
  </authors>
  <commentList>
    <comment ref="A4" authorId="0" shapeId="0">
      <text>
        <r>
          <rPr>
            <sz val="10"/>
            <color rgb="FF000000"/>
            <rFont val="Arial"/>
            <family val="2"/>
            <charset val="204"/>
          </rPr>
          <t xml:space="preserve">Аббревиатура домена.
Например для УЗ Active Directory на MS Windows при входе 
msk\user1 </t>
        </r>
      </text>
    </comment>
    <comment ref="A5" authorId="0" shapeId="0">
      <text>
        <r>
          <rPr>
            <sz val="10"/>
            <color rgb="FF000000"/>
            <rFont val="Arial"/>
            <family val="2"/>
            <charset val="204"/>
          </rPr>
          <t>пример:"OU=Users,OU=VDI,OU=SERVERS,DC=gkb,DC=test,DC=domain,DC=ru</t>
        </r>
      </text>
    </comment>
    <comment ref="A6" authorId="0" shapeId="0">
      <text>
        <r>
          <rPr>
            <sz val="10"/>
            <color rgb="FF000000"/>
            <rFont val="Arial"/>
            <family val="2"/>
            <charset val="204"/>
          </rPr>
          <t>Не обязательно, если нет желания импортировать группы в Акцентос. Чтобы работа и доступ пользователей групп были корректны, пользователи должны быть доступны в пути для чтения из пункта выше.</t>
        </r>
      </text>
    </comment>
    <comment ref="A7" authorId="0" shapeId="0">
      <text>
        <r>
          <rPr>
            <sz val="10"/>
            <color rgb="FF000000"/>
            <rFont val="Arial"/>
            <family val="2"/>
            <charset val="204"/>
          </rPr>
          <t>Необходим для работы синхронизации работы системы Акцентос 
С контроллером домена. Формат предоставления:"CN=vdi_view,OU=VDI,OU=Service,OU=admins,DC=gkb,DC=rsc,DC=energia,DC=ru"</t>
        </r>
      </text>
    </comment>
    <comment ref="A8" authorId="0" shapeId="0">
      <text>
        <r>
          <rPr>
            <sz val="10"/>
            <color rgb="FF000000"/>
            <rFont val="Arial"/>
            <family val="2"/>
            <charset val="204"/>
          </rPr>
          <t xml:space="preserve">(пример: AccountOU="OU=Desktops;OU=VDI-AccentOS;OU=SERVERS;DC=gkb;DC=test;DC=domain;DC=ru")
</t>
        </r>
      </text>
    </comment>
    <comment ref="A9" authorId="0" shapeId="0">
      <text>
        <r>
          <rPr>
            <sz val="10"/>
            <color rgb="FF000000"/>
            <rFont val="Arial"/>
            <family val="2"/>
            <charset val="204"/>
          </rPr>
          <t>Ввод в домен ВМ производится нативными скриптами эксплуатируемых ОС.
Для Windows:
wmic joindomainorworkgroup
Для Astra-Linux 
astra-freeipa-client</t>
        </r>
      </text>
    </comment>
    <comment ref="A11" authorId="1" shapeId="0">
      <text>
        <r>
          <rPr>
            <sz val="9"/>
            <color indexed="81"/>
            <rFont val="Tahoma"/>
            <family val="2"/>
            <charset val="204"/>
          </rPr>
          <t>При интеграции можно использовать фильтры для конкретизации области поиска. Для формулирования фильтра обращайтесь к документации вашего домена. В примере приведены фильтры от Active Directory</t>
        </r>
      </text>
    </comment>
    <comment ref="A15" authorId="1" shapeId="0">
      <text>
        <r>
          <rPr>
            <sz val="9"/>
            <color indexed="81"/>
            <rFont val="Tahoma"/>
            <family val="2"/>
            <charset val="204"/>
          </rPr>
          <t>Работает только при интеграции с доменом через ldaps!</t>
        </r>
      </text>
    </comment>
  </commentList>
</comments>
</file>

<file path=xl/comments7.xml><?xml version="1.0" encoding="utf-8"?>
<comments xmlns="http://schemas.openxmlformats.org/spreadsheetml/2006/main">
  <authors>
    <author>DK</author>
    <author/>
  </authors>
  <commentList>
    <comment ref="A1" authorId="0" shapeId="0">
      <text>
        <r>
          <rPr>
            <sz val="9"/>
            <color indexed="81"/>
            <rFont val="Tahoma"/>
            <family val="2"/>
            <charset val="204"/>
          </rPr>
          <t>Это доменное имя должно резолвить на IP адреса контроллеров</t>
        </r>
      </text>
    </comment>
    <comment ref="A3" authorId="0" shapeId="0">
      <text>
        <r>
          <rPr>
            <sz val="9"/>
            <color indexed="81"/>
            <rFont val="Tahoma"/>
            <family val="2"/>
            <charset val="204"/>
          </rPr>
          <t xml:space="preserve">Сертификат может быть выдан вами или сгенерирован нашими силами. 
Сертификат должен быть выписан на доменное имя, указанное выше
</t>
        </r>
      </text>
    </comment>
    <comment ref="A5" authorId="1" shapeId="0">
      <text>
        <r>
          <rPr>
            <sz val="10"/>
            <color rgb="FF000000"/>
            <rFont val="Arial"/>
            <family val="2"/>
            <charset val="204"/>
          </rPr>
          <t xml:space="preserve">Nikolay:
</t>
        </r>
        <r>
          <rPr>
            <sz val="9"/>
            <color rgb="FF000000"/>
            <rFont val="Tahoma"/>
            <family val="2"/>
            <charset val="204"/>
          </rPr>
          <t>Все DNS имена необходимо прописать на сервере Заказчика !!!!</t>
        </r>
      </text>
    </comment>
  </commentList>
</comments>
</file>

<file path=xl/sharedStrings.xml><?xml version="1.0" encoding="utf-8"?>
<sst xmlns="http://schemas.openxmlformats.org/spreadsheetml/2006/main" count="354" uniqueCount="275">
  <si>
    <t>Сервер</t>
  </si>
  <si>
    <t>VLAN</t>
  </si>
  <si>
    <t>Имя пользователя</t>
  </si>
  <si>
    <t>Пароль</t>
  </si>
  <si>
    <t>Система в которой хранятся учётные записи пользователей (MS AD\FreeIPA…)</t>
  </si>
  <si>
    <t>Параметры подключения</t>
  </si>
  <si>
    <t>Сокращённое имя домена</t>
  </si>
  <si>
    <t xml:space="preserve">distinguished name контейнера для чтения пользователей VDI </t>
  </si>
  <si>
    <t xml:space="preserve">distinguished name контейнера для чтения групп пользователей VDI </t>
  </si>
  <si>
    <t xml:space="preserve">Пользователь и пароль, имеющий права на чтение содержимого
данных каталогов. 
</t>
  </si>
  <si>
    <t xml:space="preserve">distinguished name контейнера для ввода виртуальный машин VDI </t>
  </si>
  <si>
    <t>IP адреса NTP серверов</t>
  </si>
  <si>
    <t>IP адреса DNS серверов</t>
  </si>
  <si>
    <t>Реквизиты почтового сервера для отправки уведомление из системы мониторинга (smtp)</t>
  </si>
  <si>
    <t>Регистрируются ли эндпоинты и сервера в DNS?</t>
  </si>
  <si>
    <t>Формат DNS имени серверов (шаблон)</t>
  </si>
  <si>
    <t>IPMI Login</t>
  </si>
  <si>
    <t>IPMI Pass</t>
  </si>
  <si>
    <t>Физические сущности</t>
  </si>
  <si>
    <t>Виртуальные сущности</t>
  </si>
  <si>
    <t>Роль</t>
  </si>
  <si>
    <t>172.18.254.30</t>
  </si>
  <si>
    <t>172.14.13.12</t>
  </si>
  <si>
    <t>Controller-1</t>
  </si>
  <si>
    <t>dbmaster-1</t>
  </si>
  <si>
    <t>DNS имя</t>
  </si>
  <si>
    <t>DNS домен</t>
  </si>
  <si>
    <t>SRV-001</t>
  </si>
  <si>
    <t>Название сети</t>
  </si>
  <si>
    <t>Диапазон IP</t>
  </si>
  <si>
    <t>Netmask</t>
  </si>
  <si>
    <t>Default Gateway</t>
  </si>
  <si>
    <t>Комментарий</t>
  </si>
  <si>
    <t>№ п/п</t>
  </si>
  <si>
    <t>10.10.17.0</t>
  </si>
  <si>
    <t>255.255.255.0</t>
  </si>
  <si>
    <t>10.10.17.254</t>
  </si>
  <si>
    <t>Zabbix</t>
  </si>
  <si>
    <t>cntr-1</t>
  </si>
  <si>
    <t>iqn.1993-08.org.debian:01:host1.conf</t>
  </si>
  <si>
    <t>zbx</t>
  </si>
  <si>
    <t>MTU</t>
  </si>
  <si>
    <t>Сеть managment для управления и обеспечения доступа между узлами.</t>
  </si>
  <si>
    <t>storage network</t>
  </si>
  <si>
    <t>ocfs2-heartbeat-vlan</t>
  </si>
  <si>
    <t>admin</t>
  </si>
  <si>
    <t>Доменное имя веб-панели</t>
  </si>
  <si>
    <t>web-dashboard.corp.domain.ru</t>
  </si>
  <si>
    <t>Используем https?</t>
  </si>
  <si>
    <t>Да/нет</t>
  </si>
  <si>
    <t>Выдадим</t>
  </si>
  <si>
    <t>management network</t>
  </si>
  <si>
    <t>11.12.13.0</t>
  </si>
  <si>
    <t>255.255.255.1</t>
  </si>
  <si>
    <t>255.255.255.2</t>
  </si>
  <si>
    <t>Выдаётся ли СХД под контроль облака (интеграция с cinder-volume)</t>
  </si>
  <si>
    <t>IP доступа в веб-интерфейс</t>
  </si>
  <si>
    <t xml:space="preserve">Протокол подключения </t>
  </si>
  <si>
    <t>Тип записи на LUN</t>
  </si>
  <si>
    <t>Протокол подключения (ldap/ldaps)</t>
  </si>
  <si>
    <t>Пример для MS AD</t>
  </si>
  <si>
    <t>ldap</t>
  </si>
  <si>
    <t>OU=Users,OU=VDI,OU=SERVERS,DC=gkb,DC=test,DC=domain,DC=ru</t>
  </si>
  <si>
    <t>OU=GROUPS,OU=VDI,OU=SERVERS,DC=gkb,DC=test,DC=domain,DC=ru</t>
  </si>
  <si>
    <t>AccountOU="OU=Desktops;OU=VDI-AccentOS;OU=SERVERS;DC=gkb;DC=test;DC=domain;DC=ru</t>
  </si>
  <si>
    <t xml:space="preserve">username="DOMAIN\DOMAIN_user" Password="PASSWORD" </t>
  </si>
  <si>
    <t>Пользователь и пароль, имеющий права на ввод машин в указанный контейнер домена.</t>
  </si>
  <si>
    <t>CN=vdi_view,OU=VDI,OU=Service,OU=admins,DC=gkb,DC=test,DC=domain,DC=ru</t>
  </si>
  <si>
    <t>gkb</t>
  </si>
  <si>
    <t>Отедльный VLAN для работы heartbeat ocfs2</t>
  </si>
  <si>
    <t>LUN для хранения золотых образов (glance)</t>
  </si>
  <si>
    <t>/dev/mapper/…..</t>
  </si>
  <si>
    <t>Размер</t>
  </si>
  <si>
    <t>Путь диска</t>
  </si>
  <si>
    <t>LUN для эфимерных дисков вм (nova)</t>
  </si>
  <si>
    <t>LUN для cinder-дисков ВМ</t>
  </si>
  <si>
    <t>LUN для gnocci</t>
  </si>
  <si>
    <t xml:space="preserve">Данные предоставляемых LUN </t>
  </si>
  <si>
    <t>сеть ipmi</t>
  </si>
  <si>
    <t>Zabbix создаётся в облаке или непосредственно на гипервизоре</t>
  </si>
  <si>
    <t>Сертификат (Для https)</t>
  </si>
  <si>
    <t>Сеть управления физическим оборудованием через интерфейсы удаленного управления</t>
  </si>
  <si>
    <t>Заводим сущности в домен?</t>
  </si>
  <si>
    <t>Необходимо организовавывать отправку уведомлений с zabbix по e-mail?</t>
  </si>
  <si>
    <t>Где необходимо презентовать</t>
  </si>
  <si>
    <t>Хосты</t>
  </si>
  <si>
    <t>Контроллеры</t>
  </si>
  <si>
    <t>Таблица ниже заполняется, если LUN создаются Заказчиком самостоятельно!</t>
  </si>
  <si>
    <t>Если заводим, то указать данные для ввода</t>
  </si>
  <si>
    <t>Controller-2</t>
  </si>
  <si>
    <t>Controller-3</t>
  </si>
  <si>
    <t>dbmaster-2</t>
  </si>
  <si>
    <t>dbmaster-3</t>
  </si>
  <si>
    <t>cntr-2</t>
  </si>
  <si>
    <t>cntr-3</t>
  </si>
  <si>
    <t>dbmstr-1</t>
  </si>
  <si>
    <t>dbmstr-2</t>
  </si>
  <si>
    <t>dbmstr-3</t>
  </si>
  <si>
    <t>vdi-public</t>
  </si>
  <si>
    <t>255.255.255.4</t>
  </si>
  <si>
    <t>IPMI IP</t>
  </si>
  <si>
    <t>10.72.1.2</t>
  </si>
  <si>
    <t>Модель ЦП</t>
  </si>
  <si>
    <t>RAM, гб</t>
  </si>
  <si>
    <t>Модель видеокарты</t>
  </si>
  <si>
    <t>00:26:57:00:1f:02</t>
  </si>
  <si>
    <t xml:space="preserve">MAC </t>
  </si>
  <si>
    <t>MAC</t>
  </si>
  <si>
    <t>Настраиавем SSO</t>
  </si>
  <si>
    <t xml:space="preserve">Тип аутентификации </t>
  </si>
  <si>
    <t>kerberos/NTLM</t>
  </si>
  <si>
    <t xml:space="preserve">*При настройке SSO необходимо со стороны контроллера домена настраивать обратный резолвинг для сети машин VDI, а также настроить политику для этого пула машин! </t>
  </si>
  <si>
    <t>Пример: Эта политика находится в разделе GPO Computer Configuration -&gt; Administrative Templates -&gt; System -&gt; Credential Delegation -&gt; Allow delegation defaults credential (Конфигурация компьютера -&gt; Административные шаблоны -&gt; Передача учетных данных -&gt; Разрешить передачу учетных данных, установленных по-умолчанию). Политика разрешает определенным серверам доступ к учетным данным пользователей Windows.
Включите политику (Enabled);
В список серверов нужно добавить имена RDS серверов, на которые клиент может автоматически отправлять учетные данные пользователя для выполнения SSO авторизации. Формат добавления сервера: TERMSRV/rd.contoso.com. (обратите внимание, что все символы TERMSRV должны быть в верхнем регистре). Если нужно предоставить такое право всем терминальным системам домена (менее безопасно), можно воспользоваться такой конструкцией: TERMSRV/*.contoso.com .</t>
  </si>
  <si>
    <t>Какой тип проброса видеокарты настраиваем на хосте (vgpu/passthrough)</t>
  </si>
  <si>
    <t>Сервер лицензий</t>
  </si>
  <si>
    <t>Общие сведения</t>
  </si>
  <si>
    <t>172.12.32.44</t>
  </si>
  <si>
    <t>Порт доступа</t>
  </si>
  <si>
    <t>Порт для альтернативного</t>
  </si>
  <si>
    <t>Альтернативный сервер (при наличии)</t>
  </si>
  <si>
    <t>172.12.32.45</t>
  </si>
  <si>
    <t>Операционная система</t>
  </si>
  <si>
    <t>Версия ОС</t>
  </si>
  <si>
    <t>Astra Linux</t>
  </si>
  <si>
    <t>1.7</t>
  </si>
  <si>
    <t>1.6</t>
  </si>
  <si>
    <t>debian</t>
  </si>
  <si>
    <t>10</t>
  </si>
  <si>
    <t>ОС</t>
  </si>
  <si>
    <t>Ссылка</t>
  </si>
  <si>
    <t>Хост-ОС</t>
  </si>
  <si>
    <t>*MAC необходимо указать для каждой используемой сетевой карты. Допустимо добавить колонок самостоятельно при необходимости.</t>
  </si>
  <si>
    <t>УУ-1</t>
  </si>
  <si>
    <t>УУ-2</t>
  </si>
  <si>
    <t>УУ-3</t>
  </si>
  <si>
    <t>ВУ-1</t>
  </si>
  <si>
    <t>Win10-клиент (VDI)</t>
  </si>
  <si>
    <t>Astra Linux клиент (VDI)</t>
  </si>
  <si>
    <t>IP management</t>
  </si>
  <si>
    <t>Ссылки на скачивание драйверов видеокарты</t>
  </si>
  <si>
    <t>NVIDIA A40</t>
  </si>
  <si>
    <t>Таблица инициаторов для iscsi</t>
  </si>
  <si>
    <t>InitiatorName</t>
  </si>
  <si>
    <t>10.11.12.13</t>
  </si>
  <si>
    <t>Перечень target IP СХД для iscsi</t>
  </si>
  <si>
    <t>10.10.10.1</t>
  </si>
  <si>
    <t>10.10.10.2</t>
  </si>
  <si>
    <t>10.10.10.3</t>
  </si>
  <si>
    <t>10.10.10.4</t>
  </si>
  <si>
    <t>…</t>
  </si>
  <si>
    <t>Модель</t>
  </si>
  <si>
    <t>Видеокарты (модель, тип проброса)</t>
  </si>
  <si>
    <t>Конфигурация дисков на сервере</t>
  </si>
  <si>
    <t>Пример:</t>
  </si>
  <si>
    <t>Хост-1</t>
  </si>
  <si>
    <t>Конфигурация сетевых интерфейсов</t>
  </si>
  <si>
    <t>Ключ glance</t>
  </si>
  <si>
    <t>Ключ cinder</t>
  </si>
  <si>
    <t>конфиг ceph.conf</t>
  </si>
  <si>
    <t>При работе через ceph</t>
  </si>
  <si>
    <t>При работе через NFS</t>
  </si>
  <si>
    <t>IP nfs сервера</t>
  </si>
  <si>
    <t>Удалённый каталог</t>
  </si>
  <si>
    <t>Keystone</t>
  </si>
  <si>
    <t>Nova</t>
  </si>
  <si>
    <t>Glance</t>
  </si>
  <si>
    <t>Neutron</t>
  </si>
  <si>
    <t>Horizon</t>
  </si>
  <si>
    <t>Cinder</t>
  </si>
  <si>
    <t>AccentOS</t>
  </si>
  <si>
    <t>Запуск и окрестрация вм</t>
  </si>
  <si>
    <t>Хранилище образов</t>
  </si>
  <si>
    <t>Окрестрация сетей</t>
  </si>
  <si>
    <t>Административная веб-панель</t>
  </si>
  <si>
    <t>Оркестрация блочных устройств, интеграция с СХД</t>
  </si>
  <si>
    <t>Модуль обеспечения работы VDI</t>
  </si>
  <si>
    <t>Список ключевых используемых служб openstack</t>
  </si>
  <si>
    <t>Отвечает за аутентификацию пользователей, интеграция с доменами</t>
  </si>
  <si>
    <t>Названия аттрибутов в домене</t>
  </si>
  <si>
    <t xml:space="preserve">user_id_attribute      = 
user_name_attribute    = 
user_mail_attribute    = 
user_pass_attribute    = 
group_id_attribute = 
group_name_attribute = 
group_member_attribute =
group_desc_attribute = </t>
  </si>
  <si>
    <t>(&amp;(objectCategory=person)(objectClass=user)(!(userAccountControl:1.2.840.113556.1.4.803:=2)))</t>
  </si>
  <si>
    <t>(&amp;(objectCategory=group))</t>
  </si>
  <si>
    <t>Фильтр пользователей</t>
  </si>
  <si>
    <t>Фильтр групп</t>
  </si>
  <si>
    <t>Если нужен бондинг, то указать тип и интерфейсы применения. Если бондингов несколько, то расписать для каждого.</t>
  </si>
  <si>
    <t>Если применяется lacp, то указать следующие параметры: 
a.
lacp_rate
slow/fast
b.
xmit_hash_policy  (например layer2+3)</t>
  </si>
  <si>
    <t>Настраиваем возможность смены пароля в rs-client по истечению срока действия</t>
  </si>
  <si>
    <t>Project 1</t>
  </si>
  <si>
    <t>KVM</t>
  </si>
  <si>
    <t>BIOS</t>
  </si>
  <si>
    <t>Project 2</t>
  </si>
  <si>
    <t>FirstBoot</t>
  </si>
  <si>
    <t>fb</t>
  </si>
  <si>
    <t>СХД</t>
  </si>
  <si>
    <t>Management</t>
  </si>
  <si>
    <t>Data trans</t>
  </si>
  <si>
    <t>Роутер</t>
  </si>
  <si>
    <t>Хост-1 УУ-1</t>
  </si>
  <si>
    <t>Хост-2 УУ-2</t>
  </si>
  <si>
    <t>Хост-3 УУ-3</t>
  </si>
  <si>
    <t>Хост-4 ВУ-1</t>
  </si>
  <si>
    <t>Хост-5 ВУ-2</t>
  </si>
  <si>
    <t>SRV-002</t>
  </si>
  <si>
    <t>SRV-003</t>
  </si>
  <si>
    <t>SRV-004</t>
  </si>
  <si>
    <t>SRV-005</t>
  </si>
  <si>
    <t>Публичная сеть для виртуальных машин VDI</t>
  </si>
  <si>
    <t>172.14.13.13</t>
  </si>
  <si>
    <t>172.14.13.14</t>
  </si>
  <si>
    <t>172.14.13.15</t>
  </si>
  <si>
    <t>172.14.13.16</t>
  </si>
  <si>
    <t>00:26:57:00:1f:03</t>
  </si>
  <si>
    <t>00:26:57:00:1f:04</t>
  </si>
  <si>
    <t>00:26:57:00:1f:05</t>
  </si>
  <si>
    <t>00:26:57:00:1f:06</t>
  </si>
  <si>
    <t>172.18.254.31</t>
  </si>
  <si>
    <t>172.18.254.32</t>
  </si>
  <si>
    <t>172.18.254.33</t>
  </si>
  <si>
    <t>172.18.254.34</t>
  </si>
  <si>
    <t>50:26:57:00:1f:55</t>
  </si>
  <si>
    <t>50:26:57:00:1f:56</t>
  </si>
  <si>
    <t>50:26:57:00:1f:57</t>
  </si>
  <si>
    <t>50:26:57:00:1f:58</t>
  </si>
  <si>
    <t>50:26:57:00:1f:59</t>
  </si>
  <si>
    <t>00:26:57:00:1f:71</t>
  </si>
  <si>
    <t>00:26:57:00:1f:72</t>
  </si>
  <si>
    <t>00:26:57:00:1f:73</t>
  </si>
  <si>
    <t>00:26:57:00:1f:74</t>
  </si>
  <si>
    <t>00:26:57:00:1f:75</t>
  </si>
  <si>
    <t>172.14.77.12</t>
  </si>
  <si>
    <t>172.14.77.13</t>
  </si>
  <si>
    <t>172.14.77.14</t>
  </si>
  <si>
    <t>172.14.77.15</t>
  </si>
  <si>
    <t>172.14.77.16</t>
  </si>
  <si>
    <t>172.14.77.17</t>
  </si>
  <si>
    <t>172.14.77.18</t>
  </si>
  <si>
    <t>172.14.77.19</t>
  </si>
  <si>
    <t>172.18.23.30</t>
  </si>
  <si>
    <t>172.18.23.31</t>
  </si>
  <si>
    <t>172.18.23.32</t>
  </si>
  <si>
    <t>172.18.23.33</t>
  </si>
  <si>
    <t>172.18.23.34</t>
  </si>
  <si>
    <t>172.18.23.35</t>
  </si>
  <si>
    <t>172.18.23.36</t>
  </si>
  <si>
    <t>172.18.23.37</t>
  </si>
  <si>
    <t>Название пула для glance</t>
  </si>
  <si>
    <t>Название пула для cinder</t>
  </si>
  <si>
    <t>Название пула для nova</t>
  </si>
  <si>
    <t>192.168.33.0</t>
  </si>
  <si>
    <t>10.20.0.0</t>
  </si>
  <si>
    <t>10.20.0.1</t>
  </si>
  <si>
    <t>10.20.0.2</t>
  </si>
  <si>
    <t>10.20.0.3</t>
  </si>
  <si>
    <t>10.20.0.4</t>
  </si>
  <si>
    <t>10.20.0.5</t>
  </si>
  <si>
    <t>Инструкция по заполнению Опросника</t>
  </si>
  <si>
    <t>Storage network</t>
  </si>
  <si>
    <t>Доброго времени суток коллеги!
Данная инструкция создана для того, чтобы мы с вами лучше понимали друг друга при реализации проекта: одинаковые формулировки, аббревиатуры, термины, источники данных и табличные значения.
Опросник состоит из нескольких вкладок:
- Схема (по мере заполнения опросника схема будет наполняться данными. По факту это простейший инструмент визуализации комплекса)
- Сущности (перечень физических и виртуальных серверов, которые будут обеспечивать функционирование Облака + дополнительные данные по ОС, адресам и т.п.)
- Сведения по серверам (описание "железа" и доступа по IPMI)
- Общая инф по сети (перечень всех сетей с необходимыми параметрами)
- СХД (описание систем хранения данных, которые будут использоваться в проекте)
- Сведения по видеокартам (если в проекте присутствуют графические ускорители, то их нужно описать максимально подробно)
- Интеграция с доменом для VDI (тут содержатся все необходимые реквизиты и подсказки для настройки интеграции с доменом)
- Прочая информация (важная вкладка! перечень доп вопросов и реквизитов, которые необходимы для функционирования Облака)
Практика показала, что Опросник лучше начать заполнять с вкладки "Сведения по серверам". Это базовая часть проекта - железо. В т.ч. особое внимание стоит уделить реквизитам доступа к IPMI. Если с сетью вы ещё не определились - то вернётесь к данной информации позже.
Далее стоит перейти к вкладке "Сущности". 
Заполняются все поля! Поясню каждое:
Роль - в классическом Облаке есть 2 роли у серверов - Управляющий Узел (УУ) и Вычислительный Узел (ВУ). Если далее двигаемся по классике, то обычно в проекте 3 УУ и некое кол-во ВУ. В зависимости от профиля нагрузки и т.п. выбирается соотв роль для разных по возможностям серверов. Если затрудняетесь - обратитесь к руководителю проекта, он подскажет и объяснит.
Операционная система (+ Версия ОС) - на базе которой будет развёрнуто Облако. Уточните какие лицензии у вас имеются и если необходимо закупите. Переустановка под другую ОС, если решите заменить после, займёт время.
DNS имя - имя которое присвоят серверу при установке.
DNS домен - заполняется если серверы будут вводиться в домен.
Сети - физических сетей может быть много, а может быть одна + возможны разные агрегации интерфейсов. В данной части необходимо указать IP адреса и MAC-и серверов. Эта информация крайне важна т.к. на её основе будет настраиваться автоматическая установка (Firstboot http://docs.accentos.ru/1.16.3/ru/modules/firstboot/appointment.html ).
Виртуальные сущности
Controller-1...3 и dbmaster-1...3 наши сервисные ВМ, которые будут размещены на УУ. Они необходимы для управления Облаком. Им необходимо определить IP из сети "management network" и если в проекте присутствует СХД то и в сети "Storage network"
Zabbix - мы ставим данную ВМ для демонстрации возможностей системы мониторинга (запросы, шаблоны, скрипты и т.п.). В дальнейшем эту ВМ можно отключить.
FirstBoot - это ВМ для автоматической установки Облака. В дальнейшем можно использовать для переустановки отдельных ВУ или УУ.
Обоим ВМ нужны IP адреса из соотв сети.
После заполнения IP на вкладке "Схема" начнёт появляться информация!
Общая информация по сетям
Тут перечислены наиболее часто реализуемые варианты и их разделение. 
management network - основная рабочая сеть. В ней должны быть все серверы и служебные ВМ.
storage network - сеть для подключения СХД. Не обязательно должна быть, но если есть то доступ к ней должен быть так же со всех серверов и служебных ВМ.
ocfs2-heartbeat-vlan - отдельная сеть или vlan в существующей сети. Можно и обойтись если существующая сеть способна обеспечить высокую скорость и минимальную задержку. Если же в сети имеют место проблемы или узкие места, то лучше отрезать полосу для трафика синхронизации.
сеть ipmi - отдельная сеть для управления серверами в части настроек железа.
vdi-public - сеть в которой будут создаваться ВМ, которые в свою очередь будут доступны для пользоватлей.
СХД
Вариантов систем хранения на столько много, и каждая имеет свои особенности. Поэтому на данной вкладке можно править всё под себя. Для каждого из вариантов определён минимум который нужен для работы.
Сведения по видеокартам
Необходимо указать какая видеокарта установлена на каком из серверов?
В каком режиме она будет использоваться (vgpu/passthrough) ?
Что оч важно - ссылки на расположение драйверов! Приготовьте их заранее!
Тоже самое касается доступности сервера лицензий.
Интеграция с доменом для VDI
Данный раздел содержит необходимую информацию для интеграции с вашей инфраструктурой в части учётных записей и групп. 
Прочее
Общие вопросы и параметры, которые необходимо заполнить и заранее обеспечить доступ из соотв сетей.</t>
  </si>
  <si>
    <t>acc.abb</t>
  </si>
  <si>
    <t>dell powerdge R630</t>
  </si>
  <si>
    <t>e5-2690 v4</t>
  </si>
  <si>
    <t xml:space="preserve">3 диска SATA SSD 480G, 5 sas 1.2TB. </t>
  </si>
  <si>
    <t>Хост-2</t>
  </si>
  <si>
    <t>10.72.1.3</t>
  </si>
  <si>
    <t>Хост-3</t>
  </si>
  <si>
    <t>10.72.1.4</t>
  </si>
  <si>
    <t>e5-2630 v4</t>
  </si>
  <si>
    <t>Да</t>
  </si>
  <si>
    <t>у нас нет</t>
  </si>
  <si>
    <t>нет</t>
  </si>
  <si>
    <t>Для сети MGMT: встроенные карты 1G; Storage FC 8G:  сеть Ethernet 10G с двумя линками, LACP</t>
  </si>
  <si>
    <t>acc123456</t>
  </si>
  <si>
    <t>10.72.1.0</t>
  </si>
  <si>
    <t>10.72.1.5</t>
  </si>
  <si>
    <t>10.72.1.6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</si>
</sst>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charset val="1"/>
    </font>
    <font>
      <b/>
      <sz val="10"/>
      <color rgb="FF000000"/>
      <name val="Arial"/>
      <family val="2"/>
      <charset val="204"/>
    </font>
    <font>
      <sz val="10"/>
      <color rgb="FF000000"/>
      <name val="Arial"/>
      <family val="2"/>
      <charset val="204"/>
    </font>
    <font>
      <sz val="9"/>
      <color rgb="FF000000"/>
      <name val="Tahoma"/>
      <family val="2"/>
      <charset val="204"/>
    </font>
    <font>
      <b/>
      <sz val="9"/>
      <color indexed="81"/>
      <name val="Tahoma"/>
      <family val="2"/>
      <charset val="204"/>
    </font>
    <font>
      <sz val="9"/>
      <color indexed="81"/>
      <name val="Tahoma"/>
      <family val="2"/>
      <charset val="204"/>
    </font>
    <font>
      <b/>
      <sz val="11"/>
      <color rgb="FF000000"/>
      <name val="Calibri"/>
      <family val="2"/>
      <charset val="204"/>
    </font>
    <font>
      <sz val="11"/>
      <color theme="1"/>
      <name val="Calibri"/>
      <family val="2"/>
      <scheme val="minor"/>
    </font>
    <font>
      <b/>
      <sz val="11"/>
      <color rgb="FF000000"/>
      <name val="Arial"/>
      <family val="2"/>
      <charset val="204"/>
    </font>
    <font>
      <b/>
      <sz val="12"/>
      <color rgb="FF000000"/>
      <name val="Arial"/>
      <family val="2"/>
      <charset val="204"/>
    </font>
    <font>
      <sz val="8"/>
      <name val="Arial"/>
      <family val="2"/>
      <charset val="204"/>
    </font>
    <font>
      <sz val="8"/>
      <name val="Arial"/>
      <family val="2"/>
      <charset val="204"/>
    </font>
    <font>
      <b/>
      <sz val="10"/>
      <color theme="1"/>
      <name val="Arial"/>
      <family val="2"/>
      <charset val="204"/>
    </font>
    <font>
      <b/>
      <sz val="10"/>
      <color rgb="FF000000"/>
      <name val="Arial1"/>
      <charset val="204"/>
    </font>
    <font>
      <sz val="10"/>
      <color rgb="FF000000"/>
      <name val="Arial1"/>
      <charset val="204"/>
    </font>
    <font>
      <sz val="12"/>
      <color theme="1"/>
      <name val="Calibri"/>
      <family val="2"/>
      <charset val="204"/>
      <scheme val="minor"/>
    </font>
    <font>
      <sz val="11"/>
      <color rgb="FF000000"/>
      <name val="Arial"/>
      <family val="2"/>
      <charset val="204"/>
    </font>
    <font>
      <sz val="8"/>
      <color rgb="FF000000"/>
      <name val="Arial"/>
      <family val="2"/>
      <charset val="204"/>
    </font>
  </fonts>
  <fills count="16">
    <fill>
      <patternFill patternType="none"/>
    </fill>
    <fill>
      <patternFill patternType="gray125"/>
    </fill>
    <fill>
      <patternFill patternType="solid">
        <fgColor theme="4" tint="0.59999389629810485"/>
        <bgColor indexed="64"/>
      </patternFill>
    </fill>
    <fill>
      <patternFill patternType="solid">
        <fgColor theme="0"/>
        <bgColor rgb="FFFFFF00"/>
      </patternFill>
    </fill>
    <fill>
      <patternFill patternType="solid">
        <fgColor theme="0"/>
        <bgColor indexed="64"/>
      </patternFill>
    </fill>
    <fill>
      <patternFill patternType="solid">
        <fgColor theme="0"/>
        <bgColor rgb="FFFF9900"/>
      </patternFill>
    </fill>
    <fill>
      <patternFill patternType="solid">
        <fgColor theme="5" tint="0.39997558519241921"/>
        <bgColor indexed="64"/>
      </patternFill>
    </fill>
    <fill>
      <patternFill patternType="solid">
        <fgColor theme="5" tint="0.39997558519241921"/>
        <bgColor rgb="FFFFFF00"/>
      </patternFill>
    </fill>
    <fill>
      <patternFill patternType="solid">
        <fgColor theme="5" tint="0.39997558519241921"/>
        <bgColor rgb="FFFF9900"/>
      </patternFill>
    </fill>
    <fill>
      <patternFill patternType="solid">
        <fgColor rgb="FFFFFF00"/>
        <bgColor indexed="64"/>
      </patternFill>
    </fill>
    <fill>
      <patternFill patternType="solid">
        <fgColor rgb="FFF4B183"/>
        <bgColor rgb="FFF4B183"/>
      </patternFill>
    </fill>
    <fill>
      <patternFill patternType="solid">
        <fgColor rgb="FFFFFFFF"/>
        <bgColor rgb="FFFFFFFF"/>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auto="1"/>
      </top>
      <bottom style="thin">
        <color indexed="64"/>
      </bottom>
      <diagonal/>
    </border>
    <border>
      <left style="thin">
        <color auto="1"/>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thin">
        <color auto="1"/>
      </left>
      <right style="thin">
        <color indexed="64"/>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4">
    <xf numFmtId="0" fontId="0" fillId="0" borderId="0"/>
    <xf numFmtId="0" fontId="7" fillId="0" borderId="0"/>
    <xf numFmtId="0" fontId="15" fillId="0" borderId="0"/>
    <xf numFmtId="0" fontId="7" fillId="0" borderId="0"/>
  </cellStyleXfs>
  <cellXfs count="117">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1" fillId="0" borderId="0" xfId="0" applyFont="1" applyAlignment="1">
      <alignment wrapText="1"/>
    </xf>
    <xf numFmtId="0" fontId="2" fillId="0" borderId="0" xfId="0" applyFont="1" applyAlignment="1">
      <alignment wrapText="1"/>
    </xf>
    <xf numFmtId="0" fontId="0" fillId="3" borderId="1" xfId="0" applyFill="1" applyBorder="1"/>
    <xf numFmtId="0" fontId="0" fillId="4" borderId="1" xfId="0" applyFill="1" applyBorder="1"/>
    <xf numFmtId="0" fontId="2" fillId="0" borderId="0" xfId="0" applyFont="1"/>
    <xf numFmtId="0" fontId="1" fillId="0" borderId="1" xfId="0" applyFont="1" applyBorder="1"/>
    <xf numFmtId="0" fontId="2" fillId="0" borderId="1" xfId="0" applyFont="1" applyBorder="1"/>
    <xf numFmtId="0" fontId="2" fillId="0" borderId="1" xfId="0" applyFont="1" applyBorder="1" applyAlignment="1">
      <alignment wrapText="1"/>
    </xf>
    <xf numFmtId="0" fontId="2" fillId="4" borderId="1" xfId="0" applyFont="1" applyFill="1" applyBorder="1"/>
    <xf numFmtId="0" fontId="1" fillId="3" borderId="1" xfId="0" applyFont="1" applyFill="1" applyBorder="1" applyAlignment="1">
      <alignment wrapText="1"/>
    </xf>
    <xf numFmtId="0" fontId="1" fillId="5" borderId="1" xfId="0" applyFont="1" applyFill="1" applyBorder="1" applyAlignment="1">
      <alignment wrapText="1"/>
    </xf>
    <xf numFmtId="0" fontId="8" fillId="0" borderId="1" xfId="0" applyFont="1" applyBorder="1"/>
    <xf numFmtId="0" fontId="1" fillId="0" borderId="1" xfId="0" applyFont="1" applyBorder="1" applyAlignment="1">
      <alignment horizontal="left" wrapText="1"/>
    </xf>
    <xf numFmtId="0" fontId="0" fillId="4" borderId="1" xfId="0"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center"/>
    </xf>
    <xf numFmtId="0" fontId="2" fillId="0" borderId="1" xfId="0" applyFont="1" applyBorder="1" applyAlignment="1">
      <alignment horizontal="center"/>
    </xf>
    <xf numFmtId="0" fontId="1" fillId="6" borderId="1" xfId="0" applyFont="1" applyFill="1" applyBorder="1" applyAlignment="1">
      <alignment horizontal="center" wrapText="1"/>
    </xf>
    <xf numFmtId="0" fontId="6" fillId="6"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0" borderId="0" xfId="0" applyFont="1"/>
    <xf numFmtId="0" fontId="2" fillId="0" borderId="1" xfId="0" applyFont="1" applyBorder="1" applyAlignment="1">
      <alignment horizontal="right"/>
    </xf>
    <xf numFmtId="49" fontId="2" fillId="4" borderId="1" xfId="0" applyNumberFormat="1" applyFont="1" applyFill="1" applyBorder="1" applyAlignment="1">
      <alignment horizontal="center" wrapText="1"/>
    </xf>
    <xf numFmtId="0" fontId="2" fillId="4" borderId="1" xfId="0" applyFont="1" applyFill="1" applyBorder="1" applyAlignment="1">
      <alignment horizontal="center" wrapText="1"/>
    </xf>
    <xf numFmtId="49" fontId="2" fillId="9" borderId="1" xfId="0" applyNumberFormat="1" applyFont="1" applyFill="1" applyBorder="1" applyAlignment="1">
      <alignment horizontal="center" wrapText="1"/>
    </xf>
    <xf numFmtId="0" fontId="2" fillId="3" borderId="1" xfId="0" applyFont="1" applyFill="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2" fillId="6" borderId="1" xfId="1" applyFont="1" applyFill="1" applyBorder="1" applyAlignment="1">
      <alignment horizontal="center" wrapText="1"/>
    </xf>
    <xf numFmtId="0" fontId="8" fillId="6" borderId="1" xfId="0" applyFont="1" applyFill="1" applyBorder="1" applyAlignment="1">
      <alignment horizontal="center"/>
    </xf>
    <xf numFmtId="0" fontId="2" fillId="0" borderId="1" xfId="0" applyFont="1" applyBorder="1" applyAlignment="1">
      <alignment horizontal="center" wrapText="1"/>
    </xf>
    <xf numFmtId="0" fontId="0" fillId="4" borderId="1" xfId="0" applyFill="1" applyBorder="1" applyAlignment="1">
      <alignment horizontal="center" wrapText="1"/>
    </xf>
    <xf numFmtId="0" fontId="13" fillId="10" borderId="7" xfId="0" applyFont="1" applyFill="1" applyBorder="1" applyAlignment="1">
      <alignment horizontal="center" wrapText="1"/>
    </xf>
    <xf numFmtId="0" fontId="0" fillId="11" borderId="7" xfId="0" applyFill="1" applyBorder="1" applyAlignment="1">
      <alignment wrapText="1"/>
    </xf>
    <xf numFmtId="0" fontId="0" fillId="11" borderId="7" xfId="0" applyFill="1" applyBorder="1"/>
    <xf numFmtId="0" fontId="0" fillId="0" borderId="7" xfId="0" applyBorder="1"/>
    <xf numFmtId="0" fontId="0" fillId="0" borderId="7" xfId="0" applyBorder="1" applyAlignment="1">
      <alignment wrapText="1"/>
    </xf>
    <xf numFmtId="0" fontId="14" fillId="11" borderId="7" xfId="0" applyFont="1" applyFill="1" applyBorder="1" applyAlignment="1">
      <alignment horizontal="center"/>
    </xf>
    <xf numFmtId="0" fontId="13" fillId="10" borderId="7" xfId="0" applyFont="1" applyFill="1" applyBorder="1" applyAlignment="1">
      <alignment horizontal="center"/>
    </xf>
    <xf numFmtId="0" fontId="14" fillId="11" borderId="7" xfId="0" applyFont="1" applyFill="1" applyBorder="1" applyAlignment="1">
      <alignment horizontal="center" wrapText="1"/>
    </xf>
    <xf numFmtId="0" fontId="0" fillId="0" borderId="7" xfId="0" applyBorder="1" applyAlignment="1">
      <alignment horizontal="center"/>
    </xf>
    <xf numFmtId="0" fontId="0" fillId="0" borderId="7" xfId="0" applyBorder="1" applyAlignment="1">
      <alignment horizontal="center" wrapText="1"/>
    </xf>
    <xf numFmtId="0" fontId="1" fillId="0" borderId="1" xfId="0" applyFont="1" applyBorder="1" applyAlignment="1">
      <alignment vertical="center"/>
    </xf>
    <xf numFmtId="0" fontId="0" fillId="0" borderId="0" xfId="0" applyAlignment="1">
      <alignment horizontal="center"/>
    </xf>
    <xf numFmtId="0" fontId="0" fillId="0" borderId="8" xfId="0" applyBorder="1"/>
    <xf numFmtId="0" fontId="0" fillId="0" borderId="9" xfId="0" applyBorder="1"/>
    <xf numFmtId="0" fontId="17" fillId="0" borderId="0" xfId="0" applyFont="1" applyAlignment="1">
      <alignment vertical="center" wrapText="1"/>
    </xf>
    <xf numFmtId="0" fontId="17" fillId="0" borderId="8" xfId="0" applyFont="1" applyBorder="1" applyAlignment="1">
      <alignment vertical="center" wrapText="1"/>
    </xf>
    <xf numFmtId="0" fontId="17" fillId="0" borderId="9" xfId="0" applyFont="1" applyBorder="1" applyAlignment="1">
      <alignment vertical="center" wrapText="1"/>
    </xf>
    <xf numFmtId="0" fontId="17" fillId="0" borderId="14" xfId="0" applyFont="1" applyBorder="1" applyAlignment="1">
      <alignment vertical="center" wrapText="1"/>
    </xf>
    <xf numFmtId="0" fontId="17" fillId="0" borderId="13" xfId="0" applyFont="1" applyBorder="1" applyAlignment="1">
      <alignment vertical="center" wrapText="1"/>
    </xf>
    <xf numFmtId="0" fontId="17" fillId="0" borderId="11" xfId="0" applyFont="1" applyBorder="1" applyAlignment="1">
      <alignment vertical="center" wrapText="1"/>
    </xf>
    <xf numFmtId="0" fontId="17" fillId="0" borderId="10" xfId="0" applyFont="1" applyBorder="1" applyAlignment="1">
      <alignment vertical="center" wrapText="1"/>
    </xf>
    <xf numFmtId="0" fontId="17" fillId="0" borderId="12" xfId="0" applyFont="1" applyBorder="1" applyAlignment="1">
      <alignment vertical="center" wrapText="1"/>
    </xf>
    <xf numFmtId="0" fontId="0" fillId="0" borderId="10" xfId="0" applyBorder="1"/>
    <xf numFmtId="0" fontId="0" fillId="0" borderId="5" xfId="0" applyBorder="1"/>
    <xf numFmtId="0" fontId="0" fillId="0" borderId="4" xfId="0" applyBorder="1"/>
    <xf numFmtId="0" fontId="0" fillId="0" borderId="12" xfId="0" applyBorder="1"/>
    <xf numFmtId="0" fontId="17" fillId="0" borderId="4" xfId="0" applyFont="1" applyBorder="1" applyAlignment="1">
      <alignment vertical="center" wrapText="1"/>
    </xf>
    <xf numFmtId="0" fontId="0" fillId="0" borderId="6" xfId="0" applyBorder="1"/>
    <xf numFmtId="0" fontId="17" fillId="0" borderId="0" xfId="0" applyFont="1" applyAlignment="1">
      <alignment horizontal="center" vertical="center" wrapText="1"/>
    </xf>
    <xf numFmtId="0" fontId="0" fillId="0" borderId="3" xfId="0" applyBorder="1"/>
    <xf numFmtId="0" fontId="0" fillId="0" borderId="15" xfId="0" applyBorder="1"/>
    <xf numFmtId="0" fontId="0" fillId="0" borderId="0" xfId="0" applyAlignment="1">
      <alignment horizontal="center" vertical="center"/>
    </xf>
    <xf numFmtId="0" fontId="2" fillId="0" borderId="1" xfId="0" applyFont="1" applyBorder="1" applyAlignment="1">
      <alignment horizontal="center" vertical="center"/>
    </xf>
    <xf numFmtId="0" fontId="0" fillId="0" borderId="16" xfId="0" applyBorder="1"/>
    <xf numFmtId="0" fontId="0" fillId="0" borderId="4" xfId="0"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12" fillId="6" borderId="1" xfId="1" applyFont="1" applyFill="1" applyBorder="1" applyAlignment="1">
      <alignment horizontal="center" vertical="center" wrapText="1"/>
    </xf>
    <xf numFmtId="0" fontId="2" fillId="0" borderId="1" xfId="0" applyFont="1" applyBorder="1" applyAlignment="1">
      <alignment vertical="center"/>
    </xf>
    <xf numFmtId="0" fontId="0" fillId="0" borderId="1" xfId="0" applyBorder="1" applyAlignment="1">
      <alignment vertical="center"/>
    </xf>
    <xf numFmtId="0" fontId="2" fillId="12" borderId="1" xfId="0" applyFont="1" applyFill="1" applyBorder="1" applyAlignment="1">
      <alignment vertical="center"/>
    </xf>
    <xf numFmtId="0" fontId="1" fillId="15" borderId="1" xfId="0" applyFont="1" applyFill="1" applyBorder="1" applyAlignment="1">
      <alignment horizontal="center"/>
    </xf>
    <xf numFmtId="0" fontId="2" fillId="0" borderId="7" xfId="0" applyFont="1" applyBorder="1" applyAlignment="1">
      <alignment horizontal="center"/>
    </xf>
    <xf numFmtId="0" fontId="2" fillId="0" borderId="7" xfId="0" applyFont="1" applyBorder="1" applyAlignment="1">
      <alignment horizontal="center" wrapText="1"/>
    </xf>
    <xf numFmtId="0" fontId="0" fillId="0" borderId="0" xfId="0" applyAlignment="1">
      <alignment horizontal="center"/>
    </xf>
    <xf numFmtId="0" fontId="0" fillId="0" borderId="0" xfId="0" applyAlignment="1">
      <alignment horizontal="left" vertical="top" wrapText="1"/>
    </xf>
    <xf numFmtId="0" fontId="17" fillId="0" borderId="4" xfId="0" applyFont="1" applyBorder="1" applyAlignment="1">
      <alignment horizontal="center" vertical="center" wrapText="1"/>
    </xf>
    <xf numFmtId="0" fontId="17" fillId="0" borderId="12" xfId="0"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 fillId="2" borderId="5" xfId="0" applyFont="1" applyFill="1" applyBorder="1" applyAlignment="1">
      <alignment horizontal="center" wrapText="1"/>
    </xf>
    <xf numFmtId="0" fontId="1" fillId="2" borderId="4" xfId="0" applyFont="1" applyFill="1" applyBorder="1" applyAlignment="1">
      <alignment horizontal="center" wrapText="1"/>
    </xf>
    <xf numFmtId="0" fontId="2" fillId="6" borderId="1" xfId="0" applyFont="1" applyFill="1" applyBorder="1" applyAlignment="1">
      <alignment horizontal="left" wrapText="1"/>
    </xf>
    <xf numFmtId="0" fontId="2" fillId="6" borderId="16" xfId="0" applyFont="1" applyFill="1" applyBorder="1" applyAlignment="1">
      <alignment horizontal="left" wrapText="1"/>
    </xf>
    <xf numFmtId="0" fontId="1" fillId="2" borderId="3" xfId="0" applyFont="1" applyFill="1" applyBorder="1" applyAlignment="1">
      <alignment horizontal="center" wrapText="1"/>
    </xf>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0" fontId="2" fillId="0" borderId="1" xfId="0" applyFont="1" applyBorder="1" applyAlignment="1">
      <alignment horizontal="center" wrapText="1"/>
    </xf>
    <xf numFmtId="0" fontId="1" fillId="6" borderId="1" xfId="0" applyFont="1" applyFill="1" applyBorder="1" applyAlignment="1">
      <alignment horizontal="center" wrapText="1"/>
    </xf>
    <xf numFmtId="0" fontId="9" fillId="2" borderId="1" xfId="0" applyFont="1" applyFill="1" applyBorder="1" applyAlignment="1">
      <alignment horizontal="center"/>
    </xf>
    <xf numFmtId="0" fontId="0" fillId="0" borderId="1" xfId="0" applyBorder="1" applyAlignment="1">
      <alignment horizontal="center"/>
    </xf>
    <xf numFmtId="0" fontId="9" fillId="2" borderId="5" xfId="0" applyFont="1" applyFill="1" applyBorder="1" applyAlignment="1">
      <alignment horizontal="center" wrapText="1"/>
    </xf>
    <xf numFmtId="0" fontId="9" fillId="2" borderId="4" xfId="0" applyFont="1" applyFill="1" applyBorder="1" applyAlignment="1">
      <alignment horizontal="center" wrapText="1"/>
    </xf>
    <xf numFmtId="0" fontId="2" fillId="6" borderId="0" xfId="0" applyFont="1" applyFill="1" applyAlignment="1">
      <alignment horizontal="center" wrapText="1"/>
    </xf>
    <xf numFmtId="0" fontId="1" fillId="2" borderId="1" xfId="0" applyFont="1" applyFill="1" applyBorder="1" applyAlignment="1">
      <alignment horizontal="center" wrapText="1"/>
    </xf>
    <xf numFmtId="0" fontId="0" fillId="0" borderId="3"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9" fillId="6" borderId="1" xfId="0" applyFont="1" applyFill="1" applyBorder="1" applyAlignment="1">
      <alignment horizontal="center"/>
    </xf>
    <xf numFmtId="0" fontId="1" fillId="0" borderId="1" xfId="0" applyFont="1" applyBorder="1" applyAlignment="1">
      <alignment horizontal="center"/>
    </xf>
    <xf numFmtId="0" fontId="16" fillId="2" borderId="1" xfId="0" applyFont="1" applyFill="1" applyBorder="1" applyAlignment="1">
      <alignment horizontal="center" wrapText="1"/>
    </xf>
    <xf numFmtId="0" fontId="2" fillId="8" borderId="0" xfId="0" applyFont="1" applyFill="1" applyAlignment="1">
      <alignment horizontal="left" wrapText="1"/>
    </xf>
    <xf numFmtId="0" fontId="2" fillId="6" borderId="0" xfId="0" applyFont="1" applyFill="1" applyAlignment="1">
      <alignment horizontal="left" wrapText="1"/>
    </xf>
  </cellXfs>
  <cellStyles count="4">
    <cellStyle name="Обычный" xfId="0" builtinId="0"/>
    <cellStyle name="Обычный 2" xfId="1"/>
    <cellStyle name="Обычный 3" xfId="2"/>
    <cellStyle name="Обычный 75"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90"/>
  <sheetViews>
    <sheetView topLeftCell="A55" workbookViewId="0">
      <selection activeCell="B4" sqref="B4:Q90"/>
    </sheetView>
  </sheetViews>
  <sheetFormatPr defaultRowHeight="13.2"/>
  <sheetData>
    <row r="2" spans="2:17">
      <c r="C2" s="83" t="s">
        <v>255</v>
      </c>
      <c r="D2" s="83"/>
      <c r="E2" s="83"/>
      <c r="F2" s="83"/>
      <c r="G2" s="83"/>
      <c r="H2" s="83"/>
      <c r="I2" s="83"/>
      <c r="J2" s="83"/>
    </row>
    <row r="4" spans="2:17" ht="12.45" customHeight="1">
      <c r="B4" s="84" t="s">
        <v>257</v>
      </c>
      <c r="C4" s="84"/>
      <c r="D4" s="84"/>
      <c r="E4" s="84"/>
      <c r="F4" s="84"/>
      <c r="G4" s="84"/>
      <c r="H4" s="84"/>
      <c r="I4" s="84"/>
      <c r="J4" s="84"/>
      <c r="K4" s="84"/>
      <c r="L4" s="84"/>
      <c r="M4" s="84"/>
      <c r="N4" s="84"/>
      <c r="O4" s="84"/>
      <c r="P4" s="84"/>
      <c r="Q4" s="84"/>
    </row>
    <row r="5" spans="2:17">
      <c r="B5" s="84"/>
      <c r="C5" s="84"/>
      <c r="D5" s="84"/>
      <c r="E5" s="84"/>
      <c r="F5" s="84"/>
      <c r="G5" s="84"/>
      <c r="H5" s="84"/>
      <c r="I5" s="84"/>
      <c r="J5" s="84"/>
      <c r="K5" s="84"/>
      <c r="L5" s="84"/>
      <c r="M5" s="84"/>
      <c r="N5" s="84"/>
      <c r="O5" s="84"/>
      <c r="P5" s="84"/>
      <c r="Q5" s="84"/>
    </row>
    <row r="6" spans="2:17">
      <c r="B6" s="84"/>
      <c r="C6" s="84"/>
      <c r="D6" s="84"/>
      <c r="E6" s="84"/>
      <c r="F6" s="84"/>
      <c r="G6" s="84"/>
      <c r="H6" s="84"/>
      <c r="I6" s="84"/>
      <c r="J6" s="84"/>
      <c r="K6" s="84"/>
      <c r="L6" s="84"/>
      <c r="M6" s="84"/>
      <c r="N6" s="84"/>
      <c r="O6" s="84"/>
      <c r="P6" s="84"/>
      <c r="Q6" s="84"/>
    </row>
    <row r="7" spans="2:17">
      <c r="B7" s="84"/>
      <c r="C7" s="84"/>
      <c r="D7" s="84"/>
      <c r="E7" s="84"/>
      <c r="F7" s="84"/>
      <c r="G7" s="84"/>
      <c r="H7" s="84"/>
      <c r="I7" s="84"/>
      <c r="J7" s="84"/>
      <c r="K7" s="84"/>
      <c r="L7" s="84"/>
      <c r="M7" s="84"/>
      <c r="N7" s="84"/>
      <c r="O7" s="84"/>
      <c r="P7" s="84"/>
      <c r="Q7" s="84"/>
    </row>
    <row r="8" spans="2:17">
      <c r="B8" s="84"/>
      <c r="C8" s="84"/>
      <c r="D8" s="84"/>
      <c r="E8" s="84"/>
      <c r="F8" s="84"/>
      <c r="G8" s="84"/>
      <c r="H8" s="84"/>
      <c r="I8" s="84"/>
      <c r="J8" s="84"/>
      <c r="K8" s="84"/>
      <c r="L8" s="84"/>
      <c r="M8" s="84"/>
      <c r="N8" s="84"/>
      <c r="O8" s="84"/>
      <c r="P8" s="84"/>
      <c r="Q8" s="84"/>
    </row>
    <row r="9" spans="2:17">
      <c r="B9" s="84"/>
      <c r="C9" s="84"/>
      <c r="D9" s="84"/>
      <c r="E9" s="84"/>
      <c r="F9" s="84"/>
      <c r="G9" s="84"/>
      <c r="H9" s="84"/>
      <c r="I9" s="84"/>
      <c r="J9" s="84"/>
      <c r="K9" s="84"/>
      <c r="L9" s="84"/>
      <c r="M9" s="84"/>
      <c r="N9" s="84"/>
      <c r="O9" s="84"/>
      <c r="P9" s="84"/>
      <c r="Q9" s="84"/>
    </row>
    <row r="10" spans="2:17">
      <c r="B10" s="84"/>
      <c r="C10" s="84"/>
      <c r="D10" s="84"/>
      <c r="E10" s="84"/>
      <c r="F10" s="84"/>
      <c r="G10" s="84"/>
      <c r="H10" s="84"/>
      <c r="I10" s="84"/>
      <c r="J10" s="84"/>
      <c r="K10" s="84"/>
      <c r="L10" s="84"/>
      <c r="M10" s="84"/>
      <c r="N10" s="84"/>
      <c r="O10" s="84"/>
      <c r="P10" s="84"/>
      <c r="Q10" s="84"/>
    </row>
    <row r="11" spans="2:17">
      <c r="B11" s="84"/>
      <c r="C11" s="84"/>
      <c r="D11" s="84"/>
      <c r="E11" s="84"/>
      <c r="F11" s="84"/>
      <c r="G11" s="84"/>
      <c r="H11" s="84"/>
      <c r="I11" s="84"/>
      <c r="J11" s="84"/>
      <c r="K11" s="84"/>
      <c r="L11" s="84"/>
      <c r="M11" s="84"/>
      <c r="N11" s="84"/>
      <c r="O11" s="84"/>
      <c r="P11" s="84"/>
      <c r="Q11" s="84"/>
    </row>
    <row r="12" spans="2:17">
      <c r="B12" s="84"/>
      <c r="C12" s="84"/>
      <c r="D12" s="84"/>
      <c r="E12" s="84"/>
      <c r="F12" s="84"/>
      <c r="G12" s="84"/>
      <c r="H12" s="84"/>
      <c r="I12" s="84"/>
      <c r="J12" s="84"/>
      <c r="K12" s="84"/>
      <c r="L12" s="84"/>
      <c r="M12" s="84"/>
      <c r="N12" s="84"/>
      <c r="O12" s="84"/>
      <c r="P12" s="84"/>
      <c r="Q12" s="84"/>
    </row>
    <row r="13" spans="2:17">
      <c r="B13" s="84"/>
      <c r="C13" s="84"/>
      <c r="D13" s="84"/>
      <c r="E13" s="84"/>
      <c r="F13" s="84"/>
      <c r="G13" s="84"/>
      <c r="H13" s="84"/>
      <c r="I13" s="84"/>
      <c r="J13" s="84"/>
      <c r="K13" s="84"/>
      <c r="L13" s="84"/>
      <c r="M13" s="84"/>
      <c r="N13" s="84"/>
      <c r="O13" s="84"/>
      <c r="P13" s="84"/>
      <c r="Q13" s="84"/>
    </row>
    <row r="14" spans="2:17">
      <c r="B14" s="84"/>
      <c r="C14" s="84"/>
      <c r="D14" s="84"/>
      <c r="E14" s="84"/>
      <c r="F14" s="84"/>
      <c r="G14" s="84"/>
      <c r="H14" s="84"/>
      <c r="I14" s="84"/>
      <c r="J14" s="84"/>
      <c r="K14" s="84"/>
      <c r="L14" s="84"/>
      <c r="M14" s="84"/>
      <c r="N14" s="84"/>
      <c r="O14" s="84"/>
      <c r="P14" s="84"/>
      <c r="Q14" s="84"/>
    </row>
    <row r="15" spans="2:17">
      <c r="B15" s="84"/>
      <c r="C15" s="84"/>
      <c r="D15" s="84"/>
      <c r="E15" s="84"/>
      <c r="F15" s="84"/>
      <c r="G15" s="84"/>
      <c r="H15" s="84"/>
      <c r="I15" s="84"/>
      <c r="J15" s="84"/>
      <c r="K15" s="84"/>
      <c r="L15" s="84"/>
      <c r="M15" s="84"/>
      <c r="N15" s="84"/>
      <c r="O15" s="84"/>
      <c r="P15" s="84"/>
      <c r="Q15" s="84"/>
    </row>
    <row r="16" spans="2:17">
      <c r="B16" s="84"/>
      <c r="C16" s="84"/>
      <c r="D16" s="84"/>
      <c r="E16" s="84"/>
      <c r="F16" s="84"/>
      <c r="G16" s="84"/>
      <c r="H16" s="84"/>
      <c r="I16" s="84"/>
      <c r="J16" s="84"/>
      <c r="K16" s="84"/>
      <c r="L16" s="84"/>
      <c r="M16" s="84"/>
      <c r="N16" s="84"/>
      <c r="O16" s="84"/>
      <c r="P16" s="84"/>
      <c r="Q16" s="84"/>
    </row>
    <row r="17" spans="2:17">
      <c r="B17" s="84"/>
      <c r="C17" s="84"/>
      <c r="D17" s="84"/>
      <c r="E17" s="84"/>
      <c r="F17" s="84"/>
      <c r="G17" s="84"/>
      <c r="H17" s="84"/>
      <c r="I17" s="84"/>
      <c r="J17" s="84"/>
      <c r="K17" s="84"/>
      <c r="L17" s="84"/>
      <c r="M17" s="84"/>
      <c r="N17" s="84"/>
      <c r="O17" s="84"/>
      <c r="P17" s="84"/>
      <c r="Q17" s="84"/>
    </row>
    <row r="18" spans="2:17">
      <c r="B18" s="84"/>
      <c r="C18" s="84"/>
      <c r="D18" s="84"/>
      <c r="E18" s="84"/>
      <c r="F18" s="84"/>
      <c r="G18" s="84"/>
      <c r="H18" s="84"/>
      <c r="I18" s="84"/>
      <c r="J18" s="84"/>
      <c r="K18" s="84"/>
      <c r="L18" s="84"/>
      <c r="M18" s="84"/>
      <c r="N18" s="84"/>
      <c r="O18" s="84"/>
      <c r="P18" s="84"/>
      <c r="Q18" s="84"/>
    </row>
    <row r="19" spans="2:17">
      <c r="B19" s="84"/>
      <c r="C19" s="84"/>
      <c r="D19" s="84"/>
      <c r="E19" s="84"/>
      <c r="F19" s="84"/>
      <c r="G19" s="84"/>
      <c r="H19" s="84"/>
      <c r="I19" s="84"/>
      <c r="J19" s="84"/>
      <c r="K19" s="84"/>
      <c r="L19" s="84"/>
      <c r="M19" s="84"/>
      <c r="N19" s="84"/>
      <c r="O19" s="84"/>
      <c r="P19" s="84"/>
      <c r="Q19" s="84"/>
    </row>
    <row r="20" spans="2:17">
      <c r="B20" s="84"/>
      <c r="C20" s="84"/>
      <c r="D20" s="84"/>
      <c r="E20" s="84"/>
      <c r="F20" s="84"/>
      <c r="G20" s="84"/>
      <c r="H20" s="84"/>
      <c r="I20" s="84"/>
      <c r="J20" s="84"/>
      <c r="K20" s="84"/>
      <c r="L20" s="84"/>
      <c r="M20" s="84"/>
      <c r="N20" s="84"/>
      <c r="O20" s="84"/>
      <c r="P20" s="84"/>
      <c r="Q20" s="84"/>
    </row>
    <row r="21" spans="2:17">
      <c r="B21" s="84"/>
      <c r="C21" s="84"/>
      <c r="D21" s="84"/>
      <c r="E21" s="84"/>
      <c r="F21" s="84"/>
      <c r="G21" s="84"/>
      <c r="H21" s="84"/>
      <c r="I21" s="84"/>
      <c r="J21" s="84"/>
      <c r="K21" s="84"/>
      <c r="L21" s="84"/>
      <c r="M21" s="84"/>
      <c r="N21" s="84"/>
      <c r="O21" s="84"/>
      <c r="P21" s="84"/>
      <c r="Q21" s="84"/>
    </row>
    <row r="22" spans="2:17">
      <c r="B22" s="84"/>
      <c r="C22" s="84"/>
      <c r="D22" s="84"/>
      <c r="E22" s="84"/>
      <c r="F22" s="84"/>
      <c r="G22" s="84"/>
      <c r="H22" s="84"/>
      <c r="I22" s="84"/>
      <c r="J22" s="84"/>
      <c r="K22" s="84"/>
      <c r="L22" s="84"/>
      <c r="M22" s="84"/>
      <c r="N22" s="84"/>
      <c r="O22" s="84"/>
      <c r="P22" s="84"/>
      <c r="Q22" s="84"/>
    </row>
    <row r="23" spans="2:17">
      <c r="B23" s="84"/>
      <c r="C23" s="84"/>
      <c r="D23" s="84"/>
      <c r="E23" s="84"/>
      <c r="F23" s="84"/>
      <c r="G23" s="84"/>
      <c r="H23" s="84"/>
      <c r="I23" s="84"/>
      <c r="J23" s="84"/>
      <c r="K23" s="84"/>
      <c r="L23" s="84"/>
      <c r="M23" s="84"/>
      <c r="N23" s="84"/>
      <c r="O23" s="84"/>
      <c r="P23" s="84"/>
      <c r="Q23" s="84"/>
    </row>
    <row r="24" spans="2:17">
      <c r="B24" s="84"/>
      <c r="C24" s="84"/>
      <c r="D24" s="84"/>
      <c r="E24" s="84"/>
      <c r="F24" s="84"/>
      <c r="G24" s="84"/>
      <c r="H24" s="84"/>
      <c r="I24" s="84"/>
      <c r="J24" s="84"/>
      <c r="K24" s="84"/>
      <c r="L24" s="84"/>
      <c r="M24" s="84"/>
      <c r="N24" s="84"/>
      <c r="O24" s="84"/>
      <c r="P24" s="84"/>
      <c r="Q24" s="84"/>
    </row>
    <row r="25" spans="2:17">
      <c r="B25" s="84"/>
      <c r="C25" s="84"/>
      <c r="D25" s="84"/>
      <c r="E25" s="84"/>
      <c r="F25" s="84"/>
      <c r="G25" s="84"/>
      <c r="H25" s="84"/>
      <c r="I25" s="84"/>
      <c r="J25" s="84"/>
      <c r="K25" s="84"/>
      <c r="L25" s="84"/>
      <c r="M25" s="84"/>
      <c r="N25" s="84"/>
      <c r="O25" s="84"/>
      <c r="P25" s="84"/>
      <c r="Q25" s="84"/>
    </row>
    <row r="26" spans="2:17">
      <c r="B26" s="84"/>
      <c r="C26" s="84"/>
      <c r="D26" s="84"/>
      <c r="E26" s="84"/>
      <c r="F26" s="84"/>
      <c r="G26" s="84"/>
      <c r="H26" s="84"/>
      <c r="I26" s="84"/>
      <c r="J26" s="84"/>
      <c r="K26" s="84"/>
      <c r="L26" s="84"/>
      <c r="M26" s="84"/>
      <c r="N26" s="84"/>
      <c r="O26" s="84"/>
      <c r="P26" s="84"/>
      <c r="Q26" s="84"/>
    </row>
    <row r="27" spans="2:17">
      <c r="B27" s="84"/>
      <c r="C27" s="84"/>
      <c r="D27" s="84"/>
      <c r="E27" s="84"/>
      <c r="F27" s="84"/>
      <c r="G27" s="84"/>
      <c r="H27" s="84"/>
      <c r="I27" s="84"/>
      <c r="J27" s="84"/>
      <c r="K27" s="84"/>
      <c r="L27" s="84"/>
      <c r="M27" s="84"/>
      <c r="N27" s="84"/>
      <c r="O27" s="84"/>
      <c r="P27" s="84"/>
      <c r="Q27" s="84"/>
    </row>
    <row r="28" spans="2:17">
      <c r="B28" s="84"/>
      <c r="C28" s="84"/>
      <c r="D28" s="84"/>
      <c r="E28" s="84"/>
      <c r="F28" s="84"/>
      <c r="G28" s="84"/>
      <c r="H28" s="84"/>
      <c r="I28" s="84"/>
      <c r="J28" s="84"/>
      <c r="K28" s="84"/>
      <c r="L28" s="84"/>
      <c r="M28" s="84"/>
      <c r="N28" s="84"/>
      <c r="O28" s="84"/>
      <c r="P28" s="84"/>
      <c r="Q28" s="84"/>
    </row>
    <row r="29" spans="2:17">
      <c r="B29" s="84"/>
      <c r="C29" s="84"/>
      <c r="D29" s="84"/>
      <c r="E29" s="84"/>
      <c r="F29" s="84"/>
      <c r="G29" s="84"/>
      <c r="H29" s="84"/>
      <c r="I29" s="84"/>
      <c r="J29" s="84"/>
      <c r="K29" s="84"/>
      <c r="L29" s="84"/>
      <c r="M29" s="84"/>
      <c r="N29" s="84"/>
      <c r="O29" s="84"/>
      <c r="P29" s="84"/>
      <c r="Q29" s="84"/>
    </row>
    <row r="30" spans="2:17">
      <c r="B30" s="84"/>
      <c r="C30" s="84"/>
      <c r="D30" s="84"/>
      <c r="E30" s="84"/>
      <c r="F30" s="84"/>
      <c r="G30" s="84"/>
      <c r="H30" s="84"/>
      <c r="I30" s="84"/>
      <c r="J30" s="84"/>
      <c r="K30" s="84"/>
      <c r="L30" s="84"/>
      <c r="M30" s="84"/>
      <c r="N30" s="84"/>
      <c r="O30" s="84"/>
      <c r="P30" s="84"/>
      <c r="Q30" s="84"/>
    </row>
    <row r="31" spans="2:17">
      <c r="B31" s="84"/>
      <c r="C31" s="84"/>
      <c r="D31" s="84"/>
      <c r="E31" s="84"/>
      <c r="F31" s="84"/>
      <c r="G31" s="84"/>
      <c r="H31" s="84"/>
      <c r="I31" s="84"/>
      <c r="J31" s="84"/>
      <c r="K31" s="84"/>
      <c r="L31" s="84"/>
      <c r="M31" s="84"/>
      <c r="N31" s="84"/>
      <c r="O31" s="84"/>
      <c r="P31" s="84"/>
      <c r="Q31" s="84"/>
    </row>
    <row r="32" spans="2:17">
      <c r="B32" s="84"/>
      <c r="C32" s="84"/>
      <c r="D32" s="84"/>
      <c r="E32" s="84"/>
      <c r="F32" s="84"/>
      <c r="G32" s="84"/>
      <c r="H32" s="84"/>
      <c r="I32" s="84"/>
      <c r="J32" s="84"/>
      <c r="K32" s="84"/>
      <c r="L32" s="84"/>
      <c r="M32" s="84"/>
      <c r="N32" s="84"/>
      <c r="O32" s="84"/>
      <c r="P32" s="84"/>
      <c r="Q32" s="84"/>
    </row>
    <row r="33" spans="2:17">
      <c r="B33" s="84"/>
      <c r="C33" s="84"/>
      <c r="D33" s="84"/>
      <c r="E33" s="84"/>
      <c r="F33" s="84"/>
      <c r="G33" s="84"/>
      <c r="H33" s="84"/>
      <c r="I33" s="84"/>
      <c r="J33" s="84"/>
      <c r="K33" s="84"/>
      <c r="L33" s="84"/>
      <c r="M33" s="84"/>
      <c r="N33" s="84"/>
      <c r="O33" s="84"/>
      <c r="P33" s="84"/>
      <c r="Q33" s="84"/>
    </row>
    <row r="34" spans="2:17">
      <c r="B34" s="84"/>
      <c r="C34" s="84"/>
      <c r="D34" s="84"/>
      <c r="E34" s="84"/>
      <c r="F34" s="84"/>
      <c r="G34" s="84"/>
      <c r="H34" s="84"/>
      <c r="I34" s="84"/>
      <c r="J34" s="84"/>
      <c r="K34" s="84"/>
      <c r="L34" s="84"/>
      <c r="M34" s="84"/>
      <c r="N34" s="84"/>
      <c r="O34" s="84"/>
      <c r="P34" s="84"/>
      <c r="Q34" s="84"/>
    </row>
    <row r="35" spans="2:17">
      <c r="B35" s="84"/>
      <c r="C35" s="84"/>
      <c r="D35" s="84"/>
      <c r="E35" s="84"/>
      <c r="F35" s="84"/>
      <c r="G35" s="84"/>
      <c r="H35" s="84"/>
      <c r="I35" s="84"/>
      <c r="J35" s="84"/>
      <c r="K35" s="84"/>
      <c r="L35" s="84"/>
      <c r="M35" s="84"/>
      <c r="N35" s="84"/>
      <c r="O35" s="84"/>
      <c r="P35" s="84"/>
      <c r="Q35" s="84"/>
    </row>
    <row r="36" spans="2:17">
      <c r="B36" s="84"/>
      <c r="C36" s="84"/>
      <c r="D36" s="84"/>
      <c r="E36" s="84"/>
      <c r="F36" s="84"/>
      <c r="G36" s="84"/>
      <c r="H36" s="84"/>
      <c r="I36" s="84"/>
      <c r="J36" s="84"/>
      <c r="K36" s="84"/>
      <c r="L36" s="84"/>
      <c r="M36" s="84"/>
      <c r="N36" s="84"/>
      <c r="O36" s="84"/>
      <c r="P36" s="84"/>
      <c r="Q36" s="84"/>
    </row>
    <row r="37" spans="2:17">
      <c r="B37" s="84"/>
      <c r="C37" s="84"/>
      <c r="D37" s="84"/>
      <c r="E37" s="84"/>
      <c r="F37" s="84"/>
      <c r="G37" s="84"/>
      <c r="H37" s="84"/>
      <c r="I37" s="84"/>
      <c r="J37" s="84"/>
      <c r="K37" s="84"/>
      <c r="L37" s="84"/>
      <c r="M37" s="84"/>
      <c r="N37" s="84"/>
      <c r="O37" s="84"/>
      <c r="P37" s="84"/>
      <c r="Q37" s="84"/>
    </row>
    <row r="38" spans="2:17">
      <c r="B38" s="84"/>
      <c r="C38" s="84"/>
      <c r="D38" s="84"/>
      <c r="E38" s="84"/>
      <c r="F38" s="84"/>
      <c r="G38" s="84"/>
      <c r="H38" s="84"/>
      <c r="I38" s="84"/>
      <c r="J38" s="84"/>
      <c r="K38" s="84"/>
      <c r="L38" s="84"/>
      <c r="M38" s="84"/>
      <c r="N38" s="84"/>
      <c r="O38" s="84"/>
      <c r="P38" s="84"/>
      <c r="Q38" s="84"/>
    </row>
    <row r="39" spans="2:17">
      <c r="B39" s="84"/>
      <c r="C39" s="84"/>
      <c r="D39" s="84"/>
      <c r="E39" s="84"/>
      <c r="F39" s="84"/>
      <c r="G39" s="84"/>
      <c r="H39" s="84"/>
      <c r="I39" s="84"/>
      <c r="J39" s="84"/>
      <c r="K39" s="84"/>
      <c r="L39" s="84"/>
      <c r="M39" s="84"/>
      <c r="N39" s="84"/>
      <c r="O39" s="84"/>
      <c r="P39" s="84"/>
      <c r="Q39" s="84"/>
    </row>
    <row r="40" spans="2:17">
      <c r="B40" s="84"/>
      <c r="C40" s="84"/>
      <c r="D40" s="84"/>
      <c r="E40" s="84"/>
      <c r="F40" s="84"/>
      <c r="G40" s="84"/>
      <c r="H40" s="84"/>
      <c r="I40" s="84"/>
      <c r="J40" s="84"/>
      <c r="K40" s="84"/>
      <c r="L40" s="84"/>
      <c r="M40" s="84"/>
      <c r="N40" s="84"/>
      <c r="O40" s="84"/>
      <c r="P40" s="84"/>
      <c r="Q40" s="84"/>
    </row>
    <row r="41" spans="2:17">
      <c r="B41" s="84"/>
      <c r="C41" s="84"/>
      <c r="D41" s="84"/>
      <c r="E41" s="84"/>
      <c r="F41" s="84"/>
      <c r="G41" s="84"/>
      <c r="H41" s="84"/>
      <c r="I41" s="84"/>
      <c r="J41" s="84"/>
      <c r="K41" s="84"/>
      <c r="L41" s="84"/>
      <c r="M41" s="84"/>
      <c r="N41" s="84"/>
      <c r="O41" s="84"/>
      <c r="P41" s="84"/>
      <c r="Q41" s="84"/>
    </row>
    <row r="42" spans="2:17">
      <c r="B42" s="84"/>
      <c r="C42" s="84"/>
      <c r="D42" s="84"/>
      <c r="E42" s="84"/>
      <c r="F42" s="84"/>
      <c r="G42" s="84"/>
      <c r="H42" s="84"/>
      <c r="I42" s="84"/>
      <c r="J42" s="84"/>
      <c r="K42" s="84"/>
      <c r="L42" s="84"/>
      <c r="M42" s="84"/>
      <c r="N42" s="84"/>
      <c r="O42" s="84"/>
      <c r="P42" s="84"/>
      <c r="Q42" s="84"/>
    </row>
    <row r="43" spans="2:17">
      <c r="B43" s="84"/>
      <c r="C43" s="84"/>
      <c r="D43" s="84"/>
      <c r="E43" s="84"/>
      <c r="F43" s="84"/>
      <c r="G43" s="84"/>
      <c r="H43" s="84"/>
      <c r="I43" s="84"/>
      <c r="J43" s="84"/>
      <c r="K43" s="84"/>
      <c r="L43" s="84"/>
      <c r="M43" s="84"/>
      <c r="N43" s="84"/>
      <c r="O43" s="84"/>
      <c r="P43" s="84"/>
      <c r="Q43" s="84"/>
    </row>
    <row r="44" spans="2:17">
      <c r="B44" s="84"/>
      <c r="C44" s="84"/>
      <c r="D44" s="84"/>
      <c r="E44" s="84"/>
      <c r="F44" s="84"/>
      <c r="G44" s="84"/>
      <c r="H44" s="84"/>
      <c r="I44" s="84"/>
      <c r="J44" s="84"/>
      <c r="K44" s="84"/>
      <c r="L44" s="84"/>
      <c r="M44" s="84"/>
      <c r="N44" s="84"/>
      <c r="O44" s="84"/>
      <c r="P44" s="84"/>
      <c r="Q44" s="84"/>
    </row>
    <row r="45" spans="2:17">
      <c r="B45" s="84"/>
      <c r="C45" s="84"/>
      <c r="D45" s="84"/>
      <c r="E45" s="84"/>
      <c r="F45" s="84"/>
      <c r="G45" s="84"/>
      <c r="H45" s="84"/>
      <c r="I45" s="84"/>
      <c r="J45" s="84"/>
      <c r="K45" s="84"/>
      <c r="L45" s="84"/>
      <c r="M45" s="84"/>
      <c r="N45" s="84"/>
      <c r="O45" s="84"/>
      <c r="P45" s="84"/>
      <c r="Q45" s="84"/>
    </row>
    <row r="46" spans="2:17">
      <c r="B46" s="84"/>
      <c r="C46" s="84"/>
      <c r="D46" s="84"/>
      <c r="E46" s="84"/>
      <c r="F46" s="84"/>
      <c r="G46" s="84"/>
      <c r="H46" s="84"/>
      <c r="I46" s="84"/>
      <c r="J46" s="84"/>
      <c r="K46" s="84"/>
      <c r="L46" s="84"/>
      <c r="M46" s="84"/>
      <c r="N46" s="84"/>
      <c r="O46" s="84"/>
      <c r="P46" s="84"/>
      <c r="Q46" s="84"/>
    </row>
    <row r="47" spans="2:17">
      <c r="B47" s="84"/>
      <c r="C47" s="84"/>
      <c r="D47" s="84"/>
      <c r="E47" s="84"/>
      <c r="F47" s="84"/>
      <c r="G47" s="84"/>
      <c r="H47" s="84"/>
      <c r="I47" s="84"/>
      <c r="J47" s="84"/>
      <c r="K47" s="84"/>
      <c r="L47" s="84"/>
      <c r="M47" s="84"/>
      <c r="N47" s="84"/>
      <c r="O47" s="84"/>
      <c r="P47" s="84"/>
      <c r="Q47" s="84"/>
    </row>
    <row r="48" spans="2:17">
      <c r="B48" s="84"/>
      <c r="C48" s="84"/>
      <c r="D48" s="84"/>
      <c r="E48" s="84"/>
      <c r="F48" s="84"/>
      <c r="G48" s="84"/>
      <c r="H48" s="84"/>
      <c r="I48" s="84"/>
      <c r="J48" s="84"/>
      <c r="K48" s="84"/>
      <c r="L48" s="84"/>
      <c r="M48" s="84"/>
      <c r="N48" s="84"/>
      <c r="O48" s="84"/>
      <c r="P48" s="84"/>
      <c r="Q48" s="84"/>
    </row>
    <row r="49" spans="2:17">
      <c r="B49" s="84"/>
      <c r="C49" s="84"/>
      <c r="D49" s="84"/>
      <c r="E49" s="84"/>
      <c r="F49" s="84"/>
      <c r="G49" s="84"/>
      <c r="H49" s="84"/>
      <c r="I49" s="84"/>
      <c r="J49" s="84"/>
      <c r="K49" s="84"/>
      <c r="L49" s="84"/>
      <c r="M49" s="84"/>
      <c r="N49" s="84"/>
      <c r="O49" s="84"/>
      <c r="P49" s="84"/>
      <c r="Q49" s="84"/>
    </row>
    <row r="50" spans="2:17">
      <c r="B50" s="84"/>
      <c r="C50" s="84"/>
      <c r="D50" s="84"/>
      <c r="E50" s="84"/>
      <c r="F50" s="84"/>
      <c r="G50" s="84"/>
      <c r="H50" s="84"/>
      <c r="I50" s="84"/>
      <c r="J50" s="84"/>
      <c r="K50" s="84"/>
      <c r="L50" s="84"/>
      <c r="M50" s="84"/>
      <c r="N50" s="84"/>
      <c r="O50" s="84"/>
      <c r="P50" s="84"/>
      <c r="Q50" s="84"/>
    </row>
    <row r="51" spans="2:17">
      <c r="B51" s="84"/>
      <c r="C51" s="84"/>
      <c r="D51" s="84"/>
      <c r="E51" s="84"/>
      <c r="F51" s="84"/>
      <c r="G51" s="84"/>
      <c r="H51" s="84"/>
      <c r="I51" s="84"/>
      <c r="J51" s="84"/>
      <c r="K51" s="84"/>
      <c r="L51" s="84"/>
      <c r="M51" s="84"/>
      <c r="N51" s="84"/>
      <c r="O51" s="84"/>
      <c r="P51" s="84"/>
      <c r="Q51" s="84"/>
    </row>
    <row r="52" spans="2:17">
      <c r="B52" s="84"/>
      <c r="C52" s="84"/>
      <c r="D52" s="84"/>
      <c r="E52" s="84"/>
      <c r="F52" s="84"/>
      <c r="G52" s="84"/>
      <c r="H52" s="84"/>
      <c r="I52" s="84"/>
      <c r="J52" s="84"/>
      <c r="K52" s="84"/>
      <c r="L52" s="84"/>
      <c r="M52" s="84"/>
      <c r="N52" s="84"/>
      <c r="O52" s="84"/>
      <c r="P52" s="84"/>
      <c r="Q52" s="84"/>
    </row>
    <row r="53" spans="2:17">
      <c r="B53" s="84"/>
      <c r="C53" s="84"/>
      <c r="D53" s="84"/>
      <c r="E53" s="84"/>
      <c r="F53" s="84"/>
      <c r="G53" s="84"/>
      <c r="H53" s="84"/>
      <c r="I53" s="84"/>
      <c r="J53" s="84"/>
      <c r="K53" s="84"/>
      <c r="L53" s="84"/>
      <c r="M53" s="84"/>
      <c r="N53" s="84"/>
      <c r="O53" s="84"/>
      <c r="P53" s="84"/>
      <c r="Q53" s="84"/>
    </row>
    <row r="54" spans="2:17">
      <c r="B54" s="84"/>
      <c r="C54" s="84"/>
      <c r="D54" s="84"/>
      <c r="E54" s="84"/>
      <c r="F54" s="84"/>
      <c r="G54" s="84"/>
      <c r="H54" s="84"/>
      <c r="I54" s="84"/>
      <c r="J54" s="84"/>
      <c r="K54" s="84"/>
      <c r="L54" s="84"/>
      <c r="M54" s="84"/>
      <c r="N54" s="84"/>
      <c r="O54" s="84"/>
      <c r="P54" s="84"/>
      <c r="Q54" s="84"/>
    </row>
    <row r="55" spans="2:17">
      <c r="B55" s="84"/>
      <c r="C55" s="84"/>
      <c r="D55" s="84"/>
      <c r="E55" s="84"/>
      <c r="F55" s="84"/>
      <c r="G55" s="84"/>
      <c r="H55" s="84"/>
      <c r="I55" s="84"/>
      <c r="J55" s="84"/>
      <c r="K55" s="84"/>
      <c r="L55" s="84"/>
      <c r="M55" s="84"/>
      <c r="N55" s="84"/>
      <c r="O55" s="84"/>
      <c r="P55" s="84"/>
      <c r="Q55" s="84"/>
    </row>
    <row r="56" spans="2:17">
      <c r="B56" s="84"/>
      <c r="C56" s="84"/>
      <c r="D56" s="84"/>
      <c r="E56" s="84"/>
      <c r="F56" s="84"/>
      <c r="G56" s="84"/>
      <c r="H56" s="84"/>
      <c r="I56" s="84"/>
      <c r="J56" s="84"/>
      <c r="K56" s="84"/>
      <c r="L56" s="84"/>
      <c r="M56" s="84"/>
      <c r="N56" s="84"/>
      <c r="O56" s="84"/>
      <c r="P56" s="84"/>
      <c r="Q56" s="84"/>
    </row>
    <row r="57" spans="2:17">
      <c r="B57" s="84"/>
      <c r="C57" s="84"/>
      <c r="D57" s="84"/>
      <c r="E57" s="84"/>
      <c r="F57" s="84"/>
      <c r="G57" s="84"/>
      <c r="H57" s="84"/>
      <c r="I57" s="84"/>
      <c r="J57" s="84"/>
      <c r="K57" s="84"/>
      <c r="L57" s="84"/>
      <c r="M57" s="84"/>
      <c r="N57" s="84"/>
      <c r="O57" s="84"/>
      <c r="P57" s="84"/>
      <c r="Q57" s="84"/>
    </row>
    <row r="58" spans="2:17">
      <c r="B58" s="84"/>
      <c r="C58" s="84"/>
      <c r="D58" s="84"/>
      <c r="E58" s="84"/>
      <c r="F58" s="84"/>
      <c r="G58" s="84"/>
      <c r="H58" s="84"/>
      <c r="I58" s="84"/>
      <c r="J58" s="84"/>
      <c r="K58" s="84"/>
      <c r="L58" s="84"/>
      <c r="M58" s="84"/>
      <c r="N58" s="84"/>
      <c r="O58" s="84"/>
      <c r="P58" s="84"/>
      <c r="Q58" s="84"/>
    </row>
    <row r="59" spans="2:17">
      <c r="B59" s="84"/>
      <c r="C59" s="84"/>
      <c r="D59" s="84"/>
      <c r="E59" s="84"/>
      <c r="F59" s="84"/>
      <c r="G59" s="84"/>
      <c r="H59" s="84"/>
      <c r="I59" s="84"/>
      <c r="J59" s="84"/>
      <c r="K59" s="84"/>
      <c r="L59" s="84"/>
      <c r="M59" s="84"/>
      <c r="N59" s="84"/>
      <c r="O59" s="84"/>
      <c r="P59" s="84"/>
      <c r="Q59" s="84"/>
    </row>
    <row r="60" spans="2:17">
      <c r="B60" s="84"/>
      <c r="C60" s="84"/>
      <c r="D60" s="84"/>
      <c r="E60" s="84"/>
      <c r="F60" s="84"/>
      <c r="G60" s="84"/>
      <c r="H60" s="84"/>
      <c r="I60" s="84"/>
      <c r="J60" s="84"/>
      <c r="K60" s="84"/>
      <c r="L60" s="84"/>
      <c r="M60" s="84"/>
      <c r="N60" s="84"/>
      <c r="O60" s="84"/>
      <c r="P60" s="84"/>
      <c r="Q60" s="84"/>
    </row>
    <row r="61" spans="2:17">
      <c r="B61" s="84"/>
      <c r="C61" s="84"/>
      <c r="D61" s="84"/>
      <c r="E61" s="84"/>
      <c r="F61" s="84"/>
      <c r="G61" s="84"/>
      <c r="H61" s="84"/>
      <c r="I61" s="84"/>
      <c r="J61" s="84"/>
      <c r="K61" s="84"/>
      <c r="L61" s="84"/>
      <c r="M61" s="84"/>
      <c r="N61" s="84"/>
      <c r="O61" s="84"/>
      <c r="P61" s="84"/>
      <c r="Q61" s="84"/>
    </row>
    <row r="62" spans="2:17">
      <c r="B62" s="84"/>
      <c r="C62" s="84"/>
      <c r="D62" s="84"/>
      <c r="E62" s="84"/>
      <c r="F62" s="84"/>
      <c r="G62" s="84"/>
      <c r="H62" s="84"/>
      <c r="I62" s="84"/>
      <c r="J62" s="84"/>
      <c r="K62" s="84"/>
      <c r="L62" s="84"/>
      <c r="M62" s="84"/>
      <c r="N62" s="84"/>
      <c r="O62" s="84"/>
      <c r="P62" s="84"/>
      <c r="Q62" s="84"/>
    </row>
    <row r="63" spans="2:17">
      <c r="B63" s="84"/>
      <c r="C63" s="84"/>
      <c r="D63" s="84"/>
      <c r="E63" s="84"/>
      <c r="F63" s="84"/>
      <c r="G63" s="84"/>
      <c r="H63" s="84"/>
      <c r="I63" s="84"/>
      <c r="J63" s="84"/>
      <c r="K63" s="84"/>
      <c r="L63" s="84"/>
      <c r="M63" s="84"/>
      <c r="N63" s="84"/>
      <c r="O63" s="84"/>
      <c r="P63" s="84"/>
      <c r="Q63" s="84"/>
    </row>
    <row r="64" spans="2:17">
      <c r="B64" s="84"/>
      <c r="C64" s="84"/>
      <c r="D64" s="84"/>
      <c r="E64" s="84"/>
      <c r="F64" s="84"/>
      <c r="G64" s="84"/>
      <c r="H64" s="84"/>
      <c r="I64" s="84"/>
      <c r="J64" s="84"/>
      <c r="K64" s="84"/>
      <c r="L64" s="84"/>
      <c r="M64" s="84"/>
      <c r="N64" s="84"/>
      <c r="O64" s="84"/>
      <c r="P64" s="84"/>
      <c r="Q64" s="84"/>
    </row>
    <row r="65" spans="2:17">
      <c r="B65" s="84"/>
      <c r="C65" s="84"/>
      <c r="D65" s="84"/>
      <c r="E65" s="84"/>
      <c r="F65" s="84"/>
      <c r="G65" s="84"/>
      <c r="H65" s="84"/>
      <c r="I65" s="84"/>
      <c r="J65" s="84"/>
      <c r="K65" s="84"/>
      <c r="L65" s="84"/>
      <c r="M65" s="84"/>
      <c r="N65" s="84"/>
      <c r="O65" s="84"/>
      <c r="P65" s="84"/>
      <c r="Q65" s="84"/>
    </row>
    <row r="66" spans="2:17">
      <c r="B66" s="84"/>
      <c r="C66" s="84"/>
      <c r="D66" s="84"/>
      <c r="E66" s="84"/>
      <c r="F66" s="84"/>
      <c r="G66" s="84"/>
      <c r="H66" s="84"/>
      <c r="I66" s="84"/>
      <c r="J66" s="84"/>
      <c r="K66" s="84"/>
      <c r="L66" s="84"/>
      <c r="M66" s="84"/>
      <c r="N66" s="84"/>
      <c r="O66" s="84"/>
      <c r="P66" s="84"/>
      <c r="Q66" s="84"/>
    </row>
    <row r="67" spans="2:17">
      <c r="B67" s="84"/>
      <c r="C67" s="84"/>
      <c r="D67" s="84"/>
      <c r="E67" s="84"/>
      <c r="F67" s="84"/>
      <c r="G67" s="84"/>
      <c r="H67" s="84"/>
      <c r="I67" s="84"/>
      <c r="J67" s="84"/>
      <c r="K67" s="84"/>
      <c r="L67" s="84"/>
      <c r="M67" s="84"/>
      <c r="N67" s="84"/>
      <c r="O67" s="84"/>
      <c r="P67" s="84"/>
      <c r="Q67" s="84"/>
    </row>
    <row r="68" spans="2:17">
      <c r="B68" s="84"/>
      <c r="C68" s="84"/>
      <c r="D68" s="84"/>
      <c r="E68" s="84"/>
      <c r="F68" s="84"/>
      <c r="G68" s="84"/>
      <c r="H68" s="84"/>
      <c r="I68" s="84"/>
      <c r="J68" s="84"/>
      <c r="K68" s="84"/>
      <c r="L68" s="84"/>
      <c r="M68" s="84"/>
      <c r="N68" s="84"/>
      <c r="O68" s="84"/>
      <c r="P68" s="84"/>
      <c r="Q68" s="84"/>
    </row>
    <row r="69" spans="2:17">
      <c r="B69" s="84"/>
      <c r="C69" s="84"/>
      <c r="D69" s="84"/>
      <c r="E69" s="84"/>
      <c r="F69" s="84"/>
      <c r="G69" s="84"/>
      <c r="H69" s="84"/>
      <c r="I69" s="84"/>
      <c r="J69" s="84"/>
      <c r="K69" s="84"/>
      <c r="L69" s="84"/>
      <c r="M69" s="84"/>
      <c r="N69" s="84"/>
      <c r="O69" s="84"/>
      <c r="P69" s="84"/>
      <c r="Q69" s="84"/>
    </row>
    <row r="70" spans="2:17">
      <c r="B70" s="84"/>
      <c r="C70" s="84"/>
      <c r="D70" s="84"/>
      <c r="E70" s="84"/>
      <c r="F70" s="84"/>
      <c r="G70" s="84"/>
      <c r="H70" s="84"/>
      <c r="I70" s="84"/>
      <c r="J70" s="84"/>
      <c r="K70" s="84"/>
      <c r="L70" s="84"/>
      <c r="M70" s="84"/>
      <c r="N70" s="84"/>
      <c r="O70" s="84"/>
      <c r="P70" s="84"/>
      <c r="Q70" s="84"/>
    </row>
    <row r="71" spans="2:17">
      <c r="B71" s="84"/>
      <c r="C71" s="84"/>
      <c r="D71" s="84"/>
      <c r="E71" s="84"/>
      <c r="F71" s="84"/>
      <c r="G71" s="84"/>
      <c r="H71" s="84"/>
      <c r="I71" s="84"/>
      <c r="J71" s="84"/>
      <c r="K71" s="84"/>
      <c r="L71" s="84"/>
      <c r="M71" s="84"/>
      <c r="N71" s="84"/>
      <c r="O71" s="84"/>
      <c r="P71" s="84"/>
      <c r="Q71" s="84"/>
    </row>
    <row r="72" spans="2:17">
      <c r="B72" s="84"/>
      <c r="C72" s="84"/>
      <c r="D72" s="84"/>
      <c r="E72" s="84"/>
      <c r="F72" s="84"/>
      <c r="G72" s="84"/>
      <c r="H72" s="84"/>
      <c r="I72" s="84"/>
      <c r="J72" s="84"/>
      <c r="K72" s="84"/>
      <c r="L72" s="84"/>
      <c r="M72" s="84"/>
      <c r="N72" s="84"/>
      <c r="O72" s="84"/>
      <c r="P72" s="84"/>
      <c r="Q72" s="84"/>
    </row>
    <row r="73" spans="2:17">
      <c r="B73" s="84"/>
      <c r="C73" s="84"/>
      <c r="D73" s="84"/>
      <c r="E73" s="84"/>
      <c r="F73" s="84"/>
      <c r="G73" s="84"/>
      <c r="H73" s="84"/>
      <c r="I73" s="84"/>
      <c r="J73" s="84"/>
      <c r="K73" s="84"/>
      <c r="L73" s="84"/>
      <c r="M73" s="84"/>
      <c r="N73" s="84"/>
      <c r="O73" s="84"/>
      <c r="P73" s="84"/>
      <c r="Q73" s="84"/>
    </row>
    <row r="74" spans="2:17">
      <c r="B74" s="84"/>
      <c r="C74" s="84"/>
      <c r="D74" s="84"/>
      <c r="E74" s="84"/>
      <c r="F74" s="84"/>
      <c r="G74" s="84"/>
      <c r="H74" s="84"/>
      <c r="I74" s="84"/>
      <c r="J74" s="84"/>
      <c r="K74" s="84"/>
      <c r="L74" s="84"/>
      <c r="M74" s="84"/>
      <c r="N74" s="84"/>
      <c r="O74" s="84"/>
      <c r="P74" s="84"/>
      <c r="Q74" s="84"/>
    </row>
    <row r="75" spans="2:17">
      <c r="B75" s="84"/>
      <c r="C75" s="84"/>
      <c r="D75" s="84"/>
      <c r="E75" s="84"/>
      <c r="F75" s="84"/>
      <c r="G75" s="84"/>
      <c r="H75" s="84"/>
      <c r="I75" s="84"/>
      <c r="J75" s="84"/>
      <c r="K75" s="84"/>
      <c r="L75" s="84"/>
      <c r="M75" s="84"/>
      <c r="N75" s="84"/>
      <c r="O75" s="84"/>
      <c r="P75" s="84"/>
      <c r="Q75" s="84"/>
    </row>
    <row r="76" spans="2:17">
      <c r="B76" s="84"/>
      <c r="C76" s="84"/>
      <c r="D76" s="84"/>
      <c r="E76" s="84"/>
      <c r="F76" s="84"/>
      <c r="G76" s="84"/>
      <c r="H76" s="84"/>
      <c r="I76" s="84"/>
      <c r="J76" s="84"/>
      <c r="K76" s="84"/>
      <c r="L76" s="84"/>
      <c r="M76" s="84"/>
      <c r="N76" s="84"/>
      <c r="O76" s="84"/>
      <c r="P76" s="84"/>
      <c r="Q76" s="84"/>
    </row>
    <row r="77" spans="2:17">
      <c r="B77" s="84"/>
      <c r="C77" s="84"/>
      <c r="D77" s="84"/>
      <c r="E77" s="84"/>
      <c r="F77" s="84"/>
      <c r="G77" s="84"/>
      <c r="H77" s="84"/>
      <c r="I77" s="84"/>
      <c r="J77" s="84"/>
      <c r="K77" s="84"/>
      <c r="L77" s="84"/>
      <c r="M77" s="84"/>
      <c r="N77" s="84"/>
      <c r="O77" s="84"/>
      <c r="P77" s="84"/>
      <c r="Q77" s="84"/>
    </row>
    <row r="78" spans="2:17">
      <c r="B78" s="84"/>
      <c r="C78" s="84"/>
      <c r="D78" s="84"/>
      <c r="E78" s="84"/>
      <c r="F78" s="84"/>
      <c r="G78" s="84"/>
      <c r="H78" s="84"/>
      <c r="I78" s="84"/>
      <c r="J78" s="84"/>
      <c r="K78" s="84"/>
      <c r="L78" s="84"/>
      <c r="M78" s="84"/>
      <c r="N78" s="84"/>
      <c r="O78" s="84"/>
      <c r="P78" s="84"/>
      <c r="Q78" s="84"/>
    </row>
    <row r="79" spans="2:17">
      <c r="B79" s="84"/>
      <c r="C79" s="84"/>
      <c r="D79" s="84"/>
      <c r="E79" s="84"/>
      <c r="F79" s="84"/>
      <c r="G79" s="84"/>
      <c r="H79" s="84"/>
      <c r="I79" s="84"/>
      <c r="J79" s="84"/>
      <c r="K79" s="84"/>
      <c r="L79" s="84"/>
      <c r="M79" s="84"/>
      <c r="N79" s="84"/>
      <c r="O79" s="84"/>
      <c r="P79" s="84"/>
      <c r="Q79" s="84"/>
    </row>
    <row r="80" spans="2:17">
      <c r="B80" s="84"/>
      <c r="C80" s="84"/>
      <c r="D80" s="84"/>
      <c r="E80" s="84"/>
      <c r="F80" s="84"/>
      <c r="G80" s="84"/>
      <c r="H80" s="84"/>
      <c r="I80" s="84"/>
      <c r="J80" s="84"/>
      <c r="K80" s="84"/>
      <c r="L80" s="84"/>
      <c r="M80" s="84"/>
      <c r="N80" s="84"/>
      <c r="O80" s="84"/>
      <c r="P80" s="84"/>
      <c r="Q80" s="84"/>
    </row>
    <row r="81" spans="2:17">
      <c r="B81" s="84"/>
      <c r="C81" s="84"/>
      <c r="D81" s="84"/>
      <c r="E81" s="84"/>
      <c r="F81" s="84"/>
      <c r="G81" s="84"/>
      <c r="H81" s="84"/>
      <c r="I81" s="84"/>
      <c r="J81" s="84"/>
      <c r="K81" s="84"/>
      <c r="L81" s="84"/>
      <c r="M81" s="84"/>
      <c r="N81" s="84"/>
      <c r="O81" s="84"/>
      <c r="P81" s="84"/>
      <c r="Q81" s="84"/>
    </row>
    <row r="82" spans="2:17">
      <c r="B82" s="84"/>
      <c r="C82" s="84"/>
      <c r="D82" s="84"/>
      <c r="E82" s="84"/>
      <c r="F82" s="84"/>
      <c r="G82" s="84"/>
      <c r="H82" s="84"/>
      <c r="I82" s="84"/>
      <c r="J82" s="84"/>
      <c r="K82" s="84"/>
      <c r="L82" s="84"/>
      <c r="M82" s="84"/>
      <c r="N82" s="84"/>
      <c r="O82" s="84"/>
      <c r="P82" s="84"/>
      <c r="Q82" s="84"/>
    </row>
    <row r="83" spans="2:17">
      <c r="B83" s="84"/>
      <c r="C83" s="84"/>
      <c r="D83" s="84"/>
      <c r="E83" s="84"/>
      <c r="F83" s="84"/>
      <c r="G83" s="84"/>
      <c r="H83" s="84"/>
      <c r="I83" s="84"/>
      <c r="J83" s="84"/>
      <c r="K83" s="84"/>
      <c r="L83" s="84"/>
      <c r="M83" s="84"/>
      <c r="N83" s="84"/>
      <c r="O83" s="84"/>
      <c r="P83" s="84"/>
      <c r="Q83" s="84"/>
    </row>
    <row r="84" spans="2:17">
      <c r="B84" s="84"/>
      <c r="C84" s="84"/>
      <c r="D84" s="84"/>
      <c r="E84" s="84"/>
      <c r="F84" s="84"/>
      <c r="G84" s="84"/>
      <c r="H84" s="84"/>
      <c r="I84" s="84"/>
      <c r="J84" s="84"/>
      <c r="K84" s="84"/>
      <c r="L84" s="84"/>
      <c r="M84" s="84"/>
      <c r="N84" s="84"/>
      <c r="O84" s="84"/>
      <c r="P84" s="84"/>
      <c r="Q84" s="84"/>
    </row>
    <row r="85" spans="2:17">
      <c r="B85" s="84"/>
      <c r="C85" s="84"/>
      <c r="D85" s="84"/>
      <c r="E85" s="84"/>
      <c r="F85" s="84"/>
      <c r="G85" s="84"/>
      <c r="H85" s="84"/>
      <c r="I85" s="84"/>
      <c r="J85" s="84"/>
      <c r="K85" s="84"/>
      <c r="L85" s="84"/>
      <c r="M85" s="84"/>
      <c r="N85" s="84"/>
      <c r="O85" s="84"/>
      <c r="P85" s="84"/>
      <c r="Q85" s="84"/>
    </row>
    <row r="86" spans="2:17">
      <c r="B86" s="84"/>
      <c r="C86" s="84"/>
      <c r="D86" s="84"/>
      <c r="E86" s="84"/>
      <c r="F86" s="84"/>
      <c r="G86" s="84"/>
      <c r="H86" s="84"/>
      <c r="I86" s="84"/>
      <c r="J86" s="84"/>
      <c r="K86" s="84"/>
      <c r="L86" s="84"/>
      <c r="M86" s="84"/>
      <c r="N86" s="84"/>
      <c r="O86" s="84"/>
      <c r="P86" s="84"/>
      <c r="Q86" s="84"/>
    </row>
    <row r="87" spans="2:17">
      <c r="B87" s="84"/>
      <c r="C87" s="84"/>
      <c r="D87" s="84"/>
      <c r="E87" s="84"/>
      <c r="F87" s="84"/>
      <c r="G87" s="84"/>
      <c r="H87" s="84"/>
      <c r="I87" s="84"/>
      <c r="J87" s="84"/>
      <c r="K87" s="84"/>
      <c r="L87" s="84"/>
      <c r="M87" s="84"/>
      <c r="N87" s="84"/>
      <c r="O87" s="84"/>
      <c r="P87" s="84"/>
      <c r="Q87" s="84"/>
    </row>
    <row r="88" spans="2:17">
      <c r="B88" s="84"/>
      <c r="C88" s="84"/>
      <c r="D88" s="84"/>
      <c r="E88" s="84"/>
      <c r="F88" s="84"/>
      <c r="G88" s="84"/>
      <c r="H88" s="84"/>
      <c r="I88" s="84"/>
      <c r="J88" s="84"/>
      <c r="K88" s="84"/>
      <c r="L88" s="84"/>
      <c r="M88" s="84"/>
      <c r="N88" s="84"/>
      <c r="O88" s="84"/>
      <c r="P88" s="84"/>
      <c r="Q88" s="84"/>
    </row>
    <row r="89" spans="2:17">
      <c r="B89" s="84"/>
      <c r="C89" s="84"/>
      <c r="D89" s="84"/>
      <c r="E89" s="84"/>
      <c r="F89" s="84"/>
      <c r="G89" s="84"/>
      <c r="H89" s="84"/>
      <c r="I89" s="84"/>
      <c r="J89" s="84"/>
      <c r="K89" s="84"/>
      <c r="L89" s="84"/>
      <c r="M89" s="84"/>
      <c r="N89" s="84"/>
      <c r="O89" s="84"/>
      <c r="P89" s="84"/>
      <c r="Q89" s="84"/>
    </row>
    <row r="90" spans="2:17">
      <c r="B90" s="84"/>
      <c r="C90" s="84"/>
      <c r="D90" s="84"/>
      <c r="E90" s="84"/>
      <c r="F90" s="84"/>
      <c r="G90" s="84"/>
      <c r="H90" s="84"/>
      <c r="I90" s="84"/>
      <c r="J90" s="84"/>
      <c r="K90" s="84"/>
      <c r="L90" s="84"/>
      <c r="M90" s="84"/>
      <c r="N90" s="84"/>
      <c r="O90" s="84"/>
      <c r="P90" s="84"/>
      <c r="Q90" s="84"/>
    </row>
  </sheetData>
  <mergeCells count="2">
    <mergeCell ref="C2:J2"/>
    <mergeCell ref="B4:Q9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S42"/>
  <sheetViews>
    <sheetView showGridLines="0" topLeftCell="C1" zoomScale="70" zoomScaleNormal="70" workbookViewId="0">
      <selection activeCell="M48" sqref="M48"/>
    </sheetView>
  </sheetViews>
  <sheetFormatPr defaultRowHeight="13.2"/>
  <cols>
    <col min="2" max="2" width="2.77734375" customWidth="1"/>
    <col min="3" max="3" width="2.5546875" customWidth="1"/>
    <col min="4" max="4" width="10.44140625" customWidth="1"/>
    <col min="5" max="6" width="10.33203125" customWidth="1"/>
    <col min="7" max="7" width="8.21875" customWidth="1"/>
    <col min="8" max="12" width="3.21875" customWidth="1"/>
    <col min="13" max="13" width="2.6640625" customWidth="1"/>
    <col min="14" max="14" width="2.44140625" customWidth="1"/>
    <col min="15" max="15" width="10.109375" customWidth="1"/>
    <col min="16" max="16" width="10.6640625" customWidth="1"/>
    <col min="17" max="17" width="10.88671875" customWidth="1"/>
    <col min="18" max="18" width="2.44140625" customWidth="1"/>
    <col min="19" max="19" width="13.77734375" customWidth="1"/>
    <col min="20" max="22" width="2.44140625" customWidth="1"/>
    <col min="23" max="23" width="2.77734375" customWidth="1"/>
    <col min="24" max="24" width="2.6640625" customWidth="1"/>
    <col min="25" max="25" width="7.6640625" customWidth="1"/>
    <col min="26" max="26" width="10.33203125" customWidth="1"/>
    <col min="27" max="27" width="11.109375" customWidth="1"/>
    <col min="28" max="28" width="2.88671875" customWidth="1"/>
    <col min="29" max="29" width="2.5546875" customWidth="1"/>
    <col min="30" max="30" width="4.33203125" customWidth="1"/>
    <col min="31" max="32" width="2.44140625" customWidth="1"/>
    <col min="33" max="33" width="2.5546875" customWidth="1"/>
    <col min="34" max="34" width="2.44140625" customWidth="1"/>
    <col min="35" max="35" width="7.5546875" customWidth="1"/>
    <col min="36" max="36" width="9.5546875" customWidth="1"/>
    <col min="37" max="37" width="8.77734375" customWidth="1"/>
    <col min="38" max="39" width="2.44140625" customWidth="1"/>
    <col min="40" max="40" width="4.6640625" customWidth="1"/>
    <col min="41" max="42" width="2.44140625" customWidth="1"/>
    <col min="43" max="43" width="11" customWidth="1"/>
    <col min="45" max="45" width="22.21875" customWidth="1"/>
  </cols>
  <sheetData>
    <row r="4" spans="1:44" ht="12.45" customHeight="1">
      <c r="E4" s="89" t="str">
        <f>Сущности!D3&amp;" УУ1"</f>
        <v>SRV-001 УУ1</v>
      </c>
      <c r="F4" s="89"/>
      <c r="G4" s="51"/>
      <c r="H4" s="51"/>
      <c r="I4" s="51"/>
      <c r="J4" s="51"/>
      <c r="K4" s="51"/>
      <c r="L4" s="51"/>
      <c r="M4" s="51"/>
      <c r="N4" s="51"/>
      <c r="O4" s="51"/>
      <c r="P4" s="89" t="str">
        <f>Сущности!D4&amp;" УУ2"</f>
        <v>SRV-002 УУ2</v>
      </c>
      <c r="Q4" s="89"/>
      <c r="R4" s="51"/>
      <c r="S4" s="51"/>
      <c r="T4" s="51"/>
      <c r="U4" s="51"/>
      <c r="V4" s="51"/>
      <c r="W4" s="51"/>
      <c r="X4" s="51"/>
      <c r="Y4" s="51"/>
      <c r="Z4" s="89" t="str">
        <f>Сущности!D5&amp;" УУ3"</f>
        <v>SRV-003 УУ3</v>
      </c>
      <c r="AA4" s="89"/>
      <c r="AB4" s="51"/>
      <c r="AC4" s="51"/>
      <c r="AD4" s="51"/>
      <c r="AE4" s="51"/>
      <c r="AF4" s="51"/>
      <c r="AG4" s="51"/>
      <c r="AH4" s="51"/>
      <c r="AI4" s="51"/>
      <c r="AJ4" s="89" t="str">
        <f>Сущности!D6&amp;" ВУ1"</f>
        <v>SRV-004 ВУ1</v>
      </c>
      <c r="AK4" s="89"/>
      <c r="AL4" s="51"/>
      <c r="AM4" s="51"/>
    </row>
    <row r="5" spans="1:44">
      <c r="E5" s="89"/>
      <c r="F5" s="89"/>
      <c r="G5" s="51"/>
      <c r="H5" s="51"/>
      <c r="I5" s="51"/>
      <c r="J5" s="51"/>
      <c r="K5" s="51"/>
      <c r="L5" s="51"/>
      <c r="M5" s="51"/>
      <c r="N5" s="51"/>
      <c r="O5" s="51"/>
      <c r="P5" s="89"/>
      <c r="Q5" s="89"/>
      <c r="R5" s="51"/>
      <c r="S5" s="51"/>
      <c r="T5" s="51"/>
      <c r="U5" s="51"/>
      <c r="V5" s="51"/>
      <c r="W5" s="51"/>
      <c r="X5" s="51"/>
      <c r="Y5" s="51"/>
      <c r="Z5" s="89"/>
      <c r="AA5" s="89"/>
      <c r="AB5" s="51"/>
      <c r="AC5" s="51"/>
      <c r="AD5" s="51"/>
      <c r="AE5" s="51"/>
      <c r="AF5" s="51"/>
      <c r="AG5" s="51"/>
      <c r="AH5" s="51"/>
      <c r="AI5" s="51"/>
      <c r="AJ5" s="89"/>
      <c r="AK5" s="89"/>
      <c r="AL5" s="51"/>
      <c r="AM5" s="51"/>
    </row>
    <row r="6" spans="1:44" ht="12.45" customHeight="1">
      <c r="E6" s="92" t="s">
        <v>187</v>
      </c>
      <c r="F6" s="93"/>
      <c r="G6" s="91" t="str">
        <f>Сущности!F3</f>
        <v>172.14.13.12</v>
      </c>
      <c r="H6" s="85"/>
      <c r="I6" s="85"/>
      <c r="J6" s="85"/>
      <c r="K6" s="51"/>
      <c r="L6" s="51"/>
      <c r="M6" s="51"/>
      <c r="N6" s="51"/>
      <c r="O6" s="51"/>
      <c r="P6" s="89" t="s">
        <v>187</v>
      </c>
      <c r="Q6" s="89"/>
      <c r="R6" s="91" t="str">
        <f>Сущности!F4</f>
        <v>172.14.13.13</v>
      </c>
      <c r="S6" s="85"/>
      <c r="T6" s="85"/>
      <c r="U6" s="51"/>
      <c r="V6" s="51"/>
      <c r="W6" s="51"/>
      <c r="X6" s="51"/>
      <c r="Y6" s="51"/>
      <c r="Z6" s="89" t="s">
        <v>187</v>
      </c>
      <c r="AA6" s="89"/>
      <c r="AB6" s="91" t="str">
        <f>Сущности!F5</f>
        <v>172.14.13.14</v>
      </c>
      <c r="AC6" s="85"/>
      <c r="AD6" s="85"/>
      <c r="AE6" s="51"/>
      <c r="AF6" s="51"/>
      <c r="AG6" s="51"/>
      <c r="AH6" s="51"/>
      <c r="AI6" s="51"/>
      <c r="AJ6" s="89" t="s">
        <v>187</v>
      </c>
      <c r="AK6" s="89"/>
      <c r="AL6" s="91" t="str">
        <f>Сущности!F6</f>
        <v>172.14.13.15</v>
      </c>
      <c r="AM6" s="85"/>
      <c r="AN6" s="85"/>
      <c r="AO6" s="51"/>
      <c r="AP6" s="51"/>
      <c r="AQ6" s="51"/>
      <c r="AR6" s="51"/>
    </row>
    <row r="7" spans="1:44">
      <c r="E7" s="91"/>
      <c r="F7" s="86"/>
      <c r="G7" s="52"/>
      <c r="H7" s="55"/>
      <c r="I7" s="55"/>
      <c r="J7" s="53"/>
      <c r="K7" s="51"/>
      <c r="L7" s="51"/>
      <c r="M7" s="51"/>
      <c r="N7" s="51"/>
      <c r="O7" s="51"/>
      <c r="P7" s="89"/>
      <c r="Q7" s="89"/>
      <c r="R7" s="52"/>
      <c r="S7" s="55"/>
      <c r="T7" s="53"/>
      <c r="U7" s="51"/>
      <c r="V7" s="51"/>
      <c r="W7" s="51"/>
      <c r="X7" s="51"/>
      <c r="Y7" s="51"/>
      <c r="Z7" s="89"/>
      <c r="AA7" s="89"/>
      <c r="AB7" s="52"/>
      <c r="AC7" s="55"/>
      <c r="AD7" s="53"/>
      <c r="AE7" s="51"/>
      <c r="AF7" s="51"/>
      <c r="AG7" s="51"/>
      <c r="AH7" s="51"/>
      <c r="AI7" s="51"/>
      <c r="AJ7" s="89"/>
      <c r="AK7" s="89"/>
      <c r="AL7" s="52"/>
      <c r="AM7" s="55"/>
      <c r="AN7" s="53"/>
      <c r="AO7" s="51"/>
      <c r="AP7" s="51"/>
      <c r="AQ7" s="51"/>
      <c r="AR7" s="51"/>
    </row>
    <row r="8" spans="1:44" ht="12.45" customHeight="1">
      <c r="E8" s="92" t="s">
        <v>190</v>
      </c>
      <c r="F8" s="93"/>
      <c r="G8" s="51"/>
      <c r="H8" s="51"/>
      <c r="I8" s="63"/>
      <c r="J8" s="58"/>
      <c r="K8" s="51"/>
      <c r="L8" s="51"/>
      <c r="M8" s="51"/>
      <c r="N8" s="51"/>
      <c r="O8" s="51"/>
      <c r="P8" s="89" t="s">
        <v>190</v>
      </c>
      <c r="Q8" s="89"/>
      <c r="R8" s="51"/>
      <c r="S8" s="63"/>
      <c r="T8" s="58"/>
      <c r="U8" s="51"/>
      <c r="V8" s="51"/>
      <c r="W8" s="51"/>
      <c r="X8" s="51"/>
      <c r="Y8" s="51"/>
      <c r="Z8" s="89" t="s">
        <v>190</v>
      </c>
      <c r="AA8" s="89"/>
      <c r="AB8" s="51"/>
      <c r="AC8" s="63"/>
      <c r="AD8" s="58"/>
      <c r="AE8" s="51"/>
      <c r="AF8" s="51"/>
      <c r="AG8" s="51"/>
      <c r="AH8" s="51"/>
      <c r="AI8" s="51"/>
      <c r="AJ8" s="89" t="s">
        <v>190</v>
      </c>
      <c r="AK8" s="89"/>
      <c r="AL8" s="51"/>
      <c r="AM8" s="51"/>
      <c r="AN8" s="58"/>
      <c r="AO8" s="51"/>
      <c r="AP8" s="51"/>
      <c r="AQ8" s="51"/>
      <c r="AR8" s="51"/>
    </row>
    <row r="9" spans="1:44">
      <c r="E9" s="91"/>
      <c r="F9" s="86"/>
      <c r="G9" s="52"/>
      <c r="H9" s="55"/>
      <c r="I9" s="55"/>
      <c r="J9" s="53"/>
      <c r="K9" s="57"/>
      <c r="L9" s="51"/>
      <c r="M9" s="51"/>
      <c r="N9" s="51"/>
      <c r="O9" s="51"/>
      <c r="P9" s="89"/>
      <c r="Q9" s="89"/>
      <c r="R9" s="52"/>
      <c r="S9" s="55"/>
      <c r="T9" s="53"/>
      <c r="U9" s="57"/>
      <c r="V9" s="51"/>
      <c r="W9" s="51"/>
      <c r="X9" s="51"/>
      <c r="Y9" s="51"/>
      <c r="Z9" s="89"/>
      <c r="AA9" s="89"/>
      <c r="AB9" s="52"/>
      <c r="AC9" s="55"/>
      <c r="AD9" s="53"/>
      <c r="AE9" s="57"/>
      <c r="AF9" s="51"/>
      <c r="AG9" s="51"/>
      <c r="AH9" s="51"/>
      <c r="AI9" s="51"/>
      <c r="AJ9" s="89"/>
      <c r="AK9" s="89"/>
      <c r="AL9" s="52"/>
      <c r="AM9" s="55"/>
      <c r="AN9" s="53"/>
      <c r="AO9" s="57"/>
      <c r="AP9" s="51"/>
      <c r="AQ9" s="51"/>
      <c r="AR9" s="51"/>
    </row>
    <row r="10" spans="1:44" ht="12.45" customHeight="1">
      <c r="E10" s="89" t="str">
        <f>Сущности!F13&amp;" Controller-1"</f>
        <v>172.14.77.12 Controller-1</v>
      </c>
      <c r="F10" s="89" t="str">
        <f>Сущности!F16&amp;" dbmaster-1"</f>
        <v>172.14.77.15 dbmaster-1</v>
      </c>
      <c r="G10" s="51"/>
      <c r="H10" s="51"/>
      <c r="I10" s="51"/>
      <c r="J10" s="56"/>
      <c r="K10" s="57"/>
      <c r="L10" s="51"/>
      <c r="M10" s="51"/>
      <c r="N10" s="51"/>
      <c r="O10" s="51"/>
      <c r="P10" s="89" t="str">
        <f>Сущности!F14&amp;" Controller-2"</f>
        <v>172.14.77.13 Controller-2</v>
      </c>
      <c r="Q10" s="89" t="str">
        <f>Сущности!F17&amp;" dbmaster-2"</f>
        <v>172.14.77.16 dbmaster-2</v>
      </c>
      <c r="R10" s="51"/>
      <c r="S10" s="51"/>
      <c r="T10" s="56"/>
      <c r="U10" s="57"/>
      <c r="V10" s="51"/>
      <c r="W10" s="51"/>
      <c r="X10" s="51"/>
      <c r="Y10" s="51"/>
      <c r="Z10" s="89" t="str">
        <f>Сущности!F15&amp;" Controller-3"</f>
        <v>172.14.77.14 Controller-3</v>
      </c>
      <c r="AA10" s="89" t="str">
        <f>Сущности!F18&amp;" dbmaster-3"</f>
        <v>172.14.77.17 dbmaster-3</v>
      </c>
      <c r="AB10" s="51"/>
      <c r="AC10" s="51"/>
      <c r="AD10" s="56"/>
      <c r="AE10" s="57"/>
      <c r="AF10" s="51"/>
      <c r="AG10" s="51"/>
      <c r="AH10" s="51"/>
      <c r="AI10" s="51"/>
      <c r="AJ10" s="89" t="s">
        <v>188</v>
      </c>
      <c r="AK10" s="89"/>
      <c r="AL10" s="51"/>
      <c r="AM10" s="51"/>
      <c r="AN10" s="56"/>
      <c r="AO10" s="57"/>
      <c r="AP10" s="51"/>
      <c r="AQ10" s="51"/>
      <c r="AR10" s="51"/>
    </row>
    <row r="11" spans="1:44">
      <c r="E11" s="89"/>
      <c r="F11" s="89"/>
      <c r="G11" s="52"/>
      <c r="H11" s="55"/>
      <c r="I11" s="57"/>
      <c r="K11" s="57"/>
      <c r="L11" s="51"/>
      <c r="M11" s="51"/>
      <c r="N11" s="51"/>
      <c r="O11" s="51"/>
      <c r="P11" s="89"/>
      <c r="Q11" s="89"/>
      <c r="R11" s="52"/>
      <c r="S11" s="57"/>
      <c r="U11" s="57"/>
      <c r="V11" s="51"/>
      <c r="W11" s="51"/>
      <c r="X11" s="51"/>
      <c r="Y11" s="51"/>
      <c r="Z11" s="89"/>
      <c r="AA11" s="89"/>
      <c r="AB11" s="52"/>
      <c r="AC11" s="57"/>
      <c r="AE11" s="57"/>
      <c r="AF11" s="51"/>
      <c r="AG11" s="51"/>
      <c r="AH11" s="51"/>
      <c r="AI11" s="51"/>
      <c r="AJ11" s="89"/>
      <c r="AK11" s="90"/>
      <c r="AL11" s="57"/>
      <c r="AM11" s="51"/>
      <c r="AO11" s="57"/>
      <c r="AP11" s="51"/>
      <c r="AQ11" s="51"/>
      <c r="AR11" s="51"/>
    </row>
    <row r="12" spans="1:44" ht="12.45" customHeight="1">
      <c r="A12" s="51"/>
      <c r="B12" s="85" t="str">
        <f>Сущности!H3</f>
        <v>172.18.254.30</v>
      </c>
      <c r="C12" s="85"/>
      <c r="D12" s="86"/>
      <c r="E12" s="89" t="s">
        <v>188</v>
      </c>
      <c r="F12" s="89"/>
      <c r="G12" s="51"/>
      <c r="H12" s="51"/>
      <c r="I12" s="57"/>
      <c r="K12" s="57"/>
      <c r="L12" s="51"/>
      <c r="M12" s="85" t="str">
        <f>Сущности!H4</f>
        <v>172.18.254.31</v>
      </c>
      <c r="N12" s="85"/>
      <c r="O12" s="86"/>
      <c r="P12" s="89" t="s">
        <v>188</v>
      </c>
      <c r="Q12" s="89"/>
      <c r="R12" s="51"/>
      <c r="S12" s="57"/>
      <c r="U12" s="57"/>
      <c r="V12" s="51"/>
      <c r="W12" s="85" t="str">
        <f>Сущности!H5</f>
        <v>172.18.254.32</v>
      </c>
      <c r="X12" s="85"/>
      <c r="Y12" s="86"/>
      <c r="Z12" s="89" t="s">
        <v>188</v>
      </c>
      <c r="AA12" s="89"/>
      <c r="AB12" s="51"/>
      <c r="AC12" s="57"/>
      <c r="AE12" s="57"/>
      <c r="AF12" s="51"/>
      <c r="AG12" s="85" t="str">
        <f>Сущности!H6</f>
        <v>172.18.254.33</v>
      </c>
      <c r="AH12" s="85"/>
      <c r="AI12" s="86"/>
      <c r="AJ12" s="89"/>
      <c r="AK12" s="89"/>
      <c r="AL12" s="51"/>
      <c r="AM12" s="51"/>
      <c r="AO12" s="57"/>
      <c r="AP12" s="51"/>
      <c r="AQ12" s="51"/>
      <c r="AR12" s="51"/>
    </row>
    <row r="13" spans="1:44">
      <c r="A13" s="51"/>
      <c r="B13" s="52"/>
      <c r="C13" s="55"/>
      <c r="D13" s="50"/>
      <c r="E13" s="89"/>
      <c r="F13" s="89"/>
      <c r="G13" s="51"/>
      <c r="H13" s="51"/>
      <c r="I13" s="57"/>
      <c r="K13" s="57"/>
      <c r="L13" s="51"/>
      <c r="M13" s="52"/>
      <c r="N13" s="55"/>
      <c r="O13" s="53"/>
      <c r="P13" s="89"/>
      <c r="Q13" s="89"/>
      <c r="R13" s="51"/>
      <c r="S13" s="57"/>
      <c r="U13" s="57"/>
      <c r="V13" s="51"/>
      <c r="W13" s="52"/>
      <c r="X13" s="55"/>
      <c r="Y13" s="53"/>
      <c r="Z13" s="89"/>
      <c r="AA13" s="89"/>
      <c r="AB13" s="51"/>
      <c r="AC13" s="57"/>
      <c r="AE13" s="57"/>
      <c r="AF13" s="51"/>
      <c r="AG13" s="52"/>
      <c r="AH13" s="55"/>
      <c r="AI13" s="53"/>
      <c r="AJ13" s="89"/>
      <c r="AK13" s="89"/>
      <c r="AL13" s="51"/>
      <c r="AM13" s="51"/>
      <c r="AO13" s="57"/>
      <c r="AP13" s="51"/>
      <c r="AQ13" s="51"/>
      <c r="AR13" s="51"/>
    </row>
    <row r="14" spans="1:44" ht="12.45" customHeight="1">
      <c r="A14" s="51"/>
      <c r="B14" s="57"/>
      <c r="C14" s="51"/>
      <c r="D14" t="str">
        <f>Сущности!L3</f>
        <v>10.20.0.1</v>
      </c>
      <c r="E14" s="89" t="str">
        <f>Сущности!B3&amp;" "&amp;Сущности!C3</f>
        <v>Astra Linux 1.7</v>
      </c>
      <c r="F14" s="89"/>
      <c r="G14" s="51"/>
      <c r="H14" s="51"/>
      <c r="I14" s="57"/>
      <c r="K14" s="57"/>
      <c r="L14" s="51"/>
      <c r="M14" s="57"/>
      <c r="N14" s="51"/>
      <c r="O14" s="51" t="str">
        <f>Сущности!L4</f>
        <v>10.20.0.2</v>
      </c>
      <c r="P14" s="89" t="str">
        <f>Сущности!B4&amp;" "&amp;Сущности!C4</f>
        <v>Astra Linux 1.7</v>
      </c>
      <c r="Q14" s="89"/>
      <c r="R14" s="51"/>
      <c r="S14" s="57"/>
      <c r="U14" s="57"/>
      <c r="V14" s="51"/>
      <c r="W14" s="57"/>
      <c r="X14" s="51"/>
      <c r="Y14" s="51" t="str">
        <f>Сущности!L5</f>
        <v>10.20.0.3</v>
      </c>
      <c r="Z14" s="89" t="str">
        <f>Сущности!B5&amp;" "&amp;Сущности!C5</f>
        <v>Astra Linux 1.7</v>
      </c>
      <c r="AA14" s="89"/>
      <c r="AB14" s="51"/>
      <c r="AC14" s="57"/>
      <c r="AE14" s="57"/>
      <c r="AF14" s="51"/>
      <c r="AG14" s="57"/>
      <c r="AH14" s="51"/>
      <c r="AI14" s="51" t="str">
        <f>Сущности!L6</f>
        <v>10.20.0.4</v>
      </c>
      <c r="AJ14" s="89" t="str">
        <f>Сущности!B6&amp;" "&amp;Сущности!C6</f>
        <v>Astra Linux 1.7</v>
      </c>
      <c r="AK14" s="89"/>
      <c r="AL14" s="51"/>
      <c r="AM14" s="51"/>
      <c r="AO14" s="57"/>
      <c r="AP14" s="51"/>
      <c r="AQ14" s="51"/>
      <c r="AR14" s="51"/>
    </row>
    <row r="15" spans="1:44">
      <c r="A15" s="51"/>
      <c r="B15" s="57"/>
      <c r="C15" s="56"/>
      <c r="D15" s="50"/>
      <c r="E15" s="89"/>
      <c r="F15" s="89"/>
      <c r="G15" s="51"/>
      <c r="H15" s="51"/>
      <c r="I15" s="57"/>
      <c r="K15" s="57"/>
      <c r="L15" s="51"/>
      <c r="M15" s="57"/>
      <c r="N15" s="56"/>
      <c r="O15" s="53"/>
      <c r="P15" s="89"/>
      <c r="Q15" s="89"/>
      <c r="R15" s="51"/>
      <c r="S15" s="57"/>
      <c r="U15" s="57"/>
      <c r="V15" s="51"/>
      <c r="W15" s="57"/>
      <c r="X15" s="56"/>
      <c r="Y15" s="53"/>
      <c r="Z15" s="89"/>
      <c r="AA15" s="89"/>
      <c r="AB15" s="51"/>
      <c r="AC15" s="57"/>
      <c r="AE15" s="57"/>
      <c r="AF15" s="51"/>
      <c r="AG15" s="57"/>
      <c r="AH15" s="56"/>
      <c r="AI15" s="53"/>
      <c r="AJ15" s="89"/>
      <c r="AK15" s="89"/>
      <c r="AL15" s="51"/>
      <c r="AM15" s="51"/>
      <c r="AO15" s="57"/>
      <c r="AP15" s="51"/>
      <c r="AQ15" s="51"/>
      <c r="AR15" s="51"/>
    </row>
    <row r="16" spans="1:44" ht="12.45" customHeight="1">
      <c r="A16" s="51"/>
      <c r="B16" s="57"/>
      <c r="C16" s="56"/>
      <c r="E16" s="89" t="s">
        <v>189</v>
      </c>
      <c r="F16" s="89"/>
      <c r="G16" s="65" t="str">
        <f>Сущности!J3</f>
        <v>10.72.1.2</v>
      </c>
      <c r="H16" s="51"/>
      <c r="I16" s="57"/>
      <c r="K16" s="57"/>
      <c r="L16" s="51"/>
      <c r="M16" s="57"/>
      <c r="N16" s="56"/>
      <c r="O16" s="51"/>
      <c r="P16" s="89" t="s">
        <v>189</v>
      </c>
      <c r="Q16" s="89"/>
      <c r="R16" s="51"/>
      <c r="S16" s="57"/>
      <c r="U16" s="57"/>
      <c r="V16" s="51"/>
      <c r="W16" s="57"/>
      <c r="X16" s="56"/>
      <c r="Y16" s="51"/>
      <c r="Z16" s="89" t="s">
        <v>189</v>
      </c>
      <c r="AA16" s="89"/>
      <c r="AB16" s="51"/>
      <c r="AC16" s="57"/>
      <c r="AE16" s="57"/>
      <c r="AF16" s="51"/>
      <c r="AG16" s="57"/>
      <c r="AH16" s="56"/>
      <c r="AI16" s="51"/>
      <c r="AJ16" s="89" t="s">
        <v>189</v>
      </c>
      <c r="AK16" s="89"/>
      <c r="AL16" s="51"/>
      <c r="AM16" s="51"/>
      <c r="AO16" s="57"/>
      <c r="AP16" s="51"/>
      <c r="AQ16" s="51"/>
      <c r="AR16" s="51"/>
    </row>
    <row r="17" spans="1:45">
      <c r="A17" s="51"/>
      <c r="B17" s="57"/>
      <c r="C17" s="56"/>
      <c r="E17" s="89"/>
      <c r="F17" s="89"/>
      <c r="G17" s="54"/>
      <c r="H17" s="57"/>
      <c r="I17" s="57"/>
      <c r="K17" s="57"/>
      <c r="L17" s="51"/>
      <c r="M17" s="57"/>
      <c r="N17" s="56"/>
      <c r="O17" s="51"/>
      <c r="P17" s="89"/>
      <c r="Q17" s="89"/>
      <c r="R17" s="51"/>
      <c r="S17" s="57"/>
      <c r="U17" s="57"/>
      <c r="V17" s="51"/>
      <c r="W17" s="57"/>
      <c r="X17" s="56"/>
      <c r="Y17" s="51"/>
      <c r="Z17" s="89"/>
      <c r="AA17" s="89"/>
      <c r="AB17" s="51"/>
      <c r="AC17" s="57"/>
      <c r="AE17" s="57"/>
      <c r="AF17" s="51"/>
      <c r="AG17" s="57"/>
      <c r="AH17" s="56"/>
      <c r="AI17" s="51"/>
      <c r="AJ17" s="89"/>
      <c r="AK17" s="89"/>
      <c r="AL17" s="51"/>
      <c r="AM17" s="51"/>
      <c r="AO17" s="57"/>
      <c r="AP17" s="51"/>
      <c r="AQ17" s="65"/>
      <c r="AR17" s="51"/>
      <c r="AS17" s="88" t="s">
        <v>196</v>
      </c>
    </row>
    <row r="18" spans="1:45">
      <c r="A18" s="51"/>
      <c r="B18" s="57"/>
      <c r="C18" s="56"/>
      <c r="H18" s="67"/>
      <c r="I18" s="59"/>
      <c r="K18" s="59"/>
      <c r="L18" s="51"/>
      <c r="M18" s="59"/>
      <c r="O18" s="59"/>
      <c r="P18" s="50"/>
      <c r="Q18" t="str">
        <f>Сущности!J4</f>
        <v>10.72.1.3</v>
      </c>
      <c r="S18" s="59"/>
      <c r="T18" s="51"/>
      <c r="U18" s="59"/>
      <c r="V18" s="51"/>
      <c r="W18" s="59"/>
      <c r="Y18" s="59"/>
      <c r="Z18" s="50"/>
      <c r="AA18" t="str">
        <f>Сущности!J5</f>
        <v>10.72.1.4</v>
      </c>
      <c r="AC18" s="59"/>
      <c r="AD18" s="51"/>
      <c r="AE18" s="59"/>
      <c r="AF18" s="51"/>
      <c r="AG18" s="59"/>
      <c r="AI18" s="59"/>
      <c r="AJ18" s="50"/>
      <c r="AK18" t="str">
        <f>Сущности!J6</f>
        <v>10.72.1.5</v>
      </c>
      <c r="AN18" s="51"/>
      <c r="AO18" s="59"/>
      <c r="AQ18" s="48"/>
      <c r="AR18" s="51"/>
      <c r="AS18" s="88"/>
    </row>
    <row r="19" spans="1:45">
      <c r="A19" s="51"/>
      <c r="B19" s="57"/>
      <c r="C19" s="51"/>
      <c r="D19" s="57"/>
      <c r="H19" s="60"/>
      <c r="I19" s="64"/>
      <c r="J19" s="61"/>
      <c r="K19" s="64"/>
      <c r="L19" s="61"/>
      <c r="M19" s="64"/>
      <c r="N19" s="61"/>
      <c r="O19" s="64"/>
      <c r="P19" s="62"/>
      <c r="Q19" s="60"/>
      <c r="R19" s="61"/>
      <c r="S19" s="64"/>
      <c r="T19" s="61"/>
      <c r="U19" s="64"/>
      <c r="V19" s="61"/>
      <c r="W19" s="64"/>
      <c r="X19" s="61"/>
      <c r="Y19" s="64"/>
      <c r="Z19" s="62"/>
      <c r="AA19" s="60"/>
      <c r="AB19" s="61"/>
      <c r="AC19" s="64"/>
      <c r="AD19" s="61"/>
      <c r="AE19" s="64"/>
      <c r="AF19" s="61"/>
      <c r="AG19" s="64"/>
      <c r="AH19" s="61"/>
      <c r="AI19" s="64"/>
      <c r="AJ19" s="62"/>
      <c r="AK19" s="60"/>
      <c r="AL19" s="61"/>
      <c r="AM19" s="61"/>
      <c r="AN19" s="61"/>
      <c r="AO19" s="64"/>
      <c r="AP19" s="61"/>
      <c r="AQ19" s="71" t="str">
        <f>'Общая информация по сетям'!G5&amp;" vlan"</f>
        <v>420 vlan</v>
      </c>
      <c r="AR19" s="61"/>
      <c r="AS19" s="87" t="str">
        <f>'Общая информация по сетям'!B5</f>
        <v>сеть ipmi</v>
      </c>
    </row>
    <row r="20" spans="1:45">
      <c r="A20" s="51"/>
      <c r="B20" s="57"/>
      <c r="C20" s="51"/>
      <c r="D20" s="57"/>
      <c r="I20" s="64"/>
      <c r="K20" s="64"/>
      <c r="M20" s="50"/>
      <c r="O20" s="50"/>
      <c r="S20" s="50"/>
      <c r="U20" s="64"/>
      <c r="W20" s="50"/>
      <c r="Y20" s="50"/>
      <c r="AC20" s="50"/>
      <c r="AE20" s="64"/>
      <c r="AG20" s="50"/>
      <c r="AI20" s="50"/>
      <c r="AM20" s="59"/>
      <c r="AO20" s="64"/>
      <c r="AQ20" s="48"/>
      <c r="AS20" s="87"/>
    </row>
    <row r="21" spans="1:45">
      <c r="A21" s="51"/>
      <c r="B21" s="57"/>
      <c r="C21" s="51"/>
      <c r="D21" s="57"/>
      <c r="I21" s="49"/>
      <c r="K21" s="66"/>
      <c r="L21" s="61"/>
      <c r="M21" s="62"/>
      <c r="N21" s="61"/>
      <c r="O21" s="62"/>
      <c r="P21" s="61"/>
      <c r="Q21" s="61"/>
      <c r="R21" s="61"/>
      <c r="S21" s="62"/>
      <c r="T21" s="61"/>
      <c r="U21" s="66"/>
      <c r="V21" s="61"/>
      <c r="W21" s="62"/>
      <c r="X21" s="61"/>
      <c r="Y21" s="62"/>
      <c r="Z21" s="61"/>
      <c r="AA21" s="61"/>
      <c r="AB21" s="61"/>
      <c r="AC21" s="62"/>
      <c r="AD21" s="61"/>
      <c r="AE21" s="66"/>
      <c r="AF21" s="61"/>
      <c r="AG21" s="62"/>
      <c r="AH21" s="61"/>
      <c r="AI21" s="62"/>
      <c r="AJ21" s="61"/>
      <c r="AK21" s="61"/>
      <c r="AL21" s="61"/>
      <c r="AM21" s="64"/>
      <c r="AN21" s="61"/>
      <c r="AO21" s="66"/>
      <c r="AP21" s="61"/>
      <c r="AQ21" s="71" t="str">
        <f>'Общая информация по сетям'!G6&amp;" vlan"</f>
        <v>320 vlan</v>
      </c>
      <c r="AR21" s="61"/>
      <c r="AS21" s="87" t="str">
        <f>'Общая информация по сетям'!B6</f>
        <v>vdi-public</v>
      </c>
    </row>
    <row r="22" spans="1:45">
      <c r="A22" s="51"/>
      <c r="B22" s="57"/>
      <c r="C22" s="51"/>
      <c r="D22" s="57"/>
      <c r="H22" s="51"/>
      <c r="I22" s="57"/>
      <c r="M22" s="50"/>
      <c r="O22" s="50"/>
      <c r="S22" s="64"/>
      <c r="W22" s="50"/>
      <c r="Y22" s="50"/>
      <c r="AC22" s="64"/>
      <c r="AG22" s="50"/>
      <c r="AI22" s="50"/>
      <c r="AM22" s="50"/>
      <c r="AQ22" s="48"/>
      <c r="AS22" s="87"/>
    </row>
    <row r="23" spans="1:45">
      <c r="A23" s="51"/>
      <c r="B23" s="57"/>
      <c r="C23" s="51"/>
      <c r="D23" s="57"/>
      <c r="I23" s="60"/>
      <c r="J23" s="61"/>
      <c r="K23" s="61"/>
      <c r="L23" s="61"/>
      <c r="M23" s="62"/>
      <c r="N23" s="61"/>
      <c r="O23" s="62"/>
      <c r="P23" s="61"/>
      <c r="Q23" s="61"/>
      <c r="R23" s="61"/>
      <c r="S23" s="66"/>
      <c r="T23" s="61"/>
      <c r="U23" s="61"/>
      <c r="V23" s="61"/>
      <c r="W23" s="62"/>
      <c r="X23" s="61"/>
      <c r="Y23" s="62"/>
      <c r="Z23" s="61"/>
      <c r="AA23" s="61"/>
      <c r="AB23" s="61"/>
      <c r="AC23" s="66"/>
      <c r="AD23" s="61"/>
      <c r="AE23" s="61"/>
      <c r="AF23" s="61"/>
      <c r="AG23" s="62"/>
      <c r="AH23" s="61"/>
      <c r="AI23" s="62"/>
      <c r="AJ23" s="61"/>
      <c r="AK23" s="61"/>
      <c r="AL23" s="61"/>
      <c r="AM23" s="62"/>
      <c r="AN23" s="61"/>
      <c r="AO23" s="61"/>
      <c r="AP23" s="61"/>
      <c r="AQ23" s="71" t="str">
        <f>'Общая информация по сетям'!G2&amp;" vlan"</f>
        <v>720 vlan</v>
      </c>
      <c r="AR23" s="61"/>
      <c r="AS23" s="87" t="str">
        <f>'Общая информация по сетям'!B2</f>
        <v>management network</v>
      </c>
    </row>
    <row r="24" spans="1:45">
      <c r="A24" s="51"/>
      <c r="B24" s="57"/>
      <c r="D24" s="59"/>
      <c r="M24" s="50"/>
      <c r="O24" s="64"/>
      <c r="W24" s="50"/>
      <c r="Y24" s="64"/>
      <c r="AG24" s="50"/>
      <c r="AI24" s="64"/>
      <c r="AM24" s="50"/>
      <c r="AQ24" s="48"/>
      <c r="AS24" s="87"/>
    </row>
    <row r="25" spans="1:45">
      <c r="A25" s="51"/>
      <c r="B25" s="57"/>
      <c r="D25" s="60"/>
      <c r="E25" s="61"/>
      <c r="F25" s="61"/>
      <c r="G25" s="61"/>
      <c r="H25" s="61"/>
      <c r="I25" s="61"/>
      <c r="J25" s="61"/>
      <c r="K25" s="61"/>
      <c r="L25" s="61"/>
      <c r="M25" s="62"/>
      <c r="N25" s="61"/>
      <c r="O25" s="66"/>
      <c r="P25" s="61"/>
      <c r="Q25" s="61"/>
      <c r="R25" s="61"/>
      <c r="S25" s="61"/>
      <c r="T25" s="61"/>
      <c r="U25" s="61"/>
      <c r="V25" s="61"/>
      <c r="W25" s="62"/>
      <c r="X25" s="61"/>
      <c r="Y25" s="66"/>
      <c r="Z25" s="61"/>
      <c r="AA25" s="61"/>
      <c r="AB25" s="61"/>
      <c r="AC25" s="61"/>
      <c r="AD25" s="61"/>
      <c r="AE25" s="61"/>
      <c r="AF25" s="61"/>
      <c r="AG25" s="62"/>
      <c r="AH25" s="61"/>
      <c r="AI25" s="66"/>
      <c r="AJ25" s="61"/>
      <c r="AK25" s="61"/>
      <c r="AL25" s="61"/>
      <c r="AM25" s="62"/>
      <c r="AN25" s="61"/>
      <c r="AO25" s="61"/>
      <c r="AP25" s="61"/>
      <c r="AQ25" s="71" t="str">
        <f>'Общая информация по сетям'!G4&amp;" vlan"</f>
        <v>520 vlan</v>
      </c>
      <c r="AR25" s="61"/>
      <c r="AS25" s="87" t="str">
        <f>'Общая информация по сетям'!B4</f>
        <v>ocfs2-heartbeat-vlan</v>
      </c>
    </row>
    <row r="26" spans="1:45">
      <c r="B26" s="59"/>
      <c r="M26" s="64"/>
      <c r="W26" s="64"/>
      <c r="AG26" s="64"/>
      <c r="AM26" s="50"/>
      <c r="AQ26" s="48"/>
      <c r="AS26" s="87"/>
    </row>
    <row r="27" spans="1:45">
      <c r="B27" s="60"/>
      <c r="C27" s="61"/>
      <c r="D27" s="61"/>
      <c r="E27" s="61"/>
      <c r="F27" s="61"/>
      <c r="G27" s="61"/>
      <c r="H27" s="61"/>
      <c r="I27" s="61"/>
      <c r="J27" s="61"/>
      <c r="K27" s="61"/>
      <c r="L27" s="61"/>
      <c r="M27" s="66"/>
      <c r="N27" s="61"/>
      <c r="O27" s="61"/>
      <c r="P27" s="61"/>
      <c r="Q27" s="61"/>
      <c r="R27" s="61"/>
      <c r="S27" s="61"/>
      <c r="T27" s="61"/>
      <c r="U27" s="61"/>
      <c r="V27" s="61"/>
      <c r="W27" s="66"/>
      <c r="X27" s="61"/>
      <c r="Y27" s="61"/>
      <c r="Z27" s="61"/>
      <c r="AA27" s="61"/>
      <c r="AB27" s="61"/>
      <c r="AC27" s="61"/>
      <c r="AD27" s="61"/>
      <c r="AE27" s="61"/>
      <c r="AF27" s="61"/>
      <c r="AG27" s="66"/>
      <c r="AH27" s="61"/>
      <c r="AI27" s="61"/>
      <c r="AJ27" s="61"/>
      <c r="AK27" s="61"/>
      <c r="AL27" s="61"/>
      <c r="AM27" s="62"/>
      <c r="AN27" s="61"/>
      <c r="AO27" s="61"/>
      <c r="AP27" s="61"/>
      <c r="AQ27" s="71" t="str">
        <f>'Общая информация по сетям'!G3&amp;" vlan"</f>
        <v>620 vlan</v>
      </c>
      <c r="AR27" s="61"/>
      <c r="AS27" s="87" t="str">
        <f>'Общая информация по сетям'!B3</f>
        <v>storage network</v>
      </c>
    </row>
    <row r="28" spans="1:45">
      <c r="AI28" s="59"/>
      <c r="AM28" s="58"/>
      <c r="AQ28" s="48"/>
      <c r="AS28" s="87"/>
    </row>
    <row r="29" spans="1:45" ht="37.950000000000003" customHeight="1">
      <c r="AI29" s="57"/>
      <c r="AJ29" s="88" t="s">
        <v>193</v>
      </c>
      <c r="AK29" s="87"/>
      <c r="AM29" s="57"/>
      <c r="AQ29" s="48"/>
    </row>
    <row r="30" spans="1:45">
      <c r="AI30" s="57"/>
      <c r="AJ30" s="88" t="s">
        <v>194</v>
      </c>
      <c r="AK30" s="87"/>
      <c r="AL30" s="70"/>
      <c r="AM30" s="57"/>
      <c r="AQ30" s="48"/>
    </row>
    <row r="31" spans="1:45">
      <c r="AI31" s="57"/>
      <c r="AJ31" s="87"/>
      <c r="AK31" s="87"/>
      <c r="AM31" s="51"/>
      <c r="AQ31" s="48"/>
    </row>
    <row r="32" spans="1:45">
      <c r="AI32" s="60"/>
      <c r="AJ32" s="88" t="s">
        <v>195</v>
      </c>
      <c r="AK32" s="87"/>
      <c r="AM32" s="51"/>
      <c r="AQ32" s="48"/>
    </row>
    <row r="33" spans="3:37">
      <c r="AJ33" s="87"/>
      <c r="AK33" s="87"/>
    </row>
    <row r="36" spans="3:37">
      <c r="AC36" s="68"/>
    </row>
    <row r="40" spans="3:37">
      <c r="C40" s="51"/>
      <c r="E40" s="51"/>
      <c r="F40" s="51"/>
      <c r="G40" s="51"/>
      <c r="H40" s="51"/>
      <c r="I40" s="51"/>
      <c r="J40" s="51"/>
      <c r="O40" s="51"/>
      <c r="P40" s="51"/>
      <c r="Q40" s="51"/>
      <c r="R40" s="51"/>
    </row>
    <row r="41" spans="3:37">
      <c r="O41" s="51"/>
      <c r="P41" s="51"/>
      <c r="Q41" s="51"/>
      <c r="R41" s="51"/>
    </row>
    <row r="42" spans="3:37">
      <c r="O42" s="51"/>
      <c r="P42" s="51"/>
      <c r="Q42" s="51"/>
      <c r="R42" s="51"/>
    </row>
  </sheetData>
  <mergeCells count="47">
    <mergeCell ref="AB6:AD6"/>
    <mergeCell ref="AL6:AN6"/>
    <mergeCell ref="E4:F5"/>
    <mergeCell ref="E6:F7"/>
    <mergeCell ref="F10:F11"/>
    <mergeCell ref="Z4:AA5"/>
    <mergeCell ref="Z6:AA7"/>
    <mergeCell ref="Z8:AA9"/>
    <mergeCell ref="Z10:Z11"/>
    <mergeCell ref="AA10:AA11"/>
    <mergeCell ref="E12:F13"/>
    <mergeCell ref="E14:F15"/>
    <mergeCell ref="G6:J6"/>
    <mergeCell ref="R6:T6"/>
    <mergeCell ref="E16:F17"/>
    <mergeCell ref="P16:Q17"/>
    <mergeCell ref="E8:F9"/>
    <mergeCell ref="E10:E11"/>
    <mergeCell ref="Z12:AA13"/>
    <mergeCell ref="Z14:AA15"/>
    <mergeCell ref="P4:Q5"/>
    <mergeCell ref="P6:Q7"/>
    <mergeCell ref="P8:Q9"/>
    <mergeCell ref="P10:P11"/>
    <mergeCell ref="Q10:Q11"/>
    <mergeCell ref="AJ29:AK29"/>
    <mergeCell ref="AJ30:AK31"/>
    <mergeCell ref="AJ32:AK33"/>
    <mergeCell ref="AJ4:AK5"/>
    <mergeCell ref="AJ6:AK7"/>
    <mergeCell ref="AJ8:AK9"/>
    <mergeCell ref="B12:D12"/>
    <mergeCell ref="M12:O12"/>
    <mergeCell ref="W12:Y12"/>
    <mergeCell ref="AG12:AI12"/>
    <mergeCell ref="AS27:AS28"/>
    <mergeCell ref="AS25:AS26"/>
    <mergeCell ref="AS23:AS24"/>
    <mergeCell ref="AS21:AS22"/>
    <mergeCell ref="AS19:AS20"/>
    <mergeCell ref="AS17:AS18"/>
    <mergeCell ref="AJ14:AK15"/>
    <mergeCell ref="AJ16:AK17"/>
    <mergeCell ref="AJ10:AK13"/>
    <mergeCell ref="Z16:AA17"/>
    <mergeCell ref="P12:Q13"/>
    <mergeCell ref="P14:Q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tabSelected="1" zoomScale="85" zoomScaleNormal="85" workbookViewId="0">
      <selection activeCell="I13" sqref="I13"/>
    </sheetView>
  </sheetViews>
  <sheetFormatPr defaultColWidth="12.77734375" defaultRowHeight="13.2"/>
  <cols>
    <col min="1" max="1" width="14.33203125" style="1" customWidth="1"/>
    <col min="2" max="2" width="23.5546875" style="1" customWidth="1"/>
    <col min="3" max="3" width="11" style="1" bestFit="1" customWidth="1"/>
    <col min="4" max="4" width="8.5546875" bestFit="1" customWidth="1"/>
    <col min="5" max="5" width="13.44140625" bestFit="1" customWidth="1"/>
    <col min="6" max="6" width="20.5546875" customWidth="1"/>
    <col min="7" max="7" width="15.44140625" bestFit="1" customWidth="1"/>
    <col min="8" max="8" width="18" bestFit="1" customWidth="1"/>
    <col min="9" max="9" width="17.77734375" customWidth="1"/>
    <col min="10" max="10" width="21" customWidth="1"/>
    <col min="11" max="11" width="24.77734375" customWidth="1"/>
    <col min="12" max="12" width="21" customWidth="1"/>
    <col min="14" max="14" width="20.44140625" customWidth="1"/>
  </cols>
  <sheetData>
    <row r="1" spans="1:15" ht="12.45" customHeight="1">
      <c r="A1" s="94" t="s">
        <v>18</v>
      </c>
      <c r="B1" s="95"/>
      <c r="C1" s="95"/>
      <c r="D1" s="95"/>
      <c r="E1" s="95"/>
      <c r="F1" s="95"/>
      <c r="G1" s="95"/>
      <c r="H1" s="95"/>
      <c r="I1" s="95"/>
      <c r="J1" s="95"/>
      <c r="K1" s="95"/>
      <c r="L1" s="95"/>
      <c r="M1" s="95"/>
    </row>
    <row r="2" spans="1:15" ht="14.4">
      <c r="A2" s="21" t="s">
        <v>20</v>
      </c>
      <c r="B2" s="21" t="s">
        <v>121</v>
      </c>
      <c r="C2" s="21" t="s">
        <v>122</v>
      </c>
      <c r="D2" s="22" t="s">
        <v>25</v>
      </c>
      <c r="E2" s="22" t="s">
        <v>26</v>
      </c>
      <c r="F2" s="72" t="s">
        <v>51</v>
      </c>
      <c r="G2" s="72" t="s">
        <v>106</v>
      </c>
      <c r="H2" s="24" t="s">
        <v>256</v>
      </c>
      <c r="I2" s="23" t="s">
        <v>107</v>
      </c>
      <c r="J2" s="73" t="s">
        <v>78</v>
      </c>
      <c r="K2" s="73" t="s">
        <v>106</v>
      </c>
      <c r="L2" s="80" t="s">
        <v>44</v>
      </c>
      <c r="M2" s="80" t="s">
        <v>106</v>
      </c>
      <c r="N2" s="74"/>
      <c r="O2" s="74"/>
    </row>
    <row r="3" spans="1:15" ht="15" customHeight="1">
      <c r="A3" s="18" t="s">
        <v>197</v>
      </c>
      <c r="B3" s="28" t="s">
        <v>123</v>
      </c>
      <c r="C3" s="27" t="s">
        <v>124</v>
      </c>
      <c r="D3" s="12" t="s">
        <v>27</v>
      </c>
      <c r="E3" s="12" t="s">
        <v>258</v>
      </c>
      <c r="F3" s="19" t="s">
        <v>22</v>
      </c>
      <c r="G3" s="2" t="s">
        <v>105</v>
      </c>
      <c r="H3" s="30" t="s">
        <v>21</v>
      </c>
      <c r="I3" s="10" t="s">
        <v>224</v>
      </c>
      <c r="J3" s="42" t="s">
        <v>101</v>
      </c>
      <c r="K3" s="10" t="s">
        <v>219</v>
      </c>
      <c r="L3" s="2" t="s">
        <v>250</v>
      </c>
      <c r="M3" s="2"/>
    </row>
    <row r="4" spans="1:15">
      <c r="A4" s="18" t="s">
        <v>198</v>
      </c>
      <c r="B4" s="28" t="s">
        <v>123</v>
      </c>
      <c r="C4" s="27" t="s">
        <v>124</v>
      </c>
      <c r="D4" s="12" t="s">
        <v>202</v>
      </c>
      <c r="E4" s="12" t="s">
        <v>258</v>
      </c>
      <c r="F4" s="19" t="s">
        <v>207</v>
      </c>
      <c r="G4" s="2" t="s">
        <v>211</v>
      </c>
      <c r="H4" s="30" t="s">
        <v>215</v>
      </c>
      <c r="I4" s="10" t="s">
        <v>225</v>
      </c>
      <c r="J4" s="42" t="s">
        <v>263</v>
      </c>
      <c r="K4" s="10" t="s">
        <v>220</v>
      </c>
      <c r="L4" s="2" t="s">
        <v>251</v>
      </c>
      <c r="M4" s="2"/>
    </row>
    <row r="5" spans="1:15">
      <c r="A5" s="18" t="s">
        <v>199</v>
      </c>
      <c r="B5" s="28" t="s">
        <v>123</v>
      </c>
      <c r="C5" s="27" t="s">
        <v>124</v>
      </c>
      <c r="D5" s="12" t="s">
        <v>203</v>
      </c>
      <c r="E5" s="12" t="s">
        <v>258</v>
      </c>
      <c r="F5" s="19" t="s">
        <v>208</v>
      </c>
      <c r="G5" s="2" t="s">
        <v>212</v>
      </c>
      <c r="H5" s="30" t="s">
        <v>216</v>
      </c>
      <c r="I5" s="10" t="s">
        <v>226</v>
      </c>
      <c r="J5" s="42" t="s">
        <v>265</v>
      </c>
      <c r="K5" s="10" t="s">
        <v>221</v>
      </c>
      <c r="L5" s="2" t="s">
        <v>252</v>
      </c>
      <c r="M5" s="2"/>
    </row>
    <row r="6" spans="1:15">
      <c r="A6" s="18" t="s">
        <v>200</v>
      </c>
      <c r="B6" s="28" t="s">
        <v>123</v>
      </c>
      <c r="C6" s="27" t="s">
        <v>124</v>
      </c>
      <c r="D6" s="12" t="s">
        <v>204</v>
      </c>
      <c r="E6" s="12" t="s">
        <v>258</v>
      </c>
      <c r="F6" s="19" t="s">
        <v>209</v>
      </c>
      <c r="G6" s="2" t="s">
        <v>213</v>
      </c>
      <c r="H6" s="30" t="s">
        <v>217</v>
      </c>
      <c r="I6" s="10" t="s">
        <v>227</v>
      </c>
      <c r="J6" s="42" t="s">
        <v>273</v>
      </c>
      <c r="K6" s="10" t="s">
        <v>222</v>
      </c>
      <c r="L6" s="2" t="s">
        <v>253</v>
      </c>
      <c r="M6" s="2"/>
    </row>
    <row r="7" spans="1:15">
      <c r="A7" s="18" t="s">
        <v>201</v>
      </c>
      <c r="B7" s="28" t="s">
        <v>123</v>
      </c>
      <c r="C7" s="27" t="s">
        <v>124</v>
      </c>
      <c r="D7" s="12" t="s">
        <v>205</v>
      </c>
      <c r="E7" s="12" t="s">
        <v>258</v>
      </c>
      <c r="F7" s="19" t="s">
        <v>210</v>
      </c>
      <c r="G7" s="2" t="s">
        <v>214</v>
      </c>
      <c r="H7" s="30" t="s">
        <v>218</v>
      </c>
      <c r="I7" s="10" t="s">
        <v>228</v>
      </c>
      <c r="J7" s="42" t="s">
        <v>274</v>
      </c>
      <c r="K7" s="10" t="s">
        <v>223</v>
      </c>
      <c r="L7" s="2" t="s">
        <v>254</v>
      </c>
      <c r="M7" s="2"/>
    </row>
    <row r="8" spans="1:15">
      <c r="A8" s="18"/>
      <c r="B8" s="28"/>
      <c r="C8" s="27"/>
      <c r="D8" s="7"/>
      <c r="E8" s="7"/>
      <c r="F8" s="7"/>
      <c r="G8" s="7"/>
      <c r="H8" s="7"/>
      <c r="I8" s="6"/>
      <c r="J8" s="2"/>
      <c r="K8" s="2"/>
      <c r="L8" s="10"/>
      <c r="M8" s="2"/>
    </row>
    <row r="9" spans="1:15">
      <c r="A9" s="96" t="s">
        <v>131</v>
      </c>
      <c r="B9" s="96"/>
      <c r="C9" s="96"/>
      <c r="D9" s="96"/>
      <c r="E9" s="96"/>
      <c r="F9" s="96"/>
      <c r="G9" s="96"/>
      <c r="H9" s="96"/>
      <c r="I9" s="97"/>
    </row>
    <row r="10" spans="1:15">
      <c r="A10" s="96" t="s">
        <v>184</v>
      </c>
      <c r="B10" s="96"/>
      <c r="C10" s="96"/>
      <c r="D10" s="96"/>
      <c r="E10" s="96"/>
      <c r="F10" s="96"/>
      <c r="G10" s="96"/>
      <c r="H10" s="96"/>
      <c r="I10" s="96"/>
    </row>
    <row r="11" spans="1:15" ht="79.2" customHeight="1">
      <c r="A11" s="96" t="s">
        <v>185</v>
      </c>
      <c r="B11" s="96"/>
      <c r="C11" s="96"/>
      <c r="D11" s="96"/>
      <c r="E11" s="96"/>
      <c r="F11" s="96"/>
      <c r="G11" s="96"/>
      <c r="H11" s="96"/>
      <c r="I11" s="96"/>
    </row>
    <row r="12" spans="1:15" ht="13.2" customHeight="1">
      <c r="A12" s="98" t="s">
        <v>19</v>
      </c>
      <c r="B12" s="99"/>
      <c r="C12" s="99"/>
      <c r="D12" s="99"/>
      <c r="E12" s="99"/>
      <c r="F12" s="99"/>
      <c r="G12" s="99"/>
      <c r="H12" s="99"/>
      <c r="I12" s="100"/>
    </row>
    <row r="13" spans="1:15">
      <c r="A13" s="11" t="s">
        <v>23</v>
      </c>
      <c r="B13" s="28" t="s">
        <v>123</v>
      </c>
      <c r="C13" s="27" t="s">
        <v>124</v>
      </c>
      <c r="D13" s="10" t="s">
        <v>38</v>
      </c>
      <c r="E13" s="12" t="s">
        <v>258</v>
      </c>
      <c r="F13" s="20" t="s">
        <v>229</v>
      </c>
      <c r="G13" s="10"/>
      <c r="H13" s="30" t="s">
        <v>237</v>
      </c>
      <c r="I13" s="10"/>
    </row>
    <row r="14" spans="1:15">
      <c r="A14" s="11" t="s">
        <v>89</v>
      </c>
      <c r="B14" s="28" t="s">
        <v>123</v>
      </c>
      <c r="C14" s="27" t="s">
        <v>124</v>
      </c>
      <c r="D14" s="10" t="s">
        <v>93</v>
      </c>
      <c r="E14" s="12" t="s">
        <v>258</v>
      </c>
      <c r="F14" s="20" t="s">
        <v>230</v>
      </c>
      <c r="G14" s="2"/>
      <c r="H14" s="30" t="s">
        <v>238</v>
      </c>
      <c r="I14" s="2"/>
    </row>
    <row r="15" spans="1:15">
      <c r="A15" s="11" t="s">
        <v>90</v>
      </c>
      <c r="B15" s="28" t="s">
        <v>123</v>
      </c>
      <c r="C15" s="27" t="s">
        <v>124</v>
      </c>
      <c r="D15" s="10" t="s">
        <v>94</v>
      </c>
      <c r="E15" s="12" t="s">
        <v>258</v>
      </c>
      <c r="F15" s="20" t="s">
        <v>231</v>
      </c>
      <c r="G15" s="2"/>
      <c r="H15" s="30" t="s">
        <v>239</v>
      </c>
      <c r="I15" s="2"/>
    </row>
    <row r="16" spans="1:15">
      <c r="A16" s="11" t="s">
        <v>24</v>
      </c>
      <c r="B16" s="28" t="s">
        <v>123</v>
      </c>
      <c r="C16" s="27" t="s">
        <v>124</v>
      </c>
      <c r="D16" s="2" t="s">
        <v>95</v>
      </c>
      <c r="E16" s="12" t="s">
        <v>258</v>
      </c>
      <c r="F16" s="20" t="s">
        <v>232</v>
      </c>
      <c r="G16" s="2"/>
      <c r="H16" s="30" t="s">
        <v>240</v>
      </c>
      <c r="I16" s="2"/>
    </row>
    <row r="17" spans="1:9">
      <c r="A17" s="11" t="s">
        <v>91</v>
      </c>
      <c r="B17" s="28" t="s">
        <v>123</v>
      </c>
      <c r="C17" s="27" t="s">
        <v>124</v>
      </c>
      <c r="D17" s="2" t="s">
        <v>96</v>
      </c>
      <c r="E17" s="12" t="s">
        <v>258</v>
      </c>
      <c r="F17" s="20" t="s">
        <v>233</v>
      </c>
      <c r="G17" s="2"/>
      <c r="H17" s="30" t="s">
        <v>241</v>
      </c>
      <c r="I17" s="2"/>
    </row>
    <row r="18" spans="1:9">
      <c r="A18" s="11" t="s">
        <v>92</v>
      </c>
      <c r="B18" s="28" t="s">
        <v>123</v>
      </c>
      <c r="C18" s="27" t="s">
        <v>124</v>
      </c>
      <c r="D18" s="2" t="s">
        <v>97</v>
      </c>
      <c r="E18" s="12" t="s">
        <v>258</v>
      </c>
      <c r="F18" s="20" t="s">
        <v>234</v>
      </c>
      <c r="G18" s="2"/>
      <c r="H18" s="30" t="s">
        <v>242</v>
      </c>
      <c r="I18" s="2"/>
    </row>
    <row r="19" spans="1:9">
      <c r="A19" s="11" t="s">
        <v>37</v>
      </c>
      <c r="B19" s="28" t="s">
        <v>123</v>
      </c>
      <c r="C19" s="29" t="s">
        <v>125</v>
      </c>
      <c r="D19" s="10" t="s">
        <v>40</v>
      </c>
      <c r="E19" s="12" t="s">
        <v>258</v>
      </c>
      <c r="F19" s="20" t="s">
        <v>235</v>
      </c>
      <c r="G19" s="2"/>
      <c r="H19" s="30" t="s">
        <v>243</v>
      </c>
      <c r="I19" s="2"/>
    </row>
    <row r="20" spans="1:9">
      <c r="A20" s="11" t="s">
        <v>191</v>
      </c>
      <c r="B20" s="28" t="s">
        <v>126</v>
      </c>
      <c r="C20" s="29" t="s">
        <v>127</v>
      </c>
      <c r="D20" s="10" t="s">
        <v>192</v>
      </c>
      <c r="E20" s="12" t="s">
        <v>258</v>
      </c>
      <c r="F20" s="20" t="s">
        <v>236</v>
      </c>
      <c r="G20" s="2"/>
      <c r="H20" s="30" t="s">
        <v>244</v>
      </c>
      <c r="I20" s="2"/>
    </row>
    <row r="21" spans="1:9" ht="15.75" customHeight="1"/>
    <row r="22" spans="1:9" ht="13.2" customHeight="1"/>
    <row r="23" spans="1:9" ht="13.2" customHeight="1">
      <c r="A23" s="98" t="s">
        <v>176</v>
      </c>
      <c r="B23" s="99"/>
      <c r="C23" s="99"/>
      <c r="D23" s="99"/>
      <c r="E23" s="99"/>
      <c r="F23" s="99"/>
      <c r="G23" s="99"/>
      <c r="H23" s="99"/>
      <c r="I23" s="100"/>
    </row>
    <row r="24" spans="1:9">
      <c r="A24" s="18" t="s">
        <v>163</v>
      </c>
      <c r="B24" s="101" t="s">
        <v>177</v>
      </c>
      <c r="C24" s="101"/>
      <c r="D24" s="101"/>
      <c r="E24" s="101"/>
      <c r="F24" s="101"/>
      <c r="G24" s="101"/>
      <c r="H24" s="101"/>
      <c r="I24" s="101"/>
    </row>
    <row r="25" spans="1:9">
      <c r="A25" s="11" t="s">
        <v>164</v>
      </c>
      <c r="B25" s="101" t="s">
        <v>170</v>
      </c>
      <c r="C25" s="101"/>
      <c r="D25" s="101"/>
      <c r="E25" s="101"/>
      <c r="F25" s="101"/>
      <c r="G25" s="101"/>
      <c r="H25" s="101"/>
      <c r="I25" s="101"/>
    </row>
    <row r="26" spans="1:9">
      <c r="A26" s="11" t="s">
        <v>165</v>
      </c>
      <c r="B26" s="101" t="s">
        <v>171</v>
      </c>
      <c r="C26" s="101"/>
      <c r="D26" s="101"/>
      <c r="E26" s="101"/>
      <c r="F26" s="101"/>
      <c r="G26" s="101"/>
      <c r="H26" s="101"/>
      <c r="I26" s="101"/>
    </row>
    <row r="27" spans="1:9">
      <c r="A27" s="11" t="s">
        <v>166</v>
      </c>
      <c r="B27" s="101" t="s">
        <v>172</v>
      </c>
      <c r="C27" s="101"/>
      <c r="D27" s="101"/>
      <c r="E27" s="101"/>
      <c r="F27" s="101"/>
      <c r="G27" s="101"/>
      <c r="H27" s="101"/>
      <c r="I27" s="101"/>
    </row>
    <row r="28" spans="1:9">
      <c r="A28" s="11" t="s">
        <v>167</v>
      </c>
      <c r="B28" s="101" t="s">
        <v>173</v>
      </c>
      <c r="C28" s="101"/>
      <c r="D28" s="101"/>
      <c r="E28" s="101"/>
      <c r="F28" s="101"/>
      <c r="G28" s="101"/>
      <c r="H28" s="101"/>
      <c r="I28" s="101"/>
    </row>
    <row r="29" spans="1:9">
      <c r="A29" s="11" t="s">
        <v>168</v>
      </c>
      <c r="B29" s="101" t="s">
        <v>174</v>
      </c>
      <c r="C29" s="101"/>
      <c r="D29" s="101"/>
      <c r="E29" s="101"/>
      <c r="F29" s="101"/>
      <c r="G29" s="101"/>
      <c r="H29" s="101"/>
      <c r="I29" s="101"/>
    </row>
    <row r="30" spans="1:9">
      <c r="A30" s="11" t="s">
        <v>169</v>
      </c>
      <c r="B30" s="101" t="s">
        <v>175</v>
      </c>
      <c r="C30" s="101"/>
      <c r="D30" s="101"/>
      <c r="E30" s="101"/>
      <c r="F30" s="101"/>
      <c r="G30" s="101"/>
      <c r="H30" s="101"/>
      <c r="I30" s="101"/>
    </row>
    <row r="31" spans="1:9">
      <c r="A31" s="5"/>
      <c r="B31" s="4"/>
      <c r="C31" s="4"/>
    </row>
    <row r="32" spans="1:9">
      <c r="A32" s="4"/>
      <c r="B32" s="4"/>
      <c r="C32" s="4"/>
    </row>
    <row r="33" spans="1:6" ht="15.75" customHeight="1">
      <c r="A33" s="4"/>
      <c r="B33" s="4"/>
      <c r="C33" s="4"/>
      <c r="D33" s="1"/>
      <c r="E33" s="1"/>
      <c r="F33" s="1"/>
    </row>
    <row r="34" spans="1:6">
      <c r="A34" s="4"/>
      <c r="B34" s="4"/>
      <c r="C34" s="4"/>
      <c r="D34" s="1"/>
      <c r="E34" s="1"/>
      <c r="F34" s="1"/>
    </row>
    <row r="35" spans="1:6">
      <c r="A35" s="4"/>
      <c r="B35" s="4"/>
      <c r="C35" s="4"/>
      <c r="D35" s="1"/>
      <c r="E35" s="1"/>
      <c r="F35" s="1"/>
    </row>
    <row r="36" spans="1:6">
      <c r="A36" s="4"/>
      <c r="B36" s="4"/>
      <c r="C36" s="4"/>
      <c r="D36" s="1"/>
      <c r="E36" s="1"/>
      <c r="F36" s="1"/>
    </row>
    <row r="37" spans="1:6">
      <c r="A37" s="4"/>
      <c r="B37" s="4"/>
      <c r="C37" s="4"/>
      <c r="D37" s="1"/>
      <c r="E37" s="1"/>
      <c r="F37" s="1"/>
    </row>
    <row r="38" spans="1:6">
      <c r="A38" s="4"/>
      <c r="B38" s="4"/>
      <c r="C38" s="4"/>
    </row>
    <row r="39" spans="1:6" ht="15.75" customHeight="1">
      <c r="C39" s="4"/>
    </row>
    <row r="40" spans="1:6">
      <c r="C40" s="4"/>
    </row>
    <row r="41" spans="1:6">
      <c r="C41" s="4"/>
    </row>
    <row r="42" spans="1:6">
      <c r="C42" s="4"/>
    </row>
    <row r="43" spans="1:6">
      <c r="C43" s="4"/>
    </row>
    <row r="44" spans="1:6">
      <c r="C44" s="4"/>
    </row>
    <row r="45" spans="1:6">
      <c r="C45" s="4"/>
    </row>
    <row r="48" spans="1:6">
      <c r="A48" s="5"/>
      <c r="B48" s="5"/>
    </row>
    <row r="55" spans="3:3">
      <c r="C55" s="5"/>
    </row>
  </sheetData>
  <mergeCells count="13">
    <mergeCell ref="A1:M1"/>
    <mergeCell ref="A9:I9"/>
    <mergeCell ref="A23:I23"/>
    <mergeCell ref="B24:I24"/>
    <mergeCell ref="B30:I30"/>
    <mergeCell ref="A10:I10"/>
    <mergeCell ref="A11:I11"/>
    <mergeCell ref="B25:I25"/>
    <mergeCell ref="B26:I26"/>
    <mergeCell ref="B27:I27"/>
    <mergeCell ref="B28:I28"/>
    <mergeCell ref="B29:I29"/>
    <mergeCell ref="A12:I12"/>
  </mergeCells>
  <phoneticPr fontId="11" type="noConversion"/>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workbookViewId="0">
      <selection activeCell="C3" sqref="C3:C5"/>
    </sheetView>
  </sheetViews>
  <sheetFormatPr defaultRowHeight="13.2"/>
  <cols>
    <col min="2" max="2" width="15.44140625" bestFit="1" customWidth="1"/>
    <col min="3" max="3" width="10.88671875" customWidth="1"/>
    <col min="4" max="4" width="10" bestFit="1" customWidth="1"/>
    <col min="5" max="5" width="11.21875" customWidth="1"/>
    <col min="6" max="6" width="19.33203125" bestFit="1" customWidth="1"/>
    <col min="7" max="7" width="13.5546875" bestFit="1" customWidth="1"/>
    <col min="8" max="8" width="31.44140625" customWidth="1"/>
    <col min="9" max="9" width="20.6640625" customWidth="1"/>
    <col min="10" max="10" width="23.5546875" customWidth="1"/>
    <col min="11" max="11" width="18.33203125" customWidth="1"/>
    <col min="12" max="12" width="14.5546875" bestFit="1" customWidth="1"/>
    <col min="13" max="13" width="15.5546875" bestFit="1" customWidth="1"/>
    <col min="14" max="14" width="11.5546875" customWidth="1"/>
  </cols>
  <sheetData>
    <row r="1" spans="1:10" ht="39.6">
      <c r="A1" s="37" t="s">
        <v>0</v>
      </c>
      <c r="B1" s="43" t="s">
        <v>150</v>
      </c>
      <c r="C1" s="43" t="s">
        <v>100</v>
      </c>
      <c r="D1" s="43" t="s">
        <v>16</v>
      </c>
      <c r="E1" s="43" t="s">
        <v>17</v>
      </c>
      <c r="F1" s="37" t="s">
        <v>102</v>
      </c>
      <c r="G1" s="43" t="s">
        <v>103</v>
      </c>
      <c r="H1" s="37" t="s">
        <v>155</v>
      </c>
      <c r="I1" s="37" t="s">
        <v>151</v>
      </c>
      <c r="J1" s="37" t="s">
        <v>152</v>
      </c>
    </row>
    <row r="2" spans="1:10">
      <c r="A2" s="38" t="s">
        <v>153</v>
      </c>
      <c r="B2" s="39"/>
      <c r="C2" s="39"/>
      <c r="D2" s="39"/>
      <c r="E2" s="39"/>
      <c r="F2" s="40"/>
      <c r="G2" s="40"/>
      <c r="H2" s="41"/>
      <c r="I2" s="40"/>
      <c r="J2" s="40"/>
    </row>
    <row r="3" spans="1:10" ht="52.8">
      <c r="A3" s="44" t="s">
        <v>154</v>
      </c>
      <c r="B3" s="42" t="s">
        <v>259</v>
      </c>
      <c r="C3" s="42" t="s">
        <v>101</v>
      </c>
      <c r="D3" s="42" t="s">
        <v>45</v>
      </c>
      <c r="E3" s="42" t="s">
        <v>271</v>
      </c>
      <c r="F3" s="81" t="s">
        <v>260</v>
      </c>
      <c r="G3" s="45">
        <v>512</v>
      </c>
      <c r="H3" s="82" t="s">
        <v>270</v>
      </c>
      <c r="I3" s="46"/>
      <c r="J3" s="82" t="s">
        <v>261</v>
      </c>
    </row>
    <row r="4" spans="1:10" ht="52.8">
      <c r="A4" s="44" t="s">
        <v>262</v>
      </c>
      <c r="B4" s="42" t="s">
        <v>259</v>
      </c>
      <c r="C4" s="42" t="s">
        <v>263</v>
      </c>
      <c r="D4" s="42" t="s">
        <v>45</v>
      </c>
      <c r="E4" s="42" t="s">
        <v>271</v>
      </c>
      <c r="F4" s="81" t="s">
        <v>260</v>
      </c>
      <c r="G4" s="45">
        <v>256</v>
      </c>
      <c r="H4" s="82" t="s">
        <v>270</v>
      </c>
      <c r="I4" s="46"/>
      <c r="J4" s="82" t="s">
        <v>261</v>
      </c>
    </row>
    <row r="5" spans="1:10" ht="52.8">
      <c r="A5" s="44" t="s">
        <v>264</v>
      </c>
      <c r="B5" s="42" t="s">
        <v>259</v>
      </c>
      <c r="C5" s="42" t="s">
        <v>265</v>
      </c>
      <c r="D5" s="42" t="s">
        <v>45</v>
      </c>
      <c r="E5" s="42" t="s">
        <v>271</v>
      </c>
      <c r="F5" s="81" t="s">
        <v>266</v>
      </c>
      <c r="G5" s="45">
        <v>256</v>
      </c>
      <c r="H5" s="82" t="s">
        <v>270</v>
      </c>
      <c r="I5" s="46"/>
      <c r="J5" s="82" t="s">
        <v>261</v>
      </c>
    </row>
    <row r="6" spans="1:10">
      <c r="A6" s="38"/>
      <c r="B6" s="39"/>
      <c r="C6" s="39"/>
      <c r="D6" s="39"/>
      <c r="E6" s="39"/>
      <c r="F6" s="40"/>
      <c r="G6" s="40"/>
      <c r="H6" s="41"/>
      <c r="I6" s="40"/>
      <c r="J6" s="40"/>
    </row>
    <row r="7" spans="1:10">
      <c r="A7" s="38"/>
      <c r="B7" s="39"/>
      <c r="C7" s="39"/>
      <c r="D7" s="39"/>
      <c r="E7" s="39"/>
      <c r="F7" s="40"/>
      <c r="G7" s="40"/>
      <c r="H7" s="41"/>
      <c r="I7" s="40"/>
      <c r="J7" s="4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workbookViewId="0">
      <selection activeCell="C6" sqref="C6"/>
    </sheetView>
  </sheetViews>
  <sheetFormatPr defaultRowHeight="13.2"/>
  <cols>
    <col min="1" max="1" width="5.21875" bestFit="1" customWidth="1"/>
    <col min="2" max="2" width="19.109375" customWidth="1"/>
    <col min="3" max="3" width="13.21875" style="68" customWidth="1"/>
    <col min="4" max="4" width="12.6640625" bestFit="1" customWidth="1"/>
    <col min="5" max="5" width="13.33203125" bestFit="1" customWidth="1"/>
    <col min="6" max="6" width="5" bestFit="1" customWidth="1"/>
    <col min="7" max="7" width="5.88671875" bestFit="1" customWidth="1"/>
    <col min="8" max="8" width="41.44140625" bestFit="1" customWidth="1"/>
    <col min="9" max="9" width="8.6640625" customWidth="1"/>
  </cols>
  <sheetData>
    <row r="1" spans="1:8" s="8" customFormat="1" ht="26.4">
      <c r="A1" s="33" t="s">
        <v>33</v>
      </c>
      <c r="B1" s="33" t="s">
        <v>28</v>
      </c>
      <c r="C1" s="76" t="s">
        <v>29</v>
      </c>
      <c r="D1" s="33" t="s">
        <v>30</v>
      </c>
      <c r="E1" s="33" t="s">
        <v>31</v>
      </c>
      <c r="F1" s="33" t="s">
        <v>41</v>
      </c>
      <c r="G1" s="33" t="s">
        <v>1</v>
      </c>
      <c r="H1" s="33" t="s">
        <v>32</v>
      </c>
    </row>
    <row r="2" spans="1:8" ht="36" customHeight="1">
      <c r="A2" s="69">
        <v>1</v>
      </c>
      <c r="B2" s="79" t="s">
        <v>51</v>
      </c>
      <c r="C2" s="77" t="s">
        <v>34</v>
      </c>
      <c r="D2" s="77" t="s">
        <v>35</v>
      </c>
      <c r="E2" s="77" t="s">
        <v>36</v>
      </c>
      <c r="F2" s="77">
        <v>1500</v>
      </c>
      <c r="G2" s="78">
        <v>720</v>
      </c>
      <c r="H2" s="11" t="s">
        <v>42</v>
      </c>
    </row>
    <row r="3" spans="1:8">
      <c r="A3" s="75">
        <v>2</v>
      </c>
      <c r="B3" s="79" t="s">
        <v>43</v>
      </c>
      <c r="C3" s="77" t="s">
        <v>52</v>
      </c>
      <c r="D3" s="77" t="s">
        <v>53</v>
      </c>
      <c r="E3" s="78"/>
      <c r="F3" s="78">
        <v>9000</v>
      </c>
      <c r="G3" s="77">
        <v>620</v>
      </c>
      <c r="H3" s="11" t="s">
        <v>43</v>
      </c>
    </row>
    <row r="4" spans="1:8">
      <c r="A4" s="75">
        <v>3</v>
      </c>
      <c r="B4" s="79" t="s">
        <v>44</v>
      </c>
      <c r="C4" s="78" t="s">
        <v>249</v>
      </c>
      <c r="D4" s="77" t="s">
        <v>54</v>
      </c>
      <c r="E4" s="78"/>
      <c r="F4" s="77">
        <v>1500</v>
      </c>
      <c r="G4" s="78">
        <v>520</v>
      </c>
      <c r="H4" s="11" t="s">
        <v>69</v>
      </c>
    </row>
    <row r="5" spans="1:8" ht="33.6" customHeight="1">
      <c r="A5" s="75">
        <v>4</v>
      </c>
      <c r="B5" s="79" t="s">
        <v>78</v>
      </c>
      <c r="C5" s="77" t="s">
        <v>272</v>
      </c>
      <c r="D5" s="77" t="s">
        <v>35</v>
      </c>
      <c r="E5" s="78"/>
      <c r="F5" s="77">
        <v>1500</v>
      </c>
      <c r="G5" s="78">
        <v>420</v>
      </c>
      <c r="H5" s="11" t="s">
        <v>81</v>
      </c>
    </row>
    <row r="6" spans="1:8">
      <c r="A6" s="75">
        <v>5</v>
      </c>
      <c r="B6" s="79" t="s">
        <v>98</v>
      </c>
      <c r="C6" s="77" t="s">
        <v>248</v>
      </c>
      <c r="D6" s="77" t="s">
        <v>99</v>
      </c>
      <c r="E6" s="78"/>
      <c r="F6" s="77">
        <v>1500</v>
      </c>
      <c r="G6" s="78">
        <v>320</v>
      </c>
      <c r="H6" s="10" t="s">
        <v>206</v>
      </c>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workbookViewId="0">
      <selection activeCell="C18" sqref="C18"/>
    </sheetView>
  </sheetViews>
  <sheetFormatPr defaultRowHeight="13.2"/>
  <cols>
    <col min="1" max="1" width="42.109375" customWidth="1"/>
    <col min="2" max="2" width="16.44140625" bestFit="1" customWidth="1"/>
    <col min="3" max="3" width="14.5546875" customWidth="1"/>
    <col min="4" max="4" width="8.88671875" customWidth="1"/>
    <col min="6" max="6" width="14.21875" bestFit="1" customWidth="1"/>
    <col min="7" max="7" width="16.33203125" bestFit="1" customWidth="1"/>
    <col min="8" max="8" width="32" bestFit="1" customWidth="1"/>
    <col min="10" max="10" width="15.44140625" customWidth="1"/>
    <col min="11" max="11" width="23.77734375" customWidth="1"/>
    <col min="12" max="12" width="26.21875" customWidth="1"/>
  </cols>
  <sheetData>
    <row r="1" spans="1:11" ht="15.6">
      <c r="A1" s="103" t="s">
        <v>115</v>
      </c>
      <c r="B1" s="103"/>
      <c r="F1" s="103" t="s">
        <v>141</v>
      </c>
      <c r="G1" s="103"/>
      <c r="H1" s="103"/>
      <c r="J1" s="103" t="s">
        <v>144</v>
      </c>
      <c r="K1" s="103"/>
    </row>
    <row r="2" spans="1:11" ht="13.8">
      <c r="A2" s="9" t="s">
        <v>56</v>
      </c>
      <c r="B2" s="2"/>
      <c r="F2" s="34" t="s">
        <v>20</v>
      </c>
      <c r="G2" s="34" t="s">
        <v>138</v>
      </c>
      <c r="H2" s="34" t="s">
        <v>142</v>
      </c>
      <c r="J2" s="104" t="s">
        <v>145</v>
      </c>
      <c r="K2" s="104"/>
    </row>
    <row r="3" spans="1:11" ht="13.2" customHeight="1">
      <c r="A3" s="9" t="s">
        <v>2</v>
      </c>
      <c r="B3" s="2"/>
      <c r="F3" s="108" t="s">
        <v>18</v>
      </c>
      <c r="G3" s="108"/>
      <c r="H3" s="108"/>
      <c r="J3" s="104" t="s">
        <v>146</v>
      </c>
      <c r="K3" s="104"/>
    </row>
    <row r="4" spans="1:11" ht="13.8" customHeight="1">
      <c r="A4" s="9" t="s">
        <v>3</v>
      </c>
      <c r="B4" s="2"/>
      <c r="F4" s="28" t="s">
        <v>132</v>
      </c>
      <c r="G4" s="20" t="s">
        <v>143</v>
      </c>
      <c r="H4" s="12" t="s">
        <v>39</v>
      </c>
      <c r="J4" s="104" t="s">
        <v>147</v>
      </c>
      <c r="K4" s="104"/>
    </row>
    <row r="5" spans="1:11">
      <c r="A5" s="9" t="s">
        <v>57</v>
      </c>
      <c r="B5" s="2"/>
      <c r="F5" s="28" t="s">
        <v>133</v>
      </c>
      <c r="G5" s="32"/>
      <c r="H5" s="2"/>
      <c r="J5" s="104" t="s">
        <v>148</v>
      </c>
      <c r="K5" s="104"/>
    </row>
    <row r="6" spans="1:11">
      <c r="A6" s="3" t="s">
        <v>58</v>
      </c>
      <c r="B6" s="2"/>
      <c r="F6" s="28" t="s">
        <v>134</v>
      </c>
      <c r="G6" s="32"/>
      <c r="H6" s="2"/>
    </row>
    <row r="7" spans="1:11" ht="26.4">
      <c r="A7" s="16" t="s">
        <v>55</v>
      </c>
      <c r="B7" s="10"/>
      <c r="F7" s="28" t="s">
        <v>135</v>
      </c>
      <c r="G7" s="32"/>
      <c r="H7" s="2"/>
    </row>
    <row r="8" spans="1:11">
      <c r="F8" s="28" t="s">
        <v>149</v>
      </c>
      <c r="G8" s="32"/>
      <c r="H8" s="2"/>
    </row>
    <row r="9" spans="1:11">
      <c r="F9" s="108" t="s">
        <v>19</v>
      </c>
      <c r="G9" s="108"/>
      <c r="H9" s="108"/>
    </row>
    <row r="10" spans="1:11">
      <c r="F10" s="35" t="s">
        <v>23</v>
      </c>
      <c r="G10" s="2"/>
      <c r="H10" s="2"/>
    </row>
    <row r="11" spans="1:11">
      <c r="A11" s="107" t="s">
        <v>87</v>
      </c>
      <c r="B11" s="107"/>
      <c r="C11" s="107"/>
      <c r="D11" s="107"/>
      <c r="F11" s="35" t="s">
        <v>89</v>
      </c>
      <c r="G11" s="2"/>
      <c r="H11" s="2"/>
    </row>
    <row r="12" spans="1:11" ht="15.6">
      <c r="A12" s="105" t="s">
        <v>77</v>
      </c>
      <c r="B12" s="106"/>
      <c r="C12" s="106"/>
      <c r="D12" s="106"/>
      <c r="F12" s="35" t="s">
        <v>90</v>
      </c>
      <c r="G12" s="2"/>
      <c r="H12" s="2"/>
    </row>
    <row r="13" spans="1:11" ht="26.4">
      <c r="A13" s="10"/>
      <c r="B13" s="3" t="s">
        <v>84</v>
      </c>
      <c r="C13" s="9" t="s">
        <v>73</v>
      </c>
      <c r="D13" s="9" t="s">
        <v>72</v>
      </c>
    </row>
    <row r="14" spans="1:11" ht="26.4">
      <c r="A14" s="3" t="s">
        <v>70</v>
      </c>
      <c r="B14" s="10" t="s">
        <v>86</v>
      </c>
      <c r="C14" s="20" t="s">
        <v>71</v>
      </c>
      <c r="D14" s="10"/>
    </row>
    <row r="15" spans="1:11">
      <c r="A15" s="3" t="s">
        <v>74</v>
      </c>
      <c r="B15" s="10" t="s">
        <v>85</v>
      </c>
      <c r="C15" s="2"/>
      <c r="D15" s="10"/>
    </row>
    <row r="16" spans="1:11">
      <c r="A16" s="3" t="s">
        <v>75</v>
      </c>
      <c r="B16" s="10" t="s">
        <v>85</v>
      </c>
      <c r="C16" s="2"/>
      <c r="D16" s="2"/>
    </row>
    <row r="17" spans="1:4">
      <c r="A17" s="3" t="s">
        <v>76</v>
      </c>
      <c r="B17" s="10" t="s">
        <v>86</v>
      </c>
      <c r="C17" s="2"/>
      <c r="D17" s="2"/>
    </row>
    <row r="18" spans="1:4">
      <c r="A18" s="1"/>
    </row>
    <row r="20" spans="1:4" ht="13.2" customHeight="1">
      <c r="A20" s="102" t="s">
        <v>159</v>
      </c>
      <c r="B20" s="102"/>
    </row>
    <row r="21" spans="1:4">
      <c r="A21" s="3" t="s">
        <v>157</v>
      </c>
      <c r="B21" s="2"/>
    </row>
    <row r="22" spans="1:4">
      <c r="A22" s="47" t="s">
        <v>156</v>
      </c>
      <c r="B22" s="2"/>
    </row>
    <row r="23" spans="1:4">
      <c r="A23" s="9" t="s">
        <v>158</v>
      </c>
      <c r="B23" s="2"/>
    </row>
    <row r="24" spans="1:4">
      <c r="A24" s="9" t="s">
        <v>246</v>
      </c>
      <c r="B24" s="2"/>
    </row>
    <row r="25" spans="1:4">
      <c r="A25" s="9" t="s">
        <v>247</v>
      </c>
      <c r="B25" s="2"/>
    </row>
    <row r="26" spans="1:4">
      <c r="A26" s="9" t="s">
        <v>245</v>
      </c>
      <c r="B26" s="2"/>
    </row>
    <row r="28" spans="1:4">
      <c r="A28" s="102" t="s">
        <v>160</v>
      </c>
      <c r="B28" s="102"/>
    </row>
    <row r="29" spans="1:4">
      <c r="A29" s="3" t="s">
        <v>161</v>
      </c>
      <c r="B29" s="2"/>
    </row>
    <row r="30" spans="1:4">
      <c r="A30" s="47" t="s">
        <v>162</v>
      </c>
      <c r="B30" s="2"/>
    </row>
  </sheetData>
  <mergeCells count="13">
    <mergeCell ref="A20:B20"/>
    <mergeCell ref="A28:B28"/>
    <mergeCell ref="J1:K1"/>
    <mergeCell ref="J2:K2"/>
    <mergeCell ref="J3:K3"/>
    <mergeCell ref="J4:K4"/>
    <mergeCell ref="J5:K5"/>
    <mergeCell ref="A1:B1"/>
    <mergeCell ref="A12:D12"/>
    <mergeCell ref="A11:D11"/>
    <mergeCell ref="F1:H1"/>
    <mergeCell ref="F3:H3"/>
    <mergeCell ref="F9:H9"/>
  </mergeCells>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selection activeCell="D1" sqref="D1"/>
    </sheetView>
  </sheetViews>
  <sheetFormatPr defaultRowHeight="13.2"/>
  <cols>
    <col min="1" max="1" width="8.6640625" customWidth="1"/>
    <col min="2" max="2" width="14.6640625" customWidth="1"/>
    <col min="3" max="3" width="12.109375" bestFit="1" customWidth="1"/>
    <col min="4" max="4" width="30.21875" customWidth="1"/>
    <col min="6" max="6" width="39.44140625" customWidth="1"/>
    <col min="7" max="7" width="15.77734375" customWidth="1"/>
    <col min="9" max="9" width="21.6640625" bestFit="1" customWidth="1"/>
    <col min="12" max="12" width="5.6640625" customWidth="1"/>
  </cols>
  <sheetData>
    <row r="1" spans="1:12" ht="42" customHeight="1">
      <c r="A1" s="21" t="s">
        <v>0</v>
      </c>
      <c r="B1" s="21" t="s">
        <v>138</v>
      </c>
      <c r="C1" s="21" t="s">
        <v>104</v>
      </c>
      <c r="D1" s="21" t="s">
        <v>113</v>
      </c>
      <c r="F1" s="112" t="s">
        <v>115</v>
      </c>
      <c r="G1" s="112"/>
      <c r="I1" s="102" t="s">
        <v>139</v>
      </c>
      <c r="J1" s="102"/>
      <c r="K1" s="102"/>
      <c r="L1" s="102"/>
    </row>
    <row r="2" spans="1:12">
      <c r="A2" s="28" t="s">
        <v>135</v>
      </c>
      <c r="B2" s="28"/>
      <c r="C2" s="20" t="s">
        <v>140</v>
      </c>
      <c r="D2" s="2"/>
      <c r="F2" s="9" t="s">
        <v>114</v>
      </c>
      <c r="G2" s="26" t="s">
        <v>116</v>
      </c>
      <c r="I2" s="31" t="s">
        <v>128</v>
      </c>
      <c r="J2" s="113" t="s">
        <v>129</v>
      </c>
      <c r="K2" s="113"/>
      <c r="L2" s="113"/>
    </row>
    <row r="3" spans="1:12">
      <c r="A3" s="28"/>
      <c r="B3" s="28"/>
      <c r="C3" s="32"/>
      <c r="D3" s="32"/>
      <c r="F3" s="9" t="s">
        <v>117</v>
      </c>
      <c r="G3" s="2">
        <v>7777</v>
      </c>
      <c r="I3" s="20" t="s">
        <v>130</v>
      </c>
      <c r="J3" s="109"/>
      <c r="K3" s="110"/>
      <c r="L3" s="111"/>
    </row>
    <row r="4" spans="1:12">
      <c r="A4" s="2"/>
      <c r="B4" s="2"/>
      <c r="C4" s="2"/>
      <c r="D4" s="32"/>
      <c r="F4" s="9" t="s">
        <v>119</v>
      </c>
      <c r="G4" s="26" t="s">
        <v>120</v>
      </c>
      <c r="I4" s="20" t="s">
        <v>136</v>
      </c>
      <c r="J4" s="109"/>
      <c r="K4" s="110"/>
      <c r="L4" s="111"/>
    </row>
    <row r="5" spans="1:12">
      <c r="A5" s="36"/>
      <c r="B5" s="36"/>
      <c r="C5" s="32"/>
      <c r="D5" s="32"/>
      <c r="F5" s="9" t="s">
        <v>118</v>
      </c>
      <c r="G5" s="2">
        <v>7777</v>
      </c>
      <c r="I5" s="20" t="s">
        <v>137</v>
      </c>
      <c r="J5" s="109"/>
      <c r="K5" s="110"/>
      <c r="L5" s="111"/>
    </row>
    <row r="6" spans="1:12">
      <c r="A6" s="17"/>
      <c r="B6" s="17"/>
      <c r="C6" s="2"/>
      <c r="D6" s="2"/>
      <c r="F6" s="25"/>
    </row>
    <row r="7" spans="1:12">
      <c r="A7" s="17"/>
      <c r="B7" s="17"/>
      <c r="C7" s="2"/>
      <c r="D7" s="2"/>
      <c r="F7" s="25"/>
    </row>
    <row r="8" spans="1:12">
      <c r="F8" s="25"/>
    </row>
    <row r="10" spans="1:12" ht="30" customHeight="1"/>
    <row r="15" spans="1:12">
      <c r="A15" s="25"/>
      <c r="B15" s="25"/>
    </row>
    <row r="16" spans="1:12">
      <c r="A16" s="25"/>
      <c r="B16" s="25"/>
    </row>
    <row r="17" spans="1:2">
      <c r="A17" s="25"/>
      <c r="B17" s="25"/>
    </row>
  </sheetData>
  <mergeCells count="6">
    <mergeCell ref="J5:L5"/>
    <mergeCell ref="J3:L3"/>
    <mergeCell ref="F1:G1"/>
    <mergeCell ref="I1:L1"/>
    <mergeCell ref="J2:L2"/>
    <mergeCell ref="J4:L4"/>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A15" sqref="A15"/>
    </sheetView>
  </sheetViews>
  <sheetFormatPr defaultRowHeight="13.2"/>
  <cols>
    <col min="1" max="1" width="32.6640625" style="25" bestFit="1" customWidth="1"/>
    <col min="2" max="2" width="84.6640625" bestFit="1" customWidth="1"/>
  </cols>
  <sheetData>
    <row r="1" spans="1:2" ht="39.6">
      <c r="A1" s="3" t="s">
        <v>4</v>
      </c>
      <c r="B1" s="10" t="s">
        <v>60</v>
      </c>
    </row>
    <row r="2" spans="1:2" ht="13.8">
      <c r="A2" s="114" t="s">
        <v>5</v>
      </c>
      <c r="B2" s="114"/>
    </row>
    <row r="3" spans="1:2" ht="26.4">
      <c r="A3" s="3" t="s">
        <v>59</v>
      </c>
      <c r="B3" s="10" t="s">
        <v>61</v>
      </c>
    </row>
    <row r="4" spans="1:2">
      <c r="A4" s="13" t="s">
        <v>6</v>
      </c>
      <c r="B4" s="10" t="s">
        <v>68</v>
      </c>
    </row>
    <row r="5" spans="1:2" ht="26.4">
      <c r="A5" s="14" t="s">
        <v>7</v>
      </c>
      <c r="B5" s="10" t="s">
        <v>62</v>
      </c>
    </row>
    <row r="6" spans="1:2" ht="39.6">
      <c r="A6" s="14" t="s">
        <v>8</v>
      </c>
      <c r="B6" s="10" t="s">
        <v>63</v>
      </c>
    </row>
    <row r="7" spans="1:2" ht="64.8" customHeight="1">
      <c r="A7" s="14" t="s">
        <v>9</v>
      </c>
      <c r="B7" s="10" t="s">
        <v>67</v>
      </c>
    </row>
    <row r="8" spans="1:2" ht="39.6">
      <c r="A8" s="14" t="s">
        <v>10</v>
      </c>
      <c r="B8" s="10" t="s">
        <v>64</v>
      </c>
    </row>
    <row r="9" spans="1:2" ht="39.6">
      <c r="A9" s="14" t="s">
        <v>66</v>
      </c>
      <c r="B9" s="10" t="s">
        <v>65</v>
      </c>
    </row>
    <row r="10" spans="1:2" ht="118.8">
      <c r="A10" s="9" t="s">
        <v>178</v>
      </c>
      <c r="B10" s="11" t="s">
        <v>179</v>
      </c>
    </row>
    <row r="11" spans="1:2">
      <c r="A11" s="9" t="s">
        <v>182</v>
      </c>
      <c r="B11" s="10" t="s">
        <v>180</v>
      </c>
    </row>
    <row r="12" spans="1:2">
      <c r="A12" s="9" t="s">
        <v>183</v>
      </c>
      <c r="B12" s="10" t="s">
        <v>181</v>
      </c>
    </row>
    <row r="13" spans="1:2" ht="25.2" customHeight="1">
      <c r="A13" s="14" t="s">
        <v>108</v>
      </c>
      <c r="B13" s="10" t="s">
        <v>49</v>
      </c>
    </row>
    <row r="14" spans="1:2" ht="134.4" customHeight="1">
      <c r="A14" s="14" t="s">
        <v>109</v>
      </c>
      <c r="B14" s="10" t="s">
        <v>110</v>
      </c>
    </row>
    <row r="15" spans="1:2" ht="39.6">
      <c r="A15" s="3" t="s">
        <v>186</v>
      </c>
      <c r="B15" s="10" t="s">
        <v>49</v>
      </c>
    </row>
    <row r="16" spans="1:2" ht="28.8" customHeight="1">
      <c r="A16" s="115" t="s">
        <v>111</v>
      </c>
      <c r="B16" s="115"/>
    </row>
    <row r="17" spans="1:2" ht="136.19999999999999" customHeight="1">
      <c r="A17" s="116" t="s">
        <v>112</v>
      </c>
      <c r="B17" s="116"/>
    </row>
  </sheetData>
  <mergeCells count="3">
    <mergeCell ref="A2:B2"/>
    <mergeCell ref="A16:B16"/>
    <mergeCell ref="A17:B1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2"/>
  <sheetViews>
    <sheetView topLeftCell="B1" workbookViewId="0">
      <selection activeCell="B12" sqref="B12"/>
    </sheetView>
  </sheetViews>
  <sheetFormatPr defaultRowHeight="13.2"/>
  <cols>
    <col min="1" max="1" width="28.21875" bestFit="1" customWidth="1"/>
    <col min="2" max="2" width="26.77734375" bestFit="1" customWidth="1"/>
  </cols>
  <sheetData>
    <row r="1" spans="1:2" ht="13.8">
      <c r="A1" s="15" t="s">
        <v>46</v>
      </c>
      <c r="B1" s="10" t="s">
        <v>47</v>
      </c>
    </row>
    <row r="2" spans="1:2">
      <c r="A2" s="9" t="s">
        <v>48</v>
      </c>
      <c r="B2" s="10" t="s">
        <v>267</v>
      </c>
    </row>
    <row r="3" spans="1:2">
      <c r="A3" s="9" t="s">
        <v>80</v>
      </c>
      <c r="B3" s="10" t="s">
        <v>50</v>
      </c>
    </row>
    <row r="4" spans="1:2">
      <c r="A4" s="3" t="s">
        <v>11</v>
      </c>
      <c r="B4" s="2"/>
    </row>
    <row r="5" spans="1:2">
      <c r="A5" s="3" t="s">
        <v>12</v>
      </c>
      <c r="B5" s="2"/>
    </row>
    <row r="6" spans="1:2" ht="39.6">
      <c r="A6" s="3" t="s">
        <v>14</v>
      </c>
      <c r="B6" s="10" t="s">
        <v>268</v>
      </c>
    </row>
    <row r="7" spans="1:2" ht="26.4">
      <c r="A7" s="3" t="s">
        <v>15</v>
      </c>
      <c r="B7" s="2"/>
    </row>
    <row r="8" spans="1:2" ht="39.6">
      <c r="A8" s="3" t="s">
        <v>79</v>
      </c>
      <c r="B8" s="2"/>
    </row>
    <row r="9" spans="1:2" ht="52.8">
      <c r="A9" s="3" t="s">
        <v>83</v>
      </c>
      <c r="B9" s="10" t="s">
        <v>269</v>
      </c>
    </row>
    <row r="10" spans="1:2" ht="52.8">
      <c r="A10" s="3" t="s">
        <v>13</v>
      </c>
      <c r="B10" s="2"/>
    </row>
    <row r="11" spans="1:2">
      <c r="A11" s="3" t="s">
        <v>82</v>
      </c>
      <c r="B11" s="2"/>
    </row>
    <row r="12" spans="1:2" ht="26.4">
      <c r="A12" s="3" t="s">
        <v>88</v>
      </c>
      <c r="B12"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emplate/>
  <TotalTime>154</TotalTime>
  <Application>Microsoft Excel</Application>
  <DocSecurity>0</DocSecurity>
  <ScaleCrop>false</ScaleCrop>
  <HeadingPairs>
    <vt:vector size="2" baseType="variant">
      <vt:variant>
        <vt:lpstr>Листы</vt:lpstr>
      </vt:variant>
      <vt:variant>
        <vt:i4>9</vt:i4>
      </vt:variant>
    </vt:vector>
  </HeadingPairs>
  <TitlesOfParts>
    <vt:vector size="9" baseType="lpstr">
      <vt:lpstr>Инструкция</vt:lpstr>
      <vt:lpstr>Схема</vt:lpstr>
      <vt:lpstr>Сущности</vt:lpstr>
      <vt:lpstr>Сведения по серверам</vt:lpstr>
      <vt:lpstr>Общая информация по сетям</vt:lpstr>
      <vt:lpstr>СХД</vt:lpstr>
      <vt:lpstr>Сведения по видеокартам</vt:lpstr>
      <vt:lpstr>Интеграция с доменом для VDI</vt:lpstr>
      <vt:lpstr>Прочее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Новиков Константин Сергеевич</dc:creator>
  <cp:lastModifiedBy>Роман Кондратьев</cp:lastModifiedBy>
  <cp:revision>17</cp:revision>
  <dcterms:created xsi:type="dcterms:W3CDTF">2022-07-29T10:39:34Z</dcterms:created>
  <dcterms:modified xsi:type="dcterms:W3CDTF">2023-10-29T07:41:40Z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