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29" i="1" l="1"/>
  <c r="B17" i="1" l="1"/>
  <c r="B16" i="1"/>
  <c r="F9" i="1"/>
  <c r="F8" i="1"/>
  <c r="B14" i="1"/>
  <c r="B13" i="1"/>
  <c r="N2" i="1"/>
  <c r="I6" i="1" s="1"/>
  <c r="L2" i="1"/>
  <c r="E5" i="1" s="1"/>
  <c r="K2" i="1"/>
  <c r="C6" i="1" s="1"/>
  <c r="I3" i="1" l="1"/>
  <c r="I5" i="1"/>
  <c r="I2" i="1"/>
  <c r="I4" i="1"/>
  <c r="E6" i="1"/>
  <c r="E2" i="1"/>
  <c r="E3" i="1"/>
  <c r="E4" i="1"/>
  <c r="C2" i="1"/>
  <c r="C3" i="1"/>
  <c r="C4" i="1"/>
  <c r="C5" i="1"/>
  <c r="B10" i="1"/>
  <c r="N5" i="1" l="1"/>
  <c r="B11" i="1" s="1"/>
  <c r="B24" i="1" s="1"/>
  <c r="L5" i="1"/>
  <c r="B9" i="1" s="1"/>
  <c r="B22" i="1" s="1"/>
  <c r="K5" i="1"/>
  <c r="B8" i="1" s="1"/>
  <c r="B21" i="1" s="1"/>
</calcChain>
</file>

<file path=xl/sharedStrings.xml><?xml version="1.0" encoding="utf-8"?>
<sst xmlns="http://schemas.openxmlformats.org/spreadsheetml/2006/main" count="46" uniqueCount="45">
  <si>
    <t>#</t>
  </si>
  <si>
    <t>m</t>
  </si>
  <si>
    <t>^m</t>
  </si>
  <si>
    <t>m|</t>
  </si>
  <si>
    <t>N</t>
  </si>
  <si>
    <t>Sa|</t>
  </si>
  <si>
    <t>Sb|</t>
  </si>
  <si>
    <t>Sc|</t>
  </si>
  <si>
    <t>Sm|</t>
  </si>
  <si>
    <t>P</t>
  </si>
  <si>
    <t>Tp(n)</t>
  </si>
  <si>
    <r>
      <t>^a</t>
    </r>
    <r>
      <rPr>
        <sz val="8"/>
        <color theme="1"/>
        <rFont val="Calibri"/>
        <family val="2"/>
        <charset val="204"/>
        <scheme val="minor"/>
      </rPr>
      <t>в</t>
    </r>
  </si>
  <si>
    <r>
      <t>^b</t>
    </r>
    <r>
      <rPr>
        <sz val="8"/>
        <color theme="1"/>
        <rFont val="Calibri"/>
        <family val="2"/>
        <charset val="204"/>
        <scheme val="minor"/>
      </rPr>
      <t>в</t>
    </r>
  </si>
  <si>
    <r>
      <t>^c</t>
    </r>
    <r>
      <rPr>
        <sz val="8"/>
        <color theme="1"/>
        <rFont val="Calibri"/>
        <family val="2"/>
        <charset val="204"/>
        <scheme val="minor"/>
      </rPr>
      <t>в</t>
    </r>
  </si>
  <si>
    <r>
      <t>^m</t>
    </r>
    <r>
      <rPr>
        <sz val="8"/>
        <color theme="1"/>
        <rFont val="Calibri"/>
        <family val="2"/>
        <charset val="204"/>
        <scheme val="minor"/>
      </rPr>
      <t>в</t>
    </r>
  </si>
  <si>
    <r>
      <t> </t>
    </r>
    <r>
      <rPr>
        <b/>
        <sz val="12"/>
        <color rgb="FF202122"/>
        <rFont val="Arial"/>
        <family val="2"/>
        <charset val="204"/>
      </rPr>
      <t>ρ</t>
    </r>
    <r>
      <rPr>
        <b/>
        <sz val="9"/>
        <color rgb="FF202122"/>
        <rFont val="Arial"/>
        <family val="2"/>
        <charset val="204"/>
      </rPr>
      <t>ш=0,1мм</t>
    </r>
  </si>
  <si>
    <r>
      <rPr>
        <b/>
        <sz val="16"/>
        <color theme="1"/>
        <rFont val="Calibri"/>
        <family val="2"/>
        <charset val="204"/>
        <scheme val="minor"/>
      </rPr>
      <t> </t>
    </r>
    <r>
      <rPr>
        <b/>
        <sz val="14"/>
        <color theme="1"/>
        <rFont val="Calibri"/>
        <family val="2"/>
        <charset val="204"/>
        <scheme val="minor"/>
      </rPr>
      <t>ρ</t>
    </r>
    <r>
      <rPr>
        <b/>
        <sz val="9"/>
        <color theme="1"/>
        <rFont val="Calibri"/>
        <family val="2"/>
        <charset val="204"/>
        <scheme val="minor"/>
      </rPr>
      <t>в</t>
    </r>
    <r>
      <rPr>
        <b/>
        <sz val="11"/>
        <color theme="1"/>
        <rFont val="Calibri"/>
        <family val="2"/>
        <charset val="204"/>
        <scheme val="minor"/>
      </rPr>
      <t>=0,01г</t>
    </r>
  </si>
  <si>
    <r>
      <rPr>
        <b/>
        <sz val="14"/>
        <color theme="1"/>
        <rFont val="Calibri"/>
        <family val="2"/>
        <charset val="204"/>
        <scheme val="minor"/>
      </rPr>
      <t> ρ</t>
    </r>
    <r>
      <rPr>
        <b/>
        <sz val="8"/>
        <color theme="1"/>
        <rFont val="Calibri"/>
        <family val="2"/>
        <charset val="204"/>
        <scheme val="minor"/>
      </rPr>
      <t>р(∞)=1,96</t>
    </r>
  </si>
  <si>
    <r>
      <t>^</t>
    </r>
    <r>
      <rPr>
        <sz val="14"/>
        <color theme="1"/>
        <rFont val="Calibri"/>
        <family val="2"/>
        <charset val="204"/>
        <scheme val="minor"/>
      </rPr>
      <t>p</t>
    </r>
    <r>
      <rPr>
        <sz val="8"/>
        <color theme="1"/>
        <rFont val="Calibri"/>
        <family val="2"/>
        <charset val="204"/>
        <scheme val="minor"/>
      </rPr>
      <t>ші</t>
    </r>
  </si>
  <si>
    <r>
      <t>^</t>
    </r>
    <r>
      <rPr>
        <sz val="14"/>
        <color theme="1"/>
        <rFont val="Calibri"/>
        <family val="2"/>
        <charset val="204"/>
        <scheme val="minor"/>
      </rPr>
      <t>P</t>
    </r>
    <r>
      <rPr>
        <sz val="8"/>
        <color theme="1"/>
        <rFont val="Calibri"/>
        <family val="2"/>
        <charset val="204"/>
        <scheme val="minor"/>
      </rPr>
      <t>в</t>
    </r>
  </si>
  <si>
    <r>
      <t>^Ш</t>
    </r>
    <r>
      <rPr>
        <sz val="8"/>
        <color theme="1"/>
        <rFont val="Calibri"/>
        <family val="2"/>
        <charset val="204"/>
        <scheme val="minor"/>
      </rPr>
      <t>в</t>
    </r>
  </si>
  <si>
    <r>
      <t>^В</t>
    </r>
    <r>
      <rPr>
        <sz val="8"/>
        <color theme="1"/>
        <rFont val="Calibri"/>
        <family val="2"/>
        <charset val="204"/>
        <scheme val="minor"/>
      </rPr>
      <t>в</t>
    </r>
  </si>
  <si>
    <t>Результати</t>
  </si>
  <si>
    <t>Абсолютна похибка</t>
  </si>
  <si>
    <t>^m=</t>
  </si>
  <si>
    <t>±</t>
  </si>
  <si>
    <t>a=15.08±0.504</t>
  </si>
  <si>
    <t>b=60.12±0.504</t>
  </si>
  <si>
    <t>c=15±0.532</t>
  </si>
  <si>
    <t>m=104.346±0.158</t>
  </si>
  <si>
    <t>Непряма похибка</t>
  </si>
  <si>
    <t> ρ|=</t>
  </si>
  <si>
    <t>ε=</t>
  </si>
  <si>
    <t xml:space="preserve">  </t>
  </si>
  <si>
    <t>D</t>
  </si>
  <si>
    <t>^D</t>
  </si>
  <si>
    <t>h</t>
  </si>
  <si>
    <t>^h</t>
  </si>
  <si>
    <t>D|</t>
  </si>
  <si>
    <t>h|</t>
  </si>
  <si>
    <t>^D=</t>
  </si>
  <si>
    <t>D=22±0.532</t>
  </si>
  <si>
    <t>h=45±0.532</t>
  </si>
  <si>
    <t>^h=</t>
  </si>
  <si>
    <t>m=131,108±0.161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</si>
</sst>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9"/>
      <color rgb="FF202122"/>
      <name val="Arial"/>
      <family val="2"/>
      <charset val="204"/>
    </font>
    <font>
      <sz val="12"/>
      <color rgb="FF202122"/>
      <name val="Arial"/>
      <family val="2"/>
      <charset val="204"/>
    </font>
    <font>
      <b/>
      <sz val="12"/>
      <color rgb="FF202122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4D5156"/>
      <name val="Arial"/>
      <family val="2"/>
      <charset val="204"/>
    </font>
    <font>
      <b/>
      <sz val="12"/>
      <color rgb="FFFF0000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6"/>
      <color rgb="FF20212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2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165" fontId="0" fillId="0" borderId="9" xfId="0" applyNumberFormat="1" applyBorder="1"/>
    <xf numFmtId="165" fontId="0" fillId="0" borderId="12" xfId="0" applyNumberFormat="1" applyBorder="1"/>
    <xf numFmtId="165" fontId="0" fillId="0" borderId="11" xfId="0" applyNumberFormat="1" applyBorder="1"/>
    <xf numFmtId="0" fontId="1" fillId="0" borderId="4" xfId="0" applyFont="1" applyBorder="1" applyAlignment="1"/>
    <xf numFmtId="0" fontId="4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Alignment="1"/>
    <xf numFmtId="0" fontId="11" fillId="0" borderId="0" xfId="0" applyFont="1" applyAlignment="1"/>
    <xf numFmtId="0" fontId="13" fillId="0" borderId="0" xfId="0" applyFont="1"/>
    <xf numFmtId="0" fontId="0" fillId="2" borderId="0" xfId="0" applyFill="1"/>
    <xf numFmtId="166" fontId="0" fillId="2" borderId="0" xfId="0" applyNumberFormat="1" applyFill="1"/>
    <xf numFmtId="0" fontId="16" fillId="0" borderId="0" xfId="0" applyFont="1"/>
    <xf numFmtId="0" fontId="12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W38"/>
  <sheetViews>
    <sheetView tabSelected="1" topLeftCell="A16" workbookViewId="0">
      <selection activeCell="B37" sqref="B37"/>
    </sheetView>
  </sheetViews>
  <sheetFormatPr defaultRowHeight="14.4" x14ac:dyDescent="0.3"/>
  <cols>
    <col min="2" max="2" width="9.21875" bestFit="1" customWidth="1"/>
    <col min="4" max="4" width="9.6640625" customWidth="1"/>
  </cols>
  <sheetData>
    <row r="1" spans="1:699" x14ac:dyDescent="0.3">
      <c r="A1" s="14" t="s">
        <v>0</v>
      </c>
      <c r="B1" s="31" t="s">
        <v>34</v>
      </c>
      <c r="C1" s="32" t="s">
        <v>35</v>
      </c>
      <c r="D1" s="15" t="s">
        <v>36</v>
      </c>
      <c r="E1" s="14" t="s">
        <v>37</v>
      </c>
      <c r="F1" s="15"/>
      <c r="G1" s="14"/>
      <c r="H1" s="15" t="s">
        <v>1</v>
      </c>
      <c r="I1" s="14" t="s">
        <v>2</v>
      </c>
      <c r="K1" s="33" t="s">
        <v>38</v>
      </c>
      <c r="L1" s="34" t="s">
        <v>39</v>
      </c>
      <c r="M1" s="33"/>
      <c r="N1" s="35" t="s">
        <v>3</v>
      </c>
      <c r="O1" s="33" t="s">
        <v>4</v>
      </c>
    </row>
    <row r="2" spans="1:699" ht="15" thickBot="1" x14ac:dyDescent="0.35">
      <c r="A2" s="5">
        <v>1</v>
      </c>
      <c r="B2" s="2">
        <v>22</v>
      </c>
      <c r="C2" s="11">
        <f>B2-K2</f>
        <v>0</v>
      </c>
      <c r="D2" s="3">
        <v>45</v>
      </c>
      <c r="E2" s="18">
        <f>D2-L2</f>
        <v>0</v>
      </c>
      <c r="F2" s="3"/>
      <c r="G2" s="11"/>
      <c r="H2">
        <v>131.08000000000001</v>
      </c>
      <c r="I2" s="6">
        <f>H2-N2</f>
        <v>-2.7999999999991587E-2</v>
      </c>
      <c r="K2" s="36">
        <f>(B2+B3+B4+B5+B6)/5</f>
        <v>22</v>
      </c>
      <c r="L2" s="37">
        <f>SUM(D2:D6)/5</f>
        <v>44.999999999999993</v>
      </c>
      <c r="M2" s="36"/>
      <c r="N2" s="38">
        <f>SUM(H2:H6)/5</f>
        <v>131.108</v>
      </c>
      <c r="O2" s="39">
        <v>5</v>
      </c>
    </row>
    <row r="3" spans="1:699" ht="15" thickBot="1" x14ac:dyDescent="0.35">
      <c r="A3" s="5">
        <v>2</v>
      </c>
      <c r="B3" s="3">
        <v>22.1</v>
      </c>
      <c r="C3" s="11">
        <f>B3-K2</f>
        <v>0.10000000000000142</v>
      </c>
      <c r="D3" s="3">
        <v>44.9</v>
      </c>
      <c r="E3" s="18">
        <f>D3-L2</f>
        <v>-9.9999999999994316E-2</v>
      </c>
      <c r="F3" s="3"/>
      <c r="G3" s="11"/>
      <c r="H3">
        <v>131.16</v>
      </c>
      <c r="I3" s="6">
        <f>H3-N2</f>
        <v>5.1999999999992497E-2</v>
      </c>
    </row>
    <row r="4" spans="1:699" x14ac:dyDescent="0.3">
      <c r="A4" s="5">
        <v>3</v>
      </c>
      <c r="B4" s="3">
        <v>21.9</v>
      </c>
      <c r="C4" s="11">
        <f>B4-K2</f>
        <v>-0.10000000000000142</v>
      </c>
      <c r="D4" s="3">
        <v>44.8</v>
      </c>
      <c r="E4" s="18">
        <f>D4-L2</f>
        <v>-0.19999999999999574</v>
      </c>
      <c r="F4" s="3"/>
      <c r="G4" s="11"/>
      <c r="H4">
        <v>131.08000000000001</v>
      </c>
      <c r="I4" s="6">
        <f>H4-N2</f>
        <v>-2.7999999999991587E-2</v>
      </c>
      <c r="K4" s="34" t="s">
        <v>5</v>
      </c>
      <c r="L4" s="33" t="s">
        <v>6</v>
      </c>
      <c r="M4" s="33" t="s">
        <v>7</v>
      </c>
      <c r="N4" s="33" t="s">
        <v>8</v>
      </c>
      <c r="O4" s="33" t="s">
        <v>9</v>
      </c>
      <c r="P4" s="33" t="s">
        <v>10</v>
      </c>
    </row>
    <row r="5" spans="1:699" ht="15" thickBot="1" x14ac:dyDescent="0.35">
      <c r="A5" s="5">
        <v>4</v>
      </c>
      <c r="B5" s="4">
        <v>21.8</v>
      </c>
      <c r="C5" s="11">
        <f>B5-K2</f>
        <v>-0.19999999999999929</v>
      </c>
      <c r="D5" s="3">
        <v>45.2</v>
      </c>
      <c r="E5" s="18">
        <f>D5-L2</f>
        <v>0.20000000000000995</v>
      </c>
      <c r="F5" s="3"/>
      <c r="G5" s="11"/>
      <c r="H5">
        <v>131.11000000000001</v>
      </c>
      <c r="I5" s="6">
        <f>H5-N2</f>
        <v>2.0000000000095497E-3</v>
      </c>
      <c r="J5" s="1"/>
      <c r="K5" s="40">
        <f>SQRT((C2*C2+C3*C3+C4*C4+C5*C5+C6*C6)/(O2*(O2-1)))</f>
        <v>7.0710678118654752E-2</v>
      </c>
      <c r="L5" s="39">
        <f>SQRT((E2*E2+E3*E3+E4*E4+E5*E5+E6*E6)/(O2*(O2-1)))</f>
        <v>7.0710678118655751E-2</v>
      </c>
      <c r="M5" s="39"/>
      <c r="N5" s="39">
        <f>SQRT((I2*I2+I3*I3+I4*I4+I5*I5+I6*I6)/(O2*(O2-1)))</f>
        <v>1.4628738838324979E-2</v>
      </c>
      <c r="O5" s="39">
        <v>0.95</v>
      </c>
      <c r="P5" s="39">
        <v>2.8</v>
      </c>
    </row>
    <row r="6" spans="1:699" ht="15" thickBot="1" x14ac:dyDescent="0.35">
      <c r="A6" s="13">
        <v>5</v>
      </c>
      <c r="B6" s="8">
        <v>22.2</v>
      </c>
      <c r="C6" s="12">
        <f>B6-K2</f>
        <v>0.19999999999999929</v>
      </c>
      <c r="D6" s="7">
        <v>45.1</v>
      </c>
      <c r="E6" s="19">
        <f>D6-L2</f>
        <v>0.10000000000000853</v>
      </c>
      <c r="F6" s="8"/>
      <c r="G6" s="12"/>
      <c r="H6" s="9">
        <v>131.11000000000001</v>
      </c>
      <c r="I6" s="10">
        <f>H6-N2</f>
        <v>2.0000000000095497E-3</v>
      </c>
    </row>
    <row r="7" spans="1:699" ht="15" thickBot="1" x14ac:dyDescent="0.35"/>
    <row r="8" spans="1:699" ht="15.6" x14ac:dyDescent="0.3">
      <c r="A8" s="21" t="s">
        <v>11</v>
      </c>
      <c r="B8" s="24">
        <f>P5*K5</f>
        <v>0.1979898987322333</v>
      </c>
      <c r="D8" s="28" t="s">
        <v>15</v>
      </c>
      <c r="E8" s="30">
        <v>0.1</v>
      </c>
      <c r="F8">
        <f>E8/2</f>
        <v>0.05</v>
      </c>
    </row>
    <row r="9" spans="1:699" ht="15" customHeight="1" thickBot="1" x14ac:dyDescent="0.45">
      <c r="A9" s="23" t="s">
        <v>12</v>
      </c>
      <c r="B9" s="25">
        <f>P5*L5</f>
        <v>0.1979898987322361</v>
      </c>
      <c r="D9" s="29" t="s">
        <v>16</v>
      </c>
      <c r="E9" s="29">
        <v>0.01</v>
      </c>
      <c r="F9">
        <f>E9/2</f>
        <v>5.0000000000000001E-3</v>
      </c>
    </row>
    <row r="10" spans="1:699" ht="13.8" customHeight="1" x14ac:dyDescent="0.35">
      <c r="A10" s="23" t="s">
        <v>13</v>
      </c>
      <c r="B10" s="25">
        <f>P5*M5</f>
        <v>0</v>
      </c>
      <c r="D10" s="27" t="s">
        <v>17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  <c r="OH10" s="41"/>
      <c r="OI10" s="41"/>
      <c r="OJ10" s="41"/>
      <c r="OK10" s="41"/>
      <c r="OL10" s="41"/>
      <c r="OM10" s="41"/>
      <c r="ON10" s="41"/>
      <c r="OO10" s="41"/>
      <c r="OP10" s="41"/>
      <c r="OQ10" s="41"/>
      <c r="OR10" s="41"/>
      <c r="OS10" s="41"/>
      <c r="OT10" s="41"/>
      <c r="OU10" s="41"/>
      <c r="OV10" s="41"/>
      <c r="OW10" s="41"/>
      <c r="OX10" s="41"/>
      <c r="OY10" s="41"/>
      <c r="OZ10" s="41"/>
      <c r="PA10" s="41"/>
      <c r="PB10" s="41"/>
      <c r="PC10" s="41"/>
      <c r="PD10" s="41"/>
      <c r="PE10" s="41"/>
      <c r="PF10" s="41"/>
      <c r="PG10" s="41"/>
      <c r="PH10" s="41"/>
      <c r="PI10" s="41"/>
      <c r="PJ10" s="41"/>
      <c r="PK10" s="41"/>
      <c r="PL10" s="41"/>
      <c r="PM10" s="41"/>
      <c r="PN10" s="41"/>
      <c r="PO10" s="41"/>
      <c r="PP10" s="41"/>
      <c r="PQ10" s="41"/>
      <c r="PR10" s="41"/>
      <c r="PS10" s="41"/>
      <c r="PT10" s="41"/>
      <c r="PU10" s="41"/>
      <c r="PV10" s="41"/>
      <c r="PW10" s="41"/>
      <c r="PX10" s="41"/>
      <c r="PY10" s="41"/>
      <c r="PZ10" s="41"/>
      <c r="QA10" s="41"/>
      <c r="QB10" s="41"/>
      <c r="QC10" s="41"/>
      <c r="QD10" s="41"/>
      <c r="QE10" s="41"/>
      <c r="QF10" s="41"/>
      <c r="QG10" s="41"/>
      <c r="QH10" s="41"/>
      <c r="QI10" s="41"/>
      <c r="QJ10" s="41"/>
      <c r="QK10" s="41"/>
      <c r="QL10" s="41"/>
      <c r="QM10" s="41"/>
      <c r="QN10" s="41"/>
      <c r="QO10" s="41"/>
      <c r="QP10" s="41"/>
      <c r="QQ10" s="41"/>
      <c r="QR10" s="41"/>
      <c r="QS10" s="41"/>
      <c r="QT10" s="41"/>
      <c r="QU10" s="41"/>
      <c r="QV10" s="41"/>
      <c r="QW10" s="41"/>
      <c r="QX10" s="41"/>
      <c r="QY10" s="41"/>
      <c r="QZ10" s="41"/>
      <c r="RA10" s="41"/>
      <c r="RB10" s="41"/>
      <c r="RC10" s="41"/>
      <c r="RD10" s="41"/>
      <c r="RE10" s="41"/>
      <c r="RF10" s="41"/>
      <c r="RG10" s="41"/>
      <c r="RH10" s="41"/>
      <c r="RI10" s="41"/>
      <c r="RJ10" s="41"/>
      <c r="RK10" s="41"/>
      <c r="RL10" s="41"/>
      <c r="RM10" s="41"/>
      <c r="RN10" s="41"/>
      <c r="RO10" s="41"/>
      <c r="RP10" s="41"/>
      <c r="RQ10" s="41"/>
      <c r="RR10" s="41"/>
      <c r="RS10" s="41"/>
      <c r="RT10" s="41"/>
      <c r="RU10" s="41"/>
      <c r="RV10" s="41"/>
      <c r="RW10" s="41"/>
      <c r="RX10" s="41"/>
      <c r="RY10" s="41"/>
      <c r="RZ10" s="41"/>
      <c r="SA10" s="41"/>
      <c r="SB10" s="41"/>
      <c r="SC10" s="41"/>
      <c r="SD10" s="41"/>
      <c r="SE10" s="41"/>
      <c r="SF10" s="41"/>
      <c r="SG10" s="41"/>
      <c r="SH10" s="41"/>
      <c r="SI10" s="41"/>
      <c r="SJ10" s="41"/>
      <c r="SK10" s="41"/>
      <c r="SL10" s="41"/>
      <c r="SM10" s="41"/>
      <c r="SN10" s="41"/>
      <c r="SO10" s="41"/>
      <c r="SP10" s="41"/>
      <c r="SQ10" s="41"/>
      <c r="SR10" s="41"/>
      <c r="SS10" s="41"/>
      <c r="ST10" s="41"/>
      <c r="SU10" s="41"/>
      <c r="SV10" s="41"/>
      <c r="SW10" s="41"/>
      <c r="SX10" s="41"/>
      <c r="SY10" s="41"/>
      <c r="SZ10" s="41"/>
      <c r="TA10" s="41"/>
      <c r="TB10" s="41"/>
      <c r="TC10" s="41"/>
      <c r="TD10" s="41"/>
      <c r="TE10" s="41"/>
      <c r="TF10" s="41"/>
      <c r="TG10" s="41"/>
      <c r="TH10" s="41"/>
      <c r="TI10" s="41"/>
      <c r="TJ10" s="41"/>
      <c r="TK10" s="41"/>
      <c r="TL10" s="41"/>
      <c r="TM10" s="41"/>
      <c r="TN10" s="41"/>
      <c r="TO10" s="41"/>
      <c r="TP10" s="41"/>
      <c r="TQ10" s="41"/>
      <c r="TR10" s="41"/>
      <c r="TS10" s="41"/>
      <c r="TT10" s="41"/>
      <c r="TU10" s="41"/>
      <c r="TV10" s="41"/>
      <c r="TW10" s="41"/>
      <c r="TX10" s="41"/>
      <c r="TY10" s="41"/>
      <c r="TZ10" s="41"/>
      <c r="UA10" s="41"/>
      <c r="UB10" s="41"/>
      <c r="UC10" s="41"/>
      <c r="UD10" s="41"/>
      <c r="UE10" s="41"/>
      <c r="UF10" s="41"/>
      <c r="UG10" s="41"/>
      <c r="UH10" s="41"/>
      <c r="UI10" s="41"/>
      <c r="UJ10" s="41"/>
      <c r="UK10" s="41"/>
      <c r="UL10" s="41"/>
      <c r="UM10" s="41"/>
      <c r="UN10" s="41"/>
      <c r="UO10" s="41"/>
      <c r="UP10" s="41"/>
      <c r="UQ10" s="41"/>
      <c r="UR10" s="41"/>
      <c r="US10" s="41"/>
      <c r="UT10" s="41"/>
      <c r="UU10" s="41"/>
      <c r="UV10" s="41"/>
      <c r="UW10" s="41"/>
      <c r="UX10" s="41"/>
      <c r="UY10" s="41"/>
      <c r="UZ10" s="41"/>
      <c r="VA10" s="41"/>
      <c r="VB10" s="41"/>
      <c r="VC10" s="41"/>
      <c r="VD10" s="41"/>
      <c r="VE10" s="41"/>
      <c r="VF10" s="41"/>
      <c r="VG10" s="41"/>
      <c r="VH10" s="41"/>
      <c r="VI10" s="41"/>
      <c r="VJ10" s="41"/>
      <c r="VK10" s="41"/>
      <c r="VL10" s="41"/>
      <c r="VM10" s="41"/>
      <c r="VN10" s="41"/>
      <c r="VO10" s="41"/>
      <c r="VP10" s="41"/>
      <c r="VQ10" s="41"/>
      <c r="VR10" s="41"/>
      <c r="VS10" s="41"/>
      <c r="VT10" s="41"/>
      <c r="VU10" s="41"/>
      <c r="VV10" s="41"/>
      <c r="VW10" s="41"/>
      <c r="VX10" s="41"/>
      <c r="VY10" s="41"/>
      <c r="VZ10" s="41"/>
      <c r="WA10" s="41"/>
      <c r="WB10" s="41"/>
      <c r="WC10" s="41"/>
      <c r="WD10" s="41"/>
      <c r="WE10" s="41"/>
      <c r="WF10" s="41"/>
      <c r="WG10" s="41"/>
      <c r="WH10" s="41"/>
      <c r="WI10" s="41"/>
      <c r="WJ10" s="41"/>
      <c r="WK10" s="41"/>
      <c r="WL10" s="41"/>
      <c r="WM10" s="41"/>
      <c r="WN10" s="41"/>
      <c r="WO10" s="41"/>
      <c r="WP10" s="41"/>
      <c r="WQ10" s="41"/>
      <c r="WR10" s="41"/>
      <c r="WS10" s="41"/>
      <c r="WT10" s="41"/>
      <c r="WU10" s="41"/>
      <c r="WV10" s="41"/>
      <c r="WW10" s="41"/>
      <c r="WX10" s="41"/>
      <c r="WY10" s="41"/>
      <c r="WZ10" s="41"/>
      <c r="XA10" s="41"/>
      <c r="XB10" s="41"/>
      <c r="XC10" s="41"/>
      <c r="XD10" s="41"/>
      <c r="XE10" s="41"/>
      <c r="XF10" s="41"/>
      <c r="XG10" s="41"/>
      <c r="XH10" s="41"/>
      <c r="XI10" s="41"/>
      <c r="XJ10" s="41"/>
      <c r="XK10" s="41"/>
      <c r="XL10" s="41"/>
      <c r="XM10" s="41"/>
      <c r="XN10" s="41"/>
      <c r="XO10" s="41"/>
      <c r="XP10" s="41"/>
      <c r="XQ10" s="41"/>
      <c r="XR10" s="41"/>
      <c r="XS10" s="41"/>
      <c r="XT10" s="41"/>
      <c r="XU10" s="41"/>
      <c r="XV10" s="41"/>
      <c r="XW10" s="41"/>
      <c r="XX10" s="41"/>
      <c r="XY10" s="41"/>
      <c r="XZ10" s="41"/>
      <c r="YA10" s="41"/>
      <c r="YB10" s="41"/>
      <c r="YC10" s="41"/>
      <c r="YD10" s="41"/>
      <c r="YE10" s="41"/>
      <c r="YF10" s="41"/>
      <c r="YG10" s="41"/>
      <c r="YH10" s="41"/>
      <c r="YI10" s="41"/>
      <c r="YJ10" s="41"/>
      <c r="YK10" s="41"/>
      <c r="YL10" s="41"/>
      <c r="YM10" s="41"/>
      <c r="YN10" s="41"/>
      <c r="YO10" s="41"/>
      <c r="YP10" s="41"/>
      <c r="YQ10" s="41"/>
      <c r="YR10" s="41"/>
      <c r="YS10" s="41"/>
      <c r="YT10" s="41"/>
      <c r="YU10" s="41"/>
      <c r="YV10" s="41"/>
      <c r="YW10" s="41"/>
      <c r="YX10" s="41"/>
      <c r="YY10" s="41"/>
      <c r="YZ10" s="41"/>
      <c r="ZA10" s="41"/>
      <c r="ZB10" s="41"/>
      <c r="ZC10" s="41"/>
      <c r="ZD10" s="41"/>
      <c r="ZE10" s="41"/>
      <c r="ZF10" s="41"/>
      <c r="ZG10" s="41"/>
      <c r="ZH10" s="41"/>
      <c r="ZI10" s="41"/>
      <c r="ZJ10" s="41"/>
      <c r="ZK10" s="41"/>
      <c r="ZL10" s="41"/>
      <c r="ZM10" s="41"/>
      <c r="ZN10" s="41"/>
      <c r="ZO10" s="41"/>
      <c r="ZP10" s="41"/>
      <c r="ZQ10" s="41"/>
      <c r="ZR10" s="41"/>
      <c r="ZS10" s="41"/>
      <c r="ZT10" s="41"/>
      <c r="ZU10" s="41"/>
      <c r="ZV10" s="41"/>
      <c r="ZW10" s="41"/>
    </row>
    <row r="11" spans="1:699" ht="15" thickBot="1" x14ac:dyDescent="0.35">
      <c r="A11" s="16" t="s">
        <v>14</v>
      </c>
      <c r="B11" s="26">
        <f>P5*N5</f>
        <v>4.0960468747309943E-2</v>
      </c>
      <c r="D11" s="20">
        <v>1.96</v>
      </c>
    </row>
    <row r="12" spans="1:699" ht="15" thickBot="1" x14ac:dyDescent="0.35"/>
    <row r="13" spans="1:699" ht="18" x14ac:dyDescent="0.35">
      <c r="A13" s="21" t="s">
        <v>18</v>
      </c>
      <c r="B13" s="22">
        <f>E8*D11</f>
        <v>0.19600000000000001</v>
      </c>
      <c r="N13" s="43" t="s">
        <v>25</v>
      </c>
    </row>
    <row r="14" spans="1:699" ht="18.600000000000001" thickBot="1" x14ac:dyDescent="0.4">
      <c r="A14" s="16" t="s">
        <v>19</v>
      </c>
      <c r="B14" s="17">
        <f>E9*D11</f>
        <v>1.9599999999999999E-2</v>
      </c>
    </row>
    <row r="15" spans="1:699" ht="15" thickBot="1" x14ac:dyDescent="0.35"/>
    <row r="16" spans="1:699" x14ac:dyDescent="0.3">
      <c r="A16" s="21" t="s">
        <v>20</v>
      </c>
      <c r="B16" s="22">
        <f>O5*F8</f>
        <v>4.7500000000000001E-2</v>
      </c>
    </row>
    <row r="17" spans="1:12" ht="15" thickBot="1" x14ac:dyDescent="0.35">
      <c r="A17" s="16" t="s">
        <v>21</v>
      </c>
      <c r="B17" s="17">
        <f>F9*O5</f>
        <v>4.7499999999999999E-3</v>
      </c>
    </row>
    <row r="19" spans="1:12" ht="21" x14ac:dyDescent="0.4">
      <c r="A19" s="42"/>
      <c r="B19" s="42"/>
      <c r="C19" s="42"/>
      <c r="D19" s="42"/>
      <c r="E19" s="42"/>
      <c r="F19" s="42"/>
      <c r="G19" s="42"/>
      <c r="H19" s="41"/>
      <c r="I19" s="41"/>
      <c r="J19" s="41"/>
      <c r="K19" s="41"/>
    </row>
    <row r="20" spans="1:12" ht="15.6" x14ac:dyDescent="0.3">
      <c r="A20" s="47" t="s">
        <v>23</v>
      </c>
      <c r="B20" s="47"/>
      <c r="D20" s="48" t="s">
        <v>22</v>
      </c>
      <c r="E20" s="48"/>
    </row>
    <row r="21" spans="1:12" x14ac:dyDescent="0.3">
      <c r="A21" s="44" t="s">
        <v>40</v>
      </c>
      <c r="B21" s="45">
        <f>SQRT((B8*B8+B13+B16))</f>
        <v>0.53169540152233774</v>
      </c>
      <c r="D21" s="49" t="s">
        <v>41</v>
      </c>
      <c r="E21" s="49"/>
    </row>
    <row r="22" spans="1:12" x14ac:dyDescent="0.3">
      <c r="A22" s="44" t="s">
        <v>43</v>
      </c>
      <c r="B22" s="45">
        <f>SQRT(B9*B9+B13+B16)</f>
        <v>0.53169540152233885</v>
      </c>
      <c r="D22" s="49" t="s">
        <v>42</v>
      </c>
      <c r="E22" s="49"/>
    </row>
    <row r="23" spans="1:12" x14ac:dyDescent="0.3">
      <c r="A23" s="44"/>
      <c r="B23" s="45"/>
      <c r="D23" s="49"/>
      <c r="E23" s="49"/>
    </row>
    <row r="24" spans="1:12" x14ac:dyDescent="0.3">
      <c r="A24" s="44" t="s">
        <v>24</v>
      </c>
      <c r="B24" s="45">
        <f>SQRT(B11*B11+B14+B17)</f>
        <v>0.16133121210726509</v>
      </c>
      <c r="D24" s="49" t="s">
        <v>44</v>
      </c>
      <c r="E24" s="49"/>
    </row>
    <row r="27" spans="1:12" x14ac:dyDescent="0.3">
      <c r="A27" s="50" t="s">
        <v>30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</row>
    <row r="28" spans="1:12" x14ac:dyDescent="0.3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1:12" x14ac:dyDescent="0.3">
      <c r="A29" t="s">
        <v>31</v>
      </c>
      <c r="B29">
        <f>N2/(K2*L2)</f>
        <v>0.13243232323232326</v>
      </c>
    </row>
    <row r="31" spans="1:12" ht="15.6" x14ac:dyDescent="0.3">
      <c r="A31" s="48" t="s">
        <v>22</v>
      </c>
      <c r="B31" s="48"/>
    </row>
    <row r="32" spans="1:12" x14ac:dyDescent="0.3">
      <c r="A32" s="49" t="s">
        <v>26</v>
      </c>
      <c r="B32" s="49"/>
    </row>
    <row r="33" spans="1:2" x14ac:dyDescent="0.3">
      <c r="A33" s="49" t="s">
        <v>27</v>
      </c>
      <c r="B33" s="49"/>
    </row>
    <row r="34" spans="1:2" x14ac:dyDescent="0.3">
      <c r="A34" s="49" t="s">
        <v>28</v>
      </c>
      <c r="B34" s="49"/>
    </row>
    <row r="35" spans="1:2" x14ac:dyDescent="0.3">
      <c r="A35" s="49" t="s">
        <v>29</v>
      </c>
      <c r="B35" s="49"/>
    </row>
    <row r="37" spans="1:2" ht="21" x14ac:dyDescent="0.4">
      <c r="A37" s="46" t="s">
        <v>32</v>
      </c>
      <c r="B37">
        <f>SQRT((B21/K2)*(B21/K2)+(B22/L2)*(B22/L2)++(B24/N2)*(B24/N2))</f>
        <v>2.6929723921924272E-2</v>
      </c>
    </row>
    <row r="38" spans="1:2" x14ac:dyDescent="0.3">
      <c r="B38" t="s">
        <v>33</v>
      </c>
    </row>
  </sheetData>
  <mergeCells count="12">
    <mergeCell ref="A35:B35"/>
    <mergeCell ref="A27:L28"/>
    <mergeCell ref="A31:B31"/>
    <mergeCell ref="A32:B32"/>
    <mergeCell ref="A33:B33"/>
    <mergeCell ref="A34:B34"/>
    <mergeCell ref="A20:B20"/>
    <mergeCell ref="D20:E20"/>
    <mergeCell ref="D21:E21"/>
    <mergeCell ref="D22:E22"/>
    <mergeCell ref="D24:E24"/>
    <mergeCell ref="D23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2021-02-24T12:32:12Z</dcterms:modified>
</cp:coreProperties>
</file>