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ell User\Documents\Porter Novelli Mexico\Microsoft\FY22\Q1\2.- GN\ZIPS\1.- JULY\"/>
    </mc:Choice>
  </mc:AlternateContent>
  <xr:revisionPtr revIDLastSave="0" documentId="13_ncr:1_{885AC582-25A5-4F1C-B6B5-E62AD7BC72EF}" xr6:coauthVersionLast="47" xr6:coauthVersionMax="47" xr10:uidLastSave="{00000000-0000-0000-0000-000000000000}"/>
  <bookViews>
    <workbookView xWindow="16704" yWindow="936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Sheet1!$A$1:$H$235</definedName>
  </definedNames>
  <calcPr calcId="191029"/>
</workbook>
</file>

<file path=xl/calcChain.xml><?xml version="1.0" encoding="utf-8"?>
<calcChain xmlns="http://schemas.openxmlformats.org/spreadsheetml/2006/main">
  <c r="C119" i="1" l="1"/>
  <c r="C118" i="1"/>
  <c r="C117" i="1"/>
  <c r="C116" i="1"/>
  <c r="C115" i="1"/>
  <c r="C113" i="1"/>
  <c r="C112" i="1"/>
  <c r="C111" i="1"/>
  <c r="C104" i="1"/>
  <c r="C101" i="1"/>
  <c r="C100" i="1"/>
  <c r="C93" i="1"/>
  <c r="C92" i="1"/>
  <c r="C91" i="1"/>
  <c r="C88" i="1"/>
  <c r="C85" i="1"/>
  <c r="C84" i="1"/>
  <c r="C82" i="1"/>
  <c r="C80" i="1"/>
  <c r="C78" i="1"/>
  <c r="C75" i="1"/>
  <c r="C73" i="1"/>
  <c r="C72" i="1"/>
  <c r="C71" i="1"/>
  <c r="C70" i="1"/>
  <c r="C69" i="1"/>
  <c r="C58" i="1"/>
  <c r="C55" i="1"/>
  <c r="C54" i="1"/>
  <c r="C53" i="1"/>
  <c r="C52" i="1"/>
  <c r="C51" i="1"/>
  <c r="C50" i="1"/>
  <c r="C49" i="1"/>
  <c r="C47" i="1"/>
  <c r="C46" i="1"/>
  <c r="C45" i="1"/>
  <c r="C44" i="1"/>
  <c r="C40" i="1"/>
  <c r="C39" i="1"/>
  <c r="C37" i="1"/>
  <c r="C35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<sst xmlns="http://schemas.openxmlformats.org/spreadsheetml/2006/main" count="1221" uniqueCount="323">
  <si>
    <t>Publication</t>
  </si>
  <si>
    <t>Host</t>
  </si>
  <si>
    <t>Link/Site</t>
  </si>
  <si>
    <t>Tier</t>
  </si>
  <si>
    <t>Media Type</t>
  </si>
  <si>
    <t>CIMS</t>
  </si>
  <si>
    <t>Subsidiary</t>
  </si>
  <si>
    <t>Country</t>
  </si>
  <si>
    <t>Infobae (Online)</t>
  </si>
  <si>
    <t>General News</t>
  </si>
  <si>
    <t>Argentina</t>
  </si>
  <si>
    <t>La Nación</t>
  </si>
  <si>
    <t>Ámbito Financiero</t>
  </si>
  <si>
    <t>Clarín</t>
  </si>
  <si>
    <t>La Nación (Online)</t>
  </si>
  <si>
    <t>El Cronista</t>
  </si>
  <si>
    <t>Télam (Agencia) (Online)</t>
  </si>
  <si>
    <t>La Nación Revista</t>
  </si>
  <si>
    <t>La Capital [Rosario]</t>
  </si>
  <si>
    <t>La Voz del Interior [Córdoba]</t>
  </si>
  <si>
    <t>La Capital [Mar del Plata] (Online)</t>
  </si>
  <si>
    <t>Clarín (Online)</t>
  </si>
  <si>
    <t>Arquitectura [Clarín]</t>
  </si>
  <si>
    <t>La Voz del Interior (Online)</t>
  </si>
  <si>
    <t>Clarín [Lanús - Lomas - Alte. Brown - Esteban Echeverría - Ezeiza]</t>
  </si>
  <si>
    <t>La Capital [Mar del Plata]</t>
  </si>
  <si>
    <t>Perfil (Online)</t>
  </si>
  <si>
    <t>Clarín [La Matanza - Morón - Ituzaingó - Hurlingham - Merlo - Moreno]</t>
  </si>
  <si>
    <t>Clarín [San Isidro - Vicente López - San Martín]</t>
  </si>
  <si>
    <t>Canal Tech (Online)</t>
  </si>
  <si>
    <t>Brazil</t>
  </si>
  <si>
    <t>O Estado de S. Paulo (Online)</t>
  </si>
  <si>
    <t>Exame (Online)</t>
  </si>
  <si>
    <t>Business</t>
  </si>
  <si>
    <t>Forbes Brasil (Online)</t>
  </si>
  <si>
    <t>Adrenaline (Online)</t>
  </si>
  <si>
    <t>Technology</t>
  </si>
  <si>
    <t>O Globo (Online)</t>
  </si>
  <si>
    <t>Agência Estado (Online)</t>
  </si>
  <si>
    <t>UOL (Online)</t>
  </si>
  <si>
    <t>GQ (Online)</t>
  </si>
  <si>
    <t>Consumer</t>
  </si>
  <si>
    <t>Página do Estado (Online)</t>
  </si>
  <si>
    <t>Agencia O Globo (Online)</t>
  </si>
  <si>
    <t>Convergência Digital (Online)</t>
  </si>
  <si>
    <t>O Estado de S. Paulo</t>
  </si>
  <si>
    <t>Folha de S. Paulo - SP</t>
  </si>
  <si>
    <t>www1.folha.uol.com.br</t>
  </si>
  <si>
    <t>Valor Econômico (Online)</t>
  </si>
  <si>
    <t>Showmetech (Online)</t>
  </si>
  <si>
    <t>https://www.showmetech.com.br/</t>
  </si>
  <si>
    <t>Isto É Dinheiro</t>
  </si>
  <si>
    <t>Folha de Sao Paulo (Online)</t>
  </si>
  <si>
    <t>Entretenimento UOL (Online)</t>
  </si>
  <si>
    <t>Isto É</t>
  </si>
  <si>
    <t>Época Negócios</t>
  </si>
  <si>
    <t>https://epocanegocios.globo.com</t>
  </si>
  <si>
    <t>Showmetech Corporate (Online)</t>
  </si>
  <si>
    <t>El Nuevo Día</t>
  </si>
  <si>
    <t>https://www.elnuevodia.com</t>
  </si>
  <si>
    <t>Sub - Caribbean</t>
  </si>
  <si>
    <t>Puerto Rico</t>
  </si>
  <si>
    <t>Listín Diario</t>
  </si>
  <si>
    <t>Dominican Republic</t>
  </si>
  <si>
    <t>Hoy</t>
  </si>
  <si>
    <t>Listín Diario (Online)</t>
  </si>
  <si>
    <t>Ritmo Social [Listín Diario]</t>
  </si>
  <si>
    <t>El Vocero (Online)</t>
  </si>
  <si>
    <t>http://www.elvocero.com</t>
  </si>
  <si>
    <t>Zona N [Listín Diario]</t>
  </si>
  <si>
    <t>Zona E [Listín Diario]</t>
  </si>
  <si>
    <t>Portafolio (Online)</t>
  </si>
  <si>
    <t>Colombia</t>
  </si>
  <si>
    <t>El Colombiano (Online)</t>
  </si>
  <si>
    <t>El Tiempo (Online)</t>
  </si>
  <si>
    <t>Semana</t>
  </si>
  <si>
    <t>Semana (Online)</t>
  </si>
  <si>
    <t>Tecno Gus (Online)</t>
  </si>
  <si>
    <t>http://www.tecnogus.com.co/</t>
  </si>
  <si>
    <t>ADN (Online)</t>
  </si>
  <si>
    <t>https://www.diarioadn.co/</t>
  </si>
  <si>
    <t>La República (Online)</t>
  </si>
  <si>
    <t>El Mercurio (Online)</t>
  </si>
  <si>
    <t xml:space="preserve">digital.elmercurio.com </t>
  </si>
  <si>
    <t>Chile</t>
  </si>
  <si>
    <t>Las Últimas Noticias</t>
  </si>
  <si>
    <t>http://www.lun.com </t>
  </si>
  <si>
    <t>Hoy X Hoy</t>
  </si>
  <si>
    <t>www.hoyxhoy.cl </t>
  </si>
  <si>
    <t>It Seller (Online)</t>
  </si>
  <si>
    <t>www.itseller.cl </t>
  </si>
  <si>
    <t>Corporate IT (Online)</t>
  </si>
  <si>
    <t>https://www.corporateit.cl </t>
  </si>
  <si>
    <t>Tecnopymes (Online)</t>
  </si>
  <si>
    <t>https://www.tecnopymes.cl/</t>
  </si>
  <si>
    <t>Diario Financiero (Online)</t>
  </si>
  <si>
    <t>http://www.df.cl</t>
  </si>
  <si>
    <t>El Día [La Serena]</t>
  </si>
  <si>
    <t>http://www.diarioeldia.cl/</t>
  </si>
  <si>
    <t>Cooperativa.cl (Online)</t>
  </si>
  <si>
    <t>https://www.cooperativa.cl/</t>
  </si>
  <si>
    <t>Emol (Online)</t>
  </si>
  <si>
    <t>https://www.emol.com</t>
  </si>
  <si>
    <t>La Estrella (Online)</t>
  </si>
  <si>
    <t>Sub - Central</t>
  </si>
  <si>
    <t>Panama</t>
  </si>
  <si>
    <t>Summa (Online)</t>
  </si>
  <si>
    <t>Costa Rica</t>
  </si>
  <si>
    <t>La Estrella</t>
  </si>
  <si>
    <t>El Panamá América</t>
  </si>
  <si>
    <t>Vida y Éxito (Online)</t>
  </si>
  <si>
    <t>https://vidayexito.net/</t>
  </si>
  <si>
    <t>El Mundo (Online)</t>
  </si>
  <si>
    <t>El Salvador</t>
  </si>
  <si>
    <t>El Economista (Online)</t>
  </si>
  <si>
    <t>http://eleconomista.com.mx</t>
  </si>
  <si>
    <t>Mexico</t>
  </si>
  <si>
    <t>El Norte</t>
  </si>
  <si>
    <t>https://www.elnorte.com/</t>
  </si>
  <si>
    <t>Milenio (Online)</t>
  </si>
  <si>
    <t>Parentesis (Online)</t>
  </si>
  <si>
    <t>https://www.parentesis.com/</t>
  </si>
  <si>
    <t>Expansión (Online)</t>
  </si>
  <si>
    <t>El Imparcial (Online)</t>
  </si>
  <si>
    <t>https://www.elimparcial.com/</t>
  </si>
  <si>
    <t>El Universal (Online)</t>
  </si>
  <si>
    <t>El Heraldo</t>
  </si>
  <si>
    <t>https://heraldodemexico.com.mx/</t>
  </si>
  <si>
    <t>El Comercio</t>
  </si>
  <si>
    <t>Sub - South</t>
  </si>
  <si>
    <t>Ecuador</t>
  </si>
  <si>
    <t>El Deber (Online)</t>
  </si>
  <si>
    <t>Bolivia</t>
  </si>
  <si>
    <t>Gestión</t>
  </si>
  <si>
    <t>https://gestion.pe</t>
  </si>
  <si>
    <t>Peru</t>
  </si>
  <si>
    <t>Expreso [Guayaquil]</t>
  </si>
  <si>
    <t>https://www.expreso.com.pe/</t>
  </si>
  <si>
    <t>El Comercio [Quito]</t>
  </si>
  <si>
    <t>Diario Expreso</t>
  </si>
  <si>
    <t>Correo</t>
  </si>
  <si>
    <t>https://diariocorreo.pe</t>
  </si>
  <si>
    <t>Líderes [El Comercio]</t>
  </si>
  <si>
    <t>Somos [El Comercio]</t>
  </si>
  <si>
    <t>La Revista [El Universo]</t>
  </si>
  <si>
    <t>El País (Online)</t>
  </si>
  <si>
    <t>https://www.elpais.com.uy</t>
  </si>
  <si>
    <t>Uruguay</t>
  </si>
  <si>
    <t>Tecnología 21 (Online)</t>
  </si>
  <si>
    <t>http://prensa.tecnologia21.com</t>
  </si>
  <si>
    <t>G de Gestión</t>
  </si>
  <si>
    <t>El Peruano (Online)</t>
  </si>
  <si>
    <t>http://www.elperuano.pe</t>
  </si>
  <si>
    <t>RPP (Online)</t>
  </si>
  <si>
    <t>http://rpp.pe</t>
  </si>
  <si>
    <t>https://larepublica.pe/</t>
  </si>
  <si>
    <t>Carburando [El Comercio]</t>
  </si>
  <si>
    <t>CIO Perú</t>
  </si>
  <si>
    <t>La República [Ed. Norte]</t>
  </si>
  <si>
    <t>La República [Arequipa]</t>
  </si>
  <si>
    <t>Familia [El Comercio]</t>
  </si>
  <si>
    <t>Correo [Ica]</t>
  </si>
  <si>
    <t>Correo [Tacna]</t>
  </si>
  <si>
    <t>Correo [Puno]</t>
  </si>
  <si>
    <t>Correo [La Libertad]</t>
  </si>
  <si>
    <t>Correo [Ayacucho]</t>
  </si>
  <si>
    <t>Correo [Huánuco]</t>
  </si>
  <si>
    <t>Informe Empresarial [El Universo]</t>
  </si>
  <si>
    <t>Motores [El Universo]</t>
  </si>
  <si>
    <t>Mujer [El Universo]</t>
  </si>
  <si>
    <t>Correo [Chimbote]</t>
  </si>
  <si>
    <t>Estrategia &amp; Negocios</t>
  </si>
  <si>
    <t>Forbes Centroamérica (Online)</t>
  </si>
  <si>
    <t>BN Americas (Online)</t>
  </si>
  <si>
    <t>PanLatam</t>
  </si>
  <si>
    <t>adnradio.cl</t>
  </si>
  <si>
    <t>adrenaline.com.br</t>
  </si>
  <si>
    <t>ambito.com</t>
  </si>
  <si>
    <t>americaeconomia.com</t>
  </si>
  <si>
    <t>andina.pe</t>
  </si>
  <si>
    <t>bluradio.com</t>
  </si>
  <si>
    <t>br.ign.com</t>
  </si>
  <si>
    <t>canal-ar.com.ar</t>
  </si>
  <si>
    <t>canaltech.com.br</t>
  </si>
  <si>
    <t>caracoltv.com</t>
  </si>
  <si>
    <t>cio.com.mx</t>
  </si>
  <si>
    <t>clarin.com</t>
  </si>
  <si>
    <t>cnnbrasil.com.br</t>
  </si>
  <si>
    <t>computerworld.com.br</t>
  </si>
  <si>
    <t>corporateit.cl</t>
  </si>
  <si>
    <t>cronista.com</t>
  </si>
  <si>
    <t>df.cl</t>
  </si>
  <si>
    <t>diariodonordeste.verdesmares.com.br</t>
  </si>
  <si>
    <t>diariolibre.com</t>
  </si>
  <si>
    <t>dineroenimagen.com</t>
  </si>
  <si>
    <t>elcomercio.com</t>
  </si>
  <si>
    <t>elcomercio.pe</t>
  </si>
  <si>
    <t>eldeber.com.bo</t>
  </si>
  <si>
    <t>eldia.com.do</t>
  </si>
  <si>
    <t>eleconomista.com.mx</t>
  </si>
  <si>
    <t>elempresario.mx</t>
  </si>
  <si>
    <t>elespectador.com</t>
  </si>
  <si>
    <t>elfinanciero.com.mx</t>
  </si>
  <si>
    <t>elmostrador.cl</t>
  </si>
  <si>
    <t>elnuevodia.com</t>
  </si>
  <si>
    <t>elperuano.pe</t>
  </si>
  <si>
    <t>elsoldemexico.com.mx</t>
  </si>
  <si>
    <t>eltiempo.com</t>
  </si>
  <si>
    <t>eluniversal.com.mx</t>
  </si>
  <si>
    <t>elvocero.com</t>
  </si>
  <si>
    <t>emb.cl</t>
  </si>
  <si>
    <t>emol.com</t>
  </si>
  <si>
    <t>enter.co</t>
  </si>
  <si>
    <t>entrepreneur.com/es</t>
  </si>
  <si>
    <t>epoca.globo.com</t>
  </si>
  <si>
    <t>epocanegocios.globo.com</t>
  </si>
  <si>
    <t>estadao.com.br</t>
  </si>
  <si>
    <t>estrategiaynegocios.net</t>
  </si>
  <si>
    <t>exame.abril.com.br (archived)</t>
  </si>
  <si>
    <t>exame.com</t>
  </si>
  <si>
    <t>excelsior.com.mx</t>
  </si>
  <si>
    <t>forbes.co</t>
  </si>
  <si>
    <t>forbes.com.mx</t>
  </si>
  <si>
    <t>forbescentroamerica.com</t>
  </si>
  <si>
    <t>g1.globo.com</t>
  </si>
  <si>
    <t>geekzilla.tech</t>
  </si>
  <si>
    <t>gestion.pe</t>
  </si>
  <si>
    <t>gizmodo.uol.com.br</t>
  </si>
  <si>
    <t>globo.com</t>
  </si>
  <si>
    <t>guatevision.com</t>
  </si>
  <si>
    <t>heraldodemexico.com.mx</t>
  </si>
  <si>
    <t>infobae.com</t>
  </si>
  <si>
    <t>infomoney.com.br</t>
  </si>
  <si>
    <t>infotechnology.com</t>
  </si>
  <si>
    <t>iprofesional.com</t>
  </si>
  <si>
    <t>iproup.com</t>
  </si>
  <si>
    <t>istoedinheiro.com.br</t>
  </si>
  <si>
    <t>itforum365.com.br (archived)</t>
  </si>
  <si>
    <t>itseller.cl</t>
  </si>
  <si>
    <t>itsitio.com</t>
  </si>
  <si>
    <t>jovemnerd.com.br</t>
  </si>
  <si>
    <t>laestrella.com.pa</t>
  </si>
  <si>
    <t>lafm.com.co</t>
  </si>
  <si>
    <t>lanacion.com.ar</t>
  </si>
  <si>
    <t>laprensagrafica.com</t>
  </si>
  <si>
    <t>larepublica.co</t>
  </si>
  <si>
    <t>larepublica.pe</t>
  </si>
  <si>
    <t>latercera.com</t>
  </si>
  <si>
    <t>lavoz.com.ar</t>
  </si>
  <si>
    <t>listindiario.com</t>
  </si>
  <si>
    <t>lun.com</t>
  </si>
  <si>
    <t>metro.pr</t>
  </si>
  <si>
    <t>milenio.com</t>
  </si>
  <si>
    <t>milenio.com (archived)</t>
  </si>
  <si>
    <t>neofeed.com.br</t>
  </si>
  <si>
    <t>noticias.caracoltv.com</t>
  </si>
  <si>
    <t>noticias.uol.com.br</t>
  </si>
  <si>
    <t>oglobo.globo.com</t>
  </si>
  <si>
    <t>olhardigital.com.br</t>
  </si>
  <si>
    <t>omelete.com.br</t>
  </si>
  <si>
    <t>paginasiete.bo</t>
  </si>
  <si>
    <t>parentesis.com</t>
  </si>
  <si>
    <t>portafolio.co</t>
  </si>
  <si>
    <t>portalinnova.cl</t>
  </si>
  <si>
    <t>publimetro.cl</t>
  </si>
  <si>
    <t>publimetro.com.mx</t>
  </si>
  <si>
    <t>radioagricultura.cl</t>
  </si>
  <si>
    <t>rcnradio.com</t>
  </si>
  <si>
    <t>revistaitnow.com</t>
  </si>
  <si>
    <t>revistapegn.globo.com</t>
  </si>
  <si>
    <t>revistasumma.com</t>
  </si>
  <si>
    <t>rpp.pe</t>
  </si>
  <si>
    <t>semana.com</t>
  </si>
  <si>
    <t>techtudo.com.br</t>
  </si>
  <si>
    <t>tecmundo.com.br</t>
  </si>
  <si>
    <t>tecnoblog.net</t>
  </si>
  <si>
    <t>tecnoeducacion.cl</t>
  </si>
  <si>
    <t>uol.com.br</t>
  </si>
  <si>
    <t>uol.com.br/bestcars</t>
  </si>
  <si>
    <t>uol.com.br/canalexecutivo</t>
  </si>
  <si>
    <t>uol.com.br/carros</t>
  </si>
  <si>
    <t>uol.com.br/carros/na-garagem</t>
  </si>
  <si>
    <t>uol.com.br/interpressmotor (archived)</t>
  </si>
  <si>
    <t>uol.com.br/tilt</t>
  </si>
  <si>
    <t>uolhost.uol.com.br</t>
  </si>
  <si>
    <t>uoltecnologia.blogosfera.uol.com.br (archived)</t>
  </si>
  <si>
    <t>valor.globo.com</t>
  </si>
  <si>
    <t>veja.abril.com.br (archived)</t>
  </si>
  <si>
    <t>www1.folha.uol.com.br/turismo</t>
  </si>
  <si>
    <t>xataka.com.mx</t>
  </si>
  <si>
    <t>Gaming</t>
  </si>
  <si>
    <t>Honduras</t>
  </si>
  <si>
    <t>Guatemala</t>
  </si>
  <si>
    <t>Central</t>
  </si>
  <si>
    <t>Caribbean</t>
  </si>
  <si>
    <t>Infotechnology (Online)</t>
  </si>
  <si>
    <t>El Cronista (Online)</t>
  </si>
  <si>
    <t>iProfesional (Online)</t>
  </si>
  <si>
    <t>iProUp (Online)</t>
  </si>
  <si>
    <t>IT Sitio (Online)</t>
  </si>
  <si>
    <t>Pagina Siete (Online)</t>
  </si>
  <si>
    <t>IGN (Online)</t>
  </si>
  <si>
    <t>Canaltech (Online)</t>
  </si>
  <si>
    <t>CNN Brazil (Online)</t>
  </si>
  <si>
    <t>Diário do Nordeste (Online)</t>
  </si>
  <si>
    <t>ComputerWorld (Brazil)</t>
  </si>
  <si>
    <t>Época Magazine (Online)</t>
  </si>
  <si>
    <t>Época Negocios (Online)</t>
  </si>
  <si>
    <t>Estadao.com.br (O Estado de S. Paulo)</t>
  </si>
  <si>
    <t>G1 Noticias (Online)</t>
  </si>
  <si>
    <t>Tecnoblog (Online)</t>
  </si>
  <si>
    <t>Gizmodo (Online)</t>
  </si>
  <si>
    <t>Infomoney (Online)</t>
  </si>
  <si>
    <t>Neofeed (Online)</t>
  </si>
  <si>
    <t>Omelete (Online)</t>
  </si>
  <si>
    <t>Techtudo (Online)</t>
  </si>
  <si>
    <t>Tecmundo (Online)</t>
  </si>
  <si>
    <t>IsotÉ Dinheiro (Online)</t>
  </si>
  <si>
    <t>IT Forum 365 (Online)</t>
  </si>
  <si>
    <t>Jovem Nerd (Online)</t>
  </si>
  <si>
    <t>Olhar Digital (Online)</t>
  </si>
  <si>
    <t>PEGN (Online)</t>
  </si>
  <si>
    <t>Veja (Online)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</si>
</sst>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</font>
    <font>
      <sz val="11"/>
      <color theme="1"/>
      <name val="Calibri"/>
    </font>
    <font>
      <sz val="14"/>
      <color theme="0"/>
      <name val="Calibri"/>
    </font>
    <font>
      <sz val="11"/>
      <name val="Arial"/>
    </font>
    <font>
      <u/>
      <sz val="11"/>
      <color theme="10"/>
      <name val="Arial"/>
    </font>
    <font>
      <sz val="11"/>
      <name val="Arial"/>
    </font>
    <font>
      <sz val="11"/>
      <color theme="1"/>
      <name val="Calibri"/>
    </font>
    <font>
      <u/>
      <sz val="11"/>
      <color theme="10"/>
      <name val="Calibri"/>
    </font>
    <font>
      <sz val="11"/>
      <color indexed="64"/>
      <name val="Calibri"/>
    </font>
    <font>
      <u/>
      <sz val="11"/>
      <color rgb="FF0563C1"/>
      <name val="Calibri"/>
    </font>
    <font>
      <sz val="11"/>
      <color indexed="64"/>
      <name val="Quattrocento Sans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5"/>
        <bgColor indexed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Border="1"/>
    <xf numFmtId="0" fontId="0" fillId="3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f.cl/" TargetMode="External"/><Relationship Id="rId18" Type="http://schemas.openxmlformats.org/officeDocument/2006/relationships/hyperlink" Target="http://eleconomista.com.mx/" TargetMode="External"/><Relationship Id="rId26" Type="http://schemas.openxmlformats.org/officeDocument/2006/relationships/hyperlink" Target="https://diariocorreo.pe/" TargetMode="External"/><Relationship Id="rId39" Type="http://schemas.openxmlformats.org/officeDocument/2006/relationships/hyperlink" Target="https://diariocorreo.pe/" TargetMode="External"/><Relationship Id="rId21" Type="http://schemas.openxmlformats.org/officeDocument/2006/relationships/hyperlink" Target="https://www.elimparcial.com/" TargetMode="External"/><Relationship Id="rId34" Type="http://schemas.openxmlformats.org/officeDocument/2006/relationships/hyperlink" Target="https://larepublica.pe/" TargetMode="External"/><Relationship Id="rId7" Type="http://schemas.openxmlformats.org/officeDocument/2006/relationships/hyperlink" Target="https://www.diarioadn.co/" TargetMode="External"/><Relationship Id="rId2" Type="http://schemas.openxmlformats.org/officeDocument/2006/relationships/hyperlink" Target="https://epocanegocios.globo.com/" TargetMode="External"/><Relationship Id="rId16" Type="http://schemas.openxmlformats.org/officeDocument/2006/relationships/hyperlink" Target="https://www.emol.com/" TargetMode="External"/><Relationship Id="rId20" Type="http://schemas.openxmlformats.org/officeDocument/2006/relationships/hyperlink" Target="https://www.parentesis.com/" TargetMode="External"/><Relationship Id="rId29" Type="http://schemas.openxmlformats.org/officeDocument/2006/relationships/hyperlink" Target="https://gestion.pe/" TargetMode="External"/><Relationship Id="rId41" Type="http://schemas.openxmlformats.org/officeDocument/2006/relationships/hyperlink" Target="https://diariocorreo.pe/" TargetMode="External"/><Relationship Id="rId1" Type="http://schemas.openxmlformats.org/officeDocument/2006/relationships/hyperlink" Target="https://www.showmetech.com.br/" TargetMode="External"/><Relationship Id="rId6" Type="http://schemas.openxmlformats.org/officeDocument/2006/relationships/hyperlink" Target="http://www.tecnogus.com.co/" TargetMode="External"/><Relationship Id="rId11" Type="http://schemas.openxmlformats.org/officeDocument/2006/relationships/hyperlink" Target="about:blank" TargetMode="External"/><Relationship Id="rId24" Type="http://schemas.openxmlformats.org/officeDocument/2006/relationships/hyperlink" Target="https://www.expreso.com.pe/" TargetMode="External"/><Relationship Id="rId32" Type="http://schemas.openxmlformats.org/officeDocument/2006/relationships/hyperlink" Target="https://larepublica.pe/" TargetMode="External"/><Relationship Id="rId37" Type="http://schemas.openxmlformats.org/officeDocument/2006/relationships/hyperlink" Target="https://diariocorreo.pe/" TargetMode="External"/><Relationship Id="rId40" Type="http://schemas.openxmlformats.org/officeDocument/2006/relationships/hyperlink" Target="https://diariocorreo.pe/" TargetMode="External"/><Relationship Id="rId5" Type="http://schemas.openxmlformats.org/officeDocument/2006/relationships/hyperlink" Target="http://www.elvocero.com/" TargetMode="External"/><Relationship Id="rId15" Type="http://schemas.openxmlformats.org/officeDocument/2006/relationships/hyperlink" Target="https://www.cooperativa.cl/" TargetMode="External"/><Relationship Id="rId23" Type="http://schemas.openxmlformats.org/officeDocument/2006/relationships/hyperlink" Target="https://gestion.pe/" TargetMode="External"/><Relationship Id="rId28" Type="http://schemas.openxmlformats.org/officeDocument/2006/relationships/hyperlink" Target="http://prensa.tecnologia21.com/" TargetMode="External"/><Relationship Id="rId36" Type="http://schemas.openxmlformats.org/officeDocument/2006/relationships/hyperlink" Target="https://diariocorreo.pe/" TargetMode="External"/><Relationship Id="rId10" Type="http://schemas.openxmlformats.org/officeDocument/2006/relationships/hyperlink" Target="about:blank" TargetMode="External"/><Relationship Id="rId19" Type="http://schemas.openxmlformats.org/officeDocument/2006/relationships/hyperlink" Target="https://www.elnorte.com/" TargetMode="External"/><Relationship Id="rId31" Type="http://schemas.openxmlformats.org/officeDocument/2006/relationships/hyperlink" Target="http://rpp.pe/" TargetMode="External"/><Relationship Id="rId4" Type="http://schemas.openxmlformats.org/officeDocument/2006/relationships/hyperlink" Target="https://www.elnuevodia.com/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http://www.diarioeldia.cl/" TargetMode="External"/><Relationship Id="rId22" Type="http://schemas.openxmlformats.org/officeDocument/2006/relationships/hyperlink" Target="https://heraldodemexico.com.mx/" TargetMode="External"/><Relationship Id="rId27" Type="http://schemas.openxmlformats.org/officeDocument/2006/relationships/hyperlink" Target="https://www.elpais.com.uy/" TargetMode="External"/><Relationship Id="rId30" Type="http://schemas.openxmlformats.org/officeDocument/2006/relationships/hyperlink" Target="http://www.elperuano.pe/" TargetMode="External"/><Relationship Id="rId35" Type="http://schemas.openxmlformats.org/officeDocument/2006/relationships/hyperlink" Target="https://diariocorreo.pe/" TargetMode="External"/><Relationship Id="rId8" Type="http://schemas.openxmlformats.org/officeDocument/2006/relationships/hyperlink" Target="about:blank" TargetMode="External"/><Relationship Id="rId3" Type="http://schemas.openxmlformats.org/officeDocument/2006/relationships/hyperlink" Target="https://www.showmetech.com.br/" TargetMode="External"/><Relationship Id="rId12" Type="http://schemas.openxmlformats.org/officeDocument/2006/relationships/hyperlink" Target="https://www.tecnopymes.cl/" TargetMode="External"/><Relationship Id="rId17" Type="http://schemas.openxmlformats.org/officeDocument/2006/relationships/hyperlink" Target="https://vidayexito.net/" TargetMode="External"/><Relationship Id="rId25" Type="http://schemas.openxmlformats.org/officeDocument/2006/relationships/hyperlink" Target="https://www.expreso.com.pe/" TargetMode="External"/><Relationship Id="rId33" Type="http://schemas.openxmlformats.org/officeDocument/2006/relationships/hyperlink" Target="https://larepublica.pe/" TargetMode="External"/><Relationship Id="rId38" Type="http://schemas.openxmlformats.org/officeDocument/2006/relationships/hyperlink" Target="https://diariocorreo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48"/>
  <sheetViews>
    <sheetView tabSelected="1" workbookViewId="0">
      <pane ySplit="1" topLeftCell="A165" activePane="bottomLeft" state="frozen"/>
      <selection pane="bottomLeft" activeCell="B172" sqref="B172"/>
    </sheetView>
  </sheetViews>
  <sheetFormatPr defaultColWidth="12.59765625" defaultRowHeight="15" customHeight="1"/>
  <cols>
    <col min="2" max="2" width="36.3984375" bestFit="1" customWidth="1"/>
    <col min="3" max="3" width="38.3984375" bestFit="1" customWidth="1"/>
    <col min="5" max="5" width="13.69921875" bestFit="1" customWidth="1"/>
    <col min="6" max="6" width="9.796875" bestFit="1" customWidth="1"/>
    <col min="7" max="7" width="14.3984375" bestFit="1" customWidth="1"/>
    <col min="8" max="8" width="16.8984375" bestFit="1" customWidth="1"/>
  </cols>
  <sheetData>
    <row r="1" spans="1:8" ht="1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</row>
    <row r="2" spans="1:8" ht="14.4">
      <c r="B2" s="4" t="s">
        <v>8</v>
      </c>
      <c r="C2" s="5" t="str">
        <f>HYPERLINK("https://www.infobae.comamerica")</f>
        <v>https://www.infobae.comamerica</v>
      </c>
      <c r="D2" s="6">
        <v>2</v>
      </c>
      <c r="E2" s="9" t="s">
        <v>9</v>
      </c>
      <c r="F2" s="6" t="s">
        <v>5</v>
      </c>
      <c r="G2" s="7" t="s">
        <v>10</v>
      </c>
      <c r="H2" s="7" t="s">
        <v>10</v>
      </c>
    </row>
    <row r="3" spans="1:8" ht="14.4">
      <c r="B3" s="1" t="s">
        <v>11</v>
      </c>
      <c r="C3" s="5" t="str">
        <f>HYPERLINK("http://www.lanacion.com.ar")</f>
        <v>http://www.lanacion.com.ar</v>
      </c>
      <c r="D3" s="8">
        <v>1</v>
      </c>
      <c r="E3" s="9" t="s">
        <v>9</v>
      </c>
      <c r="F3" s="8" t="s">
        <v>5</v>
      </c>
      <c r="G3" s="9" t="s">
        <v>10</v>
      </c>
      <c r="H3" s="9" t="s">
        <v>10</v>
      </c>
    </row>
    <row r="4" spans="1:8" ht="14.4">
      <c r="B4" s="1" t="s">
        <v>12</v>
      </c>
      <c r="C4" s="5" t="str">
        <f>HYPERLINK("http://www.ambito.com")</f>
        <v>http://www.ambito.com</v>
      </c>
      <c r="D4" s="8">
        <v>1</v>
      </c>
      <c r="E4" s="9" t="s">
        <v>9</v>
      </c>
      <c r="F4" s="8" t="s">
        <v>5</v>
      </c>
      <c r="G4" s="9" t="s">
        <v>10</v>
      </c>
      <c r="H4" s="9" t="s">
        <v>10</v>
      </c>
    </row>
    <row r="5" spans="1:8" ht="14.4">
      <c r="B5" s="1" t="s">
        <v>13</v>
      </c>
      <c r="C5" s="5" t="str">
        <f>HYPERLINK("https://www.clarin.com")</f>
        <v>https://www.clarin.com</v>
      </c>
      <c r="D5" s="8">
        <v>1</v>
      </c>
      <c r="E5" s="9" t="s">
        <v>9</v>
      </c>
      <c r="F5" s="8" t="s">
        <v>5</v>
      </c>
      <c r="G5" s="9" t="s">
        <v>10</v>
      </c>
      <c r="H5" s="9" t="s">
        <v>10</v>
      </c>
    </row>
    <row r="6" spans="1:8" ht="14.4">
      <c r="B6" s="1" t="s">
        <v>14</v>
      </c>
      <c r="C6" s="5" t="str">
        <f>HYPERLINK("http://www.lanacion.com.ar")</f>
        <v>http://www.lanacion.com.ar</v>
      </c>
      <c r="D6" s="8">
        <v>1</v>
      </c>
      <c r="E6" s="9" t="s">
        <v>9</v>
      </c>
      <c r="F6" s="8" t="s">
        <v>5</v>
      </c>
      <c r="G6" s="9" t="s">
        <v>10</v>
      </c>
      <c r="H6" s="9" t="s">
        <v>10</v>
      </c>
    </row>
    <row r="7" spans="1:8" ht="14.4">
      <c r="B7" s="1" t="s">
        <v>15</v>
      </c>
      <c r="C7" s="5" t="str">
        <f>HYPERLINK("https://www.cronista.com")</f>
        <v>https://www.cronista.com</v>
      </c>
      <c r="D7" s="8">
        <v>1</v>
      </c>
      <c r="E7" s="9" t="s">
        <v>9</v>
      </c>
      <c r="F7" s="8" t="s">
        <v>5</v>
      </c>
      <c r="G7" s="9" t="s">
        <v>10</v>
      </c>
      <c r="H7" s="9" t="s">
        <v>10</v>
      </c>
    </row>
    <row r="8" spans="1:8" ht="14.4">
      <c r="B8" s="1" t="s">
        <v>16</v>
      </c>
      <c r="C8" s="5" t="str">
        <f>HYPERLINK("http://www.telam.com.ar")</f>
        <v>http://www.telam.com.ar</v>
      </c>
      <c r="D8" s="8">
        <v>1</v>
      </c>
      <c r="E8" s="9" t="s">
        <v>9</v>
      </c>
      <c r="F8" s="8"/>
      <c r="G8" s="9" t="s">
        <v>10</v>
      </c>
      <c r="H8" s="9" t="s">
        <v>10</v>
      </c>
    </row>
    <row r="9" spans="1:8" ht="14.4">
      <c r="B9" s="1" t="s">
        <v>17</v>
      </c>
      <c r="C9" s="5" t="str">
        <f>HYPERLINK("http://www.lanacion.com.ar")</f>
        <v>http://www.lanacion.com.ar</v>
      </c>
      <c r="D9" s="8">
        <v>1</v>
      </c>
      <c r="E9" s="9" t="s">
        <v>9</v>
      </c>
      <c r="F9" s="8" t="s">
        <v>5</v>
      </c>
      <c r="G9" s="9" t="s">
        <v>10</v>
      </c>
      <c r="H9" s="9" t="s">
        <v>10</v>
      </c>
    </row>
    <row r="10" spans="1:8" ht="14.4">
      <c r="B10" s="1" t="s">
        <v>18</v>
      </c>
      <c r="C10" s="5" t="str">
        <f>HYPERLINK("https://www.lacapital.com.ar/")</f>
        <v>https://www.lacapital.com.ar/</v>
      </c>
      <c r="D10" s="8">
        <v>1</v>
      </c>
      <c r="E10" s="9" t="s">
        <v>9</v>
      </c>
      <c r="F10" s="8"/>
      <c r="G10" s="9" t="s">
        <v>10</v>
      </c>
      <c r="H10" s="9" t="s">
        <v>10</v>
      </c>
    </row>
    <row r="11" spans="1:8" ht="14.4">
      <c r="B11" s="1" t="s">
        <v>19</v>
      </c>
      <c r="C11" s="5" t="str">
        <f>HYPERLINK("https://www.lavoz.com.ar/")</f>
        <v>https://www.lavoz.com.ar/</v>
      </c>
      <c r="D11" s="8">
        <v>1</v>
      </c>
      <c r="E11" s="9" t="s">
        <v>9</v>
      </c>
      <c r="F11" s="8"/>
      <c r="G11" s="9" t="s">
        <v>10</v>
      </c>
      <c r="H11" s="9" t="s">
        <v>10</v>
      </c>
    </row>
    <row r="12" spans="1:8" ht="14.4">
      <c r="B12" s="1" t="s">
        <v>20</v>
      </c>
      <c r="C12" s="5" t="str">
        <f>HYPERLINK("https://www.lacapital.com.ar/")</f>
        <v>https://www.lacapital.com.ar/</v>
      </c>
      <c r="D12" s="8">
        <v>1</v>
      </c>
      <c r="E12" s="9" t="s">
        <v>9</v>
      </c>
      <c r="F12" s="8"/>
      <c r="G12" s="9" t="s">
        <v>10</v>
      </c>
      <c r="H12" s="9" t="s">
        <v>10</v>
      </c>
    </row>
    <row r="13" spans="1:8" ht="14.4">
      <c r="B13" s="1" t="s">
        <v>21</v>
      </c>
      <c r="C13" s="5" t="str">
        <f t="shared" ref="C13:C14" si="0">HYPERLINK("https://www.clarin.com")</f>
        <v>https://www.clarin.com</v>
      </c>
      <c r="D13" s="8">
        <v>1</v>
      </c>
      <c r="E13" s="9" t="s">
        <v>9</v>
      </c>
      <c r="F13" s="8" t="s">
        <v>5</v>
      </c>
      <c r="G13" s="9" t="s">
        <v>10</v>
      </c>
      <c r="H13" s="9" t="s">
        <v>10</v>
      </c>
    </row>
    <row r="14" spans="1:8" ht="14.4">
      <c r="B14" s="1" t="s">
        <v>22</v>
      </c>
      <c r="C14" s="5" t="str">
        <f t="shared" si="0"/>
        <v>https://www.clarin.com</v>
      </c>
      <c r="D14" s="8">
        <v>1</v>
      </c>
      <c r="E14" s="9" t="s">
        <v>9</v>
      </c>
      <c r="F14" s="8" t="s">
        <v>5</v>
      </c>
      <c r="G14" s="9" t="s">
        <v>10</v>
      </c>
      <c r="H14" s="9" t="s">
        <v>10</v>
      </c>
    </row>
    <row r="15" spans="1:8" ht="14.4">
      <c r="B15" s="1" t="s">
        <v>23</v>
      </c>
      <c r="C15" s="5" t="str">
        <f>HYPERLINK("https://www.lavoz.com.ar/")</f>
        <v>https://www.lavoz.com.ar/</v>
      </c>
      <c r="D15" s="8">
        <v>1</v>
      </c>
      <c r="E15" s="9" t="s">
        <v>9</v>
      </c>
      <c r="F15" s="8"/>
      <c r="G15" s="9" t="s">
        <v>10</v>
      </c>
      <c r="H15" s="9" t="s">
        <v>10</v>
      </c>
    </row>
    <row r="16" spans="1:8" ht="14.4">
      <c r="B16" s="1" t="s">
        <v>24</v>
      </c>
      <c r="C16" s="5" t="str">
        <f>HYPERLINK("https://www.clarin.com")</f>
        <v>https://www.clarin.com</v>
      </c>
      <c r="D16" s="8">
        <v>1</v>
      </c>
      <c r="E16" s="9" t="s">
        <v>9</v>
      </c>
      <c r="F16" s="8" t="s">
        <v>5</v>
      </c>
      <c r="G16" s="9" t="s">
        <v>10</v>
      </c>
      <c r="H16" s="9" t="s">
        <v>10</v>
      </c>
    </row>
    <row r="17" spans="2:8" ht="14.4">
      <c r="B17" s="1" t="s">
        <v>25</v>
      </c>
      <c r="C17" s="5" t="str">
        <f>HYPERLINK("https://www.lacapital.com.ar/")</f>
        <v>https://www.lacapital.com.ar/</v>
      </c>
      <c r="D17" s="8">
        <v>1</v>
      </c>
      <c r="E17" s="9" t="s">
        <v>9</v>
      </c>
      <c r="F17" s="8"/>
      <c r="G17" s="9" t="s">
        <v>10</v>
      </c>
      <c r="H17" s="9" t="s">
        <v>10</v>
      </c>
    </row>
    <row r="18" spans="2:8" ht="14.4">
      <c r="B18" s="1" t="s">
        <v>26</v>
      </c>
      <c r="C18" s="5" t="str">
        <f>HYPERLINK("https://www.perfil.com/")</f>
        <v>https://www.perfil.com/</v>
      </c>
      <c r="D18" s="8">
        <v>1</v>
      </c>
      <c r="E18" s="9" t="s">
        <v>9</v>
      </c>
      <c r="F18" s="8"/>
      <c r="G18" s="9" t="s">
        <v>10</v>
      </c>
      <c r="H18" s="9" t="s">
        <v>10</v>
      </c>
    </row>
    <row r="19" spans="2:8" ht="14.4">
      <c r="B19" s="1" t="s">
        <v>27</v>
      </c>
      <c r="C19" s="5" t="str">
        <f t="shared" ref="C19:C20" si="1">HYPERLINK("https://www.clarin.com")</f>
        <v>https://www.clarin.com</v>
      </c>
      <c r="D19" s="8">
        <v>1</v>
      </c>
      <c r="E19" s="9" t="s">
        <v>9</v>
      </c>
      <c r="F19" s="8" t="s">
        <v>5</v>
      </c>
      <c r="G19" s="9" t="s">
        <v>10</v>
      </c>
      <c r="H19" s="9" t="s">
        <v>10</v>
      </c>
    </row>
    <row r="20" spans="2:8" ht="14.4">
      <c r="B20" s="1" t="s">
        <v>28</v>
      </c>
      <c r="C20" s="5" t="str">
        <f t="shared" si="1"/>
        <v>https://www.clarin.com</v>
      </c>
      <c r="D20" s="8">
        <v>1</v>
      </c>
      <c r="E20" s="9" t="s">
        <v>9</v>
      </c>
      <c r="F20" s="8" t="s">
        <v>5</v>
      </c>
      <c r="G20" s="9" t="s">
        <v>10</v>
      </c>
      <c r="H20" s="9" t="s">
        <v>10</v>
      </c>
    </row>
    <row r="21" spans="2:8" ht="14.4">
      <c r="B21" s="1" t="s">
        <v>29</v>
      </c>
      <c r="C21" s="5" t="str">
        <f>HYPERLINK("http://www.canaltech.com.br", "www.canaltech.com.br")</f>
        <v>www.canaltech.com.br</v>
      </c>
      <c r="D21" s="8">
        <v>1</v>
      </c>
      <c r="E21" s="9" t="s">
        <v>9</v>
      </c>
      <c r="F21" s="8" t="s">
        <v>5</v>
      </c>
      <c r="G21" s="9" t="s">
        <v>30</v>
      </c>
      <c r="H21" s="9" t="s">
        <v>30</v>
      </c>
    </row>
    <row r="22" spans="2:8" ht="14.4">
      <c r="B22" s="1" t="s">
        <v>31</v>
      </c>
      <c r="C22" s="5" t="str">
        <f>HYPERLINK("http://www.estadao.com.br", "www.estadao.com.br")</f>
        <v>www.estadao.com.br</v>
      </c>
      <c r="D22" s="8">
        <v>1</v>
      </c>
      <c r="E22" s="9" t="s">
        <v>9</v>
      </c>
      <c r="F22" s="8" t="s">
        <v>5</v>
      </c>
      <c r="G22" s="9" t="s">
        <v>30</v>
      </c>
      <c r="H22" s="9" t="s">
        <v>30</v>
      </c>
    </row>
    <row r="23" spans="2:8" ht="14.4">
      <c r="B23" s="1" t="s">
        <v>32</v>
      </c>
      <c r="C23" s="5" t="str">
        <f>HYPERLINK("http://Exame.com", "Exame.com")</f>
        <v>Exame.com</v>
      </c>
      <c r="D23" s="8">
        <v>1</v>
      </c>
      <c r="E23" s="9" t="s">
        <v>33</v>
      </c>
      <c r="F23" s="8" t="s">
        <v>5</v>
      </c>
      <c r="G23" s="9" t="s">
        <v>30</v>
      </c>
      <c r="H23" s="9" t="s">
        <v>30</v>
      </c>
    </row>
    <row r="24" spans="2:8" ht="14.4">
      <c r="B24" s="1" t="s">
        <v>34</v>
      </c>
      <c r="C24" s="5" t="str">
        <f>HYPERLINK("http://forbes.uol.com.br")</f>
        <v>http://forbes.uol.com.br</v>
      </c>
      <c r="D24" s="8">
        <v>1</v>
      </c>
      <c r="E24" s="9" t="s">
        <v>33</v>
      </c>
      <c r="F24" s="8"/>
      <c r="G24" s="9" t="s">
        <v>30</v>
      </c>
      <c r="H24" s="9" t="s">
        <v>30</v>
      </c>
    </row>
    <row r="25" spans="2:8" ht="14.4">
      <c r="B25" s="1" t="s">
        <v>35</v>
      </c>
      <c r="C25" s="5" t="str">
        <f>HYPERLINK("http://www.adrenaline.com.br", "www.adrenaline.com.br")</f>
        <v>www.adrenaline.com.br</v>
      </c>
      <c r="D25" s="8">
        <v>2</v>
      </c>
      <c r="E25" s="9" t="s">
        <v>36</v>
      </c>
      <c r="F25" s="8"/>
      <c r="G25" s="9" t="s">
        <v>30</v>
      </c>
      <c r="H25" s="9" t="s">
        <v>30</v>
      </c>
    </row>
    <row r="26" spans="2:8" ht="14.4">
      <c r="B26" s="1" t="s">
        <v>37</v>
      </c>
      <c r="C26" s="5" t="str">
        <f>HYPERLINK("http://extra.globo.com", "extra.globo.com")</f>
        <v>extra.globo.com</v>
      </c>
      <c r="D26" s="8">
        <v>1</v>
      </c>
      <c r="E26" s="9" t="s">
        <v>9</v>
      </c>
      <c r="F26" s="8" t="s">
        <v>5</v>
      </c>
      <c r="G26" s="9" t="s">
        <v>30</v>
      </c>
      <c r="H26" s="9" t="s">
        <v>30</v>
      </c>
    </row>
    <row r="27" spans="2:8" ht="14.4">
      <c r="B27" s="1" t="s">
        <v>38</v>
      </c>
      <c r="C27" s="5" t="str">
        <f>HYPERLINK("http://www.estadao.com.br", "www.estadao.com.br")</f>
        <v>www.estadao.com.br</v>
      </c>
      <c r="D27" s="8">
        <v>1</v>
      </c>
      <c r="E27" s="9" t="s">
        <v>9</v>
      </c>
      <c r="F27" s="8" t="s">
        <v>5</v>
      </c>
      <c r="G27" s="9" t="s">
        <v>30</v>
      </c>
      <c r="H27" s="9" t="s">
        <v>30</v>
      </c>
    </row>
    <row r="28" spans="2:8" ht="14.4">
      <c r="B28" s="1" t="s">
        <v>39</v>
      </c>
      <c r="C28" s="5" t="str">
        <f>HYPERLINK("http://economia.uol.com.br", "economia.uol.com.br")</f>
        <v>economia.uol.com.br</v>
      </c>
      <c r="D28" s="8">
        <v>1</v>
      </c>
      <c r="E28" s="9" t="s">
        <v>9</v>
      </c>
      <c r="F28" s="8" t="s">
        <v>5</v>
      </c>
      <c r="G28" s="9" t="s">
        <v>30</v>
      </c>
      <c r="H28" s="9" t="s">
        <v>30</v>
      </c>
    </row>
    <row r="29" spans="2:8" ht="14.4">
      <c r="B29" s="1" t="s">
        <v>40</v>
      </c>
      <c r="C29" s="5" t="str">
        <f>HYPERLINK("http://gq.globo.com")</f>
        <v>http://gq.globo.com</v>
      </c>
      <c r="D29" s="8">
        <v>2</v>
      </c>
      <c r="E29" s="9" t="s">
        <v>41</v>
      </c>
      <c r="F29" s="8"/>
      <c r="G29" s="9" t="s">
        <v>30</v>
      </c>
      <c r="H29" s="9" t="s">
        <v>30</v>
      </c>
    </row>
    <row r="30" spans="2:8" ht="14.4">
      <c r="B30" s="1" t="s">
        <v>42</v>
      </c>
      <c r="C30" s="5" t="str">
        <f>HYPERLINK("http://www.estadao.com.br", "www.estadao.com.br")</f>
        <v>www.estadao.com.br</v>
      </c>
      <c r="D30" s="8">
        <v>1</v>
      </c>
      <c r="E30" s="9" t="s">
        <v>9</v>
      </c>
      <c r="F30" s="8" t="s">
        <v>5</v>
      </c>
      <c r="G30" s="9" t="s">
        <v>30</v>
      </c>
      <c r="H30" s="9" t="s">
        <v>30</v>
      </c>
    </row>
    <row r="31" spans="2:8" ht="14.4">
      <c r="B31" s="1" t="s">
        <v>43</v>
      </c>
      <c r="C31" s="5" t="str">
        <f>HYPERLINK("http://extra.globo.com", "extra.globo.com")</f>
        <v>extra.globo.com</v>
      </c>
      <c r="D31" s="8">
        <v>1</v>
      </c>
      <c r="E31" s="9" t="s">
        <v>9</v>
      </c>
      <c r="F31" s="8" t="s">
        <v>5</v>
      </c>
      <c r="G31" s="9" t="s">
        <v>30</v>
      </c>
      <c r="H31" s="9" t="s">
        <v>30</v>
      </c>
    </row>
    <row r="32" spans="2:8" ht="14.4">
      <c r="B32" s="1" t="s">
        <v>44</v>
      </c>
      <c r="C32" s="5" t="str">
        <f>HYPERLINK("http://www.convergenciadigital.com.br")</f>
        <v>http://www.convergenciadigital.com.br</v>
      </c>
      <c r="D32" s="8">
        <v>2</v>
      </c>
      <c r="E32" s="9" t="s">
        <v>36</v>
      </c>
      <c r="F32" s="8"/>
      <c r="G32" s="9" t="s">
        <v>30</v>
      </c>
      <c r="H32" s="9" t="s">
        <v>30</v>
      </c>
    </row>
    <row r="33" spans="2:8" ht="14.4">
      <c r="B33" s="1" t="s">
        <v>45</v>
      </c>
      <c r="C33" s="5" t="str">
        <f>HYPERLINK("http://www.estadao.com.br", "www.estadao.com.br")</f>
        <v>www.estadao.com.br</v>
      </c>
      <c r="D33" s="8">
        <v>1</v>
      </c>
      <c r="E33" s="9" t="s">
        <v>9</v>
      </c>
      <c r="F33" s="8" t="s">
        <v>5</v>
      </c>
      <c r="G33" s="9" t="s">
        <v>30</v>
      </c>
      <c r="H33" s="9" t="s">
        <v>30</v>
      </c>
    </row>
    <row r="34" spans="2:8" ht="14.4">
      <c r="B34" s="1" t="s">
        <v>46</v>
      </c>
      <c r="C34" s="10" t="s">
        <v>47</v>
      </c>
      <c r="D34" s="8">
        <v>1</v>
      </c>
      <c r="E34" s="9" t="s">
        <v>9</v>
      </c>
      <c r="F34" s="8" t="s">
        <v>5</v>
      </c>
      <c r="G34" s="9" t="s">
        <v>30</v>
      </c>
      <c r="H34" s="9" t="s">
        <v>30</v>
      </c>
    </row>
    <row r="35" spans="2:8" ht="14.4">
      <c r="B35" s="1" t="s">
        <v>48</v>
      </c>
      <c r="C35" s="5" t="str">
        <f>HYPERLINK("http://www.valor.com.br")</f>
        <v>http://www.valor.com.br</v>
      </c>
      <c r="D35" s="8">
        <v>1</v>
      </c>
      <c r="E35" s="9" t="s">
        <v>9</v>
      </c>
      <c r="F35" s="8" t="s">
        <v>5</v>
      </c>
      <c r="G35" s="9" t="s">
        <v>30</v>
      </c>
      <c r="H35" s="9" t="s">
        <v>30</v>
      </c>
    </row>
    <row r="36" spans="2:8" ht="14.4">
      <c r="B36" s="1" t="s">
        <v>49</v>
      </c>
      <c r="C36" s="11" t="s">
        <v>50</v>
      </c>
      <c r="D36" s="8">
        <v>1</v>
      </c>
      <c r="E36" s="9" t="s">
        <v>36</v>
      </c>
      <c r="F36" s="8"/>
      <c r="G36" s="9" t="s">
        <v>30</v>
      </c>
      <c r="H36" s="9" t="s">
        <v>30</v>
      </c>
    </row>
    <row r="37" spans="2:8" ht="14.4">
      <c r="B37" s="1" t="s">
        <v>51</v>
      </c>
      <c r="C37" s="5" t="str">
        <f>HYPERLINK("https://www.istoedinheiro.com.br")</f>
        <v>https://www.istoedinheiro.com.br</v>
      </c>
      <c r="D37" s="8">
        <v>1</v>
      </c>
      <c r="E37" s="9" t="s">
        <v>33</v>
      </c>
      <c r="F37" s="8" t="s">
        <v>5</v>
      </c>
      <c r="G37" s="9" t="s">
        <v>30</v>
      </c>
      <c r="H37" s="9" t="s">
        <v>30</v>
      </c>
    </row>
    <row r="38" spans="2:8" ht="14.4">
      <c r="B38" s="1" t="s">
        <v>52</v>
      </c>
      <c r="C38" s="10" t="s">
        <v>47</v>
      </c>
      <c r="D38" s="8">
        <v>1</v>
      </c>
      <c r="E38" s="9" t="s">
        <v>9</v>
      </c>
      <c r="F38" s="8" t="s">
        <v>5</v>
      </c>
      <c r="G38" s="9" t="s">
        <v>30</v>
      </c>
      <c r="H38" s="9" t="s">
        <v>30</v>
      </c>
    </row>
    <row r="39" spans="2:8" ht="14.4">
      <c r="B39" s="1" t="s">
        <v>53</v>
      </c>
      <c r="C39" s="5" t="str">
        <f>HYPERLINK("http://economia.uol.com.br", "economia.uol.com.br")</f>
        <v>economia.uol.com.br</v>
      </c>
      <c r="D39" s="8">
        <v>1</v>
      </c>
      <c r="E39" s="9" t="s">
        <v>9</v>
      </c>
      <c r="F39" s="8" t="s">
        <v>5</v>
      </c>
      <c r="G39" s="9" t="s">
        <v>30</v>
      </c>
      <c r="H39" s="9" t="s">
        <v>30</v>
      </c>
    </row>
    <row r="40" spans="2:8" ht="14.4">
      <c r="B40" s="1" t="s">
        <v>54</v>
      </c>
      <c r="C40" s="5" t="str">
        <f>HYPERLINK("https://istoe.com.br")</f>
        <v>https://istoe.com.br</v>
      </c>
      <c r="D40" s="8">
        <v>2</v>
      </c>
      <c r="E40" s="9" t="s">
        <v>33</v>
      </c>
      <c r="F40" s="8"/>
      <c r="G40" s="9" t="s">
        <v>30</v>
      </c>
      <c r="H40" s="9" t="s">
        <v>30</v>
      </c>
    </row>
    <row r="41" spans="2:8" ht="14.4">
      <c r="B41" s="1" t="s">
        <v>55</v>
      </c>
      <c r="C41" s="5" t="s">
        <v>56</v>
      </c>
      <c r="D41" s="8">
        <v>1</v>
      </c>
      <c r="E41" s="9" t="s">
        <v>33</v>
      </c>
      <c r="F41" s="8" t="s">
        <v>5</v>
      </c>
      <c r="G41" s="9" t="s">
        <v>30</v>
      </c>
      <c r="H41" s="9" t="s">
        <v>30</v>
      </c>
    </row>
    <row r="42" spans="2:8" ht="14.4">
      <c r="B42" s="1" t="s">
        <v>57</v>
      </c>
      <c r="C42" s="11" t="s">
        <v>50</v>
      </c>
      <c r="D42" s="8">
        <v>1</v>
      </c>
      <c r="E42" s="9" t="s">
        <v>36</v>
      </c>
      <c r="F42" s="8"/>
      <c r="G42" s="9" t="s">
        <v>30</v>
      </c>
      <c r="H42" s="9" t="s">
        <v>30</v>
      </c>
    </row>
    <row r="43" spans="2:8" ht="14.4">
      <c r="B43" s="1" t="s">
        <v>58</v>
      </c>
      <c r="C43" s="5" t="s">
        <v>59</v>
      </c>
      <c r="D43" s="8">
        <v>1</v>
      </c>
      <c r="E43" s="9" t="s">
        <v>9</v>
      </c>
      <c r="F43" s="8" t="s">
        <v>5</v>
      </c>
      <c r="G43" s="9" t="s">
        <v>60</v>
      </c>
      <c r="H43" s="9" t="s">
        <v>61</v>
      </c>
    </row>
    <row r="44" spans="2:8" ht="14.4">
      <c r="B44" s="1" t="s">
        <v>62</v>
      </c>
      <c r="C44" s="5" t="str">
        <f>HYPERLINK("http://listindiario.com")</f>
        <v>http://listindiario.com</v>
      </c>
      <c r="D44" s="8">
        <v>1</v>
      </c>
      <c r="E44" s="9" t="s">
        <v>9</v>
      </c>
      <c r="F44" s="8" t="s">
        <v>5</v>
      </c>
      <c r="G44" s="9" t="s">
        <v>60</v>
      </c>
      <c r="H44" s="9" t="s">
        <v>63</v>
      </c>
    </row>
    <row r="45" spans="2:8" ht="14.4">
      <c r="B45" s="1" t="s">
        <v>64</v>
      </c>
      <c r="C45" s="5" t="str">
        <f>HYPERLINK("http://hoy.com.do")</f>
        <v>http://hoy.com.do</v>
      </c>
      <c r="D45" s="8">
        <v>2</v>
      </c>
      <c r="E45" s="9" t="s">
        <v>9</v>
      </c>
      <c r="F45" s="8"/>
      <c r="G45" s="9" t="s">
        <v>60</v>
      </c>
      <c r="H45" s="9" t="s">
        <v>63</v>
      </c>
    </row>
    <row r="46" spans="2:8" ht="14.4">
      <c r="B46" s="1" t="s">
        <v>65</v>
      </c>
      <c r="C46" s="5" t="str">
        <f t="shared" ref="C46:C50" si="2">HYPERLINK("http://listindiario.com")</f>
        <v>http://listindiario.com</v>
      </c>
      <c r="D46" s="8">
        <v>1</v>
      </c>
      <c r="E46" s="9" t="s">
        <v>9</v>
      </c>
      <c r="F46" s="8" t="s">
        <v>5</v>
      </c>
      <c r="G46" s="9" t="s">
        <v>60</v>
      </c>
      <c r="H46" s="9" t="s">
        <v>63</v>
      </c>
    </row>
    <row r="47" spans="2:8" ht="14.4">
      <c r="B47" s="1" t="s">
        <v>66</v>
      </c>
      <c r="C47" s="5" t="str">
        <f t="shared" si="2"/>
        <v>http://listindiario.com</v>
      </c>
      <c r="D47" s="8">
        <v>1</v>
      </c>
      <c r="E47" s="9" t="s">
        <v>9</v>
      </c>
      <c r="F47" s="8" t="s">
        <v>5</v>
      </c>
      <c r="G47" s="9" t="s">
        <v>60</v>
      </c>
      <c r="H47" s="9" t="s">
        <v>63</v>
      </c>
    </row>
    <row r="48" spans="2:8" ht="14.4">
      <c r="B48" s="1" t="s">
        <v>67</v>
      </c>
      <c r="C48" s="5" t="s">
        <v>68</v>
      </c>
      <c r="D48" s="8">
        <v>1</v>
      </c>
      <c r="E48" s="9" t="s">
        <v>9</v>
      </c>
      <c r="F48" s="8" t="s">
        <v>5</v>
      </c>
      <c r="G48" s="9" t="s">
        <v>60</v>
      </c>
      <c r="H48" s="9" t="s">
        <v>61</v>
      </c>
    </row>
    <row r="49" spans="2:8" ht="14.4">
      <c r="B49" s="1" t="s">
        <v>69</v>
      </c>
      <c r="C49" s="5" t="str">
        <f t="shared" si="2"/>
        <v>http://listindiario.com</v>
      </c>
      <c r="D49" s="8">
        <v>1</v>
      </c>
      <c r="E49" s="9" t="s">
        <v>9</v>
      </c>
      <c r="F49" s="8" t="s">
        <v>5</v>
      </c>
      <c r="G49" s="9" t="s">
        <v>60</v>
      </c>
      <c r="H49" s="9" t="s">
        <v>63</v>
      </c>
    </row>
    <row r="50" spans="2:8" ht="14.4">
      <c r="B50" s="1" t="s">
        <v>70</v>
      </c>
      <c r="C50" s="5" t="str">
        <f t="shared" si="2"/>
        <v>http://listindiario.com</v>
      </c>
      <c r="D50" s="8">
        <v>1</v>
      </c>
      <c r="E50" s="9" t="s">
        <v>9</v>
      </c>
      <c r="F50" s="8" t="s">
        <v>5</v>
      </c>
      <c r="G50" s="9" t="s">
        <v>60</v>
      </c>
      <c r="H50" s="9" t="s">
        <v>63</v>
      </c>
    </row>
    <row r="51" spans="2:8" ht="14.4">
      <c r="B51" s="1" t="s">
        <v>71</v>
      </c>
      <c r="C51" s="5" t="str">
        <f>HYPERLINK("http://www.portafolio.co")</f>
        <v>http://www.portafolio.co</v>
      </c>
      <c r="D51" s="8">
        <v>1</v>
      </c>
      <c r="E51" s="9" t="s">
        <v>9</v>
      </c>
      <c r="F51" s="8" t="s">
        <v>5</v>
      </c>
      <c r="G51" s="9" t="s">
        <v>72</v>
      </c>
      <c r="H51" s="9" t="s">
        <v>72</v>
      </c>
    </row>
    <row r="52" spans="2:8" ht="14.4">
      <c r="B52" s="1" t="s">
        <v>73</v>
      </c>
      <c r="C52" s="5" t="str">
        <f>HYPERLINK("http://www.elcolombiano.com")</f>
        <v>http://www.elcolombiano.com</v>
      </c>
      <c r="D52" s="8">
        <v>2</v>
      </c>
      <c r="E52" s="9" t="s">
        <v>9</v>
      </c>
      <c r="F52" s="8"/>
      <c r="G52" s="9" t="s">
        <v>72</v>
      </c>
      <c r="H52" s="9" t="s">
        <v>72</v>
      </c>
    </row>
    <row r="53" spans="2:8" ht="14.4">
      <c r="B53" s="1" t="s">
        <v>74</v>
      </c>
      <c r="C53" s="5" t="str">
        <f>HYPERLINK("http://www.eltiempo.com")</f>
        <v>http://www.eltiempo.com</v>
      </c>
      <c r="D53" s="8">
        <v>1</v>
      </c>
      <c r="E53" s="9" t="s">
        <v>9</v>
      </c>
      <c r="F53" s="8" t="s">
        <v>5</v>
      </c>
      <c r="G53" s="9" t="s">
        <v>72</v>
      </c>
      <c r="H53" s="9" t="s">
        <v>72</v>
      </c>
    </row>
    <row r="54" spans="2:8" ht="14.4">
      <c r="B54" s="1" t="s">
        <v>75</v>
      </c>
      <c r="C54" s="5" t="str">
        <f t="shared" ref="C54:C55" si="3">HYPERLINK("http://www.semana.com")</f>
        <v>http://www.semana.com</v>
      </c>
      <c r="D54" s="8">
        <v>1</v>
      </c>
      <c r="E54" s="9" t="s">
        <v>9</v>
      </c>
      <c r="F54" s="8" t="s">
        <v>5</v>
      </c>
      <c r="G54" s="9" t="s">
        <v>72</v>
      </c>
      <c r="H54" s="9" t="s">
        <v>72</v>
      </c>
    </row>
    <row r="55" spans="2:8" ht="14.4">
      <c r="B55" s="1" t="s">
        <v>76</v>
      </c>
      <c r="C55" s="5" t="str">
        <f t="shared" si="3"/>
        <v>http://www.semana.com</v>
      </c>
      <c r="D55" s="8">
        <v>1</v>
      </c>
      <c r="E55" s="9" t="s">
        <v>9</v>
      </c>
      <c r="F55" s="8" t="s">
        <v>5</v>
      </c>
      <c r="G55" s="9" t="s">
        <v>72</v>
      </c>
      <c r="H55" s="9" t="s">
        <v>72</v>
      </c>
    </row>
    <row r="56" spans="2:8" ht="14.4">
      <c r="B56" s="1" t="s">
        <v>77</v>
      </c>
      <c r="C56" s="5" t="s">
        <v>78</v>
      </c>
      <c r="D56" s="8">
        <v>2</v>
      </c>
      <c r="E56" s="9" t="s">
        <v>36</v>
      </c>
      <c r="F56" s="8"/>
      <c r="G56" s="9" t="s">
        <v>72</v>
      </c>
      <c r="H56" s="9" t="s">
        <v>72</v>
      </c>
    </row>
    <row r="57" spans="2:8" ht="14.4">
      <c r="B57" s="1" t="s">
        <v>79</v>
      </c>
      <c r="C57" s="11" t="s">
        <v>80</v>
      </c>
      <c r="D57" s="8">
        <v>1</v>
      </c>
      <c r="E57" s="9" t="s">
        <v>9</v>
      </c>
      <c r="F57" s="12"/>
      <c r="G57" s="9" t="s">
        <v>72</v>
      </c>
      <c r="H57" s="9" t="s">
        <v>72</v>
      </c>
    </row>
    <row r="58" spans="2:8" ht="14.4">
      <c r="B58" s="1" t="s">
        <v>81</v>
      </c>
      <c r="C58" s="5" t="str">
        <f>HYPERLINK("https://www.larepublica.co")</f>
        <v>https://www.larepublica.co</v>
      </c>
      <c r="D58" s="8">
        <v>1</v>
      </c>
      <c r="E58" s="9" t="s">
        <v>9</v>
      </c>
      <c r="F58" s="8" t="s">
        <v>5</v>
      </c>
      <c r="G58" s="9" t="s">
        <v>72</v>
      </c>
      <c r="H58" s="9" t="s">
        <v>72</v>
      </c>
    </row>
    <row r="59" spans="2:8" ht="14.4">
      <c r="B59" s="1" t="s">
        <v>82</v>
      </c>
      <c r="C59" s="13" t="s">
        <v>83</v>
      </c>
      <c r="D59" s="8">
        <v>1</v>
      </c>
      <c r="E59" s="9" t="s">
        <v>9</v>
      </c>
      <c r="F59" s="8" t="s">
        <v>5</v>
      </c>
      <c r="G59" s="9" t="s">
        <v>84</v>
      </c>
      <c r="H59" s="9" t="s">
        <v>84</v>
      </c>
    </row>
    <row r="60" spans="2:8" ht="14.4">
      <c r="B60" s="1" t="s">
        <v>85</v>
      </c>
      <c r="C60" s="5" t="s">
        <v>86</v>
      </c>
      <c r="D60" s="8">
        <v>1</v>
      </c>
      <c r="E60" s="9" t="s">
        <v>9</v>
      </c>
      <c r="F60" s="8" t="s">
        <v>5</v>
      </c>
      <c r="G60" s="9" t="s">
        <v>84</v>
      </c>
      <c r="H60" s="9" t="s">
        <v>84</v>
      </c>
    </row>
    <row r="61" spans="2:8" ht="14.4">
      <c r="B61" s="1" t="s">
        <v>87</v>
      </c>
      <c r="C61" s="5" t="s">
        <v>88</v>
      </c>
      <c r="D61" s="8">
        <v>2</v>
      </c>
      <c r="E61" s="9" t="s">
        <v>9</v>
      </c>
      <c r="F61" s="8"/>
      <c r="G61" s="9" t="s">
        <v>84</v>
      </c>
      <c r="H61" s="9" t="s">
        <v>84</v>
      </c>
    </row>
    <row r="62" spans="2:8" ht="14.4">
      <c r="B62" s="1" t="s">
        <v>89</v>
      </c>
      <c r="C62" s="5" t="s">
        <v>90</v>
      </c>
      <c r="D62" s="8">
        <v>2</v>
      </c>
      <c r="E62" s="9" t="s">
        <v>36</v>
      </c>
      <c r="F62" s="8"/>
      <c r="G62" s="9" t="s">
        <v>84</v>
      </c>
      <c r="H62" s="9" t="s">
        <v>84</v>
      </c>
    </row>
    <row r="63" spans="2:8" ht="14.4">
      <c r="B63" s="1" t="s">
        <v>91</v>
      </c>
      <c r="C63" s="5" t="s">
        <v>92</v>
      </c>
      <c r="D63" s="8">
        <v>2</v>
      </c>
      <c r="E63" s="9" t="s">
        <v>36</v>
      </c>
      <c r="F63" s="8" t="s">
        <v>5</v>
      </c>
      <c r="G63" s="9" t="s">
        <v>84</v>
      </c>
      <c r="H63" s="9" t="s">
        <v>84</v>
      </c>
    </row>
    <row r="64" spans="2:8" ht="14.4">
      <c r="B64" s="1" t="s">
        <v>93</v>
      </c>
      <c r="C64" s="11" t="s">
        <v>94</v>
      </c>
      <c r="D64" s="14">
        <v>2</v>
      </c>
      <c r="E64" s="9" t="s">
        <v>36</v>
      </c>
      <c r="F64" s="14"/>
      <c r="G64" s="15" t="s">
        <v>84</v>
      </c>
      <c r="H64" s="15" t="s">
        <v>84</v>
      </c>
    </row>
    <row r="65" spans="2:8" ht="14.4">
      <c r="B65" s="1" t="s">
        <v>95</v>
      </c>
      <c r="C65" s="5" t="s">
        <v>96</v>
      </c>
      <c r="D65" s="8">
        <v>1</v>
      </c>
      <c r="E65" s="9" t="s">
        <v>33</v>
      </c>
      <c r="F65" s="8" t="s">
        <v>5</v>
      </c>
      <c r="G65" s="9" t="s">
        <v>84</v>
      </c>
      <c r="H65" s="9" t="s">
        <v>84</v>
      </c>
    </row>
    <row r="66" spans="2:8" ht="14.4">
      <c r="B66" s="1" t="s">
        <v>97</v>
      </c>
      <c r="C66" s="5" t="s">
        <v>98</v>
      </c>
      <c r="D66" s="14">
        <v>1</v>
      </c>
      <c r="E66" s="9" t="s">
        <v>9</v>
      </c>
      <c r="F66" s="14"/>
      <c r="G66" s="15" t="s">
        <v>84</v>
      </c>
      <c r="H66" s="15" t="s">
        <v>84</v>
      </c>
    </row>
    <row r="67" spans="2:8" ht="14.4">
      <c r="B67" s="1" t="s">
        <v>99</v>
      </c>
      <c r="C67" s="5" t="s">
        <v>100</v>
      </c>
      <c r="D67" s="14">
        <v>1</v>
      </c>
      <c r="E67" s="9" t="s">
        <v>36</v>
      </c>
      <c r="F67" s="14" t="s">
        <v>5</v>
      </c>
      <c r="G67" s="15" t="s">
        <v>84</v>
      </c>
      <c r="H67" s="15" t="s">
        <v>84</v>
      </c>
    </row>
    <row r="68" spans="2:8" ht="14.4">
      <c r="B68" s="1" t="s">
        <v>101</v>
      </c>
      <c r="C68" s="5" t="s">
        <v>102</v>
      </c>
      <c r="D68" s="8">
        <v>1</v>
      </c>
      <c r="E68" s="9" t="s">
        <v>9</v>
      </c>
      <c r="F68" s="8" t="s">
        <v>5</v>
      </c>
      <c r="G68" s="9" t="s">
        <v>84</v>
      </c>
      <c r="H68" s="9" t="s">
        <v>84</v>
      </c>
    </row>
    <row r="69" spans="2:8" ht="14.4">
      <c r="B69" s="1" t="s">
        <v>103</v>
      </c>
      <c r="C69" s="5" t="str">
        <f>HYPERLINK("http://laestrella.com.pa")</f>
        <v>http://laestrella.com.pa</v>
      </c>
      <c r="D69" s="8">
        <v>1</v>
      </c>
      <c r="E69" s="9" t="s">
        <v>9</v>
      </c>
      <c r="F69" s="8"/>
      <c r="G69" s="9" t="s">
        <v>104</v>
      </c>
      <c r="H69" s="9" t="s">
        <v>105</v>
      </c>
    </row>
    <row r="70" spans="2:8" ht="14.4">
      <c r="B70" s="1" t="s">
        <v>106</v>
      </c>
      <c r="C70" s="5" t="str">
        <f>HYPERLINK("http://www.revistasumma.com")</f>
        <v>http://www.revistasumma.com</v>
      </c>
      <c r="D70" s="8">
        <v>2</v>
      </c>
      <c r="E70" s="9" t="s">
        <v>33</v>
      </c>
      <c r="F70" s="8"/>
      <c r="G70" s="9" t="s">
        <v>104</v>
      </c>
      <c r="H70" s="9" t="s">
        <v>107</v>
      </c>
    </row>
    <row r="71" spans="2:8" ht="14.4">
      <c r="B71" s="1" t="s">
        <v>108</v>
      </c>
      <c r="C71" s="5" t="str">
        <f>HYPERLINK("http://laestrella.com.pa")</f>
        <v>http://laestrella.com.pa</v>
      </c>
      <c r="D71" s="8">
        <v>1</v>
      </c>
      <c r="E71" s="9" t="s">
        <v>9</v>
      </c>
      <c r="F71" s="8"/>
      <c r="G71" s="9" t="s">
        <v>104</v>
      </c>
      <c r="H71" s="9" t="s">
        <v>105</v>
      </c>
    </row>
    <row r="72" spans="2:8" ht="14.4">
      <c r="B72" s="1" t="s">
        <v>11</v>
      </c>
      <c r="C72" s="5" t="str">
        <f>HYPERLINK("http://www.nacion.com")</f>
        <v>http://www.nacion.com</v>
      </c>
      <c r="D72" s="8">
        <v>1</v>
      </c>
      <c r="E72" s="9" t="s">
        <v>9</v>
      </c>
      <c r="F72" s="8" t="s">
        <v>5</v>
      </c>
      <c r="G72" s="9" t="s">
        <v>104</v>
      </c>
      <c r="H72" s="9" t="s">
        <v>107</v>
      </c>
    </row>
    <row r="73" spans="2:8" ht="14.4">
      <c r="B73" s="1" t="s">
        <v>109</v>
      </c>
      <c r="C73" s="5" t="str">
        <f>HYPERLINK("https://www.panamaamerica.com.pa/")</f>
        <v>https://www.panamaamerica.com.pa/</v>
      </c>
      <c r="D73" s="8">
        <v>1</v>
      </c>
      <c r="E73" s="9" t="s">
        <v>9</v>
      </c>
      <c r="F73" s="8" t="s">
        <v>5</v>
      </c>
      <c r="G73" s="9" t="s">
        <v>104</v>
      </c>
      <c r="H73" s="9" t="s">
        <v>105</v>
      </c>
    </row>
    <row r="74" spans="2:8" ht="14.4">
      <c r="B74" s="1" t="s">
        <v>110</v>
      </c>
      <c r="C74" s="11" t="s">
        <v>111</v>
      </c>
      <c r="D74" s="16">
        <v>2</v>
      </c>
      <c r="E74" s="9" t="s">
        <v>33</v>
      </c>
      <c r="F74" s="17"/>
      <c r="G74" s="17" t="s">
        <v>104</v>
      </c>
      <c r="H74" s="17" t="s">
        <v>107</v>
      </c>
    </row>
    <row r="75" spans="2:8" ht="14.4">
      <c r="B75" s="1" t="s">
        <v>112</v>
      </c>
      <c r="C75" s="5" t="str">
        <f>HYPERLINK("http://elmundo.sv")</f>
        <v>http://elmundo.sv</v>
      </c>
      <c r="D75" s="8">
        <v>2</v>
      </c>
      <c r="E75" s="9" t="s">
        <v>9</v>
      </c>
      <c r="F75" s="8"/>
      <c r="G75" s="9" t="s">
        <v>104</v>
      </c>
      <c r="H75" s="9" t="s">
        <v>113</v>
      </c>
    </row>
    <row r="76" spans="2:8" ht="14.4">
      <c r="B76" s="1" t="s">
        <v>114</v>
      </c>
      <c r="C76" s="5" t="s">
        <v>115</v>
      </c>
      <c r="D76" s="8">
        <v>1</v>
      </c>
      <c r="E76" s="9" t="s">
        <v>33</v>
      </c>
      <c r="F76" s="8" t="s">
        <v>5</v>
      </c>
      <c r="G76" s="9" t="s">
        <v>116</v>
      </c>
      <c r="H76" s="9" t="s">
        <v>116</v>
      </c>
    </row>
    <row r="77" spans="2:8" ht="14.4">
      <c r="B77" s="1" t="s">
        <v>117</v>
      </c>
      <c r="C77" s="11" t="s">
        <v>118</v>
      </c>
      <c r="D77" s="8">
        <v>1</v>
      </c>
      <c r="E77" s="9" t="s">
        <v>9</v>
      </c>
      <c r="F77" s="8"/>
      <c r="G77" s="9" t="s">
        <v>116</v>
      </c>
      <c r="H77" s="9" t="s">
        <v>116</v>
      </c>
    </row>
    <row r="78" spans="2:8" ht="14.4">
      <c r="B78" s="1" t="s">
        <v>119</v>
      </c>
      <c r="C78" s="5" t="str">
        <f>HYPERLINK("http://Milenio.com", "Milenio.com")</f>
        <v>Milenio.com</v>
      </c>
      <c r="D78" s="8">
        <v>1</v>
      </c>
      <c r="E78" s="9" t="s">
        <v>9</v>
      </c>
      <c r="F78" s="8" t="s">
        <v>5</v>
      </c>
      <c r="G78" s="9" t="s">
        <v>116</v>
      </c>
      <c r="H78" s="9" t="s">
        <v>116</v>
      </c>
    </row>
    <row r="79" spans="2:8" ht="14.4">
      <c r="B79" s="1" t="s">
        <v>120</v>
      </c>
      <c r="C79" s="11" t="s">
        <v>121</v>
      </c>
      <c r="D79" s="8">
        <v>2</v>
      </c>
      <c r="E79" s="9" t="s">
        <v>9</v>
      </c>
      <c r="F79" s="8"/>
      <c r="G79" s="9" t="s">
        <v>116</v>
      </c>
      <c r="H79" s="9" t="s">
        <v>116</v>
      </c>
    </row>
    <row r="80" spans="2:8" ht="14.4">
      <c r="B80" s="1" t="s">
        <v>122</v>
      </c>
      <c r="C80" s="5" t="str">
        <f>HYPERLINK("https://expansion.mx")</f>
        <v>https://expansion.mx</v>
      </c>
      <c r="D80" s="8">
        <v>1</v>
      </c>
      <c r="E80" s="9" t="s">
        <v>33</v>
      </c>
      <c r="F80" s="8" t="s">
        <v>5</v>
      </c>
      <c r="G80" s="9" t="s">
        <v>116</v>
      </c>
      <c r="H80" s="9" t="s">
        <v>116</v>
      </c>
    </row>
    <row r="81" spans="2:8" ht="14.4">
      <c r="B81" s="1" t="s">
        <v>123</v>
      </c>
      <c r="C81" s="11" t="s">
        <v>124</v>
      </c>
      <c r="D81" s="8">
        <v>2</v>
      </c>
      <c r="E81" s="9" t="s">
        <v>9</v>
      </c>
      <c r="F81" s="8"/>
      <c r="G81" s="9" t="s">
        <v>116</v>
      </c>
      <c r="H81" s="9" t="s">
        <v>116</v>
      </c>
    </row>
    <row r="82" spans="2:8" ht="14.4">
      <c r="B82" s="1" t="s">
        <v>125</v>
      </c>
      <c r="C82" s="5" t="str">
        <f>HYPERLINK("http://www.eluniversal.com.mx")</f>
        <v>http://www.eluniversal.com.mx</v>
      </c>
      <c r="D82" s="8">
        <v>1</v>
      </c>
      <c r="E82" s="9" t="s">
        <v>9</v>
      </c>
      <c r="F82" s="8" t="s">
        <v>5</v>
      </c>
      <c r="G82" s="9" t="s">
        <v>116</v>
      </c>
      <c r="H82" s="9" t="s">
        <v>116</v>
      </c>
    </row>
    <row r="83" spans="2:8" ht="14.4">
      <c r="B83" s="1" t="s">
        <v>126</v>
      </c>
      <c r="C83" s="11" t="s">
        <v>127</v>
      </c>
      <c r="D83" s="8">
        <v>2</v>
      </c>
      <c r="E83" s="9" t="s">
        <v>9</v>
      </c>
      <c r="F83" s="8" t="s">
        <v>5</v>
      </c>
      <c r="G83" s="9" t="s">
        <v>116</v>
      </c>
      <c r="H83" s="9" t="s">
        <v>116</v>
      </c>
    </row>
    <row r="84" spans="2:8" ht="14.4">
      <c r="B84" s="1" t="s">
        <v>128</v>
      </c>
      <c r="C84" s="5" t="str">
        <f>HYPERLINK("http://www.elcomercio.com")</f>
        <v>http://www.elcomercio.com</v>
      </c>
      <c r="D84" s="8">
        <v>1</v>
      </c>
      <c r="E84" s="9" t="s">
        <v>9</v>
      </c>
      <c r="F84" s="8" t="s">
        <v>5</v>
      </c>
      <c r="G84" s="9" t="s">
        <v>129</v>
      </c>
      <c r="H84" s="9" t="s">
        <v>130</v>
      </c>
    </row>
    <row r="85" spans="2:8" ht="14.4">
      <c r="B85" s="1" t="s">
        <v>131</v>
      </c>
      <c r="C85" s="5" t="str">
        <f>HYPERLINK("http://www.eldeber.com.bo")</f>
        <v>http://www.eldeber.com.bo</v>
      </c>
      <c r="D85" s="8">
        <v>1</v>
      </c>
      <c r="E85" s="9" t="s">
        <v>9</v>
      </c>
      <c r="F85" s="8" t="s">
        <v>5</v>
      </c>
      <c r="G85" s="9" t="s">
        <v>129</v>
      </c>
      <c r="H85" s="9" t="s">
        <v>132</v>
      </c>
    </row>
    <row r="86" spans="2:8" ht="14.4">
      <c r="B86" s="1" t="s">
        <v>133</v>
      </c>
      <c r="C86" s="5" t="s">
        <v>134</v>
      </c>
      <c r="D86" s="8">
        <v>1</v>
      </c>
      <c r="E86" s="9" t="s">
        <v>9</v>
      </c>
      <c r="F86" s="8" t="s">
        <v>5</v>
      </c>
      <c r="G86" s="9" t="s">
        <v>129</v>
      </c>
      <c r="H86" s="9" t="s">
        <v>135</v>
      </c>
    </row>
    <row r="87" spans="2:8" ht="14.4">
      <c r="B87" s="1" t="s">
        <v>136</v>
      </c>
      <c r="C87" s="11" t="s">
        <v>137</v>
      </c>
      <c r="D87" s="8">
        <v>2</v>
      </c>
      <c r="E87" s="9" t="s">
        <v>33</v>
      </c>
      <c r="F87" s="8"/>
      <c r="G87" s="9" t="s">
        <v>129</v>
      </c>
      <c r="H87" s="9" t="s">
        <v>135</v>
      </c>
    </row>
    <row r="88" spans="2:8" ht="14.4">
      <c r="B88" s="1" t="s">
        <v>138</v>
      </c>
      <c r="C88" s="5" t="str">
        <f>HYPERLINK("http://www.elcomercio.com")</f>
        <v>http://www.elcomercio.com</v>
      </c>
      <c r="D88" s="8">
        <v>1</v>
      </c>
      <c r="E88" s="9" t="s">
        <v>9</v>
      </c>
      <c r="F88" s="8" t="s">
        <v>5</v>
      </c>
      <c r="G88" s="9" t="s">
        <v>129</v>
      </c>
      <c r="H88" s="9" t="s">
        <v>130</v>
      </c>
    </row>
    <row r="89" spans="2:8" ht="14.4">
      <c r="B89" s="1" t="s">
        <v>139</v>
      </c>
      <c r="C89" s="11" t="s">
        <v>137</v>
      </c>
      <c r="D89" s="8">
        <v>2</v>
      </c>
      <c r="E89" s="9" t="s">
        <v>33</v>
      </c>
      <c r="F89" s="8"/>
      <c r="G89" s="9" t="s">
        <v>129</v>
      </c>
      <c r="H89" s="9" t="s">
        <v>135</v>
      </c>
    </row>
    <row r="90" spans="2:8" ht="14.4">
      <c r="B90" s="1" t="s">
        <v>140</v>
      </c>
      <c r="C90" s="11" t="s">
        <v>141</v>
      </c>
      <c r="D90" s="8">
        <v>1</v>
      </c>
      <c r="E90" s="9" t="s">
        <v>9</v>
      </c>
      <c r="F90" s="8"/>
      <c r="G90" s="9" t="s">
        <v>129</v>
      </c>
      <c r="H90" s="9" t="s">
        <v>135</v>
      </c>
    </row>
    <row r="91" spans="2:8" ht="14.4">
      <c r="B91" s="1" t="s">
        <v>142</v>
      </c>
      <c r="C91" s="5" t="str">
        <f t="shared" ref="C91:C92" si="4">HYPERLINK("http://www.elcomercio.com")</f>
        <v>http://www.elcomercio.com</v>
      </c>
      <c r="D91" s="8">
        <v>1</v>
      </c>
      <c r="E91" s="9" t="s">
        <v>9</v>
      </c>
      <c r="F91" s="8" t="s">
        <v>5</v>
      </c>
      <c r="G91" s="9" t="s">
        <v>129</v>
      </c>
      <c r="H91" s="9" t="s">
        <v>130</v>
      </c>
    </row>
    <row r="92" spans="2:8" ht="14.4">
      <c r="B92" s="1" t="s">
        <v>143</v>
      </c>
      <c r="C92" s="5" t="str">
        <f t="shared" si="4"/>
        <v>http://www.elcomercio.com</v>
      </c>
      <c r="D92" s="8">
        <v>1</v>
      </c>
      <c r="E92" s="9" t="s">
        <v>9</v>
      </c>
      <c r="F92" s="8" t="s">
        <v>5</v>
      </c>
      <c r="G92" s="9" t="s">
        <v>129</v>
      </c>
      <c r="H92" s="9" t="s">
        <v>130</v>
      </c>
    </row>
    <row r="93" spans="2:8" ht="14.4">
      <c r="B93" s="1" t="s">
        <v>144</v>
      </c>
      <c r="C93" s="5" t="str">
        <f>HYPERLINK("https://www.eluniverso.com")</f>
        <v>https://www.eluniverso.com</v>
      </c>
      <c r="D93" s="8">
        <v>1</v>
      </c>
      <c r="E93" s="9" t="s">
        <v>9</v>
      </c>
      <c r="F93" s="8" t="s">
        <v>5</v>
      </c>
      <c r="G93" s="9" t="s">
        <v>129</v>
      </c>
      <c r="H93" s="9" t="s">
        <v>130</v>
      </c>
    </row>
    <row r="94" spans="2:8" ht="14.4">
      <c r="B94" s="1" t="s">
        <v>145</v>
      </c>
      <c r="C94" s="5" t="s">
        <v>146</v>
      </c>
      <c r="D94" s="8">
        <v>1</v>
      </c>
      <c r="E94" s="9" t="s">
        <v>9</v>
      </c>
      <c r="F94" s="8"/>
      <c r="G94" s="9" t="s">
        <v>129</v>
      </c>
      <c r="H94" s="18" t="s">
        <v>147</v>
      </c>
    </row>
    <row r="95" spans="2:8" ht="14.4">
      <c r="B95" s="1" t="s">
        <v>148</v>
      </c>
      <c r="C95" s="5" t="s">
        <v>149</v>
      </c>
      <c r="D95" s="8">
        <v>2</v>
      </c>
      <c r="E95" s="9" t="s">
        <v>36</v>
      </c>
      <c r="F95" s="8"/>
      <c r="G95" s="9" t="s">
        <v>129</v>
      </c>
      <c r="H95" s="9" t="s">
        <v>135</v>
      </c>
    </row>
    <row r="96" spans="2:8" ht="14.4">
      <c r="B96" s="1" t="s">
        <v>150</v>
      </c>
      <c r="C96" s="5" t="s">
        <v>134</v>
      </c>
      <c r="D96" s="8">
        <v>1</v>
      </c>
      <c r="E96" s="9" t="s">
        <v>9</v>
      </c>
      <c r="F96" s="8" t="s">
        <v>5</v>
      </c>
      <c r="G96" s="9" t="s">
        <v>129</v>
      </c>
      <c r="H96" s="9" t="s">
        <v>135</v>
      </c>
    </row>
    <row r="97" spans="2:8" ht="14.4">
      <c r="B97" s="1" t="s">
        <v>151</v>
      </c>
      <c r="C97" s="5" t="s">
        <v>152</v>
      </c>
      <c r="D97" s="8">
        <v>1</v>
      </c>
      <c r="E97" s="9" t="s">
        <v>9</v>
      </c>
      <c r="F97" s="8" t="s">
        <v>5</v>
      </c>
      <c r="G97" s="9" t="s">
        <v>129</v>
      </c>
      <c r="H97" s="9" t="s">
        <v>135</v>
      </c>
    </row>
    <row r="98" spans="2:8" ht="14.4">
      <c r="B98" s="1" t="s">
        <v>153</v>
      </c>
      <c r="C98" s="5" t="s">
        <v>154</v>
      </c>
      <c r="D98" s="8">
        <v>1</v>
      </c>
      <c r="E98" s="9" t="s">
        <v>9</v>
      </c>
      <c r="F98" s="8" t="s">
        <v>5</v>
      </c>
      <c r="G98" s="9" t="s">
        <v>129</v>
      </c>
      <c r="H98" s="9" t="s">
        <v>135</v>
      </c>
    </row>
    <row r="99" spans="2:8" ht="14.4">
      <c r="B99" s="1" t="s">
        <v>81</v>
      </c>
      <c r="C99" s="11" t="s">
        <v>155</v>
      </c>
      <c r="D99" s="8">
        <v>1</v>
      </c>
      <c r="E99" s="9" t="s">
        <v>9</v>
      </c>
      <c r="F99" s="8" t="s">
        <v>5</v>
      </c>
      <c r="G99" s="9" t="s">
        <v>129</v>
      </c>
      <c r="H99" s="9" t="s">
        <v>135</v>
      </c>
    </row>
    <row r="100" spans="2:8" ht="14.4">
      <c r="B100" s="1" t="s">
        <v>156</v>
      </c>
      <c r="C100" s="5" t="str">
        <f>HYPERLINK("http://www.elcomercio.com")</f>
        <v>http://www.elcomercio.com</v>
      </c>
      <c r="D100" s="8">
        <v>1</v>
      </c>
      <c r="E100" s="9" t="s">
        <v>9</v>
      </c>
      <c r="F100" s="8" t="s">
        <v>5</v>
      </c>
      <c r="G100" s="9" t="s">
        <v>129</v>
      </c>
      <c r="H100" s="9" t="s">
        <v>130</v>
      </c>
    </row>
    <row r="101" spans="2:8" ht="14.4">
      <c r="B101" s="1" t="s">
        <v>157</v>
      </c>
      <c r="C101" s="5" t="str">
        <f>HYPERLINK("https://cioperu.pe")</f>
        <v>https://cioperu.pe</v>
      </c>
      <c r="D101" s="8">
        <v>2</v>
      </c>
      <c r="E101" s="9" t="s">
        <v>36</v>
      </c>
      <c r="F101" s="8"/>
      <c r="G101" s="9" t="s">
        <v>129</v>
      </c>
      <c r="H101" s="9" t="s">
        <v>135</v>
      </c>
    </row>
    <row r="102" spans="2:8" ht="14.4">
      <c r="B102" s="1" t="s">
        <v>158</v>
      </c>
      <c r="C102" s="11" t="s">
        <v>155</v>
      </c>
      <c r="D102" s="8">
        <v>1</v>
      </c>
      <c r="E102" s="9" t="s">
        <v>9</v>
      </c>
      <c r="F102" s="8" t="s">
        <v>5</v>
      </c>
      <c r="G102" s="9" t="s">
        <v>129</v>
      </c>
      <c r="H102" s="9" t="s">
        <v>135</v>
      </c>
    </row>
    <row r="103" spans="2:8" ht="14.4">
      <c r="B103" s="1" t="s">
        <v>159</v>
      </c>
      <c r="C103" s="11" t="s">
        <v>155</v>
      </c>
      <c r="D103" s="8">
        <v>1</v>
      </c>
      <c r="E103" s="9" t="s">
        <v>9</v>
      </c>
      <c r="F103" s="8" t="s">
        <v>5</v>
      </c>
      <c r="G103" s="9" t="s">
        <v>129</v>
      </c>
      <c r="H103" s="9" t="s">
        <v>135</v>
      </c>
    </row>
    <row r="104" spans="2:8" ht="14.4">
      <c r="B104" s="1" t="s">
        <v>160</v>
      </c>
      <c r="C104" s="5" t="str">
        <f>HYPERLINK("http://www.elcomercio.com")</f>
        <v>http://www.elcomercio.com</v>
      </c>
      <c r="D104" s="8">
        <v>1</v>
      </c>
      <c r="E104" s="9" t="s">
        <v>9</v>
      </c>
      <c r="F104" s="8" t="s">
        <v>5</v>
      </c>
      <c r="G104" s="9" t="s">
        <v>129</v>
      </c>
      <c r="H104" s="9" t="s">
        <v>130</v>
      </c>
    </row>
    <row r="105" spans="2:8" ht="14.4">
      <c r="B105" s="1" t="s">
        <v>161</v>
      </c>
      <c r="C105" s="11" t="s">
        <v>141</v>
      </c>
      <c r="D105" s="8">
        <v>1</v>
      </c>
      <c r="E105" s="9" t="s">
        <v>9</v>
      </c>
      <c r="F105" s="8"/>
      <c r="G105" s="9" t="s">
        <v>129</v>
      </c>
      <c r="H105" s="9" t="s">
        <v>135</v>
      </c>
    </row>
    <row r="106" spans="2:8" ht="14.4">
      <c r="B106" s="1" t="s">
        <v>162</v>
      </c>
      <c r="C106" s="11" t="s">
        <v>141</v>
      </c>
      <c r="D106" s="8">
        <v>1</v>
      </c>
      <c r="E106" s="9" t="s">
        <v>9</v>
      </c>
      <c r="F106" s="8"/>
      <c r="G106" s="9" t="s">
        <v>129</v>
      </c>
      <c r="H106" s="9" t="s">
        <v>135</v>
      </c>
    </row>
    <row r="107" spans="2:8" ht="14.4">
      <c r="B107" s="1" t="s">
        <v>163</v>
      </c>
      <c r="C107" s="11" t="s">
        <v>141</v>
      </c>
      <c r="D107" s="8">
        <v>1</v>
      </c>
      <c r="E107" s="9" t="s">
        <v>9</v>
      </c>
      <c r="F107" s="8"/>
      <c r="G107" s="9" t="s">
        <v>129</v>
      </c>
      <c r="H107" s="9" t="s">
        <v>135</v>
      </c>
    </row>
    <row r="108" spans="2:8" ht="14.4">
      <c r="B108" s="1" t="s">
        <v>164</v>
      </c>
      <c r="C108" s="11" t="s">
        <v>141</v>
      </c>
      <c r="D108" s="8">
        <v>1</v>
      </c>
      <c r="E108" s="9" t="s">
        <v>9</v>
      </c>
      <c r="F108" s="8"/>
      <c r="G108" s="9" t="s">
        <v>129</v>
      </c>
      <c r="H108" s="9" t="s">
        <v>135</v>
      </c>
    </row>
    <row r="109" spans="2:8" ht="14.4">
      <c r="B109" s="1" t="s">
        <v>165</v>
      </c>
      <c r="C109" s="11" t="s">
        <v>141</v>
      </c>
      <c r="D109" s="8">
        <v>1</v>
      </c>
      <c r="E109" s="9" t="s">
        <v>9</v>
      </c>
      <c r="F109" s="8"/>
      <c r="G109" s="9" t="s">
        <v>129</v>
      </c>
      <c r="H109" s="9" t="s">
        <v>135</v>
      </c>
    </row>
    <row r="110" spans="2:8" ht="14.4">
      <c r="B110" s="1" t="s">
        <v>166</v>
      </c>
      <c r="C110" s="11" t="s">
        <v>141</v>
      </c>
      <c r="D110" s="8">
        <v>1</v>
      </c>
      <c r="E110" s="9" t="s">
        <v>9</v>
      </c>
      <c r="F110" s="8"/>
      <c r="G110" s="9" t="s">
        <v>129</v>
      </c>
      <c r="H110" s="9" t="s">
        <v>135</v>
      </c>
    </row>
    <row r="111" spans="2:8" ht="14.4">
      <c r="B111" s="1" t="s">
        <v>167</v>
      </c>
      <c r="C111" s="5" t="str">
        <f t="shared" ref="C111:C113" si="5">HYPERLINK("https://www.eluniverso.com")</f>
        <v>https://www.eluniverso.com</v>
      </c>
      <c r="D111" s="8">
        <v>1</v>
      </c>
      <c r="E111" s="9" t="s">
        <v>9</v>
      </c>
      <c r="F111" s="8" t="s">
        <v>5</v>
      </c>
      <c r="G111" s="9" t="s">
        <v>129</v>
      </c>
      <c r="H111" s="9" t="s">
        <v>130</v>
      </c>
    </row>
    <row r="112" spans="2:8" ht="14.4">
      <c r="B112" s="1" t="s">
        <v>168</v>
      </c>
      <c r="C112" s="5" t="str">
        <f t="shared" si="5"/>
        <v>https://www.eluniverso.com</v>
      </c>
      <c r="D112" s="8">
        <v>1</v>
      </c>
      <c r="E112" s="9" t="s">
        <v>9</v>
      </c>
      <c r="F112" s="8" t="s">
        <v>5</v>
      </c>
      <c r="G112" s="9" t="s">
        <v>129</v>
      </c>
      <c r="H112" s="9" t="s">
        <v>130</v>
      </c>
    </row>
    <row r="113" spans="1:8" ht="14.4">
      <c r="B113" s="1" t="s">
        <v>169</v>
      </c>
      <c r="C113" s="5" t="str">
        <f t="shared" si="5"/>
        <v>https://www.eluniverso.com</v>
      </c>
      <c r="D113" s="8">
        <v>1</v>
      </c>
      <c r="E113" s="9" t="s">
        <v>9</v>
      </c>
      <c r="F113" s="8" t="s">
        <v>5</v>
      </c>
      <c r="G113" s="9" t="s">
        <v>129</v>
      </c>
      <c r="H113" s="9" t="s">
        <v>130</v>
      </c>
    </row>
    <row r="114" spans="1:8" ht="14.4">
      <c r="B114" s="1" t="s">
        <v>170</v>
      </c>
      <c r="C114" s="11" t="s">
        <v>141</v>
      </c>
      <c r="D114" s="8">
        <v>1</v>
      </c>
      <c r="E114" s="9" t="s">
        <v>9</v>
      </c>
      <c r="F114" s="8"/>
      <c r="G114" s="9" t="s">
        <v>129</v>
      </c>
      <c r="H114" s="9" t="s">
        <v>135</v>
      </c>
    </row>
    <row r="115" spans="1:8" ht="14.4">
      <c r="B115" s="1" t="s">
        <v>171</v>
      </c>
      <c r="C115" s="5" t="str">
        <f>HYPERLINK("http://www.estrategiaynegocios.net")</f>
        <v>http://www.estrategiaynegocios.net</v>
      </c>
      <c r="D115" s="8">
        <v>2</v>
      </c>
      <c r="E115" s="9" t="s">
        <v>33</v>
      </c>
      <c r="F115" s="8"/>
      <c r="G115" s="9" t="s">
        <v>104</v>
      </c>
      <c r="H115" s="9" t="s">
        <v>107</v>
      </c>
    </row>
    <row r="116" spans="1:8" ht="14.4">
      <c r="B116" s="1" t="s">
        <v>172</v>
      </c>
      <c r="C116" s="5" t="str">
        <f>HYPERLINK("https://www.forbes.com.mx/forbes-latam")</f>
        <v>https://www.forbes.com.mx/forbes-latam</v>
      </c>
      <c r="D116" s="8">
        <v>1</v>
      </c>
      <c r="E116" s="9" t="s">
        <v>33</v>
      </c>
      <c r="F116" s="8"/>
      <c r="G116" s="9" t="s">
        <v>104</v>
      </c>
      <c r="H116" s="9" t="s">
        <v>107</v>
      </c>
    </row>
    <row r="117" spans="1:8" ht="14.4">
      <c r="B117" s="1" t="s">
        <v>173</v>
      </c>
      <c r="C117" s="5" t="str">
        <f>HYPERLINK("https://www.bnamericas.com")</f>
        <v>https://www.bnamericas.com</v>
      </c>
      <c r="D117" s="8">
        <v>1</v>
      </c>
      <c r="E117" s="9" t="s">
        <v>33</v>
      </c>
      <c r="F117" s="8"/>
      <c r="G117" s="9" t="s">
        <v>174</v>
      </c>
      <c r="H117" s="9" t="s">
        <v>174</v>
      </c>
    </row>
    <row r="118" spans="1:8" ht="14.4">
      <c r="B118" s="1" t="s">
        <v>27</v>
      </c>
      <c r="C118" s="5" t="str">
        <f>HYPERLINK("https://www.clarin.com")</f>
        <v>https://www.clarin.com</v>
      </c>
      <c r="D118" s="8">
        <v>1</v>
      </c>
      <c r="E118" s="9" t="s">
        <v>9</v>
      </c>
      <c r="F118" s="8" t="s">
        <v>5</v>
      </c>
      <c r="G118" s="9" t="s">
        <v>10</v>
      </c>
      <c r="H118" s="9" t="s">
        <v>10</v>
      </c>
    </row>
    <row r="119" spans="1:8" ht="14.4">
      <c r="B119" s="1" t="s">
        <v>25</v>
      </c>
      <c r="C119" s="5" t="str">
        <f>HYPERLINK("https://www.lacapital.com.ar/")</f>
        <v>https://www.lacapital.com.ar/</v>
      </c>
      <c r="D119" s="8">
        <v>1</v>
      </c>
      <c r="E119" s="9" t="s">
        <v>9</v>
      </c>
      <c r="F119" s="8"/>
      <c r="G119" s="9" t="s">
        <v>10</v>
      </c>
      <c r="H119" s="9" t="s">
        <v>10</v>
      </c>
    </row>
    <row r="120" spans="1:8" ht="15" customHeight="1">
      <c r="A120" s="19"/>
      <c r="B120" s="1" t="s">
        <v>12</v>
      </c>
      <c r="C120" s="19" t="s">
        <v>177</v>
      </c>
      <c r="D120" s="19"/>
      <c r="E120" s="19" t="s">
        <v>33</v>
      </c>
      <c r="F120" s="21" t="s">
        <v>5</v>
      </c>
      <c r="G120" s="19" t="s">
        <v>10</v>
      </c>
      <c r="H120" s="19" t="s">
        <v>10</v>
      </c>
    </row>
    <row r="121" spans="1:8" ht="15" customHeight="1">
      <c r="A121" s="19"/>
      <c r="C121" s="19" t="s">
        <v>182</v>
      </c>
      <c r="D121" s="19"/>
      <c r="E121" s="9" t="s">
        <v>36</v>
      </c>
      <c r="F121" s="21" t="s">
        <v>5</v>
      </c>
      <c r="G121" s="19" t="s">
        <v>10</v>
      </c>
      <c r="H121" s="19" t="s">
        <v>10</v>
      </c>
    </row>
    <row r="122" spans="1:8" ht="15" customHeight="1">
      <c r="A122" s="19"/>
      <c r="B122" s="1" t="s">
        <v>21</v>
      </c>
      <c r="C122" s="19" t="s">
        <v>186</v>
      </c>
      <c r="D122" s="19"/>
      <c r="E122" s="9" t="s">
        <v>9</v>
      </c>
      <c r="F122" s="21" t="s">
        <v>5</v>
      </c>
      <c r="G122" s="19" t="s">
        <v>10</v>
      </c>
      <c r="H122" s="19" t="s">
        <v>10</v>
      </c>
    </row>
    <row r="123" spans="1:8" ht="15" customHeight="1">
      <c r="A123" s="19"/>
      <c r="B123" s="1" t="s">
        <v>296</v>
      </c>
      <c r="C123" s="19" t="s">
        <v>190</v>
      </c>
      <c r="D123" s="19"/>
      <c r="E123" s="9" t="s">
        <v>9</v>
      </c>
      <c r="F123" s="21" t="s">
        <v>5</v>
      </c>
      <c r="G123" s="19" t="s">
        <v>10</v>
      </c>
      <c r="H123" s="19" t="s">
        <v>10</v>
      </c>
    </row>
    <row r="124" spans="1:8" ht="15" customHeight="1">
      <c r="A124" s="19"/>
      <c r="B124" s="4" t="s">
        <v>8</v>
      </c>
      <c r="C124" s="19" t="s">
        <v>231</v>
      </c>
      <c r="D124" s="19"/>
      <c r="E124" s="9" t="s">
        <v>9</v>
      </c>
      <c r="F124" s="21" t="s">
        <v>5</v>
      </c>
      <c r="G124" s="19" t="s">
        <v>10</v>
      </c>
      <c r="H124" s="19" t="s">
        <v>10</v>
      </c>
    </row>
    <row r="125" spans="1:8" ht="15" customHeight="1">
      <c r="A125" s="19"/>
      <c r="B125" s="23" t="s">
        <v>295</v>
      </c>
      <c r="C125" s="19" t="s">
        <v>233</v>
      </c>
      <c r="D125" s="19"/>
      <c r="E125" s="9" t="s">
        <v>36</v>
      </c>
      <c r="F125" s="21" t="s">
        <v>5</v>
      </c>
      <c r="G125" s="19" t="s">
        <v>10</v>
      </c>
      <c r="H125" s="19" t="s">
        <v>10</v>
      </c>
    </row>
    <row r="126" spans="1:8" ht="15" customHeight="1">
      <c r="A126" s="19"/>
      <c r="B126" s="24" t="s">
        <v>297</v>
      </c>
      <c r="C126" s="19" t="s">
        <v>234</v>
      </c>
      <c r="D126" s="19"/>
      <c r="E126" s="19" t="s">
        <v>33</v>
      </c>
      <c r="F126" s="21" t="s">
        <v>5</v>
      </c>
      <c r="G126" s="19" t="s">
        <v>10</v>
      </c>
      <c r="H126" s="19" t="s">
        <v>10</v>
      </c>
    </row>
    <row r="127" spans="1:8" ht="15" customHeight="1">
      <c r="A127" s="19"/>
      <c r="B127" s="24" t="s">
        <v>298</v>
      </c>
      <c r="C127" s="19" t="s">
        <v>235</v>
      </c>
      <c r="D127" s="19"/>
      <c r="E127" s="9" t="s">
        <v>36</v>
      </c>
      <c r="F127" s="21" t="s">
        <v>5</v>
      </c>
      <c r="G127" s="19" t="s">
        <v>10</v>
      </c>
      <c r="H127" s="19" t="s">
        <v>10</v>
      </c>
    </row>
    <row r="128" spans="1:8" ht="15" customHeight="1">
      <c r="A128" s="19"/>
      <c r="B128" s="24" t="s">
        <v>299</v>
      </c>
      <c r="C128" s="19" t="s">
        <v>239</v>
      </c>
      <c r="D128" s="19"/>
      <c r="E128" s="9" t="s">
        <v>36</v>
      </c>
      <c r="F128" s="21" t="s">
        <v>5</v>
      </c>
      <c r="G128" s="19" t="s">
        <v>10</v>
      </c>
      <c r="H128" s="19" t="s">
        <v>10</v>
      </c>
    </row>
    <row r="129" spans="1:8" ht="15" customHeight="1">
      <c r="A129" s="19"/>
      <c r="B129" s="1" t="s">
        <v>14</v>
      </c>
      <c r="C129" s="19" t="s">
        <v>243</v>
      </c>
      <c r="D129" s="19"/>
      <c r="E129" s="9" t="s">
        <v>9</v>
      </c>
      <c r="F129" s="21" t="s">
        <v>5</v>
      </c>
      <c r="G129" s="19" t="s">
        <v>10</v>
      </c>
      <c r="H129" s="19" t="s">
        <v>10</v>
      </c>
    </row>
    <row r="130" spans="1:8" ht="15" customHeight="1">
      <c r="A130" s="19"/>
      <c r="B130" s="1" t="s">
        <v>23</v>
      </c>
      <c r="C130" s="20" t="s">
        <v>248</v>
      </c>
      <c r="D130" s="19"/>
      <c r="E130" s="9" t="s">
        <v>9</v>
      </c>
      <c r="F130" s="21" t="s">
        <v>5</v>
      </c>
      <c r="G130" s="19" t="s">
        <v>10</v>
      </c>
      <c r="H130" s="20" t="s">
        <v>10</v>
      </c>
    </row>
    <row r="131" spans="1:8" ht="15" customHeight="1">
      <c r="A131" s="19"/>
      <c r="B131" s="1" t="s">
        <v>131</v>
      </c>
      <c r="C131" s="19" t="s">
        <v>197</v>
      </c>
      <c r="D131" s="19"/>
      <c r="E131" s="9" t="s">
        <v>9</v>
      </c>
      <c r="F131" s="21" t="s">
        <v>5</v>
      </c>
      <c r="G131" s="9" t="s">
        <v>129</v>
      </c>
      <c r="H131" s="9" t="s">
        <v>132</v>
      </c>
    </row>
    <row r="132" spans="1:8" ht="15" customHeight="1">
      <c r="A132" s="19"/>
      <c r="B132" s="23" t="s">
        <v>300</v>
      </c>
      <c r="C132" s="19" t="s">
        <v>260</v>
      </c>
      <c r="D132" s="19"/>
      <c r="E132" s="9" t="s">
        <v>9</v>
      </c>
      <c r="F132" s="21" t="s">
        <v>5</v>
      </c>
      <c r="G132" s="9" t="s">
        <v>129</v>
      </c>
      <c r="H132" s="9" t="s">
        <v>132</v>
      </c>
    </row>
    <row r="133" spans="1:8" ht="15" customHeight="1">
      <c r="A133" s="19"/>
      <c r="B133" s="1" t="s">
        <v>35</v>
      </c>
      <c r="C133" s="19" t="s">
        <v>176</v>
      </c>
      <c r="D133" s="19"/>
      <c r="E133" s="19" t="s">
        <v>41</v>
      </c>
      <c r="F133" s="21" t="s">
        <v>5</v>
      </c>
      <c r="G133" s="22" t="s">
        <v>30</v>
      </c>
      <c r="H133" s="19" t="s">
        <v>30</v>
      </c>
    </row>
    <row r="134" spans="1:8" ht="15" customHeight="1">
      <c r="A134" s="19"/>
      <c r="B134" s="23" t="s">
        <v>301</v>
      </c>
      <c r="C134" s="19" t="s">
        <v>181</v>
      </c>
      <c r="D134" s="19"/>
      <c r="E134" s="19" t="s">
        <v>290</v>
      </c>
      <c r="F134" s="21" t="s">
        <v>5</v>
      </c>
      <c r="G134" s="22" t="s">
        <v>30</v>
      </c>
      <c r="H134" s="19" t="s">
        <v>30</v>
      </c>
    </row>
    <row r="135" spans="1:8" ht="15" customHeight="1">
      <c r="A135" s="19"/>
      <c r="B135" s="24" t="s">
        <v>302</v>
      </c>
      <c r="C135" s="19" t="s">
        <v>183</v>
      </c>
      <c r="D135" s="19"/>
      <c r="E135" s="9" t="s">
        <v>36</v>
      </c>
      <c r="F135" s="21" t="s">
        <v>5</v>
      </c>
      <c r="G135" s="22" t="s">
        <v>30</v>
      </c>
      <c r="H135" s="19" t="s">
        <v>30</v>
      </c>
    </row>
    <row r="136" spans="1:8" ht="15" customHeight="1">
      <c r="A136" s="19"/>
      <c r="B136" s="24" t="s">
        <v>303</v>
      </c>
      <c r="C136" s="19" t="s">
        <v>187</v>
      </c>
      <c r="D136" s="19"/>
      <c r="E136" s="9" t="s">
        <v>9</v>
      </c>
      <c r="F136" s="21" t="s">
        <v>5</v>
      </c>
      <c r="G136" s="22" t="s">
        <v>30</v>
      </c>
      <c r="H136" s="19" t="s">
        <v>30</v>
      </c>
    </row>
    <row r="137" spans="1:8" ht="15" customHeight="1">
      <c r="A137" s="19"/>
      <c r="B137" s="24" t="s">
        <v>305</v>
      </c>
      <c r="C137" s="19" t="s">
        <v>188</v>
      </c>
      <c r="D137" s="19"/>
      <c r="E137" s="9" t="s">
        <v>36</v>
      </c>
      <c r="F137" s="21" t="s">
        <v>5</v>
      </c>
      <c r="G137" s="22" t="s">
        <v>30</v>
      </c>
      <c r="H137" s="19" t="s">
        <v>30</v>
      </c>
    </row>
    <row r="138" spans="1:8" ht="15" customHeight="1">
      <c r="A138" s="19"/>
      <c r="B138" s="23" t="s">
        <v>304</v>
      </c>
      <c r="C138" s="19" t="s">
        <v>192</v>
      </c>
      <c r="D138" s="19"/>
      <c r="E138" s="9" t="s">
        <v>9</v>
      </c>
      <c r="F138" s="21" t="s">
        <v>5</v>
      </c>
      <c r="G138" s="22" t="s">
        <v>30</v>
      </c>
      <c r="H138" s="19" t="s">
        <v>30</v>
      </c>
    </row>
    <row r="139" spans="1:8" ht="15" customHeight="1">
      <c r="A139" s="19"/>
      <c r="B139" s="25" t="s">
        <v>306</v>
      </c>
      <c r="C139" s="19" t="s">
        <v>214</v>
      </c>
      <c r="D139" s="19"/>
      <c r="E139" s="9" t="s">
        <v>9</v>
      </c>
      <c r="F139" s="21" t="s">
        <v>5</v>
      </c>
      <c r="G139" s="22" t="s">
        <v>30</v>
      </c>
      <c r="H139" s="19" t="s">
        <v>30</v>
      </c>
    </row>
    <row r="140" spans="1:8" ht="15" customHeight="1">
      <c r="A140" s="19"/>
      <c r="B140" s="25" t="s">
        <v>307</v>
      </c>
      <c r="C140" s="19" t="s">
        <v>215</v>
      </c>
      <c r="D140" s="19"/>
      <c r="E140" s="19" t="s">
        <v>33</v>
      </c>
      <c r="F140" s="21" t="s">
        <v>5</v>
      </c>
      <c r="G140" s="22" t="s">
        <v>30</v>
      </c>
      <c r="H140" s="19" t="s">
        <v>30</v>
      </c>
    </row>
    <row r="141" spans="1:8" ht="15" customHeight="1">
      <c r="A141" s="19"/>
      <c r="B141" s="25" t="s">
        <v>308</v>
      </c>
      <c r="C141" s="19" t="s">
        <v>216</v>
      </c>
      <c r="D141" s="19"/>
      <c r="E141" s="9" t="s">
        <v>9</v>
      </c>
      <c r="F141" s="21" t="s">
        <v>5</v>
      </c>
      <c r="G141" s="22" t="s">
        <v>30</v>
      </c>
      <c r="H141" s="19" t="s">
        <v>30</v>
      </c>
    </row>
    <row r="142" spans="1:8" ht="15" customHeight="1">
      <c r="A142" s="19"/>
      <c r="B142" s="25" t="s">
        <v>32</v>
      </c>
      <c r="C142" s="19" t="s">
        <v>218</v>
      </c>
      <c r="D142" s="19"/>
      <c r="E142" s="19" t="s">
        <v>33</v>
      </c>
      <c r="F142" s="21" t="s">
        <v>5</v>
      </c>
      <c r="G142" s="22" t="s">
        <v>30</v>
      </c>
      <c r="H142" s="19" t="s">
        <v>30</v>
      </c>
    </row>
    <row r="143" spans="1:8" ht="15" customHeight="1">
      <c r="A143" s="19"/>
      <c r="B143" s="25" t="s">
        <v>32</v>
      </c>
      <c r="C143" s="19" t="s">
        <v>219</v>
      </c>
      <c r="D143" s="19"/>
      <c r="E143" s="19" t="s">
        <v>33</v>
      </c>
      <c r="F143" s="21" t="s">
        <v>5</v>
      </c>
      <c r="G143" s="22" t="s">
        <v>30</v>
      </c>
      <c r="H143" s="19" t="s">
        <v>30</v>
      </c>
    </row>
    <row r="144" spans="1:8" ht="15" customHeight="1">
      <c r="A144" s="19"/>
      <c r="B144" s="25" t="s">
        <v>309</v>
      </c>
      <c r="C144" s="19" t="s">
        <v>224</v>
      </c>
      <c r="D144" s="19"/>
      <c r="E144" s="9" t="s">
        <v>9</v>
      </c>
      <c r="F144" s="21" t="s">
        <v>5</v>
      </c>
      <c r="G144" s="22" t="s">
        <v>30</v>
      </c>
      <c r="H144" s="19" t="s">
        <v>30</v>
      </c>
    </row>
    <row r="145" spans="1:8" ht="15" customHeight="1">
      <c r="A145" s="19"/>
      <c r="B145" s="26" t="s">
        <v>311</v>
      </c>
      <c r="C145" s="19" t="s">
        <v>227</v>
      </c>
      <c r="D145" s="19"/>
      <c r="E145" s="9" t="s">
        <v>36</v>
      </c>
      <c r="F145" s="21" t="s">
        <v>5</v>
      </c>
      <c r="G145" s="22" t="s">
        <v>30</v>
      </c>
      <c r="H145" s="19" t="s">
        <v>30</v>
      </c>
    </row>
    <row r="146" spans="1:8" ht="15" customHeight="1">
      <c r="A146" s="19"/>
      <c r="B146" s="19"/>
      <c r="C146" s="19" t="s">
        <v>228</v>
      </c>
      <c r="D146" s="19"/>
      <c r="E146" s="9" t="s">
        <v>9</v>
      </c>
      <c r="F146" s="21" t="s">
        <v>5</v>
      </c>
      <c r="G146" s="22" t="s">
        <v>30</v>
      </c>
      <c r="H146" s="19" t="s">
        <v>30</v>
      </c>
    </row>
    <row r="147" spans="1:8" ht="15" customHeight="1">
      <c r="A147" s="19"/>
      <c r="B147" s="25" t="s">
        <v>312</v>
      </c>
      <c r="C147" s="19" t="s">
        <v>232</v>
      </c>
      <c r="D147" s="19"/>
      <c r="E147" s="19" t="s">
        <v>33</v>
      </c>
      <c r="F147" s="21" t="s">
        <v>5</v>
      </c>
      <c r="G147" s="22" t="s">
        <v>30</v>
      </c>
      <c r="H147" s="19" t="s">
        <v>30</v>
      </c>
    </row>
    <row r="148" spans="1:8" ht="15" customHeight="1">
      <c r="A148" s="19"/>
      <c r="B148" s="25" t="s">
        <v>317</v>
      </c>
      <c r="C148" s="19" t="s">
        <v>236</v>
      </c>
      <c r="D148" s="19"/>
      <c r="E148" s="19" t="s">
        <v>33</v>
      </c>
      <c r="F148" s="21" t="s">
        <v>5</v>
      </c>
      <c r="G148" s="22" t="s">
        <v>30</v>
      </c>
      <c r="H148" s="19" t="s">
        <v>30</v>
      </c>
    </row>
    <row r="149" spans="1:8" ht="15" customHeight="1">
      <c r="A149" s="19"/>
      <c r="B149" s="27" t="s">
        <v>318</v>
      </c>
      <c r="C149" s="19" t="s">
        <v>237</v>
      </c>
      <c r="D149" s="19"/>
      <c r="E149" s="9" t="s">
        <v>36</v>
      </c>
      <c r="F149" s="21" t="s">
        <v>5</v>
      </c>
      <c r="G149" s="22" t="s">
        <v>30</v>
      </c>
      <c r="H149" s="19" t="s">
        <v>30</v>
      </c>
    </row>
    <row r="150" spans="1:8" ht="15" customHeight="1">
      <c r="A150" s="19"/>
      <c r="B150" s="25" t="s">
        <v>319</v>
      </c>
      <c r="C150" s="19" t="s">
        <v>240</v>
      </c>
      <c r="D150" s="19"/>
      <c r="E150" s="19" t="s">
        <v>41</v>
      </c>
      <c r="F150" s="21" t="s">
        <v>5</v>
      </c>
      <c r="G150" s="22" t="s">
        <v>30</v>
      </c>
      <c r="H150" s="19" t="s">
        <v>30</v>
      </c>
    </row>
    <row r="151" spans="1:8" ht="15" customHeight="1">
      <c r="A151" s="19"/>
      <c r="B151" s="1" t="s">
        <v>313</v>
      </c>
      <c r="C151" s="20" t="s">
        <v>254</v>
      </c>
      <c r="D151" s="19"/>
      <c r="E151" s="20" t="s">
        <v>33</v>
      </c>
      <c r="F151" s="21" t="s">
        <v>5</v>
      </c>
      <c r="G151" s="22" t="s">
        <v>30</v>
      </c>
      <c r="H151" s="20" t="s">
        <v>30</v>
      </c>
    </row>
    <row r="152" spans="1:8" ht="15" customHeight="1">
      <c r="A152" s="19"/>
      <c r="B152" s="19"/>
      <c r="C152" s="19" t="s">
        <v>256</v>
      </c>
      <c r="D152" s="19"/>
      <c r="E152" s="9" t="s">
        <v>9</v>
      </c>
      <c r="F152" s="21" t="s">
        <v>5</v>
      </c>
      <c r="G152" s="22" t="s">
        <v>30</v>
      </c>
      <c r="H152" s="19" t="s">
        <v>30</v>
      </c>
    </row>
    <row r="153" spans="1:8" ht="15" customHeight="1">
      <c r="A153" s="19"/>
      <c r="B153" s="19"/>
      <c r="C153" s="19" t="s">
        <v>257</v>
      </c>
      <c r="D153" s="19"/>
      <c r="E153" s="9" t="s">
        <v>9</v>
      </c>
      <c r="F153" s="21" t="s">
        <v>5</v>
      </c>
      <c r="G153" s="22" t="s">
        <v>30</v>
      </c>
      <c r="H153" s="19" t="s">
        <v>30</v>
      </c>
    </row>
    <row r="154" spans="1:8" ht="15" customHeight="1">
      <c r="A154" s="19"/>
      <c r="B154" s="25" t="s">
        <v>320</v>
      </c>
      <c r="C154" s="19" t="s">
        <v>258</v>
      </c>
      <c r="D154" s="19"/>
      <c r="E154" s="9" t="s">
        <v>36</v>
      </c>
      <c r="F154" s="21" t="s">
        <v>5</v>
      </c>
      <c r="G154" s="22" t="s">
        <v>30</v>
      </c>
      <c r="H154" s="19" t="s">
        <v>30</v>
      </c>
    </row>
    <row r="155" spans="1:8" ht="15" customHeight="1">
      <c r="A155" s="19"/>
      <c r="B155" s="19" t="s">
        <v>314</v>
      </c>
      <c r="C155" s="19" t="s">
        <v>259</v>
      </c>
      <c r="D155" s="19"/>
      <c r="E155" s="19" t="s">
        <v>41</v>
      </c>
      <c r="F155" s="21" t="s">
        <v>5</v>
      </c>
      <c r="G155" s="22" t="s">
        <v>30</v>
      </c>
      <c r="H155" s="19" t="s">
        <v>30</v>
      </c>
    </row>
    <row r="156" spans="1:8" ht="15" customHeight="1">
      <c r="A156" s="19"/>
      <c r="B156" s="25" t="s">
        <v>321</v>
      </c>
      <c r="C156" s="19" t="s">
        <v>269</v>
      </c>
      <c r="D156" s="19"/>
      <c r="E156" s="19" t="s">
        <v>33</v>
      </c>
      <c r="F156" s="21" t="s">
        <v>5</v>
      </c>
      <c r="G156" s="22" t="s">
        <v>30</v>
      </c>
      <c r="H156" s="19" t="s">
        <v>30</v>
      </c>
    </row>
    <row r="157" spans="1:8" ht="15" customHeight="1">
      <c r="A157" s="19"/>
      <c r="B157" s="25" t="s">
        <v>315</v>
      </c>
      <c r="C157" s="19" t="s">
        <v>273</v>
      </c>
      <c r="D157" s="19"/>
      <c r="E157" s="9" t="s">
        <v>36</v>
      </c>
      <c r="F157" s="21" t="s">
        <v>5</v>
      </c>
      <c r="G157" s="22" t="s">
        <v>30</v>
      </c>
      <c r="H157" s="19" t="s">
        <v>30</v>
      </c>
    </row>
    <row r="158" spans="1:8" ht="15" customHeight="1">
      <c r="A158" s="19"/>
      <c r="B158" s="25" t="s">
        <v>316</v>
      </c>
      <c r="C158" s="19" t="s">
        <v>274</v>
      </c>
      <c r="D158" s="19"/>
      <c r="E158" s="9" t="s">
        <v>36</v>
      </c>
      <c r="F158" s="21" t="s">
        <v>5</v>
      </c>
      <c r="G158" s="22" t="s">
        <v>30</v>
      </c>
      <c r="H158" s="19" t="s">
        <v>30</v>
      </c>
    </row>
    <row r="159" spans="1:8" ht="15" customHeight="1">
      <c r="A159" s="19"/>
      <c r="B159" s="25" t="s">
        <v>310</v>
      </c>
      <c r="C159" s="19" t="s">
        <v>275</v>
      </c>
      <c r="D159" s="19"/>
      <c r="E159" s="9" t="s">
        <v>36</v>
      </c>
      <c r="F159" s="21" t="s">
        <v>5</v>
      </c>
      <c r="G159" s="22" t="s">
        <v>30</v>
      </c>
      <c r="H159" s="19" t="s">
        <v>30</v>
      </c>
    </row>
    <row r="160" spans="1:8" ht="15" customHeight="1">
      <c r="A160" s="19"/>
      <c r="B160" s="26" t="s">
        <v>39</v>
      </c>
      <c r="C160" s="19" t="s">
        <v>277</v>
      </c>
      <c r="D160" s="19"/>
      <c r="E160" s="9" t="s">
        <v>9</v>
      </c>
      <c r="F160" s="21" t="s">
        <v>5</v>
      </c>
      <c r="G160" s="22" t="s">
        <v>30</v>
      </c>
      <c r="H160" s="19" t="s">
        <v>30</v>
      </c>
    </row>
    <row r="161" spans="1:8" ht="15" customHeight="1">
      <c r="A161" s="19"/>
      <c r="B161" s="26" t="s">
        <v>39</v>
      </c>
      <c r="C161" s="19" t="s">
        <v>278</v>
      </c>
      <c r="D161" s="19"/>
      <c r="E161" s="9" t="s">
        <v>9</v>
      </c>
      <c r="F161" s="21" t="s">
        <v>5</v>
      </c>
      <c r="G161" s="22" t="s">
        <v>30</v>
      </c>
      <c r="H161" s="19" t="s">
        <v>30</v>
      </c>
    </row>
    <row r="162" spans="1:8" ht="15" customHeight="1">
      <c r="A162" s="19"/>
      <c r="B162" s="26" t="s">
        <v>39</v>
      </c>
      <c r="C162" s="19" t="s">
        <v>279</v>
      </c>
      <c r="D162" s="19"/>
      <c r="E162" s="9" t="s">
        <v>9</v>
      </c>
      <c r="F162" s="21" t="s">
        <v>5</v>
      </c>
      <c r="G162" s="22" t="s">
        <v>30</v>
      </c>
      <c r="H162" s="19" t="s">
        <v>30</v>
      </c>
    </row>
    <row r="163" spans="1:8" ht="15" customHeight="1">
      <c r="A163" s="19"/>
      <c r="B163" s="26" t="s">
        <v>39</v>
      </c>
      <c r="C163" s="19" t="s">
        <v>280</v>
      </c>
      <c r="D163" s="19"/>
      <c r="E163" s="9" t="s">
        <v>9</v>
      </c>
      <c r="F163" s="21" t="s">
        <v>5</v>
      </c>
      <c r="G163" s="22" t="s">
        <v>30</v>
      </c>
      <c r="H163" s="19" t="s">
        <v>30</v>
      </c>
    </row>
    <row r="164" spans="1:8" ht="15" customHeight="1">
      <c r="A164" s="19"/>
      <c r="B164" s="26" t="s">
        <v>39</v>
      </c>
      <c r="C164" s="19" t="s">
        <v>281</v>
      </c>
      <c r="D164" s="19"/>
      <c r="E164" s="9" t="s">
        <v>9</v>
      </c>
      <c r="F164" s="21" t="s">
        <v>5</v>
      </c>
      <c r="G164" s="22" t="s">
        <v>30</v>
      </c>
      <c r="H164" s="19" t="s">
        <v>30</v>
      </c>
    </row>
    <row r="165" spans="1:8" ht="15" customHeight="1">
      <c r="A165" s="19"/>
      <c r="B165" s="26" t="s">
        <v>39</v>
      </c>
      <c r="C165" s="19" t="s">
        <v>282</v>
      </c>
      <c r="D165" s="19"/>
      <c r="E165" s="9" t="s">
        <v>9</v>
      </c>
      <c r="F165" s="21" t="s">
        <v>5</v>
      </c>
      <c r="G165" s="22" t="s">
        <v>30</v>
      </c>
      <c r="H165" s="19" t="s">
        <v>30</v>
      </c>
    </row>
    <row r="166" spans="1:8" ht="15" customHeight="1">
      <c r="A166" s="19"/>
      <c r="B166" s="26" t="s">
        <v>39</v>
      </c>
      <c r="C166" s="19" t="s">
        <v>283</v>
      </c>
      <c r="D166" s="19"/>
      <c r="E166" s="9" t="s">
        <v>9</v>
      </c>
      <c r="F166" s="21" t="s">
        <v>5</v>
      </c>
      <c r="G166" s="22" t="s">
        <v>30</v>
      </c>
      <c r="H166" s="19" t="s">
        <v>30</v>
      </c>
    </row>
    <row r="167" spans="1:8" ht="15" customHeight="1">
      <c r="A167" s="19"/>
      <c r="B167" s="26" t="s">
        <v>39</v>
      </c>
      <c r="C167" s="19" t="s">
        <v>284</v>
      </c>
      <c r="D167" s="19"/>
      <c r="E167" s="9" t="s">
        <v>9</v>
      </c>
      <c r="F167" s="21" t="s">
        <v>5</v>
      </c>
      <c r="G167" s="22" t="s">
        <v>30</v>
      </c>
      <c r="H167" s="19" t="s">
        <v>30</v>
      </c>
    </row>
    <row r="168" spans="1:8" ht="15" customHeight="1">
      <c r="A168" s="19"/>
      <c r="B168" s="19"/>
      <c r="C168" s="19" t="s">
        <v>285</v>
      </c>
      <c r="D168" s="19"/>
      <c r="E168" s="9" t="s">
        <v>9</v>
      </c>
      <c r="F168" s="21" t="s">
        <v>5</v>
      </c>
      <c r="G168" s="22" t="s">
        <v>30</v>
      </c>
      <c r="H168" s="19" t="s">
        <v>30</v>
      </c>
    </row>
    <row r="169" spans="1:8" ht="15" customHeight="1">
      <c r="A169" s="19"/>
      <c r="B169" s="28" t="s">
        <v>48</v>
      </c>
      <c r="C169" s="19" t="s">
        <v>286</v>
      </c>
      <c r="D169" s="19"/>
      <c r="E169" s="19" t="s">
        <v>33</v>
      </c>
      <c r="F169" s="21" t="s">
        <v>5</v>
      </c>
      <c r="G169" s="22" t="s">
        <v>30</v>
      </c>
      <c r="H169" s="19" t="s">
        <v>30</v>
      </c>
    </row>
    <row r="170" spans="1:8" ht="15" customHeight="1">
      <c r="A170" s="19"/>
      <c r="B170" s="25" t="s">
        <v>322</v>
      </c>
      <c r="C170" s="19" t="s">
        <v>287</v>
      </c>
      <c r="D170" s="19"/>
      <c r="E170" s="9" t="s">
        <v>9</v>
      </c>
      <c r="F170" s="21" t="s">
        <v>5</v>
      </c>
      <c r="G170" s="22" t="s">
        <v>30</v>
      </c>
      <c r="H170" s="19" t="s">
        <v>30</v>
      </c>
    </row>
    <row r="171" spans="1:8" ht="15" customHeight="1">
      <c r="A171" s="19"/>
      <c r="B171" s="25" t="s">
        <v>52</v>
      </c>
      <c r="C171" s="19" t="s">
        <v>288</v>
      </c>
      <c r="D171" s="19"/>
      <c r="E171" s="9" t="s">
        <v>9</v>
      </c>
      <c r="F171" s="21" t="s">
        <v>5</v>
      </c>
      <c r="G171" s="22" t="s">
        <v>30</v>
      </c>
      <c r="H171" s="19" t="s">
        <v>30</v>
      </c>
    </row>
    <row r="172" spans="1:8" ht="15" customHeight="1">
      <c r="A172" s="19"/>
      <c r="B172" s="19"/>
      <c r="C172" s="20" t="s">
        <v>175</v>
      </c>
      <c r="D172" s="19"/>
      <c r="E172" s="9" t="s">
        <v>9</v>
      </c>
      <c r="F172" s="21" t="s">
        <v>5</v>
      </c>
      <c r="G172" s="22" t="s">
        <v>84</v>
      </c>
      <c r="H172" s="20" t="s">
        <v>84</v>
      </c>
    </row>
    <row r="173" spans="1:8" ht="15" customHeight="1">
      <c r="A173" s="19"/>
      <c r="B173" s="19"/>
      <c r="C173" s="19" t="s">
        <v>178</v>
      </c>
      <c r="D173" s="19"/>
      <c r="E173" s="19" t="s">
        <v>33</v>
      </c>
      <c r="F173" s="21" t="s">
        <v>5</v>
      </c>
      <c r="G173" s="22" t="s">
        <v>84</v>
      </c>
      <c r="H173" s="19" t="s">
        <v>84</v>
      </c>
    </row>
    <row r="174" spans="1:8" ht="15" customHeight="1">
      <c r="A174" s="19"/>
      <c r="B174" s="19"/>
      <c r="C174" s="19" t="s">
        <v>189</v>
      </c>
      <c r="D174" s="19"/>
      <c r="E174" s="9" t="s">
        <v>36</v>
      </c>
      <c r="F174" s="21" t="s">
        <v>5</v>
      </c>
      <c r="G174" s="22" t="s">
        <v>84</v>
      </c>
      <c r="H174" s="19" t="s">
        <v>84</v>
      </c>
    </row>
    <row r="175" spans="1:8" ht="15" customHeight="1">
      <c r="A175" s="19"/>
      <c r="B175" s="19"/>
      <c r="C175" s="19" t="s">
        <v>191</v>
      </c>
      <c r="D175" s="19"/>
      <c r="E175" s="19" t="s">
        <v>33</v>
      </c>
      <c r="F175" s="21" t="s">
        <v>5</v>
      </c>
      <c r="G175" s="22" t="s">
        <v>84</v>
      </c>
      <c r="H175" s="19" t="s">
        <v>84</v>
      </c>
    </row>
    <row r="176" spans="1:8" ht="15" customHeight="1">
      <c r="A176" s="19"/>
      <c r="B176" s="19"/>
      <c r="C176" s="20" t="s">
        <v>203</v>
      </c>
      <c r="D176" s="19"/>
      <c r="E176" s="9" t="s">
        <v>36</v>
      </c>
      <c r="F176" s="21" t="s">
        <v>5</v>
      </c>
      <c r="G176" s="22" t="s">
        <v>84</v>
      </c>
      <c r="H176" s="20" t="s">
        <v>84</v>
      </c>
    </row>
    <row r="177" spans="1:8" ht="15" customHeight="1">
      <c r="A177" s="19"/>
      <c r="B177" s="19"/>
      <c r="C177" s="19" t="s">
        <v>210</v>
      </c>
      <c r="D177" s="19"/>
      <c r="E177" s="19" t="s">
        <v>33</v>
      </c>
      <c r="F177" s="21" t="s">
        <v>5</v>
      </c>
      <c r="G177" s="22" t="s">
        <v>84</v>
      </c>
      <c r="H177" s="19" t="s">
        <v>84</v>
      </c>
    </row>
    <row r="178" spans="1:8" ht="15" customHeight="1">
      <c r="A178" s="19"/>
      <c r="B178" s="19"/>
      <c r="C178" s="19" t="s">
        <v>211</v>
      </c>
      <c r="D178" s="19"/>
      <c r="E178" s="9" t="s">
        <v>9</v>
      </c>
      <c r="F178" s="21" t="s">
        <v>5</v>
      </c>
      <c r="G178" s="22" t="s">
        <v>84</v>
      </c>
      <c r="H178" s="19" t="s">
        <v>84</v>
      </c>
    </row>
    <row r="179" spans="1:8" ht="15" customHeight="1">
      <c r="A179" s="19"/>
      <c r="B179" s="19"/>
      <c r="C179" s="20" t="s">
        <v>238</v>
      </c>
      <c r="D179" s="19"/>
      <c r="E179" s="9" t="s">
        <v>36</v>
      </c>
      <c r="F179" s="21" t="s">
        <v>5</v>
      </c>
      <c r="G179" s="22" t="s">
        <v>84</v>
      </c>
      <c r="H179" s="20" t="s">
        <v>84</v>
      </c>
    </row>
    <row r="180" spans="1:8" ht="15" customHeight="1">
      <c r="A180" s="19"/>
      <c r="B180" s="19"/>
      <c r="C180" s="19" t="s">
        <v>247</v>
      </c>
      <c r="D180" s="19"/>
      <c r="E180" s="9" t="s">
        <v>9</v>
      </c>
      <c r="F180" s="21" t="s">
        <v>5</v>
      </c>
      <c r="G180" s="22" t="s">
        <v>84</v>
      </c>
      <c r="H180" s="19" t="s">
        <v>84</v>
      </c>
    </row>
    <row r="181" spans="1:8" ht="15" customHeight="1">
      <c r="A181" s="19"/>
      <c r="B181" s="19"/>
      <c r="C181" s="19" t="s">
        <v>250</v>
      </c>
      <c r="D181" s="19"/>
      <c r="E181" s="19" t="s">
        <v>41</v>
      </c>
      <c r="F181" s="21" t="s">
        <v>5</v>
      </c>
      <c r="G181" s="22" t="s">
        <v>84</v>
      </c>
      <c r="H181" s="19" t="s">
        <v>84</v>
      </c>
    </row>
    <row r="182" spans="1:8" ht="15" customHeight="1">
      <c r="A182" s="19"/>
      <c r="B182" s="19"/>
      <c r="C182" s="20" t="s">
        <v>263</v>
      </c>
      <c r="D182" s="19"/>
      <c r="E182" s="9" t="s">
        <v>36</v>
      </c>
      <c r="F182" s="21" t="s">
        <v>5</v>
      </c>
      <c r="G182" s="22" t="s">
        <v>84</v>
      </c>
      <c r="H182" s="20" t="s">
        <v>84</v>
      </c>
    </row>
    <row r="183" spans="1:8" ht="15" customHeight="1">
      <c r="A183" s="19"/>
      <c r="B183" s="19"/>
      <c r="C183" s="19" t="s">
        <v>264</v>
      </c>
      <c r="D183" s="19"/>
      <c r="E183" s="9" t="s">
        <v>9</v>
      </c>
      <c r="F183" s="21" t="s">
        <v>5</v>
      </c>
      <c r="G183" s="22" t="s">
        <v>84</v>
      </c>
      <c r="H183" s="19" t="s">
        <v>84</v>
      </c>
    </row>
    <row r="184" spans="1:8" ht="15" customHeight="1">
      <c r="A184" s="19"/>
      <c r="B184" s="19"/>
      <c r="C184" s="20" t="s">
        <v>266</v>
      </c>
      <c r="D184" s="19"/>
      <c r="E184" s="9" t="s">
        <v>9</v>
      </c>
      <c r="F184" s="21" t="s">
        <v>5</v>
      </c>
      <c r="G184" s="22" t="s">
        <v>84</v>
      </c>
      <c r="H184" s="20" t="s">
        <v>84</v>
      </c>
    </row>
    <row r="185" spans="1:8" ht="15" customHeight="1">
      <c r="A185" s="19"/>
      <c r="B185" s="19"/>
      <c r="C185" s="20" t="s">
        <v>276</v>
      </c>
      <c r="D185" s="19"/>
      <c r="E185" s="9" t="s">
        <v>36</v>
      </c>
      <c r="F185" s="21" t="s">
        <v>5</v>
      </c>
      <c r="G185" s="22" t="s">
        <v>84</v>
      </c>
      <c r="H185" s="20" t="s">
        <v>84</v>
      </c>
    </row>
    <row r="186" spans="1:8" ht="15" customHeight="1">
      <c r="A186" s="19"/>
      <c r="B186" s="19"/>
      <c r="C186" s="19" t="s">
        <v>180</v>
      </c>
      <c r="D186" s="19"/>
      <c r="E186" s="9" t="s">
        <v>9</v>
      </c>
      <c r="F186" s="21" t="s">
        <v>5</v>
      </c>
      <c r="G186" s="22" t="s">
        <v>72</v>
      </c>
      <c r="H186" s="19" t="s">
        <v>72</v>
      </c>
    </row>
    <row r="187" spans="1:8" ht="15" customHeight="1">
      <c r="A187" s="19"/>
      <c r="B187" s="19"/>
      <c r="C187" s="19" t="s">
        <v>184</v>
      </c>
      <c r="D187" s="19"/>
      <c r="E187" s="19" t="s">
        <v>290</v>
      </c>
      <c r="F187" s="21" t="s">
        <v>5</v>
      </c>
      <c r="G187" s="22" t="s">
        <v>72</v>
      </c>
      <c r="H187" s="19" t="s">
        <v>72</v>
      </c>
    </row>
    <row r="188" spans="1:8" ht="15" customHeight="1">
      <c r="A188" s="19"/>
      <c r="B188" s="19"/>
      <c r="C188" s="19" t="s">
        <v>201</v>
      </c>
      <c r="D188" s="19"/>
      <c r="E188" s="9" t="s">
        <v>9</v>
      </c>
      <c r="F188" s="21" t="s">
        <v>5</v>
      </c>
      <c r="G188" s="22" t="s">
        <v>72</v>
      </c>
      <c r="H188" s="19" t="s">
        <v>72</v>
      </c>
    </row>
    <row r="189" spans="1:8" ht="15" customHeight="1">
      <c r="A189" s="19"/>
      <c r="B189" s="19"/>
      <c r="C189" s="19" t="s">
        <v>207</v>
      </c>
      <c r="D189" s="19"/>
      <c r="E189" s="9" t="s">
        <v>9</v>
      </c>
      <c r="F189" s="21" t="s">
        <v>5</v>
      </c>
      <c r="G189" s="22" t="s">
        <v>72</v>
      </c>
      <c r="H189" s="19" t="s">
        <v>72</v>
      </c>
    </row>
    <row r="190" spans="1:8" ht="15" customHeight="1">
      <c r="A190" s="19"/>
      <c r="B190" s="19"/>
      <c r="C190" s="19" t="s">
        <v>212</v>
      </c>
      <c r="D190" s="19"/>
      <c r="E190" s="9" t="s">
        <v>36</v>
      </c>
      <c r="F190" s="21" t="s">
        <v>5</v>
      </c>
      <c r="G190" s="22" t="s">
        <v>72</v>
      </c>
      <c r="H190" s="19" t="s">
        <v>72</v>
      </c>
    </row>
    <row r="191" spans="1:8" ht="15" customHeight="1">
      <c r="A191" s="19"/>
      <c r="B191" s="19"/>
      <c r="C191" s="20" t="s">
        <v>221</v>
      </c>
      <c r="D191" s="19"/>
      <c r="E191" s="20" t="s">
        <v>33</v>
      </c>
      <c r="F191" s="21" t="s">
        <v>5</v>
      </c>
      <c r="G191" s="22" t="s">
        <v>72</v>
      </c>
      <c r="H191" s="20" t="s">
        <v>72</v>
      </c>
    </row>
    <row r="192" spans="1:8" ht="15" customHeight="1">
      <c r="A192" s="19"/>
      <c r="B192" s="19"/>
      <c r="C192" s="20" t="s">
        <v>242</v>
      </c>
      <c r="D192" s="19"/>
      <c r="E192" s="9" t="s">
        <v>9</v>
      </c>
      <c r="F192" s="21" t="s">
        <v>5</v>
      </c>
      <c r="G192" s="22" t="s">
        <v>72</v>
      </c>
      <c r="H192" s="20" t="s">
        <v>72</v>
      </c>
    </row>
    <row r="193" spans="1:8" ht="15" customHeight="1">
      <c r="A193" s="19"/>
      <c r="B193" s="19"/>
      <c r="C193" s="19" t="s">
        <v>245</v>
      </c>
      <c r="D193" s="19"/>
      <c r="E193" s="9" t="s">
        <v>9</v>
      </c>
      <c r="F193" s="21" t="s">
        <v>5</v>
      </c>
      <c r="G193" s="22" t="s">
        <v>72</v>
      </c>
      <c r="H193" s="19" t="s">
        <v>72</v>
      </c>
    </row>
    <row r="194" spans="1:8" ht="15" customHeight="1">
      <c r="A194" s="19"/>
      <c r="B194" s="19"/>
      <c r="C194" s="19" t="s">
        <v>255</v>
      </c>
      <c r="D194" s="19"/>
      <c r="E194" s="19" t="s">
        <v>290</v>
      </c>
      <c r="F194" s="21" t="s">
        <v>5</v>
      </c>
      <c r="G194" s="22" t="s">
        <v>72</v>
      </c>
      <c r="H194" s="19" t="s">
        <v>72</v>
      </c>
    </row>
    <row r="195" spans="1:8" ht="15" customHeight="1">
      <c r="A195" s="19"/>
      <c r="B195" s="19"/>
      <c r="C195" s="19" t="s">
        <v>262</v>
      </c>
      <c r="D195" s="19"/>
      <c r="E195" s="9" t="s">
        <v>9</v>
      </c>
      <c r="F195" s="21" t="s">
        <v>5</v>
      </c>
      <c r="G195" s="22" t="s">
        <v>72</v>
      </c>
      <c r="H195" s="19" t="s">
        <v>72</v>
      </c>
    </row>
    <row r="196" spans="1:8" ht="15" customHeight="1">
      <c r="A196" s="19"/>
      <c r="B196" s="19"/>
      <c r="C196" s="20" t="s">
        <v>267</v>
      </c>
      <c r="D196" s="19"/>
      <c r="E196" s="9" t="s">
        <v>9</v>
      </c>
      <c r="F196" s="21" t="s">
        <v>5</v>
      </c>
      <c r="G196" s="22" t="s">
        <v>72</v>
      </c>
      <c r="H196" s="20" t="s">
        <v>72</v>
      </c>
    </row>
    <row r="197" spans="1:8" ht="15" customHeight="1">
      <c r="A197" s="19"/>
      <c r="B197" s="19"/>
      <c r="C197" s="19" t="s">
        <v>272</v>
      </c>
      <c r="D197" s="19"/>
      <c r="E197" s="9" t="s">
        <v>9</v>
      </c>
      <c r="F197" s="21" t="s">
        <v>5</v>
      </c>
      <c r="G197" s="22" t="s">
        <v>72</v>
      </c>
      <c r="H197" s="19" t="s">
        <v>72</v>
      </c>
    </row>
    <row r="198" spans="1:8" ht="15" customHeight="1">
      <c r="A198" s="19"/>
      <c r="B198" s="19"/>
      <c r="C198" s="20" t="s">
        <v>223</v>
      </c>
      <c r="D198" s="19"/>
      <c r="E198" s="20" t="s">
        <v>33</v>
      </c>
      <c r="F198" s="21" t="s">
        <v>5</v>
      </c>
      <c r="G198" s="22" t="s">
        <v>293</v>
      </c>
      <c r="H198" s="20" t="s">
        <v>107</v>
      </c>
    </row>
    <row r="199" spans="1:8" ht="15" customHeight="1">
      <c r="A199" s="19"/>
      <c r="B199" s="19"/>
      <c r="C199" s="19" t="s">
        <v>268</v>
      </c>
      <c r="D199" s="19"/>
      <c r="E199" s="9" t="s">
        <v>36</v>
      </c>
      <c r="F199" s="21" t="s">
        <v>5</v>
      </c>
      <c r="G199" s="22" t="s">
        <v>293</v>
      </c>
      <c r="H199" s="19" t="s">
        <v>107</v>
      </c>
    </row>
    <row r="200" spans="1:8" ht="15" customHeight="1">
      <c r="A200" s="19"/>
      <c r="B200" s="19"/>
      <c r="C200" s="20" t="s">
        <v>270</v>
      </c>
      <c r="D200" s="19"/>
      <c r="E200" s="9" t="s">
        <v>9</v>
      </c>
      <c r="F200" s="21" t="s">
        <v>5</v>
      </c>
      <c r="G200" s="22" t="s">
        <v>293</v>
      </c>
      <c r="H200" s="20" t="s">
        <v>107</v>
      </c>
    </row>
    <row r="201" spans="1:8" ht="15" customHeight="1">
      <c r="A201" s="19"/>
      <c r="B201" s="19"/>
      <c r="C201" s="19" t="s">
        <v>193</v>
      </c>
      <c r="D201" s="19"/>
      <c r="E201" s="9" t="s">
        <v>9</v>
      </c>
      <c r="F201" s="21" t="s">
        <v>5</v>
      </c>
      <c r="G201" s="22" t="s">
        <v>294</v>
      </c>
      <c r="H201" s="19" t="s">
        <v>63</v>
      </c>
    </row>
    <row r="202" spans="1:8" ht="15" customHeight="1">
      <c r="A202" s="19"/>
      <c r="B202" s="19"/>
      <c r="C202" s="20" t="s">
        <v>198</v>
      </c>
      <c r="D202" s="19"/>
      <c r="E202" s="9" t="s">
        <v>9</v>
      </c>
      <c r="F202" s="21" t="s">
        <v>5</v>
      </c>
      <c r="G202" s="22" t="s">
        <v>294</v>
      </c>
      <c r="H202" s="20" t="s">
        <v>63</v>
      </c>
    </row>
    <row r="203" spans="1:8" ht="15" customHeight="1">
      <c r="A203" s="19"/>
      <c r="B203" s="19"/>
      <c r="C203" s="19" t="s">
        <v>249</v>
      </c>
      <c r="D203" s="19"/>
      <c r="E203" s="9" t="s">
        <v>9</v>
      </c>
      <c r="F203" s="21" t="s">
        <v>5</v>
      </c>
      <c r="G203" s="22" t="s">
        <v>294</v>
      </c>
      <c r="H203" s="19" t="s">
        <v>63</v>
      </c>
    </row>
    <row r="204" spans="1:8" ht="15" customHeight="1">
      <c r="A204" s="19"/>
      <c r="B204" s="19"/>
      <c r="C204" s="19" t="s">
        <v>195</v>
      </c>
      <c r="D204" s="19"/>
      <c r="E204" s="9" t="s">
        <v>9</v>
      </c>
      <c r="F204" s="21" t="s">
        <v>5</v>
      </c>
      <c r="G204" s="9" t="s">
        <v>129</v>
      </c>
      <c r="H204" s="9" t="s">
        <v>130</v>
      </c>
    </row>
    <row r="205" spans="1:8" ht="15" customHeight="1">
      <c r="A205" s="19"/>
      <c r="B205" s="19"/>
      <c r="C205" s="20" t="s">
        <v>244</v>
      </c>
      <c r="D205" s="19"/>
      <c r="E205" s="9" t="s">
        <v>9</v>
      </c>
      <c r="F205" s="21" t="s">
        <v>5</v>
      </c>
      <c r="G205" s="9" t="s">
        <v>104</v>
      </c>
      <c r="H205" s="9" t="s">
        <v>113</v>
      </c>
    </row>
    <row r="206" spans="1:8" ht="15" customHeight="1">
      <c r="A206" s="19"/>
      <c r="B206" s="19"/>
      <c r="C206" s="19" t="s">
        <v>229</v>
      </c>
      <c r="D206" s="19"/>
      <c r="E206" s="9" t="s">
        <v>9</v>
      </c>
      <c r="F206" s="21" t="s">
        <v>5</v>
      </c>
      <c r="G206" s="9" t="s">
        <v>104</v>
      </c>
      <c r="H206" s="19" t="s">
        <v>292</v>
      </c>
    </row>
    <row r="207" spans="1:8" ht="15" customHeight="1">
      <c r="A207" s="19"/>
      <c r="B207" s="19"/>
      <c r="C207" s="20" t="s">
        <v>217</v>
      </c>
      <c r="D207" s="19"/>
      <c r="E207" s="20" t="s">
        <v>33</v>
      </c>
      <c r="F207" s="21" t="s">
        <v>5</v>
      </c>
      <c r="G207" s="9" t="s">
        <v>104</v>
      </c>
      <c r="H207" s="20" t="s">
        <v>291</v>
      </c>
    </row>
    <row r="208" spans="1:8" ht="15" customHeight="1">
      <c r="A208" s="19"/>
      <c r="B208" s="19"/>
      <c r="C208" s="19" t="s">
        <v>185</v>
      </c>
      <c r="D208" s="19"/>
      <c r="E208" s="9" t="s">
        <v>36</v>
      </c>
      <c r="F208" s="21" t="s">
        <v>5</v>
      </c>
      <c r="G208" s="22" t="s">
        <v>116</v>
      </c>
      <c r="H208" s="19" t="s">
        <v>116</v>
      </c>
    </row>
    <row r="209" spans="1:8" ht="15" customHeight="1">
      <c r="A209" s="19"/>
      <c r="B209" s="19"/>
      <c r="C209" s="20" t="s">
        <v>194</v>
      </c>
      <c r="D209" s="19"/>
      <c r="E209" s="20" t="s">
        <v>33</v>
      </c>
      <c r="F209" s="21" t="s">
        <v>5</v>
      </c>
      <c r="G209" s="22" t="s">
        <v>116</v>
      </c>
      <c r="H209" s="20" t="s">
        <v>116</v>
      </c>
    </row>
    <row r="210" spans="1:8" ht="15" customHeight="1">
      <c r="A210" s="19"/>
      <c r="B210" s="19"/>
      <c r="C210" s="19" t="s">
        <v>199</v>
      </c>
      <c r="D210" s="19"/>
      <c r="E210" s="9" t="s">
        <v>9</v>
      </c>
      <c r="F210" s="21" t="s">
        <v>5</v>
      </c>
      <c r="G210" s="22" t="s">
        <v>116</v>
      </c>
      <c r="H210" s="19" t="s">
        <v>116</v>
      </c>
    </row>
    <row r="211" spans="1:8" ht="15" customHeight="1">
      <c r="A211" s="19"/>
      <c r="B211" s="19"/>
      <c r="C211" s="20" t="s">
        <v>200</v>
      </c>
      <c r="D211" s="19"/>
      <c r="E211" s="20" t="s">
        <v>33</v>
      </c>
      <c r="F211" s="21" t="s">
        <v>5</v>
      </c>
      <c r="G211" s="22" t="s">
        <v>116</v>
      </c>
      <c r="H211" s="20" t="s">
        <v>116</v>
      </c>
    </row>
    <row r="212" spans="1:8" ht="15" customHeight="1">
      <c r="A212" s="19"/>
      <c r="B212" s="19"/>
      <c r="C212" s="19" t="s">
        <v>202</v>
      </c>
      <c r="D212" s="19"/>
      <c r="E212" s="19" t="s">
        <v>33</v>
      </c>
      <c r="F212" s="21" t="s">
        <v>5</v>
      </c>
      <c r="G212" s="22" t="s">
        <v>116</v>
      </c>
      <c r="H212" s="19" t="s">
        <v>116</v>
      </c>
    </row>
    <row r="213" spans="1:8" ht="15" customHeight="1">
      <c r="A213" s="19"/>
      <c r="B213" s="19"/>
      <c r="C213" s="20" t="s">
        <v>206</v>
      </c>
      <c r="D213" s="19"/>
      <c r="E213" s="9" t="s">
        <v>9</v>
      </c>
      <c r="F213" s="21" t="s">
        <v>5</v>
      </c>
      <c r="G213" s="22" t="s">
        <v>116</v>
      </c>
      <c r="H213" s="20" t="s">
        <v>116</v>
      </c>
    </row>
    <row r="214" spans="1:8" ht="15" customHeight="1">
      <c r="A214" s="19"/>
      <c r="B214" s="19"/>
      <c r="C214" s="19" t="s">
        <v>208</v>
      </c>
      <c r="D214" s="19"/>
      <c r="E214" s="9" t="s">
        <v>9</v>
      </c>
      <c r="F214" s="21" t="s">
        <v>5</v>
      </c>
      <c r="G214" s="22" t="s">
        <v>116</v>
      </c>
      <c r="H214" s="19" t="s">
        <v>116</v>
      </c>
    </row>
    <row r="215" spans="1:8" ht="15" customHeight="1">
      <c r="A215" s="19"/>
      <c r="B215" s="19"/>
      <c r="C215" s="19" t="s">
        <v>213</v>
      </c>
      <c r="D215" s="19"/>
      <c r="E215" s="19" t="s">
        <v>33</v>
      </c>
      <c r="F215" s="21" t="s">
        <v>5</v>
      </c>
      <c r="G215" s="22" t="s">
        <v>116</v>
      </c>
      <c r="H215" s="19" t="s">
        <v>116</v>
      </c>
    </row>
    <row r="216" spans="1:8" ht="15" customHeight="1">
      <c r="A216" s="19"/>
      <c r="B216" s="19"/>
      <c r="C216" s="19" t="s">
        <v>220</v>
      </c>
      <c r="D216" s="19"/>
      <c r="E216" s="9" t="s">
        <v>9</v>
      </c>
      <c r="F216" s="21" t="s">
        <v>5</v>
      </c>
      <c r="G216" s="22" t="s">
        <v>116</v>
      </c>
      <c r="H216" s="19" t="s">
        <v>116</v>
      </c>
    </row>
    <row r="217" spans="1:8" ht="15" customHeight="1">
      <c r="A217" s="19"/>
      <c r="B217" s="19"/>
      <c r="C217" s="19" t="s">
        <v>222</v>
      </c>
      <c r="D217" s="19"/>
      <c r="E217" s="19" t="s">
        <v>33</v>
      </c>
      <c r="F217" s="21" t="s">
        <v>5</v>
      </c>
      <c r="G217" s="22" t="s">
        <v>116</v>
      </c>
      <c r="H217" s="19" t="s">
        <v>116</v>
      </c>
    </row>
    <row r="218" spans="1:8" ht="15" customHeight="1">
      <c r="A218" s="19"/>
      <c r="B218" s="19"/>
      <c r="C218" s="20" t="s">
        <v>225</v>
      </c>
      <c r="D218" s="19"/>
      <c r="E218" s="9" t="s">
        <v>36</v>
      </c>
      <c r="F218" s="21" t="s">
        <v>5</v>
      </c>
      <c r="G218" s="22" t="s">
        <v>116</v>
      </c>
      <c r="H218" s="20" t="s">
        <v>116</v>
      </c>
    </row>
    <row r="219" spans="1:8" ht="15" customHeight="1">
      <c r="A219" s="19"/>
      <c r="B219" s="19"/>
      <c r="C219" s="19" t="s">
        <v>230</v>
      </c>
      <c r="D219" s="19"/>
      <c r="E219" s="9" t="s">
        <v>9</v>
      </c>
      <c r="F219" s="21" t="s">
        <v>5</v>
      </c>
      <c r="G219" s="22" t="s">
        <v>116</v>
      </c>
      <c r="H219" s="19" t="s">
        <v>116</v>
      </c>
    </row>
    <row r="220" spans="1:8" ht="15" customHeight="1">
      <c r="A220" s="19"/>
      <c r="B220" s="19"/>
      <c r="C220" s="19" t="s">
        <v>252</v>
      </c>
      <c r="D220" s="19"/>
      <c r="E220" s="9" t="s">
        <v>9</v>
      </c>
      <c r="F220" s="21" t="s">
        <v>5</v>
      </c>
      <c r="G220" s="22" t="s">
        <v>116</v>
      </c>
      <c r="H220" s="19" t="s">
        <v>116</v>
      </c>
    </row>
    <row r="221" spans="1:8" ht="15" customHeight="1">
      <c r="A221" s="19"/>
      <c r="B221" s="19"/>
      <c r="C221" s="19" t="s">
        <v>253</v>
      </c>
      <c r="D221" s="19"/>
      <c r="E221" s="9" t="s">
        <v>9</v>
      </c>
      <c r="F221" s="21" t="s">
        <v>5</v>
      </c>
      <c r="G221" s="22" t="s">
        <v>116</v>
      </c>
      <c r="H221" s="19" t="s">
        <v>116</v>
      </c>
    </row>
    <row r="222" spans="1:8" ht="15" customHeight="1">
      <c r="A222" s="19"/>
      <c r="B222" s="19"/>
      <c r="C222" s="20" t="s">
        <v>261</v>
      </c>
      <c r="D222" s="19"/>
      <c r="E222" s="9" t="s">
        <v>36</v>
      </c>
      <c r="F222" s="21" t="s">
        <v>5</v>
      </c>
      <c r="G222" s="22" t="s">
        <v>116</v>
      </c>
      <c r="H222" s="20" t="s">
        <v>116</v>
      </c>
    </row>
    <row r="223" spans="1:8" ht="15" customHeight="1">
      <c r="A223" s="19"/>
      <c r="B223" s="19"/>
      <c r="C223" s="19" t="s">
        <v>265</v>
      </c>
      <c r="D223" s="19"/>
      <c r="E223" s="9" t="s">
        <v>9</v>
      </c>
      <c r="F223" s="21" t="s">
        <v>5</v>
      </c>
      <c r="G223" s="22" t="s">
        <v>116</v>
      </c>
      <c r="H223" s="19" t="s">
        <v>116</v>
      </c>
    </row>
    <row r="224" spans="1:8" ht="15" customHeight="1">
      <c r="A224" s="19"/>
      <c r="B224" s="19"/>
      <c r="C224" s="19" t="s">
        <v>289</v>
      </c>
      <c r="D224" s="19"/>
      <c r="E224" s="9" t="s">
        <v>36</v>
      </c>
      <c r="F224" s="21" t="s">
        <v>5</v>
      </c>
      <c r="G224" s="22" t="s">
        <v>116</v>
      </c>
      <c r="H224" s="19" t="s">
        <v>116</v>
      </c>
    </row>
    <row r="225" spans="1:8" ht="15" customHeight="1">
      <c r="A225" s="19"/>
      <c r="B225" s="19"/>
      <c r="C225" s="20" t="s">
        <v>241</v>
      </c>
      <c r="D225" s="19"/>
      <c r="E225" s="9" t="s">
        <v>9</v>
      </c>
      <c r="F225" s="21" t="s">
        <v>5</v>
      </c>
      <c r="G225" s="19"/>
      <c r="H225" s="20" t="s">
        <v>105</v>
      </c>
    </row>
    <row r="226" spans="1:8" ht="15" customHeight="1">
      <c r="A226" s="19"/>
      <c r="B226" s="19"/>
      <c r="C226" s="20" t="s">
        <v>179</v>
      </c>
      <c r="D226" s="19"/>
      <c r="E226" s="20" t="s">
        <v>33</v>
      </c>
      <c r="F226" s="21" t="s">
        <v>5</v>
      </c>
      <c r="G226" s="9" t="s">
        <v>129</v>
      </c>
      <c r="H226" s="20" t="s">
        <v>135</v>
      </c>
    </row>
    <row r="227" spans="1:8" ht="15" customHeight="1">
      <c r="A227" s="19"/>
      <c r="B227" s="19"/>
      <c r="C227" s="19" t="s">
        <v>196</v>
      </c>
      <c r="D227" s="19"/>
      <c r="E227" s="19" t="s">
        <v>33</v>
      </c>
      <c r="F227" s="21" t="s">
        <v>5</v>
      </c>
      <c r="G227" s="9" t="s">
        <v>129</v>
      </c>
      <c r="H227" s="19" t="s">
        <v>135</v>
      </c>
    </row>
    <row r="228" spans="1:8" ht="15" customHeight="1">
      <c r="A228" s="19"/>
      <c r="B228" s="19"/>
      <c r="C228" s="19" t="s">
        <v>205</v>
      </c>
      <c r="D228" s="19"/>
      <c r="E228" s="9" t="s">
        <v>9</v>
      </c>
      <c r="F228" s="21" t="s">
        <v>5</v>
      </c>
      <c r="G228" s="9" t="s">
        <v>129</v>
      </c>
      <c r="H228" s="19" t="s">
        <v>135</v>
      </c>
    </row>
    <row r="229" spans="1:8" ht="15" customHeight="1">
      <c r="A229" s="19"/>
      <c r="B229" s="19"/>
      <c r="C229" s="19" t="s">
        <v>226</v>
      </c>
      <c r="D229" s="19"/>
      <c r="E229" s="9" t="s">
        <v>36</v>
      </c>
      <c r="F229" s="21" t="s">
        <v>5</v>
      </c>
      <c r="G229" s="9" t="s">
        <v>129</v>
      </c>
      <c r="H229" s="19" t="s">
        <v>135</v>
      </c>
    </row>
    <row r="230" spans="1:8" ht="15" customHeight="1">
      <c r="A230" s="19"/>
      <c r="B230" s="19"/>
      <c r="C230" s="20" t="s">
        <v>246</v>
      </c>
      <c r="D230" s="19"/>
      <c r="E230" s="9" t="s">
        <v>9</v>
      </c>
      <c r="F230" s="21" t="s">
        <v>5</v>
      </c>
      <c r="G230" s="9" t="s">
        <v>129</v>
      </c>
      <c r="H230" s="20" t="s">
        <v>135</v>
      </c>
    </row>
    <row r="231" spans="1:8" ht="15" customHeight="1">
      <c r="A231" s="19"/>
      <c r="B231" s="19"/>
      <c r="C231" s="19" t="s">
        <v>271</v>
      </c>
      <c r="D231" s="19"/>
      <c r="E231" s="9" t="s">
        <v>9</v>
      </c>
      <c r="F231" s="21" t="s">
        <v>5</v>
      </c>
      <c r="G231" s="9" t="s">
        <v>129</v>
      </c>
      <c r="H231" s="19" t="s">
        <v>135</v>
      </c>
    </row>
    <row r="232" spans="1:8" ht="15" customHeight="1">
      <c r="A232" s="19"/>
      <c r="B232" s="19"/>
      <c r="C232" s="19" t="s">
        <v>204</v>
      </c>
      <c r="D232" s="19"/>
      <c r="E232" s="9" t="s">
        <v>9</v>
      </c>
      <c r="F232" s="21" t="s">
        <v>5</v>
      </c>
      <c r="G232" s="22" t="s">
        <v>294</v>
      </c>
      <c r="H232" s="19" t="s">
        <v>61</v>
      </c>
    </row>
    <row r="233" spans="1:8" ht="15" customHeight="1">
      <c r="A233" s="19"/>
      <c r="B233" s="19"/>
      <c r="C233" s="19" t="s">
        <v>209</v>
      </c>
      <c r="D233" s="19"/>
      <c r="E233" s="9" t="s">
        <v>9</v>
      </c>
      <c r="F233" s="21" t="s">
        <v>5</v>
      </c>
      <c r="G233" s="22" t="s">
        <v>294</v>
      </c>
      <c r="H233" s="19" t="s">
        <v>61</v>
      </c>
    </row>
    <row r="234" spans="1:8" ht="15" customHeight="1">
      <c r="A234" s="19"/>
      <c r="B234" s="19"/>
      <c r="C234" s="19" t="s">
        <v>209</v>
      </c>
      <c r="D234" s="19"/>
      <c r="E234" s="9" t="s">
        <v>9</v>
      </c>
      <c r="F234" s="21" t="s">
        <v>5</v>
      </c>
      <c r="G234" s="22" t="s">
        <v>294</v>
      </c>
      <c r="H234" s="19" t="s">
        <v>61</v>
      </c>
    </row>
    <row r="235" spans="1:8" ht="15" customHeight="1">
      <c r="A235" s="19"/>
      <c r="B235" s="19"/>
      <c r="C235" s="19" t="s">
        <v>251</v>
      </c>
      <c r="D235" s="19"/>
      <c r="E235" s="9" t="s">
        <v>9</v>
      </c>
      <c r="F235" s="21" t="s">
        <v>5</v>
      </c>
      <c r="G235" s="22" t="s">
        <v>294</v>
      </c>
      <c r="H235" s="19" t="s">
        <v>61</v>
      </c>
    </row>
    <row r="236" spans="1:8" ht="15" customHeight="1">
      <c r="A236" s="19"/>
      <c r="B236" s="19"/>
      <c r="C236" s="19"/>
      <c r="D236" s="19"/>
      <c r="E236" s="19"/>
      <c r="F236" s="19"/>
      <c r="G236" s="19"/>
      <c r="H236" s="19"/>
    </row>
    <row r="237" spans="1:8" ht="15" customHeight="1">
      <c r="A237" s="19"/>
      <c r="B237" s="19"/>
      <c r="C237" s="19"/>
      <c r="D237" s="19"/>
      <c r="E237" s="19"/>
      <c r="F237" s="19"/>
      <c r="G237" s="19"/>
      <c r="H237" s="19"/>
    </row>
    <row r="238" spans="1:8" ht="15" customHeight="1">
      <c r="A238" s="19"/>
      <c r="B238" s="19"/>
      <c r="C238" s="19"/>
      <c r="D238" s="19"/>
      <c r="E238" s="19"/>
      <c r="F238" s="19"/>
      <c r="G238" s="19"/>
      <c r="H238" s="19"/>
    </row>
    <row r="239" spans="1:8" ht="15" customHeight="1">
      <c r="A239" s="19"/>
      <c r="B239" s="19"/>
      <c r="C239" s="19"/>
      <c r="D239" s="19"/>
      <c r="E239" s="19"/>
      <c r="F239" s="19"/>
      <c r="G239" s="19"/>
      <c r="H239" s="19"/>
    </row>
    <row r="240" spans="1:8" ht="15" customHeight="1">
      <c r="A240" s="19"/>
      <c r="B240" s="19"/>
      <c r="C240" s="19"/>
      <c r="D240" s="19"/>
      <c r="E240" s="19"/>
      <c r="F240" s="19"/>
      <c r="G240" s="19"/>
      <c r="H240" s="19"/>
    </row>
    <row r="241" spans="1:8" ht="15" customHeight="1">
      <c r="A241" s="19"/>
      <c r="B241" s="19"/>
      <c r="C241" s="19"/>
      <c r="D241" s="19"/>
      <c r="E241" s="19"/>
      <c r="F241" s="19"/>
      <c r="G241" s="19"/>
      <c r="H241" s="19"/>
    </row>
    <row r="242" spans="1:8" ht="15" customHeight="1">
      <c r="A242" s="19"/>
      <c r="B242" s="19"/>
      <c r="C242" s="19"/>
      <c r="D242" s="19"/>
      <c r="E242" s="19"/>
      <c r="F242" s="19"/>
      <c r="G242" s="19"/>
      <c r="H242" s="19"/>
    </row>
    <row r="243" spans="1:8" ht="15" customHeight="1">
      <c r="A243" s="19"/>
      <c r="B243" s="19"/>
      <c r="C243" s="19"/>
      <c r="D243" s="19"/>
      <c r="E243" s="19"/>
      <c r="F243" s="19"/>
      <c r="G243" s="19"/>
      <c r="H243" s="19"/>
    </row>
    <row r="244" spans="1:8" ht="15" customHeight="1">
      <c r="A244" s="19"/>
      <c r="B244" s="19"/>
      <c r="C244" s="19"/>
      <c r="D244" s="19"/>
      <c r="E244" s="19"/>
      <c r="F244" s="19"/>
      <c r="G244" s="19"/>
      <c r="H244" s="19"/>
    </row>
    <row r="245" spans="1:8" ht="15" customHeight="1">
      <c r="A245" s="19"/>
      <c r="B245" s="19"/>
      <c r="C245" s="19"/>
      <c r="D245" s="19"/>
      <c r="E245" s="19"/>
      <c r="F245" s="19"/>
      <c r="G245" s="19"/>
      <c r="H245" s="19"/>
    </row>
    <row r="246" spans="1:8" ht="15" customHeight="1">
      <c r="A246" s="19"/>
      <c r="B246" s="19"/>
      <c r="C246" s="19"/>
      <c r="D246" s="19"/>
      <c r="E246" s="19"/>
      <c r="F246" s="19"/>
      <c r="G246" s="19"/>
      <c r="H246" s="19"/>
    </row>
    <row r="247" spans="1:8" ht="15" customHeight="1">
      <c r="A247" s="19"/>
      <c r="B247" s="19"/>
      <c r="C247" s="19"/>
      <c r="D247" s="19"/>
      <c r="E247" s="19"/>
      <c r="F247" s="19"/>
      <c r="G247" s="19"/>
      <c r="H247" s="19"/>
    </row>
    <row r="248" spans="1:8" ht="15" customHeight="1">
      <c r="A248" s="19"/>
      <c r="B248" s="19"/>
      <c r="C248" s="19"/>
      <c r="D248" s="19"/>
      <c r="E248" s="19"/>
      <c r="F248" s="19"/>
      <c r="G248" s="19"/>
      <c r="H248" s="19"/>
    </row>
  </sheetData>
  <autoFilter ref="A1:H235" xr:uid="{00000000-0001-0000-0000-000000000000}"/>
  <dataValidations disablePrompts="1" count="1">
    <dataValidation type="list" allowBlank="1" showErrorMessage="1" sqref="G86" xr:uid="{00C70094-0052-4DEA-A2E8-00D2000400B5}">
      <formula1>#REF!</formula1>
    </dataValidation>
  </dataValidations>
  <hyperlinks>
    <hyperlink ref="C36" r:id="rId1" xr:uid="{00000000-0004-0000-0000-000000000000}"/>
    <hyperlink ref="C41" r:id="rId2" xr:uid="{00000000-0004-0000-0000-000001000000}"/>
    <hyperlink ref="C42" r:id="rId3" xr:uid="{00000000-0004-0000-0000-000002000000}"/>
    <hyperlink ref="C43" r:id="rId4" xr:uid="{00000000-0004-0000-0000-000003000000}"/>
    <hyperlink ref="C48" r:id="rId5" xr:uid="{00000000-0004-0000-0000-000004000000}"/>
    <hyperlink ref="C56" r:id="rId6" xr:uid="{00000000-0004-0000-0000-000005000000}"/>
    <hyperlink ref="C57" r:id="rId7" xr:uid="{00000000-0004-0000-0000-000006000000}"/>
    <hyperlink ref="C60" r:id="rId8" xr:uid="{00000000-0004-0000-0000-000007000000}"/>
    <hyperlink ref="C61" r:id="rId9" xr:uid="{00000000-0004-0000-0000-000008000000}"/>
    <hyperlink ref="C62" r:id="rId10" xr:uid="{00000000-0004-0000-0000-000009000000}"/>
    <hyperlink ref="C63" r:id="rId11" xr:uid="{00000000-0004-0000-0000-00000A000000}"/>
    <hyperlink ref="C64" r:id="rId12" xr:uid="{00000000-0004-0000-0000-00000B000000}"/>
    <hyperlink ref="C65" r:id="rId13" xr:uid="{00000000-0004-0000-0000-00000C000000}"/>
    <hyperlink ref="C66" r:id="rId14" xr:uid="{00000000-0004-0000-0000-00000D000000}"/>
    <hyperlink ref="C67" r:id="rId15" xr:uid="{00000000-0004-0000-0000-00000E000000}"/>
    <hyperlink ref="C68" r:id="rId16" xr:uid="{00000000-0004-0000-0000-00000F000000}"/>
    <hyperlink ref="C74" r:id="rId17" xr:uid="{00000000-0004-0000-0000-000010000000}"/>
    <hyperlink ref="C76" r:id="rId18" xr:uid="{00000000-0004-0000-0000-000011000000}"/>
    <hyperlink ref="C77" r:id="rId19" xr:uid="{00000000-0004-0000-0000-000012000000}"/>
    <hyperlink ref="C79" r:id="rId20" xr:uid="{00000000-0004-0000-0000-000013000000}"/>
    <hyperlink ref="C81" r:id="rId21" xr:uid="{00000000-0004-0000-0000-000014000000}"/>
    <hyperlink ref="C83" r:id="rId22" xr:uid="{00000000-0004-0000-0000-000015000000}"/>
    <hyperlink ref="C86" r:id="rId23" xr:uid="{00000000-0004-0000-0000-000016000000}"/>
    <hyperlink ref="C87" r:id="rId24" xr:uid="{00000000-0004-0000-0000-000017000000}"/>
    <hyperlink ref="C89" r:id="rId25" xr:uid="{00000000-0004-0000-0000-000018000000}"/>
    <hyperlink ref="C90" r:id="rId26" xr:uid="{00000000-0004-0000-0000-000019000000}"/>
    <hyperlink ref="C94" r:id="rId27" xr:uid="{00000000-0004-0000-0000-00001A000000}"/>
    <hyperlink ref="C95" r:id="rId28" xr:uid="{00000000-0004-0000-0000-00001B000000}"/>
    <hyperlink ref="C96" r:id="rId29" xr:uid="{00000000-0004-0000-0000-00001C000000}"/>
    <hyperlink ref="C97" r:id="rId30" xr:uid="{00000000-0004-0000-0000-00001D000000}"/>
    <hyperlink ref="C98" r:id="rId31" xr:uid="{00000000-0004-0000-0000-00001E000000}"/>
    <hyperlink ref="C99" r:id="rId32" xr:uid="{00000000-0004-0000-0000-00001F000000}"/>
    <hyperlink ref="C102" r:id="rId33" xr:uid="{00000000-0004-0000-0000-000020000000}"/>
    <hyperlink ref="C103" r:id="rId34" xr:uid="{00000000-0004-0000-0000-000021000000}"/>
    <hyperlink ref="C105" r:id="rId35" xr:uid="{00000000-0004-0000-0000-000022000000}"/>
    <hyperlink ref="C106" r:id="rId36" xr:uid="{00000000-0004-0000-0000-000023000000}"/>
    <hyperlink ref="C107" r:id="rId37" xr:uid="{00000000-0004-0000-0000-000024000000}"/>
    <hyperlink ref="C108" r:id="rId38" xr:uid="{00000000-0004-0000-0000-000025000000}"/>
    <hyperlink ref="C109" r:id="rId39" xr:uid="{00000000-0004-0000-0000-000026000000}"/>
    <hyperlink ref="C110" r:id="rId40" xr:uid="{00000000-0004-0000-0000-000027000000}"/>
    <hyperlink ref="C114" r:id="rId41" xr:uid="{00000000-0004-0000-0000-000028000000}"/>
  </hyperlinks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Jey</dc:creator>
  <cp:lastModifiedBy>Roman de la Rosa</cp:lastModifiedBy>
  <cp:revision>2</cp:revision>
  <dcterms:created xsi:type="dcterms:W3CDTF">2019-07-31T16:57:34Z</dcterms:created>
  <dcterms:modified xsi:type="dcterms:W3CDTF">2021-09-19T01:01:28Z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0x010100FC0489469556004EAC3C673C908F26FA</vt:lpwstr>
  </property>
  <property fmtid="{D5CDD505-2E9C-101B-9397-08002B2CF9AE}" pid="3" name="Order">
    <vt:r8>1905800</vt:r8>
  </property>
  <property fmtid="{D5CDD505-2E9C-101B-9397-08002B2CF9AE}" pid="4" name="MSIP_Label_f42aa342-8706-4288-bd11-ebb85995028c_Enabled">
    <vt:lpwstr>true</vt:lpwstr>
  </property>
  <property fmtid="{D5CDD505-2E9C-101B-9397-08002B2CF9AE}" pid="5" name="MSIP_Label_f42aa342-8706-4288-bd11-ebb85995028c_SetDate">
    <vt:lpwstr>2020-06-05T22:18:20Z</vt:lpwstr>
  </property>
  <property fmtid="{D5CDD505-2E9C-101B-9397-08002B2CF9AE}" pid="6" name="MSIP_Label_f42aa342-8706-4288-bd11-ebb85995028c_Method">
    <vt:lpwstr>Standard</vt:lpwstr>
  </property>
  <property fmtid="{D5CDD505-2E9C-101B-9397-08002B2CF9AE}" pid="7" name="MSIP_Label_f42aa342-8706-4288-bd11-ebb85995028c_Name">
    <vt:lpwstr>Internal</vt:lpwstr>
  </property>
  <property fmtid="{D5CDD505-2E9C-101B-9397-08002B2CF9AE}" pid="8" name="MSIP_Label_f42aa342-8706-4288-bd11-ebb85995028c_SiteId">
    <vt:lpwstr>72f988bf-86f1-41af-91ab-2d7cd011db47</vt:lpwstr>
  </property>
  <property fmtid="{D5CDD505-2E9C-101B-9397-08002B2CF9AE}" pid="9" name="MSIP_Label_f42aa342-8706-4288-bd11-ebb85995028c_ActionId">
    <vt:lpwstr>099aa758-83e0-4bf8-a418-a048ce790e72</vt:lpwstr>
  </property>
  <property fmtid="{D5CDD505-2E9C-101B-9397-08002B2CF9AE}" pid="10" name="MSIP_Label_f42aa342-8706-4288-bd11-ebb85995028c_ContentBits">
    <vt:lpwstr>0</vt:lpwstr>
  </property>
</Properties>
</file>