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891\Desktop\"/>
    </mc:Choice>
  </mc:AlternateContent>
  <xr:revisionPtr revIDLastSave="0" documentId="13_ncr:1_{CA5042BD-0E43-470E-80BF-D5F165F2D96D}" xr6:coauthVersionLast="47" xr6:coauthVersionMax="47" xr10:uidLastSave="{00000000-0000-0000-0000-000000000000}"/>
  <bookViews>
    <workbookView xWindow="-108" yWindow="-108" windowWidth="23256" windowHeight="12720" xr2:uid="{434A5FD0-9F87-4CB8-A2F2-EBB48595F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L4" i="1"/>
  <c r="C11" i="1"/>
  <c r="D11" i="1"/>
  <c r="E11" i="1"/>
  <c r="B11" i="1"/>
  <c r="C10" i="1"/>
  <c r="D10" i="1"/>
  <c r="E10" i="1"/>
  <c r="B10" i="1"/>
  <c r="M6" i="1"/>
  <c r="K2" i="1"/>
  <c r="C9" i="1"/>
  <c r="D9" i="1"/>
  <c r="E9" i="1"/>
  <c r="B9" i="1"/>
  <c r="C7" i="1"/>
  <c r="D7" i="1"/>
  <c r="E7" i="1"/>
  <c r="B7" i="1"/>
  <c r="M4" i="1" l="1"/>
</calcChain>
</file>

<file path=xl/sharedStrings.xml><?xml version="1.0" encoding="utf-8"?>
<sst xmlns="http://schemas.openxmlformats.org/spreadsheetml/2006/main" count="42" uniqueCount="31">
  <si>
    <t>F1</t>
    <phoneticPr fontId="1" type="noConversion"/>
  </si>
  <si>
    <t>F2</t>
    <phoneticPr fontId="1" type="noConversion"/>
  </si>
  <si>
    <t>F3</t>
    <phoneticPr fontId="1" type="noConversion"/>
  </si>
  <si>
    <t>氢气产量</t>
    <phoneticPr fontId="1" type="noConversion"/>
  </si>
  <si>
    <t>I</t>
    <phoneticPr fontId="1" type="noConversion"/>
  </si>
  <si>
    <t>总成本</t>
    <phoneticPr fontId="1" type="noConversion"/>
  </si>
  <si>
    <t>方案1</t>
    <phoneticPr fontId="1" type="noConversion"/>
  </si>
  <si>
    <t>方案4</t>
    <phoneticPr fontId="1" type="noConversion"/>
  </si>
  <si>
    <t>方案3</t>
    <phoneticPr fontId="1" type="noConversion"/>
  </si>
  <si>
    <t>方案2</t>
    <phoneticPr fontId="1" type="noConversion"/>
  </si>
  <si>
    <t>电耗</t>
    <phoneticPr fontId="1" type="noConversion"/>
  </si>
  <si>
    <t>LP</t>
    <phoneticPr fontId="1" type="noConversion"/>
  </si>
  <si>
    <t>r</t>
    <phoneticPr fontId="1" type="noConversion"/>
  </si>
  <si>
    <t>fsc</t>
    <phoneticPr fontId="1" type="noConversion"/>
  </si>
  <si>
    <t>N</t>
    <phoneticPr fontId="1" type="noConversion"/>
  </si>
  <si>
    <t>Cel</t>
    <phoneticPr fontId="1" type="noConversion"/>
  </si>
  <si>
    <t>Prate</t>
    <phoneticPr fontId="1" type="noConversion"/>
  </si>
  <si>
    <t>Ctan</t>
    <phoneticPr fontId="1" type="noConversion"/>
  </si>
  <si>
    <t>Etan</t>
    <phoneticPr fontId="1" type="noConversion"/>
  </si>
  <si>
    <t>f1</t>
    <phoneticPr fontId="1" type="noConversion"/>
  </si>
  <si>
    <t>Vel</t>
    <phoneticPr fontId="1" type="noConversion"/>
  </si>
  <si>
    <t>Pel</t>
    <phoneticPr fontId="1" type="noConversion"/>
  </si>
  <si>
    <t>Vh</t>
    <phoneticPr fontId="1" type="noConversion"/>
  </si>
  <si>
    <t>Mh2</t>
    <phoneticPr fontId="1" type="noConversion"/>
  </si>
  <si>
    <t>f2</t>
    <phoneticPr fontId="1" type="noConversion"/>
  </si>
  <si>
    <t>Ei</t>
    <phoneticPr fontId="1" type="noConversion"/>
  </si>
  <si>
    <t>ei</t>
    <phoneticPr fontId="1" type="noConversion"/>
  </si>
  <si>
    <t>ch</t>
    <phoneticPr fontId="1" type="noConversion"/>
  </si>
  <si>
    <t>氢气售价（万元/t）</t>
    <phoneticPr fontId="1" type="noConversion"/>
  </si>
  <si>
    <t>单位制氢电耗MW/t</t>
    <phoneticPr fontId="1" type="noConversion"/>
  </si>
  <si>
    <t>F1+F3-I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</si>
</sst>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E1EC-43B2-49A8-917D-81106B353804}">
  <dimension ref="A1:P11"/>
  <sheetViews>
    <sheetView tabSelected="1" workbookViewId="0">
      <selection activeCell="M6" sqref="M6"/>
    </sheetView>
  </sheetViews>
  <sheetFormatPr defaultRowHeight="13.8" x14ac:dyDescent="0.25"/>
  <cols>
    <col min="1" max="1" width="19.5546875" customWidth="1"/>
    <col min="2" max="2" width="20.77734375" customWidth="1"/>
    <col min="3" max="3" width="21" customWidth="1"/>
    <col min="4" max="4" width="15.77734375" customWidth="1"/>
    <col min="5" max="5" width="19" customWidth="1"/>
  </cols>
  <sheetData>
    <row r="1" spans="1:16" x14ac:dyDescent="0.25">
      <c r="B1" t="s">
        <v>6</v>
      </c>
      <c r="C1" t="s">
        <v>9</v>
      </c>
      <c r="D1" t="s">
        <v>8</v>
      </c>
      <c r="E1" t="s">
        <v>7</v>
      </c>
      <c r="H1" t="s">
        <v>12</v>
      </c>
      <c r="I1" t="s">
        <v>11</v>
      </c>
      <c r="J1" t="s">
        <v>14</v>
      </c>
      <c r="K1" t="s">
        <v>13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 x14ac:dyDescent="0.25">
      <c r="A2" t="s">
        <v>0</v>
      </c>
      <c r="B2">
        <v>71.02</v>
      </c>
      <c r="C2">
        <v>76.98</v>
      </c>
      <c r="D2">
        <v>73.59</v>
      </c>
      <c r="E2">
        <v>74.67</v>
      </c>
      <c r="H2">
        <v>0.06</v>
      </c>
      <c r="I2">
        <v>10</v>
      </c>
      <c r="J2">
        <v>5</v>
      </c>
      <c r="K2">
        <f>(H2*(1+H2)^I2)/((1+H2)^I2-1)/J2</f>
        <v>2.7173591644076744E-2</v>
      </c>
      <c r="L2">
        <v>7200</v>
      </c>
      <c r="M2">
        <v>100</v>
      </c>
      <c r="N2">
        <v>1500</v>
      </c>
      <c r="O2">
        <v>100</v>
      </c>
      <c r="P2">
        <f>(L2*M2+N2*O2)*K2/1000</f>
        <v>23.641024730346764</v>
      </c>
    </row>
    <row r="3" spans="1:16" x14ac:dyDescent="0.25">
      <c r="A3" t="s">
        <v>1</v>
      </c>
      <c r="B3">
        <v>730.7</v>
      </c>
      <c r="C3">
        <v>730.7</v>
      </c>
      <c r="D3">
        <v>730.7</v>
      </c>
      <c r="E3">
        <v>730.7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0</v>
      </c>
    </row>
    <row r="4" spans="1:16" x14ac:dyDescent="0.25">
      <c r="A4" t="s">
        <v>2</v>
      </c>
      <c r="B4">
        <v>0</v>
      </c>
      <c r="C4">
        <v>106.54</v>
      </c>
      <c r="D4">
        <v>13.73</v>
      </c>
      <c r="E4">
        <v>35.11</v>
      </c>
      <c r="H4">
        <v>750</v>
      </c>
      <c r="I4">
        <v>100</v>
      </c>
      <c r="J4">
        <v>150</v>
      </c>
      <c r="K4">
        <v>37.76</v>
      </c>
      <c r="L4">
        <f>(H4*I4+J4*K4/100)*K2/100</f>
        <v>20.395584855364763</v>
      </c>
      <c r="M4">
        <f>L4+P2</f>
        <v>44.036609585711531</v>
      </c>
    </row>
    <row r="5" spans="1:16" x14ac:dyDescent="0.25">
      <c r="A5" t="s">
        <v>3</v>
      </c>
      <c r="B5">
        <v>11.25</v>
      </c>
      <c r="C5">
        <v>37.76</v>
      </c>
      <c r="D5">
        <v>17.3</v>
      </c>
      <c r="E5">
        <v>23.48</v>
      </c>
      <c r="H5" t="s">
        <v>1</v>
      </c>
      <c r="I5" t="s">
        <v>25</v>
      </c>
      <c r="J5" t="s">
        <v>26</v>
      </c>
      <c r="K5" t="s">
        <v>2</v>
      </c>
      <c r="L5" t="s">
        <v>27</v>
      </c>
      <c r="M5" t="s">
        <v>4</v>
      </c>
    </row>
    <row r="6" spans="1:16" x14ac:dyDescent="0.25">
      <c r="A6" t="s">
        <v>4</v>
      </c>
      <c r="B6">
        <v>44.86</v>
      </c>
      <c r="C6">
        <v>150.55000000000001</v>
      </c>
      <c r="D6">
        <v>68.989999999999995</v>
      </c>
      <c r="E6">
        <v>93.65</v>
      </c>
      <c r="H6">
        <v>730.7</v>
      </c>
      <c r="L6">
        <v>39.869999999999997</v>
      </c>
      <c r="M6">
        <f>L6*K4/10</f>
        <v>150.54911999999999</v>
      </c>
    </row>
    <row r="7" spans="1:16" x14ac:dyDescent="0.25">
      <c r="A7" t="s">
        <v>5</v>
      </c>
      <c r="B7">
        <f>B2+B3+B4-B6</f>
        <v>756.86</v>
      </c>
      <c r="C7">
        <f t="shared" ref="C7:E7" si="0">C2+C3+C4-C6</f>
        <v>763.67000000000007</v>
      </c>
      <c r="D7">
        <f t="shared" si="0"/>
        <v>749.03000000000009</v>
      </c>
      <c r="E7">
        <f t="shared" si="0"/>
        <v>746.83</v>
      </c>
    </row>
    <row r="8" spans="1:16" x14ac:dyDescent="0.25">
      <c r="A8" t="s">
        <v>29</v>
      </c>
      <c r="B8">
        <v>62.87</v>
      </c>
      <c r="C8">
        <v>63.77</v>
      </c>
      <c r="D8">
        <v>63.77</v>
      </c>
      <c r="E8">
        <v>60.71</v>
      </c>
      <c r="I8" t="s">
        <v>16</v>
      </c>
      <c r="J8" t="s">
        <v>18</v>
      </c>
      <c r="K8" t="s">
        <v>21</v>
      </c>
      <c r="L8" t="s">
        <v>23</v>
      </c>
      <c r="M8" t="s">
        <v>25</v>
      </c>
      <c r="N8" t="s">
        <v>26</v>
      </c>
    </row>
    <row r="9" spans="1:16" x14ac:dyDescent="0.25">
      <c r="A9" t="s">
        <v>10</v>
      </c>
      <c r="B9">
        <f>B8*B5</f>
        <v>707.28750000000002</v>
      </c>
      <c r="C9">
        <f t="shared" ref="C9:E9" si="1">C8*C5</f>
        <v>2407.9551999999999</v>
      </c>
      <c r="D9">
        <f t="shared" si="1"/>
        <v>1103.221</v>
      </c>
      <c r="E9">
        <f t="shared" si="1"/>
        <v>1425.4708000000001</v>
      </c>
      <c r="H9" t="s">
        <v>6</v>
      </c>
    </row>
    <row r="10" spans="1:16" x14ac:dyDescent="0.25">
      <c r="A10" t="s">
        <v>28</v>
      </c>
      <c r="B10">
        <f>B6/B5</f>
        <v>3.9875555555555553</v>
      </c>
      <c r="C10">
        <f t="shared" ref="C10:E10" si="2">C6/C5</f>
        <v>3.9870233050847461</v>
      </c>
      <c r="D10">
        <f t="shared" si="2"/>
        <v>3.9878612716763002</v>
      </c>
      <c r="E10">
        <f t="shared" si="2"/>
        <v>3.9885008517887566</v>
      </c>
    </row>
    <row r="11" spans="1:16" x14ac:dyDescent="0.25">
      <c r="A11" t="s">
        <v>30</v>
      </c>
      <c r="B11">
        <f>B7-B3</f>
        <v>26.159999999999968</v>
      </c>
      <c r="C11">
        <f t="shared" ref="C11:E11" si="3">C7-C3</f>
        <v>32.970000000000027</v>
      </c>
      <c r="D11">
        <f t="shared" si="3"/>
        <v>18.330000000000041</v>
      </c>
      <c r="E11">
        <f t="shared" si="3"/>
        <v>16.129999999999995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peiheng xie</dc:creator>
  <cp:lastModifiedBy>peiheng xie</cp:lastModifiedBy>
  <dcterms:created xsi:type="dcterms:W3CDTF">2023-10-24T15:13:20Z</dcterms:created>
  <dcterms:modified xsi:type="dcterms:W3CDTF">2023-10-26T08:42:05Z</dcterms:modified>
</cp:coreProperties>
</file>