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Workspaces\s\shortmod\Develop\labo 927\HFM\SMC\Magnets Construction\SMC_11T-#4   ( Pit )\1_Coils_Fabrication\2_Winding\Coil 202\"/>
    </mc:Choice>
  </mc:AlternateContent>
  <bookViews>
    <workbookView xWindow="0" yWindow="0" windowWidth="15300" windowHeight="8940"/>
  </bookViews>
  <sheets>
    <sheet name="Upper Layer" sheetId="17" r:id="rId1"/>
    <sheet name="Comments" sheetId="4" r:id="rId2"/>
  </sheets>
  <calcPr calcId="152511"/>
</workbook>
</file>

<file path=xl/calcChain.xml><?xml version="1.0" encoding="utf-8"?>
<calcChain xmlns="http://schemas.openxmlformats.org/spreadsheetml/2006/main">
  <c r="I52" i="17" l="1"/>
  <c r="P15"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R15" i="17" l="1"/>
  <c r="G17" i="17"/>
  <c r="I17" i="17" s="1"/>
  <c r="G16" i="17"/>
  <c r="I16" i="17" s="1"/>
  <c r="R51" i="17"/>
  <c r="Q51" i="17"/>
  <c r="P16" i="17"/>
  <c r="R16" i="17" s="1"/>
  <c r="H15" i="17"/>
  <c r="G15" i="17"/>
  <c r="G18" i="17" l="1"/>
  <c r="I18" i="17" s="1"/>
  <c r="P17" i="17"/>
  <c r="R17" i="17" s="1"/>
  <c r="G59" i="17"/>
  <c r="H59" i="17" s="1"/>
  <c r="E59" i="17"/>
  <c r="P18" i="17" l="1"/>
  <c r="R18" i="17" s="1"/>
  <c r="G19" i="17" l="1"/>
  <c r="I19" i="17" s="1"/>
  <c r="P19" i="17"/>
  <c r="R19" i="17" s="1"/>
  <c r="I15" i="17"/>
  <c r="G21" i="17" l="1"/>
  <c r="I21" i="17" s="1"/>
  <c r="G20" i="17"/>
  <c r="I20" i="17" s="1"/>
  <c r="P21" i="17"/>
  <c r="R21" i="17" s="1"/>
  <c r="P20" i="17"/>
  <c r="R20" i="17" s="1"/>
  <c r="G22" i="17" l="1"/>
  <c r="I22" i="17" s="1"/>
  <c r="P22" i="17"/>
  <c r="R22" i="17" s="1"/>
  <c r="G23" i="17" l="1"/>
  <c r="I23" i="17" s="1"/>
  <c r="P23" i="17"/>
  <c r="R23" i="17" s="1"/>
  <c r="P24" i="17" l="1"/>
  <c r="R24" i="17" s="1"/>
  <c r="G25" i="17" l="1"/>
  <c r="I25" i="17" s="1"/>
  <c r="G24" i="17"/>
  <c r="I24" i="17" s="1"/>
  <c r="P25" i="17"/>
  <c r="R25" i="17" s="1"/>
  <c r="G26" i="17" l="1"/>
  <c r="I26" i="17" s="1"/>
  <c r="P26" i="17"/>
  <c r="R26" i="17" s="1"/>
  <c r="G27" i="17" l="1"/>
  <c r="I27" i="17" s="1"/>
  <c r="P27" i="17"/>
  <c r="R27" i="17" s="1"/>
  <c r="G28" i="17" l="1"/>
  <c r="I28" i="17" s="1"/>
  <c r="P28" i="17"/>
  <c r="R28" i="17" s="1"/>
  <c r="G29" i="17" l="1"/>
  <c r="I29" i="17" s="1"/>
  <c r="G30" i="17" l="1"/>
  <c r="I30" i="17" s="1"/>
  <c r="P29" i="17"/>
  <c r="R29" i="17" s="1"/>
  <c r="G31" i="17" l="1"/>
  <c r="I31" i="17" s="1"/>
  <c r="P31" i="17"/>
  <c r="R31" i="17" s="1"/>
  <c r="P30" i="17"/>
  <c r="R30" i="17" s="1"/>
  <c r="G32" i="17" l="1"/>
  <c r="I32" i="17" s="1"/>
  <c r="G33" i="17" l="1"/>
  <c r="I33" i="17" s="1"/>
  <c r="P33" i="17"/>
  <c r="R33" i="17" s="1"/>
  <c r="P32" i="17"/>
  <c r="R32" i="17" s="1"/>
  <c r="G34" i="17" l="1"/>
  <c r="I34" i="17" s="1"/>
  <c r="P34" i="17"/>
  <c r="R34" i="17" s="1"/>
  <c r="G35" i="17" l="1"/>
  <c r="I35" i="17" s="1"/>
  <c r="P35" i="17"/>
  <c r="R35" i="17" s="1"/>
  <c r="G36" i="17" l="1"/>
  <c r="I36" i="17" s="1"/>
  <c r="P36" i="17"/>
  <c r="R36" i="17" s="1"/>
  <c r="G37" i="17" l="1"/>
  <c r="I37" i="17" s="1"/>
  <c r="P37" i="17"/>
  <c r="R37" i="17" s="1"/>
  <c r="G38" i="17" l="1"/>
  <c r="I38" i="17" s="1"/>
  <c r="P38" i="17"/>
  <c r="R38" i="17" s="1"/>
  <c r="G39" i="17" l="1"/>
  <c r="I39" i="17" s="1"/>
  <c r="P39" i="17"/>
  <c r="R39" i="17" s="1"/>
  <c r="G40" i="17" l="1"/>
  <c r="I40" i="17" s="1"/>
  <c r="G41" i="17" l="1"/>
  <c r="I41" i="17" s="1"/>
  <c r="P41" i="17"/>
  <c r="R41" i="17" s="1"/>
  <c r="P40" i="17"/>
  <c r="R40" i="17" s="1"/>
  <c r="G42" i="17" l="1"/>
  <c r="I42" i="17" s="1"/>
  <c r="P42" i="17"/>
  <c r="R42" i="17" s="1"/>
  <c r="G43" i="17" l="1"/>
  <c r="I43" i="17" s="1"/>
  <c r="P43" i="17"/>
  <c r="R43" i="17" s="1"/>
  <c r="G44" i="17" l="1"/>
  <c r="I44" i="17" s="1"/>
  <c r="P44" i="17"/>
  <c r="R44" i="17" s="1"/>
  <c r="G45" i="17" l="1"/>
  <c r="I45" i="17" s="1"/>
  <c r="P45" i="17"/>
  <c r="R45" i="17" s="1"/>
  <c r="G46" i="17" l="1"/>
  <c r="I46" i="17" s="1"/>
  <c r="P46" i="17"/>
  <c r="R46" i="17" s="1"/>
  <c r="G47" i="17" l="1"/>
  <c r="I47" i="17" s="1"/>
  <c r="P47" i="17"/>
  <c r="R47" i="17" s="1"/>
  <c r="G48" i="17" l="1"/>
  <c r="I48" i="17" s="1"/>
  <c r="P48" i="17"/>
  <c r="R48" i="17" s="1"/>
  <c r="G49" i="17" l="1"/>
  <c r="I49" i="17" s="1"/>
  <c r="P49" i="17"/>
  <c r="R49" i="17" s="1"/>
  <c r="G50" i="17" l="1"/>
  <c r="I50" i="17" s="1"/>
  <c r="P50" i="17"/>
  <c r="R50" i="17" s="1"/>
  <c r="R52" i="17" s="1"/>
  <c r="G52" i="17" l="1"/>
  <c r="G51" i="17" l="1"/>
  <c r="I51" i="17" s="1"/>
  <c r="I53" i="17" s="1"/>
</calcChain>
</file>

<file path=xl/sharedStrings.xml><?xml version="1.0" encoding="utf-8"?>
<sst xmlns="http://schemas.openxmlformats.org/spreadsheetml/2006/main" count="200" uniqueCount="106">
  <si>
    <t>mm</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</si>
  <si>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</si>
  <si>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</si>
  <si>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</si>
  <si>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</si>
  <si>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</si>
  <si>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</si>
  <si>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</si>
  <si>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</si>
  <si>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</si>
  <si>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</si>
  <si>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</si>
  <si>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</si>
  <si>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</si>
  <si>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</si>
  <si>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</si>
  <si>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</si>
  <si>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</si>
  <si>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</si>
  <si>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</si>
  <si>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</si>
  <si>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</si>
  <si>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</si>
  <si>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</si>
  <si>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</si>
  <si>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</si>
  <si>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</si>
  <si>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</si>
  <si>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</si>
  <si>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</si>
  <si>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</si>
  <si>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</si>
  <si>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</si>
  <si>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COTE CONNEXIONS</t>
  </si>
  <si>
    <t>Cable ID:</t>
  </si>
  <si>
    <t xml:space="preserve">(1) estimé au départ en fonction de la position des keys pour un mandrin de </t>
  </si>
  <si>
    <t>Coil number:</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</si>
  <si>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</si>
  <si>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</si>
  <si>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</si>
  <si>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</si>
  <si>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</si>
  <si>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</si>
  <si>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</si>
  <si>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</si>
  <si>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</si>
  <si>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</si>
  <si>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</si>
  <si>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</si>
  <si>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</si>
  <si>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</si>
  <si>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</si>
  <si>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</si>
  <si>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</si>
  <si>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</si>
  <si>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</si>
  <si>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</si>
  <si>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</si>
  <si>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</si>
  <si>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</si>
  <si>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</si>
  <si>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</si>
  <si>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</si>
  <si>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</si>
  <si>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</si>
  <si>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</si>
  <si>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</si>
  <si>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</si>
  <si>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 xml:space="preserve">COUCHE EXTERNE - COTE OPPOSE AUX CONNEXIONS </t>
  </si>
  <si>
    <t>COUCHE EXTERNE - COTE CONNEXIONS</t>
  </si>
  <si>
    <t>TURN 27</t>
  </si>
  <si>
    <t>TURN 28</t>
  </si>
  <si>
    <t>TURN 29</t>
  </si>
  <si>
    <t>TURN 30</t>
  </si>
  <si>
    <t>TURN 31</t>
  </si>
  <si>
    <t>TURN 32</t>
  </si>
  <si>
    <t>TURN 33</t>
  </si>
  <si>
    <t>TURN 34</t>
  </si>
  <si>
    <t>TURN 35</t>
  </si>
  <si>
    <t>SMC11T-4 coil 202</t>
  </si>
  <si>
    <t>L 231.9 mm</t>
  </si>
  <si>
    <t>l 78.9 mm</t>
  </si>
  <si>
    <t>H 30.7 mm</t>
  </si>
  <si>
    <t>PB</t>
  </si>
  <si>
    <t>H12EC0173A          Nb3Sn PIT</t>
  </si>
  <si>
    <t>15 Kg</t>
  </si>
  <si>
    <t>Mise en place des V TAPS N`14 et N` 13 avant de mettre la bobine outer sur le frein.</t>
  </si>
  <si>
    <t>V TAP N~4</t>
  </si>
  <si>
    <t>V TAP N` 3</t>
  </si>
  <si>
    <t>VTAPS N`2et1</t>
  </si>
  <si>
    <t>Mise en place du V TAP N` 3 a 366.5  pour 369 mm theorique deplacement lors du bobinage dernier tour.</t>
  </si>
  <si>
    <t>Controle contact electrique des 14 V TAPS OK.</t>
  </si>
  <si>
    <t>Pas de court circuit a la fin du bobinage.</t>
  </si>
  <si>
    <t>Reste 5 metres de cable a la fin de la couche.</t>
  </si>
  <si>
    <t xml:space="preserve">Longeur de la bobine 431.46 mm. </t>
  </si>
  <si>
    <t>V TAP N`5</t>
  </si>
  <si>
    <t>V TAP N`6</t>
  </si>
  <si>
    <t>Relever emplacement des VTAPS et de la distance entre eux suivant plan dans classeur</t>
  </si>
  <si>
    <t>Fermeture du moule de reaction le 3/03/2015 PB et MY retournement de la bobine pour mettre la plaque de reaction de dessous et relever les positions des VTAPS de la couche Inner.</t>
  </si>
  <si>
    <t>Isolation des espaceurs de tete avec la fibre S2 33 636 epaisseur 0.12 rouleau de 45 mm</t>
  </si>
  <si>
    <t>Pas de court circuit a la fin de la fermeture du moule.</t>
  </si>
  <si>
    <t>Mise en place espaceurs apres le tour 8 cote CC et COC avec fibre S2 33 636 epaisseur 0.15 rouleau de 20 mm. Bon raccordemen avec le cable.</t>
  </si>
  <si>
    <t>Mise en place du spot heater avant la fermeture du moule, le deuxieme sera mis a l'instrumentation.</t>
  </si>
  <si>
    <t>Le splice sera realise avec le core.</t>
  </si>
  <si>
    <t>Mise en place espaceurs apres le tour 4 cote CC et COC avec fibre S2 33 636 epaisseur 0.15 rouleau de 20 mm. Bon raccordement avec le cable</t>
  </si>
  <si>
    <t>Mise en place du V TAP N`4 cote theorique 151 mm, avant de faire le demi tour avec un cable de 245 mm pour gabarit dans le virage plus rajout de cote entre ce cable et le repere fait au prealable sur le tour precedent a 186 de CC.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</si>
</sst>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font>
      <sz val="11"/>
      <color theme="1"/>
      <name val="Calibri"/>
      <family val="2"/>
      <scheme val="minor"/>
    </font>
    <font>
      <b/>
      <sz val="11"/>
      <color theme="1"/>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s>
  <cellStyleXfs count="3">
    <xf numFmtId="0" fontId="0" fillId="0" borderId="0"/>
    <xf numFmtId="0" fontId="5" fillId="4" borderId="0" applyNumberFormat="0" applyBorder="0" applyAlignment="0" applyProtection="0"/>
    <xf numFmtId="0" fontId="6" fillId="5" borderId="0" applyNumberFormat="0" applyBorder="0" applyAlignment="0" applyProtection="0"/>
  </cellStyleXfs>
  <cellXfs count="128">
    <xf numFmtId="0" fontId="0" fillId="0" borderId="0" xfId="0"/>
    <xf numFmtId="0" fontId="0" fillId="0" borderId="0" xfId="0"/>
    <xf numFmtId="0" fontId="0" fillId="0" borderId="2" xfId="0" applyBorder="1"/>
    <xf numFmtId="0" fontId="0" fillId="0" borderId="3" xfId="0" applyBorder="1"/>
    <xf numFmtId="0" fontId="0" fillId="0" borderId="7" xfId="0" applyBorder="1"/>
    <xf numFmtId="0" fontId="0" fillId="0" borderId="8" xfId="0" applyBorder="1"/>
    <xf numFmtId="0" fontId="1" fillId="2" borderId="0" xfId="0" applyFont="1" applyFill="1" applyBorder="1"/>
    <xf numFmtId="0" fontId="0" fillId="2" borderId="0" xfId="0" applyFill="1" applyBorder="1"/>
    <xf numFmtId="0" fontId="3"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vertical="center"/>
    </xf>
    <xf numFmtId="0" fontId="7" fillId="0" borderId="0" xfId="0" applyFont="1" applyFill="1"/>
    <xf numFmtId="0" fontId="0" fillId="0" borderId="0" xfId="0" applyFill="1" applyAlignment="1">
      <alignment horizontal="center" vertical="center"/>
    </xf>
    <xf numFmtId="0" fontId="9" fillId="0" borderId="0" xfId="2" applyFont="1" applyFill="1" applyBorder="1"/>
    <xf numFmtId="0" fontId="8" fillId="0" borderId="0" xfId="1" applyFont="1" applyFill="1" applyBorder="1" applyAlignment="1">
      <alignment vertical="center"/>
    </xf>
    <xf numFmtId="0" fontId="0" fillId="0" borderId="0" xfId="0" applyAlignment="1">
      <alignment vertical="center"/>
    </xf>
    <xf numFmtId="0" fontId="11" fillId="0" borderId="4" xfId="1" applyFont="1" applyFill="1" applyBorder="1" applyAlignment="1">
      <alignment horizontal="right"/>
    </xf>
    <xf numFmtId="0" fontId="11" fillId="0" borderId="0" xfId="1" applyFont="1" applyFill="1" applyBorder="1"/>
    <xf numFmtId="0" fontId="11" fillId="0" borderId="4" xfId="1" applyFont="1" applyFill="1" applyBorder="1"/>
    <xf numFmtId="0" fontId="7" fillId="0" borderId="0" xfId="0" applyFont="1" applyFill="1" applyBorder="1"/>
    <xf numFmtId="0" fontId="7" fillId="0" borderId="12" xfId="0" applyFont="1" applyFill="1" applyBorder="1"/>
    <xf numFmtId="0" fontId="12" fillId="0" borderId="4" xfId="0" applyFont="1" applyFill="1" applyBorder="1" applyAlignment="1">
      <alignment horizontal="center"/>
    </xf>
    <xf numFmtId="0" fontId="12" fillId="0" borderId="0" xfId="0" applyFont="1" applyFill="1" applyBorder="1" applyAlignment="1">
      <alignment horizontal="center"/>
    </xf>
    <xf numFmtId="0" fontId="16" fillId="6" borderId="13" xfId="0" applyFont="1" applyFill="1" applyBorder="1" applyAlignment="1">
      <alignment horizontal="center" vertical="center"/>
    </xf>
    <xf numFmtId="0" fontId="16" fillId="6" borderId="17" xfId="0" applyFont="1" applyFill="1" applyBorder="1" applyAlignment="1">
      <alignment horizontal="center" vertical="center"/>
    </xf>
    <xf numFmtId="0" fontId="13" fillId="0" borderId="18" xfId="1" applyFont="1" applyFill="1" applyBorder="1"/>
    <xf numFmtId="0" fontId="9" fillId="7" borderId="9" xfId="2" applyFont="1" applyFill="1" applyBorder="1" applyAlignment="1">
      <alignment horizontal="center"/>
    </xf>
    <xf numFmtId="0" fontId="9" fillId="7" borderId="11" xfId="2" applyFont="1" applyFill="1" applyBorder="1" applyAlignment="1">
      <alignment horizontal="center"/>
    </xf>
    <xf numFmtId="0" fontId="12" fillId="0" borderId="6" xfId="0" applyFont="1" applyFill="1" applyBorder="1"/>
    <xf numFmtId="0" fontId="17" fillId="0" borderId="8" xfId="0" applyFont="1" applyFill="1" applyBorder="1" applyAlignment="1">
      <alignment horizontal="center"/>
    </xf>
    <xf numFmtId="0" fontId="18" fillId="0" borderId="0" xfId="1" applyFont="1" applyFill="1" applyBorder="1"/>
    <xf numFmtId="0" fontId="11" fillId="0" borderId="1" xfId="1" applyFont="1" applyFill="1" applyBorder="1"/>
    <xf numFmtId="0" fontId="19" fillId="0" borderId="2" xfId="1" applyFont="1" applyFill="1" applyBorder="1" applyAlignment="1">
      <alignment horizontal="center"/>
    </xf>
    <xf numFmtId="0" fontId="7" fillId="0" borderId="2" xfId="0" applyFont="1" applyFill="1" applyBorder="1" applyAlignment="1">
      <alignment horizontal="center"/>
    </xf>
    <xf numFmtId="0" fontId="20" fillId="0" borderId="15" xfId="2" applyFont="1" applyFill="1" applyBorder="1" applyAlignment="1">
      <alignment horizontal="center"/>
    </xf>
    <xf numFmtId="0" fontId="20" fillId="0" borderId="3" xfId="2" applyFont="1" applyFill="1" applyBorder="1" applyAlignment="1">
      <alignment horizontal="center"/>
    </xf>
    <xf numFmtId="0" fontId="11" fillId="0" borderId="6" xfId="1" applyFont="1" applyFill="1" applyBorder="1"/>
    <xf numFmtId="0" fontId="19" fillId="0" borderId="7" xfId="1" applyFont="1" applyFill="1" applyBorder="1" applyAlignment="1">
      <alignment horizontal="center"/>
    </xf>
    <xf numFmtId="164" fontId="11" fillId="0" borderId="7" xfId="1" applyNumberFormat="1" applyFont="1" applyFill="1" applyBorder="1" applyAlignment="1">
      <alignment horizontal="center"/>
    </xf>
    <xf numFmtId="164" fontId="7" fillId="0" borderId="7" xfId="0" applyNumberFormat="1" applyFont="1" applyFill="1" applyBorder="1" applyAlignment="1">
      <alignment horizontal="center"/>
    </xf>
    <xf numFmtId="164" fontId="20" fillId="0" borderId="18" xfId="2" applyNumberFormat="1" applyFont="1" applyFill="1" applyBorder="1" applyAlignment="1">
      <alignment horizontal="center"/>
    </xf>
    <xf numFmtId="164" fontId="20" fillId="0" borderId="8" xfId="2" applyNumberFormat="1" applyFont="1" applyFill="1" applyBorder="1" applyAlignment="1">
      <alignment horizontal="center"/>
    </xf>
    <xf numFmtId="0" fontId="21" fillId="0" borderId="0" xfId="0" applyFont="1" applyFill="1"/>
    <xf numFmtId="0" fontId="22" fillId="0" borderId="0" xfId="1" applyFont="1" applyFill="1" applyBorder="1"/>
    <xf numFmtId="0" fontId="23" fillId="6" borderId="20" xfId="0" applyFont="1" applyFill="1" applyBorder="1" applyAlignment="1">
      <alignment horizontal="left" vertical="center"/>
    </xf>
    <xf numFmtId="0" fontId="16" fillId="6" borderId="21" xfId="0" applyFont="1" applyFill="1" applyBorder="1" applyAlignment="1">
      <alignment horizontal="left" vertical="center"/>
    </xf>
    <xf numFmtId="0" fontId="16" fillId="6" borderId="22" xfId="0" applyFont="1" applyFill="1" applyBorder="1" applyAlignment="1">
      <alignment horizontal="left" vertical="center"/>
    </xf>
    <xf numFmtId="0" fontId="16" fillId="6" borderId="23" xfId="0" applyFont="1" applyFill="1" applyBorder="1" applyAlignment="1">
      <alignment horizontal="left" vertical="center"/>
    </xf>
    <xf numFmtId="0" fontId="16" fillId="6" borderId="0" xfId="0" applyFont="1" applyFill="1" applyBorder="1" applyAlignment="1">
      <alignment horizontal="left" vertical="center"/>
    </xf>
    <xf numFmtId="0" fontId="16" fillId="6" borderId="24" xfId="0" applyFont="1" applyFill="1" applyBorder="1" applyAlignment="1">
      <alignment horizontal="left" vertical="center"/>
    </xf>
    <xf numFmtId="0" fontId="5" fillId="0" borderId="0" xfId="1" applyFill="1" applyBorder="1"/>
    <xf numFmtId="0" fontId="16" fillId="6" borderId="25" xfId="0" applyFont="1" applyFill="1" applyBorder="1" applyAlignment="1">
      <alignment horizontal="left" vertical="center"/>
    </xf>
    <xf numFmtId="0" fontId="11" fillId="0" borderId="0" xfId="1" applyFont="1" applyFill="1" applyBorder="1" applyAlignment="1">
      <alignment horizontal="right"/>
    </xf>
    <xf numFmtId="0" fontId="12" fillId="0" borderId="6" xfId="0" applyFont="1" applyFill="1" applyBorder="1" applyAlignment="1">
      <alignment horizontal="center"/>
    </xf>
    <xf numFmtId="0" fontId="12" fillId="0" borderId="7" xfId="0" applyFont="1" applyFill="1" applyBorder="1" applyAlignment="1">
      <alignment horizontal="center"/>
    </xf>
    <xf numFmtId="0" fontId="16" fillId="0" borderId="26" xfId="1" applyFont="1" applyFill="1" applyBorder="1" applyAlignment="1">
      <alignment horizontal="left"/>
    </xf>
    <xf numFmtId="0" fontId="16" fillId="0" borderId="17" xfId="1" applyFont="1" applyFill="1" applyBorder="1" applyAlignment="1">
      <alignment horizontal="left"/>
    </xf>
    <xf numFmtId="0" fontId="16" fillId="0" borderId="17" xfId="1" applyFont="1" applyFill="1" applyBorder="1"/>
    <xf numFmtId="0" fontId="15" fillId="3" borderId="17" xfId="1" applyFont="1" applyFill="1" applyBorder="1" applyAlignment="1">
      <alignment horizontal="left"/>
    </xf>
    <xf numFmtId="0" fontId="15" fillId="3" borderId="19" xfId="1" applyFont="1" applyFill="1" applyBorder="1" applyAlignment="1">
      <alignment horizontal="left"/>
    </xf>
    <xf numFmtId="0" fontId="15" fillId="3" borderId="11" xfId="1" applyFont="1" applyFill="1" applyBorder="1" applyAlignment="1">
      <alignment horizontal="left"/>
    </xf>
    <xf numFmtId="0" fontId="9" fillId="7" borderId="6" xfId="2" applyFont="1" applyFill="1" applyBorder="1" applyAlignment="1">
      <alignment horizontal="center"/>
    </xf>
    <xf numFmtId="0" fontId="12" fillId="3" borderId="4" xfId="0" applyFont="1" applyFill="1" applyBorder="1" applyAlignment="1">
      <alignment horizontal="center"/>
    </xf>
    <xf numFmtId="0" fontId="12" fillId="3" borderId="0" xfId="0" applyFont="1" applyFill="1" applyBorder="1" applyAlignment="1">
      <alignment horizontal="center"/>
    </xf>
    <xf numFmtId="0" fontId="12" fillId="3" borderId="5" xfId="0" applyFont="1" applyFill="1" applyBorder="1" applyAlignment="1">
      <alignment horizontal="center"/>
    </xf>
    <xf numFmtId="0" fontId="0" fillId="3" borderId="27" xfId="0" applyFill="1" applyBorder="1"/>
    <xf numFmtId="0" fontId="0" fillId="3" borderId="28" xfId="0" applyFill="1" applyBorder="1"/>
    <xf numFmtId="0" fontId="16" fillId="6" borderId="14" xfId="0" applyFont="1" applyFill="1" applyBorder="1" applyAlignment="1">
      <alignment horizontal="center" vertical="center"/>
    </xf>
    <xf numFmtId="0" fontId="9" fillId="7" borderId="12" xfId="2" applyFont="1" applyFill="1" applyBorder="1" applyAlignment="1">
      <alignment horizontal="center"/>
    </xf>
    <xf numFmtId="0" fontId="0" fillId="3" borderId="18" xfId="0" applyFill="1" applyBorder="1"/>
    <xf numFmtId="0" fontId="15" fillId="3" borderId="8" xfId="1" applyFont="1" applyFill="1" applyBorder="1" applyAlignment="1">
      <alignment horizontal="left"/>
    </xf>
    <xf numFmtId="0" fontId="14" fillId="0" borderId="0" xfId="0" applyFont="1"/>
    <xf numFmtId="0" fontId="12" fillId="0" borderId="16" xfId="0" applyFont="1" applyFill="1" applyBorder="1" applyAlignment="1">
      <alignment horizontal="center"/>
    </xf>
    <xf numFmtId="0" fontId="12" fillId="3" borderId="16" xfId="0" applyFont="1" applyFill="1" applyBorder="1" applyAlignment="1">
      <alignment horizontal="center"/>
    </xf>
    <xf numFmtId="0" fontId="14" fillId="0" borderId="1" xfId="0" applyFont="1" applyBorder="1"/>
    <xf numFmtId="0" fontId="14" fillId="0" borderId="2" xfId="0" applyFont="1" applyBorder="1"/>
    <xf numFmtId="0" fontId="14" fillId="0" borderId="6" xfId="0" applyFont="1" applyBorder="1"/>
    <xf numFmtId="0" fontId="14" fillId="0" borderId="7"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12" fillId="0" borderId="9" xfId="0" applyFont="1" applyFill="1" applyBorder="1" applyAlignment="1">
      <alignment horizontal="center"/>
    </xf>
    <xf numFmtId="0" fontId="12" fillId="0" borderId="11" xfId="0" applyFont="1" applyFill="1" applyBorder="1" applyAlignment="1">
      <alignment horizontal="center"/>
    </xf>
    <xf numFmtId="0" fontId="25" fillId="0" borderId="12" xfId="0" applyFont="1" applyFill="1" applyBorder="1" applyAlignment="1">
      <alignment horizontal="center"/>
    </xf>
    <xf numFmtId="0" fontId="25" fillId="0" borderId="18" xfId="0" applyFont="1" applyFill="1" applyBorder="1" applyAlignment="1">
      <alignment horizontal="center"/>
    </xf>
    <xf numFmtId="0" fontId="7" fillId="0" borderId="9" xfId="0" applyFont="1" applyFill="1" applyBorder="1"/>
    <xf numFmtId="0" fontId="16" fillId="6" borderId="29" xfId="0" applyFont="1" applyFill="1" applyBorder="1" applyAlignment="1">
      <alignment horizontal="center" vertical="center"/>
    </xf>
    <xf numFmtId="0" fontId="12" fillId="0" borderId="12" xfId="0" applyFont="1" applyFill="1" applyBorder="1" applyAlignment="1">
      <alignment horizontal="center"/>
    </xf>
    <xf numFmtId="0" fontId="14" fillId="0" borderId="16" xfId="0" applyFont="1" applyFill="1" applyBorder="1" applyAlignment="1">
      <alignment horizontal="center" vertical="center"/>
    </xf>
    <xf numFmtId="0" fontId="14" fillId="0" borderId="15" xfId="0" applyFont="1" applyFill="1" applyBorder="1" applyAlignment="1">
      <alignment horizontal="center" vertical="center"/>
    </xf>
    <xf numFmtId="0" fontId="12" fillId="0" borderId="0" xfId="0" applyFont="1" applyFill="1" applyBorder="1" applyAlignment="1">
      <alignment horizontal="center"/>
    </xf>
    <xf numFmtId="0" fontId="16" fillId="6" borderId="16" xfId="0" applyFont="1" applyFill="1" applyBorder="1" applyAlignment="1">
      <alignment horizontal="center" vertical="center"/>
    </xf>
    <xf numFmtId="2" fontId="13" fillId="0" borderId="16" xfId="1" applyNumberFormat="1" applyFont="1" applyFill="1" applyBorder="1"/>
    <xf numFmtId="0" fontId="16" fillId="3" borderId="17" xfId="0" applyFont="1" applyFill="1" applyBorder="1" applyAlignment="1">
      <alignment horizontal="center" vertical="center"/>
    </xf>
    <xf numFmtId="0" fontId="24" fillId="0" borderId="9" xfId="0" applyFont="1" applyFill="1" applyBorder="1" applyAlignment="1">
      <alignment horizontal="center"/>
    </xf>
    <xf numFmtId="0" fontId="10" fillId="0" borderId="1" xfId="1" applyFont="1" applyFill="1" applyBorder="1" applyAlignment="1">
      <alignment wrapText="1"/>
    </xf>
    <xf numFmtId="0" fontId="0" fillId="0" borderId="3" xfId="0" applyBorder="1" applyAlignment="1"/>
    <xf numFmtId="0" fontId="0" fillId="0" borderId="6" xfId="0" applyBorder="1" applyAlignment="1"/>
    <xf numFmtId="0" fontId="0" fillId="0" borderId="8" xfId="0" applyBorder="1" applyAlignment="1"/>
    <xf numFmtId="0" fontId="1" fillId="0" borderId="6" xfId="0" applyFont="1" applyBorder="1" applyAlignment="1">
      <alignment horizontal="center"/>
    </xf>
    <xf numFmtId="0" fontId="1" fillId="0" borderId="8" xfId="0" applyFont="1" applyBorder="1" applyAlignment="1">
      <alignment horizontal="center"/>
    </xf>
    <xf numFmtId="14" fontId="0" fillId="0" borderId="9" xfId="0" applyNumberFormat="1"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12" fillId="0" borderId="0" xfId="0" applyFont="1" applyFill="1" applyBorder="1" applyAlignment="1">
      <alignment horizontal="center"/>
    </xf>
    <xf numFmtId="0" fontId="12" fillId="0" borderId="7"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0" borderId="11" xfId="0" applyFont="1" applyFill="1" applyBorder="1" applyAlignment="1">
      <alignment horizontal="center"/>
    </xf>
    <xf numFmtId="0" fontId="8" fillId="0" borderId="0" xfId="1" applyFont="1" applyFill="1" applyBorder="1" applyAlignment="1">
      <alignment horizontal="center" vertical="center"/>
    </xf>
    <xf numFmtId="0" fontId="10" fillId="0" borderId="3" xfId="1" applyFont="1" applyFill="1" applyBorder="1" applyAlignment="1">
      <alignment wrapText="1"/>
    </xf>
    <xf numFmtId="0" fontId="10" fillId="0" borderId="6" xfId="1" applyFont="1" applyFill="1" applyBorder="1" applyAlignment="1">
      <alignment wrapText="1"/>
    </xf>
    <xf numFmtId="0" fontId="10" fillId="0" borderId="8" xfId="1" applyFont="1" applyFill="1" applyBorder="1" applyAlignment="1">
      <alignment wrapText="1"/>
    </xf>
    <xf numFmtId="0" fontId="24" fillId="0" borderId="9" xfId="0" applyFont="1" applyFill="1" applyBorder="1" applyAlignment="1">
      <alignment horizontal="center"/>
    </xf>
    <xf numFmtId="0" fontId="24" fillId="0" borderId="10" xfId="0" applyFont="1" applyFill="1" applyBorder="1" applyAlignment="1">
      <alignment horizontal="center"/>
    </xf>
    <xf numFmtId="0" fontId="24" fillId="0" borderId="11" xfId="0" applyFont="1" applyFill="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9" xfId="0" applyBorder="1" applyAlignment="1">
      <alignment horizontal="left"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6" fillId="6" borderId="0" xfId="0" applyFont="1" applyFill="1" applyBorder="1" applyAlignment="1">
      <alignment horizontal="left" vertical="center" wrapText="1"/>
    </xf>
    <xf numFmtId="0" fontId="16" fillId="6" borderId="24" xfId="0" applyFont="1" applyFill="1" applyBorder="1" applyAlignment="1">
      <alignment horizontal="left"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55</xdr:row>
      <xdr:rowOff>78441</xdr:rowOff>
    </xdr:from>
    <xdr:to>
      <xdr:col>15</xdr:col>
      <xdr:colOff>24401</xdr:colOff>
      <xdr:row>60</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51</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50</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593911</xdr:colOff>
      <xdr:row>32</xdr:row>
      <xdr:rowOff>95250</xdr:rowOff>
    </xdr:from>
    <xdr:to>
      <xdr:col>10</xdr:col>
      <xdr:colOff>0</xdr:colOff>
      <xdr:row>53</xdr:row>
      <xdr:rowOff>156883</xdr:rowOff>
    </xdr:to>
    <xdr:cxnSp macro="">
      <xdr:nvCxnSpPr>
        <xdr:cNvPr id="6" name="Straight Connector 5"/>
        <xdr:cNvCxnSpPr>
          <a:stCxn id="3" idx="1"/>
        </xdr:cNvCxnSpPr>
      </xdr:nvCxnSpPr>
      <xdr:spPr>
        <a:xfrm>
          <a:off x="7575176" y="5989544"/>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53</xdr:row>
      <xdr:rowOff>156883</xdr:rowOff>
    </xdr:from>
    <xdr:to>
      <xdr:col>12</xdr:col>
      <xdr:colOff>33617</xdr:colOff>
      <xdr:row>57</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31</xdr:row>
      <xdr:rowOff>182534</xdr:rowOff>
    </xdr:from>
    <xdr:to>
      <xdr:col>19</xdr:col>
      <xdr:colOff>0</xdr:colOff>
      <xdr:row>54</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54</xdr:row>
      <xdr:rowOff>0</xdr:rowOff>
    </xdr:from>
    <xdr:to>
      <xdr:col>19</xdr:col>
      <xdr:colOff>0</xdr:colOff>
      <xdr:row>57</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89646</xdr:colOff>
      <xdr:row>14</xdr:row>
      <xdr:rowOff>22410</xdr:rowOff>
    </xdr:from>
    <xdr:to>
      <xdr:col>5</xdr:col>
      <xdr:colOff>800496</xdr:colOff>
      <xdr:row>34</xdr:row>
      <xdr:rowOff>174810</xdr:rowOff>
    </xdr:to>
    <xdr:pic>
      <xdr:nvPicPr>
        <xdr:cNvPr id="9"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3608293" y="3249704"/>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145676</xdr:colOff>
      <xdr:row>22</xdr:row>
      <xdr:rowOff>112058</xdr:rowOff>
    </xdr:from>
    <xdr:to>
      <xdr:col>5</xdr:col>
      <xdr:colOff>145676</xdr:colOff>
      <xdr:row>40</xdr:row>
      <xdr:rowOff>78440</xdr:rowOff>
    </xdr:to>
    <xdr:cxnSp macro="">
      <xdr:nvCxnSpPr>
        <xdr:cNvPr id="11" name="Straight Arrow Connector 10"/>
        <xdr:cNvCxnSpPr/>
      </xdr:nvCxnSpPr>
      <xdr:spPr>
        <a:xfrm flipV="1">
          <a:off x="3664323" y="4863352"/>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14</xdr:col>
      <xdr:colOff>56031</xdr:colOff>
      <xdr:row>13</xdr:row>
      <xdr:rowOff>201706</xdr:rowOff>
    </xdr:from>
    <xdr:to>
      <xdr:col>14</xdr:col>
      <xdr:colOff>766881</xdr:colOff>
      <xdr:row>34</xdr:row>
      <xdr:rowOff>107577</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10387855" y="3182471"/>
          <a:ext cx="7108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112061</xdr:colOff>
      <xdr:row>22</xdr:row>
      <xdr:rowOff>44825</xdr:rowOff>
    </xdr:from>
    <xdr:to>
      <xdr:col>14</xdr:col>
      <xdr:colOff>112061</xdr:colOff>
      <xdr:row>40</xdr:row>
      <xdr:rowOff>11207</xdr:rowOff>
    </xdr:to>
    <xdr:cxnSp macro="">
      <xdr:nvCxnSpPr>
        <xdr:cNvPr id="13" name="Straight Arrow Connector 12"/>
        <xdr:cNvCxnSpPr/>
      </xdr:nvCxnSpPr>
      <xdr:spPr>
        <a:xfrm flipV="1">
          <a:off x="10443885" y="4796119"/>
          <a:ext cx="0" cy="3395382"/>
        </a:xfrm>
        <a:prstGeom prst="straightConnector1">
          <a:avLst/>
        </a:prstGeom>
        <a:ln w="38100">
          <a:solidFill>
            <a:srgbClr val="FF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tabSelected="1" topLeftCell="A51" zoomScale="120" zoomScaleNormal="120" workbookViewId="0">
      <selection activeCell="A67" sqref="A67"/>
    </sheetView>
  </sheetViews>
  <sheetFormatPr defaultRowHeight="15"/>
  <cols>
    <col min="1" max="1" width="11.140625" customWidth="1"/>
    <col min="5" max="5" width="14.42578125" bestFit="1" customWidth="1"/>
    <col min="6" max="6" width="12.7109375" customWidth="1"/>
    <col min="7" max="7" width="11.5703125" customWidth="1"/>
    <col min="8" max="8" width="13.85546875" customWidth="1"/>
    <col min="9" max="9" width="13.28515625" customWidth="1"/>
    <col min="14" max="14" width="14.42578125" bestFit="1" customWidth="1"/>
    <col min="15" max="15" width="12.7109375" customWidth="1"/>
  </cols>
  <sheetData>
    <row r="1" spans="1:19" s="1" customFormat="1" ht="3" customHeight="1" thickBot="1"/>
    <row r="2" spans="1:19" s="1" customFormat="1" ht="20.100000000000001" customHeight="1" thickBot="1">
      <c r="A2" s="119" t="s">
        <v>36</v>
      </c>
      <c r="B2" s="120"/>
      <c r="C2" s="123" t="s">
        <v>79</v>
      </c>
      <c r="D2" s="105"/>
      <c r="E2" s="105"/>
      <c r="F2" s="106"/>
    </row>
    <row r="3" spans="1:19" s="1" customFormat="1" ht="20.100000000000001" customHeight="1" thickBot="1">
      <c r="A3" s="124" t="s">
        <v>34</v>
      </c>
      <c r="B3" s="125"/>
      <c r="C3" s="123" t="s">
        <v>84</v>
      </c>
      <c r="D3" s="105"/>
      <c r="E3" s="105"/>
      <c r="F3" s="106"/>
    </row>
    <row r="4" spans="1:19" s="1" customFormat="1" ht="20.100000000000001" customHeight="1" thickBot="1">
      <c r="A4" s="124" t="s">
        <v>29</v>
      </c>
      <c r="B4" s="125"/>
      <c r="C4" s="81" t="s">
        <v>80</v>
      </c>
      <c r="D4" s="82"/>
      <c r="E4" s="82" t="s">
        <v>81</v>
      </c>
      <c r="F4" s="83" t="s">
        <v>82</v>
      </c>
    </row>
    <row r="5" spans="1:19" s="1" customFormat="1" ht="20.100000000000001" customHeight="1" thickBot="1">
      <c r="A5" s="121" t="s">
        <v>32</v>
      </c>
      <c r="B5" s="122"/>
      <c r="C5" s="123" t="s">
        <v>83</v>
      </c>
      <c r="D5" s="105"/>
      <c r="E5" s="105"/>
      <c r="F5" s="106"/>
    </row>
    <row r="6" spans="1:19" s="1" customFormat="1" ht="20.100000000000001" customHeight="1" thickBot="1">
      <c r="A6" s="102" t="s">
        <v>37</v>
      </c>
      <c r="B6" s="103"/>
      <c r="C6" s="104">
        <v>42053</v>
      </c>
      <c r="D6" s="105"/>
      <c r="E6" s="105"/>
      <c r="F6" s="106"/>
    </row>
    <row r="7" spans="1:19" s="1" customFormat="1" ht="20.100000000000001" customHeight="1" thickBot="1">
      <c r="A7" s="102" t="s">
        <v>38</v>
      </c>
      <c r="B7" s="103"/>
      <c r="C7" s="104">
        <v>42055</v>
      </c>
      <c r="D7" s="105"/>
      <c r="E7" s="105"/>
      <c r="F7" s="106"/>
    </row>
    <row r="8" spans="1:19" s="1" customFormat="1" ht="20.100000000000001" customHeight="1">
      <c r="A8" s="79"/>
      <c r="B8" s="79"/>
      <c r="C8" s="80"/>
      <c r="D8" s="80"/>
      <c r="E8" s="80"/>
      <c r="F8" s="80"/>
    </row>
    <row r="9" spans="1:19" s="1" customFormat="1">
      <c r="A9" s="6" t="s">
        <v>1</v>
      </c>
      <c r="B9" s="7"/>
      <c r="C9" s="7"/>
      <c r="D9" s="7"/>
    </row>
    <row r="10" spans="1:19" ht="19.5" thickBot="1">
      <c r="A10" s="12"/>
      <c r="B10" s="12"/>
      <c r="C10" s="112" t="s">
        <v>68</v>
      </c>
      <c r="D10" s="112"/>
      <c r="E10" s="112"/>
      <c r="F10" s="112"/>
      <c r="G10" s="112"/>
      <c r="H10" s="112"/>
      <c r="I10" s="112"/>
      <c r="J10" s="13"/>
      <c r="K10" s="14"/>
      <c r="L10" s="15" t="s">
        <v>69</v>
      </c>
      <c r="M10" s="16"/>
      <c r="N10" s="16"/>
      <c r="O10" s="16"/>
      <c r="P10" s="16"/>
      <c r="Q10" s="16"/>
      <c r="R10" s="16"/>
      <c r="S10" s="12"/>
    </row>
    <row r="11" spans="1:19" ht="15.75" customHeight="1" thickBot="1">
      <c r="A11" s="12"/>
      <c r="B11" s="12"/>
      <c r="C11" s="98" t="s">
        <v>41</v>
      </c>
      <c r="D11" s="113"/>
      <c r="E11" s="17"/>
      <c r="F11" s="18"/>
      <c r="G11" s="107" t="s">
        <v>13</v>
      </c>
      <c r="H11" s="107"/>
      <c r="I11" s="107"/>
      <c r="J11" s="12"/>
      <c r="K11" s="14"/>
      <c r="L11" s="98" t="s">
        <v>41</v>
      </c>
      <c r="M11" s="99"/>
      <c r="N11" s="14"/>
      <c r="O11" s="14"/>
      <c r="P11" s="12"/>
      <c r="Q11" s="12"/>
      <c r="R11" s="12"/>
      <c r="S11" s="12"/>
    </row>
    <row r="12" spans="1:19" ht="22.5" customHeight="1" thickBot="1">
      <c r="A12" s="12"/>
      <c r="B12" s="12"/>
      <c r="C12" s="114"/>
      <c r="D12" s="115"/>
      <c r="E12" s="19"/>
      <c r="F12" s="18"/>
      <c r="G12" s="108"/>
      <c r="H12" s="108"/>
      <c r="I12" s="108"/>
      <c r="J12" s="14"/>
      <c r="K12" s="14"/>
      <c r="L12" s="100"/>
      <c r="M12" s="101"/>
      <c r="N12" s="14"/>
      <c r="O12" s="14"/>
      <c r="P12" s="109" t="s">
        <v>13</v>
      </c>
      <c r="Q12" s="110"/>
      <c r="R12" s="111"/>
      <c r="S12" s="12"/>
    </row>
    <row r="13" spans="1:19" s="1" customFormat="1" ht="22.5" customHeight="1" thickBot="1">
      <c r="A13" s="21" t="s">
        <v>14</v>
      </c>
      <c r="B13" s="88" t="s">
        <v>15</v>
      </c>
      <c r="C13" s="90" t="s">
        <v>16</v>
      </c>
      <c r="D13" s="90" t="s">
        <v>18</v>
      </c>
      <c r="E13" s="18"/>
      <c r="F13" s="18"/>
      <c r="G13" s="54" t="s">
        <v>16</v>
      </c>
      <c r="H13" s="55" t="s">
        <v>18</v>
      </c>
      <c r="I13" s="87" t="s">
        <v>17</v>
      </c>
      <c r="J13" s="14"/>
      <c r="K13" s="14"/>
      <c r="L13" s="84" t="s">
        <v>16</v>
      </c>
      <c r="M13" s="85" t="s">
        <v>18</v>
      </c>
      <c r="N13" s="14"/>
      <c r="O13" s="14"/>
      <c r="P13" s="54" t="s">
        <v>16</v>
      </c>
      <c r="Q13" s="55" t="s">
        <v>18</v>
      </c>
      <c r="R13" s="86" t="s">
        <v>17</v>
      </c>
      <c r="S13" s="12"/>
    </row>
    <row r="14" spans="1:19" ht="19.5" thickBot="1">
      <c r="A14" s="68" t="s">
        <v>85</v>
      </c>
      <c r="B14" s="89">
        <v>1.61</v>
      </c>
      <c r="C14" s="91">
        <v>135.4</v>
      </c>
      <c r="D14" s="68">
        <v>135.77000000000001</v>
      </c>
      <c r="E14" s="61" t="s">
        <v>40</v>
      </c>
      <c r="F14" s="18"/>
      <c r="G14" s="22" t="s">
        <v>39</v>
      </c>
      <c r="H14" s="23" t="s">
        <v>39</v>
      </c>
      <c r="I14" s="73" t="s">
        <v>39</v>
      </c>
      <c r="J14" s="14"/>
      <c r="K14" s="14"/>
      <c r="L14" s="92">
        <v>132.5</v>
      </c>
      <c r="M14" s="68">
        <v>132.21</v>
      </c>
      <c r="N14" s="61" t="s">
        <v>40</v>
      </c>
      <c r="O14" s="14"/>
      <c r="P14" s="22"/>
      <c r="Q14" s="23"/>
      <c r="R14" s="73"/>
      <c r="S14" s="12"/>
    </row>
    <row r="15" spans="1:19">
      <c r="A15" s="68" t="s">
        <v>85</v>
      </c>
      <c r="B15" s="89">
        <v>1.61</v>
      </c>
      <c r="C15" s="95">
        <v>133.83500000000001</v>
      </c>
      <c r="D15" s="68">
        <v>133.91999999999999</v>
      </c>
      <c r="E15" s="56" t="s">
        <v>19</v>
      </c>
      <c r="F15" s="18"/>
      <c r="G15" s="22">
        <f>C14-C15</f>
        <v>1.5649999999999977</v>
      </c>
      <c r="H15" s="23">
        <f>IF(OR(ISBLANK(D15),0),"",D14-D15)</f>
        <v>1.8500000000000227</v>
      </c>
      <c r="I15" s="73">
        <f>IF(OR(ISBLANK(D15),0),"",G15-H15)</f>
        <v>-0.28500000000002501</v>
      </c>
      <c r="J15" s="14"/>
      <c r="K15" s="14"/>
      <c r="L15" s="95">
        <v>130.935</v>
      </c>
      <c r="M15" s="25">
        <v>130.35</v>
      </c>
      <c r="N15" s="56" t="s">
        <v>19</v>
      </c>
      <c r="O15" s="14"/>
      <c r="P15" s="22">
        <f>L14-L15</f>
        <v>1.5649999999999977</v>
      </c>
      <c r="Q15" s="23">
        <f>IF(OR(ISBLANK(M15),0),"",M14-M15)</f>
        <v>1.8600000000000136</v>
      </c>
      <c r="R15" s="73">
        <f>IF(OR(ISBLANK(M15),0),"",P15-Q15)</f>
        <v>-0.29500000000001592</v>
      </c>
      <c r="S15" s="12"/>
    </row>
    <row r="16" spans="1:19">
      <c r="A16" s="68" t="s">
        <v>85</v>
      </c>
      <c r="B16" s="89">
        <v>1.61</v>
      </c>
      <c r="C16" s="95">
        <v>132.22499999999999</v>
      </c>
      <c r="D16" s="68">
        <v>132.41</v>
      </c>
      <c r="E16" s="57" t="s">
        <v>44</v>
      </c>
      <c r="F16" s="18"/>
      <c r="G16" s="22">
        <f t="shared" ref="G16:G52" si="0">C15-C16</f>
        <v>1.6100000000000136</v>
      </c>
      <c r="H16" s="23">
        <f t="shared" ref="H16:H52" si="1">IF(OR(ISBLANK(D16),0),"",D15-D16)</f>
        <v>1.5099999999999909</v>
      </c>
      <c r="I16" s="73">
        <f t="shared" ref="I16:I52" si="2">IF(OR(ISBLANK(D16),0),"",G16-H16)</f>
        <v>0.10000000000002274</v>
      </c>
      <c r="J16" s="14"/>
      <c r="K16" s="14"/>
      <c r="L16" s="95">
        <v>129.32499999999999</v>
      </c>
      <c r="M16" s="25">
        <v>128.63</v>
      </c>
      <c r="N16" s="57" t="s">
        <v>44</v>
      </c>
      <c r="O16" s="14"/>
      <c r="P16" s="22">
        <f>L15-L16</f>
        <v>1.6100000000000136</v>
      </c>
      <c r="Q16" s="23">
        <f t="shared" ref="Q16:Q50" si="3">IF(OR(ISBLANK(M16),0),"",M15-M16)</f>
        <v>1.7199999999999989</v>
      </c>
      <c r="R16" s="73">
        <f t="shared" ref="R16:R50" si="4">IF(OR(ISBLANK(M16),0),"",P16-Q16)</f>
        <v>-0.10999999999998522</v>
      </c>
      <c r="S16" s="12"/>
    </row>
    <row r="17" spans="1:20" s="1" customFormat="1">
      <c r="A17" s="68" t="s">
        <v>85</v>
      </c>
      <c r="B17" s="89">
        <v>1.61</v>
      </c>
      <c r="C17" s="95">
        <v>130.61500000000001</v>
      </c>
      <c r="D17" s="68">
        <v>130.75</v>
      </c>
      <c r="E17" s="58" t="s">
        <v>43</v>
      </c>
      <c r="F17" s="18"/>
      <c r="G17" s="22">
        <f t="shared" si="0"/>
        <v>1.6099999999999852</v>
      </c>
      <c r="H17" s="93">
        <f t="shared" si="1"/>
        <v>1.6599999999999966</v>
      </c>
      <c r="I17" s="73">
        <f t="shared" si="2"/>
        <v>-5.0000000000011369E-2</v>
      </c>
      <c r="J17" s="14"/>
      <c r="K17" s="14"/>
      <c r="L17" s="95">
        <v>127.715</v>
      </c>
      <c r="M17" s="25">
        <v>127.06</v>
      </c>
      <c r="N17" s="58" t="s">
        <v>43</v>
      </c>
      <c r="O17" s="14"/>
      <c r="P17" s="22">
        <f t="shared" ref="P17:P50" si="5">L16-L17</f>
        <v>1.6099999999999852</v>
      </c>
      <c r="Q17" s="93">
        <f t="shared" si="3"/>
        <v>1.5699999999999932</v>
      </c>
      <c r="R17" s="73">
        <f t="shared" si="4"/>
        <v>3.9999999999992042E-2</v>
      </c>
      <c r="S17" s="12"/>
      <c r="T17" s="1" t="s">
        <v>96</v>
      </c>
    </row>
    <row r="18" spans="1:20" s="1" customFormat="1">
      <c r="A18" s="68" t="s">
        <v>85</v>
      </c>
      <c r="B18" s="89">
        <v>1.61</v>
      </c>
      <c r="C18" s="95">
        <v>129.005</v>
      </c>
      <c r="D18" s="94">
        <v>129.16999999999999</v>
      </c>
      <c r="E18" s="58" t="s">
        <v>45</v>
      </c>
      <c r="F18" s="18"/>
      <c r="G18" s="22">
        <f t="shared" si="0"/>
        <v>1.6100000000000136</v>
      </c>
      <c r="H18" s="93">
        <f t="shared" si="1"/>
        <v>1.5800000000000125</v>
      </c>
      <c r="I18" s="73">
        <f t="shared" si="2"/>
        <v>3.0000000000001137E-2</v>
      </c>
      <c r="J18" s="14"/>
      <c r="K18" s="14"/>
      <c r="L18" s="95">
        <v>126.105</v>
      </c>
      <c r="M18" s="25">
        <v>125.34</v>
      </c>
      <c r="N18" s="58" t="s">
        <v>45</v>
      </c>
      <c r="O18" s="14"/>
      <c r="P18" s="22">
        <f t="shared" si="5"/>
        <v>1.6099999999999994</v>
      </c>
      <c r="Q18" s="93">
        <f t="shared" si="3"/>
        <v>1.7199999999999989</v>
      </c>
      <c r="R18" s="73">
        <f t="shared" si="4"/>
        <v>-0.10999999999999943</v>
      </c>
      <c r="S18" s="12"/>
    </row>
    <row r="19" spans="1:20">
      <c r="A19" s="68" t="s">
        <v>85</v>
      </c>
      <c r="B19" s="89">
        <v>1.61</v>
      </c>
      <c r="C19" s="95">
        <v>101.08499999999999</v>
      </c>
      <c r="D19" s="66">
        <v>101.5</v>
      </c>
      <c r="E19" s="59" t="s">
        <v>42</v>
      </c>
      <c r="F19" s="18"/>
      <c r="G19" s="63">
        <f t="shared" si="0"/>
        <v>27.92</v>
      </c>
      <c r="H19" s="64">
        <f t="shared" si="1"/>
        <v>27.669999999999987</v>
      </c>
      <c r="I19" s="74">
        <f t="shared" si="2"/>
        <v>0.25000000000001421</v>
      </c>
      <c r="J19" s="14"/>
      <c r="K19" s="14"/>
      <c r="L19" s="95">
        <v>97.78</v>
      </c>
      <c r="M19" s="96">
        <v>97.03</v>
      </c>
      <c r="N19" s="59" t="s">
        <v>42</v>
      </c>
      <c r="O19" s="14"/>
      <c r="P19" s="63">
        <f t="shared" si="5"/>
        <v>28.325000000000003</v>
      </c>
      <c r="Q19" s="64">
        <f t="shared" si="3"/>
        <v>28.310000000000002</v>
      </c>
      <c r="R19" s="74">
        <f t="shared" si="4"/>
        <v>1.5000000000000568E-2</v>
      </c>
      <c r="S19" s="12"/>
    </row>
    <row r="20" spans="1:20">
      <c r="A20" s="68" t="s">
        <v>85</v>
      </c>
      <c r="B20" s="89">
        <v>1.61</v>
      </c>
      <c r="C20" s="95">
        <v>99.474999999999994</v>
      </c>
      <c r="D20" s="24">
        <v>99.57</v>
      </c>
      <c r="E20" s="58" t="s">
        <v>46</v>
      </c>
      <c r="F20" s="18"/>
      <c r="G20" s="22">
        <f t="shared" si="0"/>
        <v>1.6099999999999994</v>
      </c>
      <c r="H20" s="23">
        <f t="shared" si="1"/>
        <v>1.9300000000000068</v>
      </c>
      <c r="I20" s="73">
        <f t="shared" si="2"/>
        <v>-0.32000000000000739</v>
      </c>
      <c r="J20" s="14"/>
      <c r="K20" s="14"/>
      <c r="L20" s="95">
        <v>96.17</v>
      </c>
      <c r="M20" s="25">
        <v>95.72</v>
      </c>
      <c r="N20" s="58" t="s">
        <v>46</v>
      </c>
      <c r="O20" s="14"/>
      <c r="P20" s="22">
        <f t="shared" si="5"/>
        <v>1.6099999999999994</v>
      </c>
      <c r="Q20" s="23">
        <f t="shared" si="3"/>
        <v>1.3100000000000023</v>
      </c>
      <c r="R20" s="73">
        <f t="shared" si="4"/>
        <v>0.29999999999999716</v>
      </c>
      <c r="S20" s="12"/>
    </row>
    <row r="21" spans="1:20">
      <c r="A21" s="68" t="s">
        <v>85</v>
      </c>
      <c r="B21" s="89">
        <v>1.61</v>
      </c>
      <c r="C21" s="95">
        <v>97.864999999999995</v>
      </c>
      <c r="D21" s="24">
        <v>97.73</v>
      </c>
      <c r="E21" s="58" t="s">
        <v>47</v>
      </c>
      <c r="F21" s="18"/>
      <c r="G21" s="22">
        <f t="shared" si="0"/>
        <v>1.6099999999999994</v>
      </c>
      <c r="H21" s="23">
        <f t="shared" si="1"/>
        <v>1.8399999999999892</v>
      </c>
      <c r="I21" s="73">
        <f t="shared" si="2"/>
        <v>-0.22999999999998977</v>
      </c>
      <c r="J21" s="14"/>
      <c r="K21" s="14"/>
      <c r="L21" s="95">
        <v>94.56</v>
      </c>
      <c r="M21" s="25">
        <v>94.13</v>
      </c>
      <c r="N21" s="58" t="s">
        <v>47</v>
      </c>
      <c r="O21" s="14"/>
      <c r="P21" s="22">
        <f t="shared" si="5"/>
        <v>1.6099999999999994</v>
      </c>
      <c r="Q21" s="23">
        <f t="shared" si="3"/>
        <v>1.5900000000000034</v>
      </c>
      <c r="R21" s="73">
        <f t="shared" si="4"/>
        <v>1.9999999999996021E-2</v>
      </c>
      <c r="S21" s="12"/>
    </row>
    <row r="22" spans="1:20" s="1" customFormat="1">
      <c r="A22" s="68" t="s">
        <v>85</v>
      </c>
      <c r="B22" s="89">
        <v>1.61</v>
      </c>
      <c r="C22" s="95">
        <v>96.254999999999995</v>
      </c>
      <c r="D22" s="24">
        <v>96.06</v>
      </c>
      <c r="E22" s="58" t="s">
        <v>48</v>
      </c>
      <c r="F22" s="18"/>
      <c r="G22" s="22">
        <f t="shared" si="0"/>
        <v>1.6099999999999994</v>
      </c>
      <c r="H22" s="93">
        <f t="shared" si="1"/>
        <v>1.6700000000000017</v>
      </c>
      <c r="I22" s="73">
        <f t="shared" si="2"/>
        <v>-6.0000000000002274E-2</v>
      </c>
      <c r="J22" s="14"/>
      <c r="K22" s="14"/>
      <c r="L22" s="95">
        <v>92.95</v>
      </c>
      <c r="M22" s="25">
        <v>92.33</v>
      </c>
      <c r="N22" s="58" t="s">
        <v>48</v>
      </c>
      <c r="O22" s="14"/>
      <c r="P22" s="22">
        <f t="shared" si="5"/>
        <v>1.6099999999999994</v>
      </c>
      <c r="Q22" s="93">
        <f t="shared" si="3"/>
        <v>1.7999999999999972</v>
      </c>
      <c r="R22" s="73">
        <f t="shared" si="4"/>
        <v>-0.18999999999999773</v>
      </c>
      <c r="S22" s="12"/>
    </row>
    <row r="23" spans="1:20" s="1" customFormat="1">
      <c r="A23" s="68" t="s">
        <v>85</v>
      </c>
      <c r="B23" s="89">
        <v>1.61</v>
      </c>
      <c r="C23" s="95">
        <v>94.644999999999996</v>
      </c>
      <c r="D23" s="94">
        <v>94.66</v>
      </c>
      <c r="E23" s="58" t="s">
        <v>49</v>
      </c>
      <c r="F23" s="18"/>
      <c r="G23" s="22">
        <f t="shared" si="0"/>
        <v>1.6099999999999994</v>
      </c>
      <c r="H23" s="93">
        <f t="shared" si="1"/>
        <v>1.4000000000000057</v>
      </c>
      <c r="I23" s="73">
        <f t="shared" si="2"/>
        <v>0.20999999999999375</v>
      </c>
      <c r="J23" s="14"/>
      <c r="K23" s="14"/>
      <c r="L23" s="95">
        <v>91.34</v>
      </c>
      <c r="M23" s="25">
        <v>90.84</v>
      </c>
      <c r="N23" s="58" t="s">
        <v>49</v>
      </c>
      <c r="O23" s="14"/>
      <c r="P23" s="22">
        <f t="shared" si="5"/>
        <v>1.6099999999999994</v>
      </c>
      <c r="Q23" s="93">
        <f t="shared" si="3"/>
        <v>1.4899999999999949</v>
      </c>
      <c r="R23" s="73">
        <f t="shared" si="4"/>
        <v>0.12000000000000455</v>
      </c>
      <c r="S23" s="12"/>
    </row>
    <row r="24" spans="1:20">
      <c r="A24" s="68" t="s">
        <v>85</v>
      </c>
      <c r="B24" s="89">
        <v>1.61</v>
      </c>
      <c r="C24" s="95">
        <v>82.644999999999996</v>
      </c>
      <c r="D24" s="66">
        <v>82.7</v>
      </c>
      <c r="E24" s="59" t="s">
        <v>42</v>
      </c>
      <c r="F24" s="18"/>
      <c r="G24" s="63">
        <f t="shared" si="0"/>
        <v>12</v>
      </c>
      <c r="H24" s="64">
        <f t="shared" si="1"/>
        <v>11.959999999999994</v>
      </c>
      <c r="I24" s="74">
        <f t="shared" si="2"/>
        <v>4.0000000000006253E-2</v>
      </c>
      <c r="J24" s="14"/>
      <c r="K24" s="14"/>
      <c r="L24" s="95">
        <v>79.34</v>
      </c>
      <c r="M24" s="96">
        <v>78.680000000000007</v>
      </c>
      <c r="N24" s="59" t="s">
        <v>42</v>
      </c>
      <c r="O24" s="14"/>
      <c r="P24" s="63">
        <f t="shared" si="5"/>
        <v>12</v>
      </c>
      <c r="Q24" s="64">
        <f t="shared" si="3"/>
        <v>12.159999999999997</v>
      </c>
      <c r="R24" s="74">
        <f t="shared" si="4"/>
        <v>-0.15999999999999659</v>
      </c>
      <c r="S24" s="12"/>
    </row>
    <row r="25" spans="1:20">
      <c r="A25" s="68" t="s">
        <v>85</v>
      </c>
      <c r="B25" s="89">
        <v>1.61</v>
      </c>
      <c r="C25" s="95">
        <v>81.034999999999997</v>
      </c>
      <c r="D25" s="24">
        <v>81.22</v>
      </c>
      <c r="E25" s="58" t="s">
        <v>50</v>
      </c>
      <c r="F25" s="18"/>
      <c r="G25" s="22">
        <f t="shared" si="0"/>
        <v>1.6099999999999994</v>
      </c>
      <c r="H25" s="23">
        <f t="shared" si="1"/>
        <v>1.480000000000004</v>
      </c>
      <c r="I25" s="73">
        <f t="shared" si="2"/>
        <v>0.12999999999999545</v>
      </c>
      <c r="J25" s="14"/>
      <c r="K25" s="14"/>
      <c r="L25" s="95">
        <v>77.73</v>
      </c>
      <c r="M25" s="25">
        <v>77.430000000000007</v>
      </c>
      <c r="N25" s="58" t="s">
        <v>50</v>
      </c>
      <c r="O25" s="14"/>
      <c r="P25" s="22">
        <f t="shared" si="5"/>
        <v>1.6099999999999994</v>
      </c>
      <c r="Q25" s="23">
        <f t="shared" si="3"/>
        <v>1.25</v>
      </c>
      <c r="R25" s="73">
        <f t="shared" si="4"/>
        <v>0.35999999999999943</v>
      </c>
      <c r="S25" s="12"/>
      <c r="T25" t="s">
        <v>95</v>
      </c>
    </row>
    <row r="26" spans="1:20">
      <c r="A26" s="68" t="s">
        <v>85</v>
      </c>
      <c r="B26" s="89">
        <v>1.61</v>
      </c>
      <c r="C26" s="95">
        <v>79.424999999999997</v>
      </c>
      <c r="D26" s="24">
        <v>79.63</v>
      </c>
      <c r="E26" s="58" t="s">
        <v>51</v>
      </c>
      <c r="F26" s="18"/>
      <c r="G26" s="22">
        <f t="shared" si="0"/>
        <v>1.6099999999999994</v>
      </c>
      <c r="H26" s="23">
        <f t="shared" si="1"/>
        <v>1.5900000000000034</v>
      </c>
      <c r="I26" s="73">
        <f t="shared" si="2"/>
        <v>1.9999999999996021E-2</v>
      </c>
      <c r="J26" s="14"/>
      <c r="K26" s="14"/>
      <c r="L26" s="95">
        <v>76.12</v>
      </c>
      <c r="M26" s="25">
        <v>75.819999999999993</v>
      </c>
      <c r="N26" s="58" t="s">
        <v>51</v>
      </c>
      <c r="O26" s="14"/>
      <c r="P26" s="22">
        <f t="shared" si="5"/>
        <v>1.6099999999999994</v>
      </c>
      <c r="Q26" s="23">
        <f t="shared" si="3"/>
        <v>1.6100000000000136</v>
      </c>
      <c r="R26" s="73">
        <f t="shared" si="4"/>
        <v>-1.4210854715202004E-14</v>
      </c>
      <c r="S26" s="12"/>
    </row>
    <row r="27" spans="1:20">
      <c r="A27" s="68" t="s">
        <v>85</v>
      </c>
      <c r="B27" s="89">
        <v>1.61</v>
      </c>
      <c r="C27" s="95">
        <v>77.814999999999998</v>
      </c>
      <c r="D27" s="24">
        <v>77.959999999999994</v>
      </c>
      <c r="E27" s="58" t="s">
        <v>52</v>
      </c>
      <c r="F27" s="18"/>
      <c r="G27" s="22">
        <f t="shared" si="0"/>
        <v>1.6099999999999994</v>
      </c>
      <c r="H27" s="23">
        <f t="shared" si="1"/>
        <v>1.6700000000000017</v>
      </c>
      <c r="I27" s="73">
        <f t="shared" si="2"/>
        <v>-6.0000000000002274E-2</v>
      </c>
      <c r="J27" s="14"/>
      <c r="K27" s="14"/>
      <c r="L27" s="95">
        <v>74.510000000000005</v>
      </c>
      <c r="M27" s="25">
        <v>74.08</v>
      </c>
      <c r="N27" s="58" t="s">
        <v>52</v>
      </c>
      <c r="O27" s="14"/>
      <c r="P27" s="22">
        <f t="shared" si="5"/>
        <v>1.6099999999999994</v>
      </c>
      <c r="Q27" s="23">
        <f t="shared" si="3"/>
        <v>1.7399999999999949</v>
      </c>
      <c r="R27" s="73">
        <f t="shared" si="4"/>
        <v>-0.12999999999999545</v>
      </c>
      <c r="S27" s="12"/>
    </row>
    <row r="28" spans="1:20">
      <c r="A28" s="68" t="s">
        <v>85</v>
      </c>
      <c r="B28" s="89">
        <v>1.61</v>
      </c>
      <c r="C28" s="95">
        <v>76.204999999999998</v>
      </c>
      <c r="D28" s="24">
        <v>76.430000000000007</v>
      </c>
      <c r="E28" s="58" t="s">
        <v>53</v>
      </c>
      <c r="F28" s="18"/>
      <c r="G28" s="22">
        <f t="shared" si="0"/>
        <v>1.6099999999999994</v>
      </c>
      <c r="H28" s="23">
        <f t="shared" si="1"/>
        <v>1.5299999999999869</v>
      </c>
      <c r="I28" s="73">
        <f t="shared" si="2"/>
        <v>8.0000000000012506E-2</v>
      </c>
      <c r="J28" s="14"/>
      <c r="K28" s="14"/>
      <c r="L28" s="95">
        <v>72.900000000000006</v>
      </c>
      <c r="M28" s="25">
        <v>72.45</v>
      </c>
      <c r="N28" s="58" t="s">
        <v>53</v>
      </c>
      <c r="O28" s="14"/>
      <c r="P28" s="22">
        <f t="shared" si="5"/>
        <v>1.6099999999999994</v>
      </c>
      <c r="Q28" s="23">
        <f t="shared" si="3"/>
        <v>1.6299999999999955</v>
      </c>
      <c r="R28" s="73">
        <f t="shared" si="4"/>
        <v>-1.9999999999996021E-2</v>
      </c>
      <c r="S28" s="12"/>
    </row>
    <row r="29" spans="1:20">
      <c r="A29" s="68" t="s">
        <v>85</v>
      </c>
      <c r="B29" s="89">
        <v>1.61</v>
      </c>
      <c r="C29" s="95">
        <v>74.594999999999999</v>
      </c>
      <c r="D29" s="24">
        <v>74.739999999999995</v>
      </c>
      <c r="E29" s="58" t="s">
        <v>54</v>
      </c>
      <c r="F29" s="18"/>
      <c r="G29" s="22">
        <f t="shared" si="0"/>
        <v>1.6099999999999994</v>
      </c>
      <c r="H29" s="23">
        <f t="shared" si="1"/>
        <v>1.6900000000000119</v>
      </c>
      <c r="I29" s="73">
        <f t="shared" si="2"/>
        <v>-8.0000000000012506E-2</v>
      </c>
      <c r="J29" s="14"/>
      <c r="K29" s="14"/>
      <c r="L29" s="95">
        <v>71.290000000000006</v>
      </c>
      <c r="M29" s="25">
        <v>70.81</v>
      </c>
      <c r="N29" s="58" t="s">
        <v>54</v>
      </c>
      <c r="O29" s="14"/>
      <c r="P29" s="22">
        <f t="shared" si="5"/>
        <v>1.6099999999999994</v>
      </c>
      <c r="Q29" s="23">
        <f t="shared" si="3"/>
        <v>1.6400000000000006</v>
      </c>
      <c r="R29" s="73">
        <f t="shared" si="4"/>
        <v>-3.0000000000001137E-2</v>
      </c>
      <c r="S29" s="12"/>
    </row>
    <row r="30" spans="1:20">
      <c r="A30" s="68" t="s">
        <v>85</v>
      </c>
      <c r="B30" s="89">
        <v>1.61</v>
      </c>
      <c r="C30" s="95">
        <v>72.984999999999999</v>
      </c>
      <c r="D30" s="24">
        <v>73.11</v>
      </c>
      <c r="E30" s="58" t="s">
        <v>55</v>
      </c>
      <c r="F30" s="18"/>
      <c r="G30" s="22">
        <f t="shared" si="0"/>
        <v>1.6099999999999994</v>
      </c>
      <c r="H30" s="23">
        <f t="shared" si="1"/>
        <v>1.6299999999999955</v>
      </c>
      <c r="I30" s="73">
        <f t="shared" si="2"/>
        <v>-1.9999999999996021E-2</v>
      </c>
      <c r="J30" s="14"/>
      <c r="K30" s="14"/>
      <c r="L30" s="95">
        <v>69.680000000000007</v>
      </c>
      <c r="M30" s="25">
        <v>69.12</v>
      </c>
      <c r="N30" s="58" t="s">
        <v>55</v>
      </c>
      <c r="O30" s="14"/>
      <c r="P30" s="22">
        <f t="shared" si="5"/>
        <v>1.6099999999999994</v>
      </c>
      <c r="Q30" s="23">
        <f t="shared" si="3"/>
        <v>1.6899999999999977</v>
      </c>
      <c r="R30" s="73">
        <f t="shared" si="4"/>
        <v>-7.9999999999998295E-2</v>
      </c>
      <c r="S30" s="12"/>
    </row>
    <row r="31" spans="1:20">
      <c r="A31" s="68" t="s">
        <v>85</v>
      </c>
      <c r="B31" s="89">
        <v>1.61</v>
      </c>
      <c r="C31" s="95">
        <v>71.375</v>
      </c>
      <c r="D31" s="24">
        <v>71.510000000000005</v>
      </c>
      <c r="E31" s="58" t="s">
        <v>56</v>
      </c>
      <c r="F31" s="18"/>
      <c r="G31" s="22">
        <f t="shared" si="0"/>
        <v>1.6099999999999994</v>
      </c>
      <c r="H31" s="23">
        <f t="shared" si="1"/>
        <v>1.5999999999999943</v>
      </c>
      <c r="I31" s="73">
        <f t="shared" si="2"/>
        <v>1.0000000000005116E-2</v>
      </c>
      <c r="J31" s="14"/>
      <c r="K31" s="14"/>
      <c r="L31" s="95">
        <v>68.069999999999993</v>
      </c>
      <c r="M31" s="25">
        <v>67.41</v>
      </c>
      <c r="N31" s="58" t="s">
        <v>56</v>
      </c>
      <c r="O31" s="14"/>
      <c r="P31" s="22">
        <f t="shared" si="5"/>
        <v>1.6100000000000136</v>
      </c>
      <c r="Q31" s="23">
        <f t="shared" si="3"/>
        <v>1.710000000000008</v>
      </c>
      <c r="R31" s="73">
        <f t="shared" si="4"/>
        <v>-9.9999999999994316E-2</v>
      </c>
      <c r="S31" s="12"/>
    </row>
    <row r="32" spans="1:20">
      <c r="A32" s="68" t="s">
        <v>85</v>
      </c>
      <c r="B32" s="89">
        <v>1.61</v>
      </c>
      <c r="C32" s="95">
        <v>69.765000000000001</v>
      </c>
      <c r="D32" s="24">
        <v>69.84</v>
      </c>
      <c r="E32" s="58" t="s">
        <v>57</v>
      </c>
      <c r="F32" s="18"/>
      <c r="G32" s="22">
        <f t="shared" si="0"/>
        <v>1.6099999999999994</v>
      </c>
      <c r="H32" s="23">
        <f t="shared" si="1"/>
        <v>1.6700000000000017</v>
      </c>
      <c r="I32" s="73">
        <f t="shared" si="2"/>
        <v>-6.0000000000002274E-2</v>
      </c>
      <c r="J32" s="14"/>
      <c r="K32" s="14"/>
      <c r="L32" s="95">
        <v>66.459999999999994</v>
      </c>
      <c r="M32" s="25">
        <v>65.819999999999993</v>
      </c>
      <c r="N32" s="58" t="s">
        <v>57</v>
      </c>
      <c r="O32" s="14"/>
      <c r="P32" s="22">
        <f t="shared" si="5"/>
        <v>1.6099999999999994</v>
      </c>
      <c r="Q32" s="23">
        <f t="shared" si="3"/>
        <v>1.5900000000000034</v>
      </c>
      <c r="R32" s="73">
        <f t="shared" si="4"/>
        <v>1.9999999999996021E-2</v>
      </c>
      <c r="S32" s="12"/>
    </row>
    <row r="33" spans="1:19">
      <c r="A33" s="68" t="s">
        <v>85</v>
      </c>
      <c r="B33" s="89">
        <v>1.61</v>
      </c>
      <c r="C33" s="95">
        <v>68.155000000000001</v>
      </c>
      <c r="D33" s="24">
        <v>68.2</v>
      </c>
      <c r="E33" s="58" t="s">
        <v>58</v>
      </c>
      <c r="F33" s="18"/>
      <c r="G33" s="22">
        <f t="shared" si="0"/>
        <v>1.6099999999999994</v>
      </c>
      <c r="H33" s="23">
        <f t="shared" si="1"/>
        <v>1.6400000000000006</v>
      </c>
      <c r="I33" s="73">
        <f t="shared" si="2"/>
        <v>-3.0000000000001137E-2</v>
      </c>
      <c r="J33" s="14"/>
      <c r="K33" s="14"/>
      <c r="L33" s="95">
        <v>64.849999999999994</v>
      </c>
      <c r="M33" s="25">
        <v>64.17</v>
      </c>
      <c r="N33" s="58" t="s">
        <v>58</v>
      </c>
      <c r="O33" s="14"/>
      <c r="P33" s="22">
        <f t="shared" si="5"/>
        <v>1.6099999999999994</v>
      </c>
      <c r="Q33" s="23">
        <f t="shared" si="3"/>
        <v>1.6499999999999915</v>
      </c>
      <c r="R33" s="73">
        <f t="shared" si="4"/>
        <v>-3.9999999999992042E-2</v>
      </c>
      <c r="S33" s="12"/>
    </row>
    <row r="34" spans="1:19" s="1" customFormat="1">
      <c r="A34" s="68" t="s">
        <v>85</v>
      </c>
      <c r="B34" s="89">
        <v>1.61</v>
      </c>
      <c r="C34" s="95">
        <v>66.545000000000002</v>
      </c>
      <c r="D34" s="24">
        <v>66.52</v>
      </c>
      <c r="E34" s="58" t="s">
        <v>59</v>
      </c>
      <c r="F34" s="18"/>
      <c r="G34" s="22">
        <f t="shared" si="0"/>
        <v>1.6099999999999994</v>
      </c>
      <c r="H34" s="93">
        <f t="shared" si="1"/>
        <v>1.6800000000000068</v>
      </c>
      <c r="I34" s="73">
        <f t="shared" si="2"/>
        <v>-7.000000000000739E-2</v>
      </c>
      <c r="J34" s="14"/>
      <c r="K34" s="14"/>
      <c r="L34" s="95">
        <v>63.24</v>
      </c>
      <c r="M34" s="25">
        <v>62.4</v>
      </c>
      <c r="N34" s="58" t="s">
        <v>59</v>
      </c>
      <c r="O34" s="14"/>
      <c r="P34" s="22">
        <f t="shared" si="5"/>
        <v>1.6099999999999923</v>
      </c>
      <c r="Q34" s="93">
        <f t="shared" si="3"/>
        <v>1.7700000000000031</v>
      </c>
      <c r="R34" s="73">
        <f t="shared" si="4"/>
        <v>-0.1600000000000108</v>
      </c>
      <c r="S34" s="12"/>
    </row>
    <row r="35" spans="1:19" s="1" customFormat="1">
      <c r="A35" s="68" t="s">
        <v>85</v>
      </c>
      <c r="B35" s="89">
        <v>1.61</v>
      </c>
      <c r="C35" s="95">
        <v>64.935000000000002</v>
      </c>
      <c r="D35" s="24">
        <v>64.790000000000006</v>
      </c>
      <c r="E35" s="58" t="s">
        <v>60</v>
      </c>
      <c r="F35" s="18"/>
      <c r="G35" s="22">
        <f t="shared" si="0"/>
        <v>1.6099999999999994</v>
      </c>
      <c r="H35" s="93">
        <f t="shared" si="1"/>
        <v>1.7299999999999898</v>
      </c>
      <c r="I35" s="73">
        <f t="shared" si="2"/>
        <v>-0.11999999999999034</v>
      </c>
      <c r="J35" s="14"/>
      <c r="K35" s="14"/>
      <c r="L35" s="95">
        <v>61.63</v>
      </c>
      <c r="M35" s="25">
        <v>60.67</v>
      </c>
      <c r="N35" s="58" t="s">
        <v>60</v>
      </c>
      <c r="O35" s="14"/>
      <c r="P35" s="22">
        <f t="shared" si="5"/>
        <v>1.6099999999999994</v>
      </c>
      <c r="Q35" s="93">
        <f t="shared" si="3"/>
        <v>1.7299999999999969</v>
      </c>
      <c r="R35" s="73">
        <f t="shared" si="4"/>
        <v>-0.11999999999999744</v>
      </c>
      <c r="S35" s="12"/>
    </row>
    <row r="36" spans="1:19" s="1" customFormat="1">
      <c r="A36" s="68" t="s">
        <v>85</v>
      </c>
      <c r="B36" s="89">
        <v>1.61</v>
      </c>
      <c r="C36" s="95">
        <v>63.325000000000003</v>
      </c>
      <c r="D36" s="24">
        <v>63.05</v>
      </c>
      <c r="E36" s="58" t="s">
        <v>61</v>
      </c>
      <c r="F36" s="18"/>
      <c r="G36" s="22">
        <f t="shared" si="0"/>
        <v>1.6099999999999994</v>
      </c>
      <c r="H36" s="93">
        <f t="shared" si="1"/>
        <v>1.7400000000000091</v>
      </c>
      <c r="I36" s="73">
        <f t="shared" si="2"/>
        <v>-0.13000000000000966</v>
      </c>
      <c r="J36" s="14"/>
      <c r="K36" s="14"/>
      <c r="L36" s="95">
        <v>60.02</v>
      </c>
      <c r="M36" s="25">
        <v>58.92</v>
      </c>
      <c r="N36" s="58" t="s">
        <v>61</v>
      </c>
      <c r="O36" s="14"/>
      <c r="P36" s="22">
        <f t="shared" si="5"/>
        <v>1.6099999999999994</v>
      </c>
      <c r="Q36" s="93">
        <f t="shared" si="3"/>
        <v>1.75</v>
      </c>
      <c r="R36" s="73">
        <f t="shared" si="4"/>
        <v>-0.14000000000000057</v>
      </c>
      <c r="S36" s="12"/>
    </row>
    <row r="37" spans="1:19" s="1" customFormat="1">
      <c r="A37" s="68" t="s">
        <v>85</v>
      </c>
      <c r="B37" s="89">
        <v>1.61</v>
      </c>
      <c r="C37" s="95">
        <v>61.715000000000003</v>
      </c>
      <c r="D37" s="24">
        <v>61.28</v>
      </c>
      <c r="E37" s="58" t="s">
        <v>62</v>
      </c>
      <c r="F37" s="18" t="s">
        <v>87</v>
      </c>
      <c r="G37" s="22">
        <f t="shared" si="0"/>
        <v>1.6099999999999994</v>
      </c>
      <c r="H37" s="93">
        <f t="shared" si="1"/>
        <v>1.769999999999996</v>
      </c>
      <c r="I37" s="73">
        <f t="shared" si="2"/>
        <v>-0.15999999999999659</v>
      </c>
      <c r="J37" s="14"/>
      <c r="K37" s="14"/>
      <c r="L37" s="95">
        <v>58.41</v>
      </c>
      <c r="M37" s="25">
        <v>57.22</v>
      </c>
      <c r="N37" s="58" t="s">
        <v>62</v>
      </c>
      <c r="O37" s="14"/>
      <c r="P37" s="22">
        <f t="shared" si="5"/>
        <v>1.6100000000000065</v>
      </c>
      <c r="Q37" s="93">
        <f t="shared" si="3"/>
        <v>1.7000000000000028</v>
      </c>
      <c r="R37" s="73">
        <f t="shared" si="4"/>
        <v>-8.9999999999996305E-2</v>
      </c>
      <c r="S37" s="12"/>
    </row>
    <row r="38" spans="1:19" s="1" customFormat="1">
      <c r="A38" s="68" t="s">
        <v>85</v>
      </c>
      <c r="B38" s="89">
        <v>1.61</v>
      </c>
      <c r="C38" s="95">
        <v>60.104999999999997</v>
      </c>
      <c r="D38" s="24">
        <v>59.66</v>
      </c>
      <c r="E38" s="58" t="s">
        <v>63</v>
      </c>
      <c r="F38" s="18"/>
      <c r="G38" s="22">
        <f t="shared" si="0"/>
        <v>1.6100000000000065</v>
      </c>
      <c r="H38" s="93">
        <f t="shared" si="1"/>
        <v>1.6200000000000045</v>
      </c>
      <c r="I38" s="73">
        <f t="shared" si="2"/>
        <v>-9.9999999999980105E-3</v>
      </c>
      <c r="J38" s="14"/>
      <c r="K38" s="14"/>
      <c r="L38" s="95">
        <v>56.8</v>
      </c>
      <c r="M38" s="25">
        <v>55.52</v>
      </c>
      <c r="N38" s="58" t="s">
        <v>63</v>
      </c>
      <c r="O38" s="14"/>
      <c r="P38" s="22">
        <f t="shared" si="5"/>
        <v>1.6099999999999994</v>
      </c>
      <c r="Q38" s="93">
        <f t="shared" si="3"/>
        <v>1.6999999999999957</v>
      </c>
      <c r="R38" s="73">
        <f t="shared" si="4"/>
        <v>-8.9999999999996305E-2</v>
      </c>
      <c r="S38" s="12"/>
    </row>
    <row r="39" spans="1:19">
      <c r="A39" s="68" t="s">
        <v>85</v>
      </c>
      <c r="B39" s="89">
        <v>1.61</v>
      </c>
      <c r="C39" s="95">
        <v>58.494999999999997</v>
      </c>
      <c r="D39" s="24">
        <v>57.85</v>
      </c>
      <c r="E39" s="58" t="s">
        <v>64</v>
      </c>
      <c r="F39" s="18"/>
      <c r="G39" s="22">
        <f t="shared" si="0"/>
        <v>1.6099999999999994</v>
      </c>
      <c r="H39" s="23">
        <f t="shared" si="1"/>
        <v>1.8099999999999952</v>
      </c>
      <c r="I39" s="73">
        <f t="shared" si="2"/>
        <v>-0.19999999999999574</v>
      </c>
      <c r="J39" s="14"/>
      <c r="K39" s="14"/>
      <c r="L39" s="95">
        <v>55.19</v>
      </c>
      <c r="M39" s="25">
        <v>53.66</v>
      </c>
      <c r="N39" s="58" t="s">
        <v>64</v>
      </c>
      <c r="O39" s="14"/>
      <c r="P39" s="22">
        <f t="shared" si="5"/>
        <v>1.6099999999999994</v>
      </c>
      <c r="Q39" s="23">
        <f t="shared" si="3"/>
        <v>1.8600000000000065</v>
      </c>
      <c r="R39" s="73">
        <f t="shared" si="4"/>
        <v>-0.25000000000000711</v>
      </c>
      <c r="S39" s="12"/>
    </row>
    <row r="40" spans="1:19">
      <c r="A40" s="68" t="s">
        <v>85</v>
      </c>
      <c r="B40" s="89">
        <v>1.61</v>
      </c>
      <c r="C40" s="95">
        <v>56.884999999999998</v>
      </c>
      <c r="D40" s="24">
        <v>56.18</v>
      </c>
      <c r="E40" s="58" t="s">
        <v>65</v>
      </c>
      <c r="F40" s="18"/>
      <c r="G40" s="22">
        <f t="shared" si="0"/>
        <v>1.6099999999999994</v>
      </c>
      <c r="H40" s="23">
        <f t="shared" si="1"/>
        <v>1.6700000000000017</v>
      </c>
      <c r="I40" s="73">
        <f t="shared" si="2"/>
        <v>-6.0000000000002274E-2</v>
      </c>
      <c r="J40" s="14"/>
      <c r="K40" s="14"/>
      <c r="L40" s="95">
        <v>53.58</v>
      </c>
      <c r="M40" s="25">
        <v>51.97</v>
      </c>
      <c r="N40" s="58" t="s">
        <v>65</v>
      </c>
      <c r="O40" s="14"/>
      <c r="P40" s="22">
        <f t="shared" si="5"/>
        <v>1.6099999999999994</v>
      </c>
      <c r="Q40" s="23">
        <f t="shared" si="3"/>
        <v>1.6899999999999977</v>
      </c>
      <c r="R40" s="73">
        <f t="shared" si="4"/>
        <v>-7.9999999999998295E-2</v>
      </c>
      <c r="S40" s="12"/>
    </row>
    <row r="41" spans="1:19">
      <c r="A41" s="68" t="s">
        <v>85</v>
      </c>
      <c r="B41" s="89">
        <v>1.61</v>
      </c>
      <c r="C41" s="95">
        <v>55.274999999999999</v>
      </c>
      <c r="D41" s="24">
        <v>54.52</v>
      </c>
      <c r="E41" s="58" t="s">
        <v>66</v>
      </c>
      <c r="F41" s="18"/>
      <c r="G41" s="22">
        <f t="shared" si="0"/>
        <v>1.6099999999999994</v>
      </c>
      <c r="H41" s="23">
        <f t="shared" si="1"/>
        <v>1.6599999999999966</v>
      </c>
      <c r="I41" s="73">
        <f t="shared" si="2"/>
        <v>-4.9999999999997158E-2</v>
      </c>
      <c r="J41" s="14"/>
      <c r="K41" s="14"/>
      <c r="L41" s="95">
        <v>51.97</v>
      </c>
      <c r="M41" s="25">
        <v>50.36</v>
      </c>
      <c r="N41" s="58" t="s">
        <v>66</v>
      </c>
      <c r="O41" s="14"/>
      <c r="P41" s="22">
        <f t="shared" si="5"/>
        <v>1.6099999999999994</v>
      </c>
      <c r="Q41" s="23">
        <f t="shared" si="3"/>
        <v>1.6099999999999994</v>
      </c>
      <c r="R41" s="73">
        <f t="shared" si="4"/>
        <v>0</v>
      </c>
      <c r="S41" s="12"/>
    </row>
    <row r="42" spans="1:19">
      <c r="A42" s="68" t="s">
        <v>85</v>
      </c>
      <c r="B42" s="89">
        <v>1.61</v>
      </c>
      <c r="C42" s="95">
        <v>53.664999999999999</v>
      </c>
      <c r="D42" s="24">
        <v>52.89</v>
      </c>
      <c r="E42" s="58" t="s">
        <v>67</v>
      </c>
      <c r="F42" s="18"/>
      <c r="G42" s="22">
        <f t="shared" si="0"/>
        <v>1.6099999999999994</v>
      </c>
      <c r="H42" s="23">
        <f t="shared" si="1"/>
        <v>1.6300000000000026</v>
      </c>
      <c r="I42" s="73">
        <f t="shared" si="2"/>
        <v>-2.0000000000003126E-2</v>
      </c>
      <c r="J42" s="14"/>
      <c r="K42" s="14"/>
      <c r="L42" s="95">
        <v>50.36</v>
      </c>
      <c r="M42" s="25">
        <v>48.65</v>
      </c>
      <c r="N42" s="58" t="s">
        <v>67</v>
      </c>
      <c r="O42" s="14"/>
      <c r="P42" s="22">
        <f t="shared" si="5"/>
        <v>1.6099999999999994</v>
      </c>
      <c r="Q42" s="23">
        <f t="shared" si="3"/>
        <v>1.7100000000000009</v>
      </c>
      <c r="R42" s="73">
        <f t="shared" si="4"/>
        <v>-0.10000000000000142</v>
      </c>
      <c r="S42" s="12"/>
    </row>
    <row r="43" spans="1:19">
      <c r="A43" s="68" t="s">
        <v>85</v>
      </c>
      <c r="B43" s="89">
        <v>1.61</v>
      </c>
      <c r="C43" s="95">
        <v>52.055</v>
      </c>
      <c r="D43" s="24">
        <v>50.99</v>
      </c>
      <c r="E43" s="58" t="s">
        <v>70</v>
      </c>
      <c r="F43" s="18"/>
      <c r="G43" s="22">
        <f t="shared" si="0"/>
        <v>1.6099999999999994</v>
      </c>
      <c r="H43" s="23">
        <f t="shared" si="1"/>
        <v>1.8999999999999986</v>
      </c>
      <c r="I43" s="73">
        <f t="shared" si="2"/>
        <v>-0.28999999999999915</v>
      </c>
      <c r="J43" s="14"/>
      <c r="K43" s="14"/>
      <c r="L43" s="95">
        <v>48.75</v>
      </c>
      <c r="M43" s="25">
        <v>46.84</v>
      </c>
      <c r="N43" s="58" t="s">
        <v>70</v>
      </c>
      <c r="O43" s="14"/>
      <c r="P43" s="22">
        <f t="shared" si="5"/>
        <v>1.6099999999999994</v>
      </c>
      <c r="Q43" s="23">
        <f t="shared" si="3"/>
        <v>1.8099999999999952</v>
      </c>
      <c r="R43" s="73">
        <f t="shared" si="4"/>
        <v>-0.19999999999999574</v>
      </c>
      <c r="S43" s="12"/>
    </row>
    <row r="44" spans="1:19">
      <c r="A44" s="68" t="s">
        <v>85</v>
      </c>
      <c r="B44" s="89">
        <v>1.61</v>
      </c>
      <c r="C44" s="95">
        <v>50.445</v>
      </c>
      <c r="D44" s="24">
        <v>49.36</v>
      </c>
      <c r="E44" s="58" t="s">
        <v>71</v>
      </c>
      <c r="F44" s="18"/>
      <c r="G44" s="22">
        <f t="shared" si="0"/>
        <v>1.6099999999999994</v>
      </c>
      <c r="H44" s="23">
        <f t="shared" si="1"/>
        <v>1.6300000000000026</v>
      </c>
      <c r="I44" s="73">
        <f t="shared" si="2"/>
        <v>-2.0000000000003126E-2</v>
      </c>
      <c r="J44" s="14"/>
      <c r="K44" s="14"/>
      <c r="L44" s="95">
        <v>47.14</v>
      </c>
      <c r="M44" s="25">
        <v>45.14</v>
      </c>
      <c r="N44" s="58" t="s">
        <v>71</v>
      </c>
      <c r="O44" s="14"/>
      <c r="P44" s="22">
        <f t="shared" si="5"/>
        <v>1.6099999999999994</v>
      </c>
      <c r="Q44" s="23">
        <f t="shared" si="3"/>
        <v>1.7000000000000028</v>
      </c>
      <c r="R44" s="73">
        <f t="shared" si="4"/>
        <v>-9.0000000000003411E-2</v>
      </c>
      <c r="S44" s="12"/>
    </row>
    <row r="45" spans="1:19">
      <c r="A45" s="68" t="s">
        <v>85</v>
      </c>
      <c r="B45" s="89">
        <v>1.61</v>
      </c>
      <c r="C45" s="95">
        <v>48.835000000000001</v>
      </c>
      <c r="D45" s="24">
        <v>47.58</v>
      </c>
      <c r="E45" s="58" t="s">
        <v>72</v>
      </c>
      <c r="F45" s="18"/>
      <c r="G45" s="22">
        <f t="shared" si="0"/>
        <v>1.6099999999999994</v>
      </c>
      <c r="H45" s="23">
        <f t="shared" si="1"/>
        <v>1.7800000000000011</v>
      </c>
      <c r="I45" s="73">
        <f t="shared" si="2"/>
        <v>-0.17000000000000171</v>
      </c>
      <c r="J45" s="14"/>
      <c r="K45" s="14"/>
      <c r="L45" s="95">
        <v>45.53</v>
      </c>
      <c r="M45" s="25">
        <v>43.35</v>
      </c>
      <c r="N45" s="58" t="s">
        <v>72</v>
      </c>
      <c r="O45" s="14"/>
      <c r="P45" s="22">
        <f t="shared" si="5"/>
        <v>1.6099999999999994</v>
      </c>
      <c r="Q45" s="23">
        <f t="shared" si="3"/>
        <v>1.7899999999999991</v>
      </c>
      <c r="R45" s="73">
        <f t="shared" si="4"/>
        <v>-0.17999999999999972</v>
      </c>
      <c r="S45" s="12"/>
    </row>
    <row r="46" spans="1:19">
      <c r="A46" s="68" t="s">
        <v>85</v>
      </c>
      <c r="B46" s="89">
        <v>1.61</v>
      </c>
      <c r="C46" s="95">
        <v>47.225000000000001</v>
      </c>
      <c r="D46" s="24">
        <v>45.76</v>
      </c>
      <c r="E46" s="58" t="s">
        <v>73</v>
      </c>
      <c r="F46" s="18"/>
      <c r="G46" s="22">
        <f t="shared" si="0"/>
        <v>1.6099999999999994</v>
      </c>
      <c r="H46" s="23">
        <f t="shared" si="1"/>
        <v>1.8200000000000003</v>
      </c>
      <c r="I46" s="73">
        <f t="shared" si="2"/>
        <v>-0.21000000000000085</v>
      </c>
      <c r="J46" s="14"/>
      <c r="K46" s="14"/>
      <c r="L46" s="95">
        <v>43.92</v>
      </c>
      <c r="M46" s="25">
        <v>41.91</v>
      </c>
      <c r="N46" s="58" t="s">
        <v>73</v>
      </c>
      <c r="O46" s="14"/>
      <c r="P46" s="22">
        <f t="shared" si="5"/>
        <v>1.6099999999999994</v>
      </c>
      <c r="Q46" s="23">
        <f t="shared" si="3"/>
        <v>1.4400000000000048</v>
      </c>
      <c r="R46" s="73">
        <f t="shared" si="4"/>
        <v>0.1699999999999946</v>
      </c>
      <c r="S46" s="12"/>
    </row>
    <row r="47" spans="1:19">
      <c r="A47" s="68" t="s">
        <v>85</v>
      </c>
      <c r="B47" s="89">
        <v>1.61</v>
      </c>
      <c r="C47" s="95">
        <v>45.615000000000002</v>
      </c>
      <c r="D47" s="24">
        <v>44.26</v>
      </c>
      <c r="E47" s="58" t="s">
        <v>74</v>
      </c>
      <c r="F47" s="18"/>
      <c r="G47" s="22">
        <f t="shared" si="0"/>
        <v>1.6099999999999994</v>
      </c>
      <c r="H47" s="23">
        <f t="shared" si="1"/>
        <v>1.5</v>
      </c>
      <c r="I47" s="73">
        <f t="shared" si="2"/>
        <v>0.10999999999999943</v>
      </c>
      <c r="J47" s="14"/>
      <c r="K47" s="14"/>
      <c r="L47" s="95">
        <v>42.31</v>
      </c>
      <c r="M47" s="25">
        <v>40.28</v>
      </c>
      <c r="N47" s="58" t="s">
        <v>74</v>
      </c>
      <c r="O47" s="14"/>
      <c r="P47" s="22">
        <f t="shared" si="5"/>
        <v>1.6099999999999994</v>
      </c>
      <c r="Q47" s="23">
        <f t="shared" si="3"/>
        <v>1.6299999999999955</v>
      </c>
      <c r="R47" s="73">
        <f t="shared" si="4"/>
        <v>-1.9999999999996021E-2</v>
      </c>
      <c r="S47" s="12"/>
    </row>
    <row r="48" spans="1:19">
      <c r="A48" s="68" t="s">
        <v>85</v>
      </c>
      <c r="B48" s="89">
        <v>1.61</v>
      </c>
      <c r="C48" s="95">
        <v>44.005000000000003</v>
      </c>
      <c r="D48" s="24">
        <v>42.55</v>
      </c>
      <c r="E48" s="58" t="s">
        <v>75</v>
      </c>
      <c r="F48" s="18"/>
      <c r="G48" s="22">
        <f t="shared" si="0"/>
        <v>1.6099999999999994</v>
      </c>
      <c r="H48" s="23">
        <f t="shared" si="1"/>
        <v>1.7100000000000009</v>
      </c>
      <c r="I48" s="73">
        <f t="shared" si="2"/>
        <v>-0.10000000000000142</v>
      </c>
      <c r="J48" s="14"/>
      <c r="K48" s="14"/>
      <c r="L48" s="95">
        <v>40.700000000000003</v>
      </c>
      <c r="M48" s="25">
        <v>38.49</v>
      </c>
      <c r="N48" s="58" t="s">
        <v>75</v>
      </c>
      <c r="O48" s="14"/>
      <c r="P48" s="22">
        <f t="shared" si="5"/>
        <v>1.6099999999999994</v>
      </c>
      <c r="Q48" s="23">
        <f t="shared" si="3"/>
        <v>1.7899999999999991</v>
      </c>
      <c r="R48" s="73">
        <f t="shared" si="4"/>
        <v>-0.17999999999999972</v>
      </c>
      <c r="S48" s="12"/>
    </row>
    <row r="49" spans="1:21">
      <c r="A49" s="68" t="s">
        <v>85</v>
      </c>
      <c r="B49" s="89">
        <v>1.61</v>
      </c>
      <c r="C49" s="95">
        <v>42.395000000000003</v>
      </c>
      <c r="D49" s="24">
        <v>40.82</v>
      </c>
      <c r="E49" s="58" t="s">
        <v>76</v>
      </c>
      <c r="F49" s="18"/>
      <c r="G49" s="22">
        <f t="shared" si="0"/>
        <v>1.6099999999999994</v>
      </c>
      <c r="H49" s="23">
        <f t="shared" si="1"/>
        <v>1.7299999999999969</v>
      </c>
      <c r="I49" s="73">
        <f t="shared" si="2"/>
        <v>-0.11999999999999744</v>
      </c>
      <c r="J49" s="14"/>
      <c r="K49" s="14"/>
      <c r="L49" s="95">
        <v>39.090000000000003</v>
      </c>
      <c r="M49" s="25">
        <v>36.65</v>
      </c>
      <c r="N49" s="58" t="s">
        <v>76</v>
      </c>
      <c r="O49" s="14"/>
      <c r="P49" s="22">
        <f t="shared" si="5"/>
        <v>1.6099999999999994</v>
      </c>
      <c r="Q49" s="23">
        <f t="shared" si="3"/>
        <v>1.8400000000000034</v>
      </c>
      <c r="R49" s="73">
        <f t="shared" si="4"/>
        <v>-0.23000000000000398</v>
      </c>
      <c r="S49" s="12"/>
    </row>
    <row r="50" spans="1:21">
      <c r="A50" s="68" t="s">
        <v>85</v>
      </c>
      <c r="B50" s="89">
        <v>1.61</v>
      </c>
      <c r="C50" s="95">
        <v>40.784999999999997</v>
      </c>
      <c r="D50" s="24">
        <v>39.130000000000003</v>
      </c>
      <c r="E50" s="58" t="s">
        <v>77</v>
      </c>
      <c r="F50" s="18"/>
      <c r="G50" s="22">
        <f t="shared" si="0"/>
        <v>1.6100000000000065</v>
      </c>
      <c r="H50" s="23">
        <f t="shared" si="1"/>
        <v>1.6899999999999977</v>
      </c>
      <c r="I50" s="73">
        <f t="shared" si="2"/>
        <v>-7.9999999999991189E-2</v>
      </c>
      <c r="J50" s="14"/>
      <c r="K50" s="14"/>
      <c r="L50" s="95">
        <v>37.479999999999997</v>
      </c>
      <c r="M50" s="25">
        <v>35.06</v>
      </c>
      <c r="N50" s="58" t="s">
        <v>77</v>
      </c>
      <c r="O50" s="14" t="s">
        <v>88</v>
      </c>
      <c r="P50" s="22">
        <f t="shared" si="5"/>
        <v>1.6100000000000065</v>
      </c>
      <c r="Q50" s="23">
        <f t="shared" si="3"/>
        <v>1.5899999999999963</v>
      </c>
      <c r="R50" s="73">
        <f t="shared" si="4"/>
        <v>2.0000000000010232E-2</v>
      </c>
      <c r="S50" s="1"/>
    </row>
    <row r="51" spans="1:21" ht="15.75" thickBot="1">
      <c r="A51" s="68" t="s">
        <v>85</v>
      </c>
      <c r="B51" s="89">
        <v>1.61</v>
      </c>
      <c r="C51" s="95">
        <v>39.174999999999997</v>
      </c>
      <c r="D51" s="24">
        <v>35.9</v>
      </c>
      <c r="E51" s="58" t="s">
        <v>78</v>
      </c>
      <c r="F51" s="18" t="s">
        <v>89</v>
      </c>
      <c r="G51" s="22">
        <f t="shared" si="0"/>
        <v>1.6099999999999994</v>
      </c>
      <c r="H51" s="23">
        <f t="shared" si="1"/>
        <v>3.230000000000004</v>
      </c>
      <c r="I51" s="73">
        <f t="shared" si="2"/>
        <v>-1.6200000000000045</v>
      </c>
      <c r="J51" s="14"/>
      <c r="K51" s="14"/>
      <c r="L51" s="26"/>
      <c r="M51" s="70"/>
      <c r="N51" s="71" t="s">
        <v>42</v>
      </c>
      <c r="O51" s="14"/>
      <c r="P51" s="63"/>
      <c r="Q51" s="64" t="str">
        <f t="shared" ref="Q51" si="6">IF(OR(ISBLANK(M51),0),"",M50-M51)</f>
        <v/>
      </c>
      <c r="R51" s="65" t="str">
        <f t="shared" ref="R51" si="7">IF(OR(ISBLANK(M51),0),"",P51-Q51)</f>
        <v/>
      </c>
      <c r="S51" s="12"/>
    </row>
    <row r="52" spans="1:21" ht="15.75" thickBot="1">
      <c r="A52" s="68" t="s">
        <v>85</v>
      </c>
      <c r="B52" s="89">
        <v>1.61</v>
      </c>
      <c r="C52" s="26"/>
      <c r="D52" s="67"/>
      <c r="E52" s="60" t="s">
        <v>42</v>
      </c>
      <c r="F52" s="18"/>
      <c r="G52" s="63">
        <f t="shared" si="0"/>
        <v>39.174999999999997</v>
      </c>
      <c r="H52" s="64" t="str">
        <f t="shared" si="1"/>
        <v/>
      </c>
      <c r="I52" s="65" t="str">
        <f t="shared" si="2"/>
        <v/>
      </c>
      <c r="J52" s="14"/>
      <c r="K52" s="14"/>
      <c r="L52" s="27" t="s">
        <v>20</v>
      </c>
      <c r="M52" s="28"/>
      <c r="N52" s="14"/>
      <c r="O52" s="14"/>
      <c r="P52" s="29"/>
      <c r="Q52" s="55" t="s">
        <v>21</v>
      </c>
      <c r="R52" s="30">
        <f>SUM(R15:R50)</f>
        <v>-2.1300000000000026</v>
      </c>
      <c r="S52" s="12"/>
    </row>
    <row r="53" spans="1:21" ht="15.75" thickBot="1">
      <c r="A53" s="12"/>
      <c r="B53" s="12"/>
      <c r="C53" s="62" t="s">
        <v>20</v>
      </c>
      <c r="D53" s="69"/>
      <c r="E53" s="53"/>
      <c r="F53" s="18"/>
      <c r="G53" s="54"/>
      <c r="H53" s="55" t="s">
        <v>21</v>
      </c>
      <c r="I53" s="30">
        <f>SUM(I15:I52)</f>
        <v>-3.6450000000000031</v>
      </c>
      <c r="J53" s="14"/>
      <c r="K53" s="14"/>
      <c r="L53" s="14"/>
      <c r="M53" s="14"/>
      <c r="N53" s="14"/>
      <c r="O53" s="1"/>
      <c r="P53" s="1"/>
      <c r="Q53" s="1"/>
      <c r="R53" s="1"/>
      <c r="S53" s="12"/>
    </row>
    <row r="54" spans="1:21">
      <c r="A54" s="12"/>
      <c r="B54" s="12"/>
      <c r="C54" s="12"/>
      <c r="D54" s="12"/>
      <c r="E54" s="53"/>
      <c r="F54" s="18"/>
      <c r="G54" s="12"/>
      <c r="H54" s="12"/>
      <c r="I54" s="12"/>
      <c r="J54" s="14"/>
      <c r="K54" s="14"/>
      <c r="L54" s="14"/>
      <c r="M54" s="14"/>
      <c r="N54" s="14"/>
      <c r="O54" s="18"/>
      <c r="P54" s="12"/>
    </row>
    <row r="55" spans="1:21">
      <c r="A55" s="12"/>
      <c r="B55" s="12"/>
      <c r="C55" s="12"/>
      <c r="D55" s="12"/>
      <c r="E55" s="53"/>
      <c r="F55" s="18"/>
      <c r="G55" s="12"/>
      <c r="H55" s="12"/>
      <c r="I55" s="12"/>
      <c r="J55" s="12"/>
      <c r="K55" s="14"/>
      <c r="L55" s="31" t="s">
        <v>22</v>
      </c>
      <c r="M55" s="14"/>
      <c r="N55" s="14"/>
      <c r="O55" s="14"/>
      <c r="P55" s="12"/>
      <c r="Q55" s="12"/>
      <c r="R55" s="12"/>
    </row>
    <row r="56" spans="1:21">
      <c r="A56" s="31" t="s">
        <v>22</v>
      </c>
      <c r="B56" s="12"/>
      <c r="C56" s="12"/>
      <c r="D56" s="12"/>
      <c r="E56" s="12"/>
      <c r="F56" s="12"/>
      <c r="G56" s="12"/>
      <c r="H56" s="12"/>
      <c r="I56" s="12"/>
      <c r="J56" s="12"/>
      <c r="K56" s="14"/>
      <c r="L56" s="14"/>
      <c r="M56" s="14"/>
      <c r="N56" s="14"/>
      <c r="O56" s="14"/>
      <c r="P56" s="12"/>
      <c r="Q56" s="12"/>
      <c r="R56" s="12"/>
    </row>
    <row r="57" spans="1:21" ht="15.75" thickBot="1">
      <c r="A57" s="12"/>
      <c r="B57" s="12"/>
      <c r="C57" s="12"/>
      <c r="D57" s="12"/>
      <c r="E57" s="12"/>
      <c r="F57" s="12"/>
      <c r="G57" s="12"/>
      <c r="H57" s="12"/>
      <c r="I57" s="12"/>
      <c r="J57" s="12"/>
      <c r="K57" s="14"/>
      <c r="L57" s="18"/>
      <c r="M57" s="18"/>
    </row>
    <row r="58" spans="1:21">
      <c r="A58" s="12"/>
      <c r="B58" s="12"/>
      <c r="C58" s="32"/>
      <c r="D58" s="33" t="s">
        <v>23</v>
      </c>
      <c r="E58" s="34" t="s">
        <v>24</v>
      </c>
      <c r="F58" s="34" t="s">
        <v>25</v>
      </c>
      <c r="G58" s="35" t="s">
        <v>26</v>
      </c>
      <c r="H58" s="36" t="s">
        <v>17</v>
      </c>
      <c r="I58" s="12"/>
      <c r="L58" s="18"/>
      <c r="M58" s="18"/>
    </row>
    <row r="59" spans="1:21" ht="15.75" thickBot="1">
      <c r="A59" s="12"/>
      <c r="B59" s="12"/>
      <c r="C59" s="37" t="s">
        <v>27</v>
      </c>
      <c r="D59" s="38"/>
      <c r="E59" s="39">
        <f>F60-D52-M52</f>
        <v>0</v>
      </c>
      <c r="F59" s="40"/>
      <c r="G59" s="41">
        <f>F60-D53-M53</f>
        <v>0</v>
      </c>
      <c r="H59" s="42">
        <f>D59-G59</f>
        <v>0</v>
      </c>
      <c r="I59" s="12"/>
      <c r="L59" s="18"/>
      <c r="M59" s="18"/>
    </row>
    <row r="60" spans="1:21">
      <c r="A60" s="43" t="s">
        <v>35</v>
      </c>
      <c r="B60" s="12"/>
      <c r="C60" s="18"/>
      <c r="D60" s="18"/>
      <c r="E60" s="18"/>
      <c r="F60" s="44"/>
      <c r="G60" s="12" t="s">
        <v>0</v>
      </c>
      <c r="H60" s="12"/>
      <c r="I60" s="12"/>
      <c r="L60" s="18"/>
    </row>
    <row r="61" spans="1:21" ht="15.75" thickBot="1">
      <c r="A61" s="43"/>
      <c r="B61" s="12"/>
      <c r="C61" s="18"/>
      <c r="D61" s="18"/>
      <c r="E61" s="18"/>
      <c r="F61" s="44"/>
      <c r="G61" s="12"/>
      <c r="H61" s="12"/>
      <c r="I61" s="12"/>
    </row>
    <row r="62" spans="1:21" ht="18.75">
      <c r="A62" s="45" t="s">
        <v>28</v>
      </c>
      <c r="B62" s="46"/>
      <c r="C62" s="46"/>
      <c r="D62" s="46"/>
      <c r="E62" s="46"/>
      <c r="F62" s="46"/>
      <c r="G62" s="46"/>
      <c r="H62" s="46"/>
      <c r="I62" s="46"/>
      <c r="J62" s="46"/>
      <c r="K62" s="47"/>
      <c r="L62" s="18"/>
      <c r="M62" s="75" t="s">
        <v>30</v>
      </c>
      <c r="N62" s="76"/>
      <c r="O62" s="76"/>
      <c r="P62" s="76"/>
      <c r="Q62" s="76"/>
      <c r="R62" s="76"/>
      <c r="S62" s="2"/>
      <c r="T62" s="3"/>
    </row>
    <row r="63" spans="1:21" s="1" customFormat="1" ht="19.5" thickBot="1">
      <c r="A63" s="49" t="s">
        <v>86</v>
      </c>
      <c r="B63" s="49"/>
      <c r="C63" s="49"/>
      <c r="D63" s="49"/>
      <c r="E63" s="49"/>
      <c r="F63" s="49"/>
      <c r="G63" s="49"/>
      <c r="H63" s="49"/>
      <c r="I63" s="49"/>
      <c r="J63" s="49"/>
      <c r="K63" s="50"/>
      <c r="L63" s="51"/>
      <c r="M63" s="77" t="s">
        <v>31</v>
      </c>
      <c r="N63" s="78"/>
      <c r="O63" s="78"/>
      <c r="P63" s="78"/>
      <c r="Q63" s="78"/>
      <c r="R63" s="78"/>
      <c r="S63" s="4"/>
      <c r="T63" s="5"/>
      <c r="U63"/>
    </row>
    <row r="64" spans="1:21" s="1" customFormat="1" ht="25.5" customHeight="1">
      <c r="A64" s="126" t="s">
        <v>104</v>
      </c>
      <c r="B64" s="126"/>
      <c r="C64" s="126"/>
      <c r="D64" s="126"/>
      <c r="E64" s="126"/>
      <c r="F64" s="126"/>
      <c r="G64" s="126"/>
      <c r="H64" s="126"/>
      <c r="I64" s="126"/>
      <c r="J64" s="126"/>
      <c r="K64" s="127"/>
      <c r="L64" s="51"/>
    </row>
    <row r="65" spans="1:21" ht="18.75">
      <c r="A65" s="49" t="s">
        <v>101</v>
      </c>
      <c r="B65" s="49"/>
      <c r="C65" s="49"/>
      <c r="D65" s="49"/>
      <c r="E65" s="49"/>
      <c r="F65" s="49"/>
      <c r="G65" s="49"/>
      <c r="H65" s="49"/>
      <c r="I65" s="49"/>
      <c r="J65" s="49"/>
      <c r="K65" s="50"/>
      <c r="L65" s="51"/>
      <c r="M65" s="72"/>
      <c r="N65" s="72"/>
      <c r="O65" s="72"/>
      <c r="P65" s="72"/>
      <c r="Q65" s="72"/>
      <c r="R65" s="72"/>
      <c r="U65" s="1"/>
    </row>
    <row r="66" spans="1:21">
      <c r="A66" s="49" t="s">
        <v>105</v>
      </c>
      <c r="B66" s="49"/>
      <c r="C66" s="49"/>
      <c r="D66" s="49"/>
      <c r="E66" s="49"/>
      <c r="F66" s="49"/>
      <c r="G66" s="49"/>
      <c r="H66" s="49"/>
      <c r="I66" s="49"/>
      <c r="J66" s="49"/>
      <c r="K66" s="50"/>
      <c r="L66" s="20"/>
    </row>
    <row r="67" spans="1:21">
      <c r="A67" s="49" t="s">
        <v>90</v>
      </c>
      <c r="B67" s="49"/>
      <c r="C67" s="49"/>
      <c r="D67" s="49"/>
      <c r="E67" s="49"/>
      <c r="F67" s="49"/>
      <c r="G67" s="49"/>
      <c r="H67" s="49"/>
      <c r="I67" s="49"/>
      <c r="J67" s="49"/>
      <c r="K67" s="50"/>
      <c r="L67" s="20"/>
      <c r="M67" s="1"/>
      <c r="N67" s="1"/>
      <c r="O67" s="1"/>
      <c r="P67" s="1"/>
      <c r="Q67" s="1"/>
      <c r="R67" s="1"/>
      <c r="S67" s="1"/>
      <c r="T67" s="1"/>
    </row>
    <row r="68" spans="1:21">
      <c r="A68" s="49" t="s">
        <v>91</v>
      </c>
      <c r="B68" s="49"/>
      <c r="C68" s="49"/>
      <c r="D68" s="49"/>
      <c r="E68" s="49"/>
      <c r="F68" s="49"/>
      <c r="G68" s="49"/>
      <c r="H68" s="49"/>
      <c r="I68" s="49"/>
      <c r="J68" s="49"/>
      <c r="K68" s="50"/>
      <c r="L68" s="20"/>
      <c r="M68" s="1"/>
      <c r="N68" s="1"/>
      <c r="O68" s="1"/>
      <c r="P68" s="1"/>
      <c r="Q68" s="1"/>
      <c r="R68" s="1"/>
      <c r="S68" s="1"/>
      <c r="T68" s="1"/>
    </row>
    <row r="69" spans="1:21">
      <c r="A69" s="48" t="s">
        <v>92</v>
      </c>
      <c r="B69" s="49"/>
      <c r="C69" s="49"/>
      <c r="D69" s="49"/>
      <c r="E69" s="49"/>
      <c r="F69" s="49"/>
      <c r="G69" s="49"/>
      <c r="H69" s="49"/>
      <c r="I69" s="49"/>
      <c r="J69" s="49"/>
      <c r="K69" s="50"/>
      <c r="L69" s="12"/>
    </row>
    <row r="70" spans="1:21" ht="20.100000000000001" customHeight="1">
      <c r="A70" s="48" t="s">
        <v>94</v>
      </c>
      <c r="B70" s="49"/>
      <c r="C70" s="49"/>
      <c r="D70" s="49"/>
      <c r="E70" s="49"/>
      <c r="F70" s="49"/>
      <c r="G70" s="49"/>
      <c r="H70" s="49"/>
      <c r="I70" s="49"/>
      <c r="J70" s="49"/>
      <c r="K70" s="50"/>
      <c r="L70" s="12"/>
    </row>
    <row r="71" spans="1:21" ht="20.100000000000001" customHeight="1">
      <c r="A71" s="48" t="s">
        <v>93</v>
      </c>
      <c r="B71" s="49"/>
      <c r="C71" s="49"/>
      <c r="D71" s="49"/>
      <c r="E71" s="49"/>
      <c r="F71" s="49"/>
      <c r="G71" s="49"/>
      <c r="H71" s="49"/>
      <c r="I71" s="49"/>
      <c r="J71" s="49"/>
      <c r="K71" s="50"/>
      <c r="L71" s="12"/>
    </row>
    <row r="72" spans="1:21">
      <c r="A72" s="48" t="s">
        <v>91</v>
      </c>
      <c r="B72" s="49"/>
      <c r="C72" s="49"/>
      <c r="D72" s="49"/>
      <c r="E72" s="49"/>
      <c r="F72" s="49"/>
      <c r="G72" s="49"/>
      <c r="H72" s="49"/>
      <c r="I72" s="49"/>
      <c r="J72" s="49"/>
      <c r="K72" s="50"/>
      <c r="L72" s="12"/>
    </row>
    <row r="73" spans="1:21">
      <c r="A73" s="52" t="s">
        <v>97</v>
      </c>
      <c r="B73" s="49"/>
      <c r="C73" s="49"/>
      <c r="D73" s="49"/>
      <c r="E73" s="49"/>
      <c r="F73" s="49"/>
      <c r="G73" s="49"/>
      <c r="H73" s="49"/>
      <c r="I73" s="49"/>
      <c r="J73" s="49"/>
      <c r="K73" s="50"/>
      <c r="L73" s="12"/>
    </row>
    <row r="74" spans="1:21">
      <c r="A74" s="49" t="s">
        <v>98</v>
      </c>
      <c r="B74" s="49"/>
      <c r="C74" s="49"/>
      <c r="D74" s="49"/>
      <c r="E74" s="49"/>
      <c r="F74" s="49"/>
      <c r="G74" s="49"/>
      <c r="H74" s="49"/>
      <c r="I74" s="49"/>
      <c r="J74" s="49"/>
      <c r="K74" s="49"/>
    </row>
    <row r="75" spans="1:21">
      <c r="A75" s="49" t="s">
        <v>99</v>
      </c>
      <c r="B75" s="49"/>
      <c r="C75" s="49"/>
      <c r="D75" s="49"/>
      <c r="E75" s="49"/>
      <c r="F75" s="49"/>
      <c r="G75" s="49"/>
      <c r="H75" s="49"/>
      <c r="I75" s="49"/>
      <c r="J75" s="49"/>
      <c r="K75" s="49"/>
      <c r="L75" s="12"/>
    </row>
    <row r="76" spans="1:21">
      <c r="A76" s="49" t="s">
        <v>100</v>
      </c>
      <c r="B76" s="49"/>
      <c r="C76" s="49"/>
      <c r="D76" s="49"/>
      <c r="E76" s="49"/>
      <c r="F76" s="49"/>
      <c r="G76" s="49"/>
      <c r="H76" s="49"/>
      <c r="I76" s="49"/>
      <c r="J76" s="49"/>
      <c r="K76" s="49"/>
      <c r="L76" s="12"/>
    </row>
    <row r="77" spans="1:21" ht="15.75" thickBot="1">
      <c r="A77" s="12" t="s">
        <v>102</v>
      </c>
      <c r="B77" s="12"/>
      <c r="C77" s="12"/>
      <c r="D77" s="12"/>
      <c r="E77" s="12"/>
      <c r="F77" s="12"/>
      <c r="G77" s="12"/>
      <c r="H77" s="12"/>
      <c r="I77" s="12"/>
      <c r="J77" s="12"/>
      <c r="L77" s="12"/>
    </row>
    <row r="78" spans="1:21" ht="16.5" thickBot="1">
      <c r="A78" s="12"/>
      <c r="B78" s="116"/>
      <c r="C78" s="117"/>
      <c r="D78" s="117"/>
      <c r="E78" s="117"/>
      <c r="F78" s="117"/>
      <c r="G78" s="118"/>
      <c r="H78" s="12"/>
      <c r="I78" s="12"/>
      <c r="J78" s="12"/>
      <c r="K78" s="12"/>
      <c r="L78" s="97" t="s">
        <v>33</v>
      </c>
      <c r="M78" s="1"/>
    </row>
    <row r="79" spans="1:21" ht="16.5" thickBot="1">
      <c r="A79" s="12"/>
      <c r="B79" s="116"/>
      <c r="C79" s="117"/>
      <c r="D79" s="117"/>
      <c r="E79" s="117"/>
      <c r="F79" s="117"/>
      <c r="G79" s="118"/>
      <c r="H79" s="12"/>
      <c r="I79" s="12"/>
      <c r="J79" s="12"/>
    </row>
    <row r="80" spans="1:21">
      <c r="A80" s="12" t="s">
        <v>103</v>
      </c>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row>
    <row r="83" spans="1:10">
      <c r="A83" s="12"/>
      <c r="B83" s="12"/>
      <c r="C83" s="12"/>
      <c r="D83" s="12"/>
      <c r="E83" s="12"/>
      <c r="F83" s="12"/>
      <c r="G83" s="12"/>
      <c r="H83" s="12"/>
      <c r="I83" s="12"/>
    </row>
    <row r="84" spans="1:10">
      <c r="A84" s="12"/>
      <c r="B84" s="12"/>
      <c r="C84" s="12"/>
      <c r="D84" s="12"/>
      <c r="E84" s="12"/>
      <c r="F84" s="12"/>
      <c r="G84" s="12"/>
      <c r="H84" s="12"/>
      <c r="I84" s="12"/>
    </row>
    <row r="85" spans="1:10">
      <c r="A85" s="12"/>
      <c r="H85" s="12"/>
      <c r="I85" s="12"/>
    </row>
  </sheetData>
  <mergeCells count="19">
    <mergeCell ref="B79:G79"/>
    <mergeCell ref="B78:G78"/>
    <mergeCell ref="A2:B2"/>
    <mergeCell ref="A5:B5"/>
    <mergeCell ref="A6:B6"/>
    <mergeCell ref="C2:F2"/>
    <mergeCell ref="C6:F6"/>
    <mergeCell ref="C5:F5"/>
    <mergeCell ref="A3:B3"/>
    <mergeCell ref="C3:F3"/>
    <mergeCell ref="A4:B4"/>
    <mergeCell ref="A64:K64"/>
    <mergeCell ref="L11:M12"/>
    <mergeCell ref="A7:B7"/>
    <mergeCell ref="C7:F7"/>
    <mergeCell ref="G11:I12"/>
    <mergeCell ref="P12:R12"/>
    <mergeCell ref="C10:I10"/>
    <mergeCell ref="C11:D1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8" t="s">
        <v>2</v>
      </c>
    </row>
    <row r="2" spans="3:3" ht="18.75">
      <c r="C2" s="9" t="s">
        <v>3</v>
      </c>
    </row>
    <row r="3" spans="3:3" ht="18.75">
      <c r="C3" s="9"/>
    </row>
    <row r="4" spans="3:3" ht="18.75">
      <c r="C4" s="9"/>
    </row>
    <row r="5" spans="3:3" ht="18.75">
      <c r="C5" s="10" t="s">
        <v>4</v>
      </c>
    </row>
    <row r="6" spans="3:3" ht="18.75">
      <c r="C6" s="10"/>
    </row>
    <row r="7" spans="3:3" ht="18.75">
      <c r="C7" s="10" t="s">
        <v>5</v>
      </c>
    </row>
    <row r="8" spans="3:3" ht="18.75">
      <c r="C8" s="10"/>
    </row>
    <row r="9" spans="3:3" ht="18.75">
      <c r="C9" s="10" t="s">
        <v>6</v>
      </c>
    </row>
    <row r="10" spans="3:3" ht="18.75">
      <c r="C10" s="10"/>
    </row>
    <row r="11" spans="3:3" ht="18.75">
      <c r="C11" s="10" t="s">
        <v>7</v>
      </c>
    </row>
    <row r="12" spans="3:3" ht="18.75">
      <c r="C12" s="10"/>
    </row>
    <row r="13" spans="3:3" ht="18.75">
      <c r="C13" s="10" t="s">
        <v>8</v>
      </c>
    </row>
    <row r="14" spans="3:3" ht="18.75">
      <c r="C14" s="10"/>
    </row>
    <row r="15" spans="3:3" ht="18.75">
      <c r="C15" s="10" t="s">
        <v>9</v>
      </c>
    </row>
    <row r="16" spans="3:3" ht="18.75">
      <c r="C16" s="10"/>
    </row>
    <row r="17" spans="3:3" ht="18.75">
      <c r="C17" s="10" t="s">
        <v>10</v>
      </c>
    </row>
    <row r="18" spans="3:3" ht="18.75">
      <c r="C18" s="10"/>
    </row>
    <row r="19" spans="3:3" ht="18.75">
      <c r="C19" s="10" t="s">
        <v>11</v>
      </c>
    </row>
    <row r="20" spans="3:3" ht="18.75">
      <c r="C20" s="10"/>
    </row>
    <row r="21" spans="3:3" ht="18.75">
      <c r="C21" s="10" t="s">
        <v>12</v>
      </c>
    </row>
    <row r="22" spans="3:3" ht="18.75">
      <c r="C22" s="10"/>
    </row>
    <row r="23" spans="3:3">
      <c r="C23"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Upper Layer</vt:lpstr>
      <vt:lpstr>Comments</vt:lpstr>
    </vt:vector>
  </TitlesOfParts>
  <Company>CERN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 927</cp:lastModifiedBy>
  <dcterms:created xsi:type="dcterms:W3CDTF">2013-10-07T13:51:29Z</dcterms:created>
  <dcterms:modified xsi:type="dcterms:W3CDTF">2015-03-09T15:55:48Z</dcterms:modified>
</cp:coreProperties>
</file>