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9915" yWindow="1530" windowWidth="9885" windowHeight="7605" activeTab="1"/>
  </bookViews>
  <sheets>
    <sheet name="CABLE" sheetId="3" r:id="rId1"/>
    <sheet name="Lower Layer" sheetId="17" r:id="rId2"/>
    <sheet name="Comments" sheetId="4" r:id="rId3"/>
  </sheets>
  <calcPr calcId="125725"/>
</workbook>
</file>

<file path=xl/calcChain.xml><?xml version="1.0" encoding="utf-8"?>
<calcChain xmlns="http://schemas.openxmlformats.org/spreadsheetml/2006/main">
  <c r="Q23" i="17"/>
  <c r="G41" l="1"/>
  <c r="H41"/>
  <c r="G42"/>
  <c r="H42"/>
  <c r="G43"/>
  <c r="H43"/>
  <c r="I43"/>
  <c r="G22"/>
  <c r="H22"/>
  <c r="G23"/>
  <c r="H23"/>
  <c r="I23" s="1"/>
  <c r="G24"/>
  <c r="H24"/>
  <c r="I24" s="1"/>
  <c r="G25"/>
  <c r="H25"/>
  <c r="G26"/>
  <c r="H26"/>
  <c r="G27"/>
  <c r="H27"/>
  <c r="I27" s="1"/>
  <c r="G28"/>
  <c r="H28"/>
  <c r="I28" s="1"/>
  <c r="G29"/>
  <c r="H29"/>
  <c r="G30"/>
  <c r="H30"/>
  <c r="G31"/>
  <c r="H31"/>
  <c r="I31" s="1"/>
  <c r="G32"/>
  <c r="H32"/>
  <c r="I32" s="1"/>
  <c r="G33"/>
  <c r="H33"/>
  <c r="G34"/>
  <c r="H34"/>
  <c r="G35"/>
  <c r="H35"/>
  <c r="I35" s="1"/>
  <c r="G36"/>
  <c r="H36"/>
  <c r="I36" s="1"/>
  <c r="G37"/>
  <c r="H37"/>
  <c r="G38"/>
  <c r="H38"/>
  <c r="G39"/>
  <c r="H39"/>
  <c r="I39" s="1"/>
  <c r="G40"/>
  <c r="H40"/>
  <c r="G19"/>
  <c r="H19"/>
  <c r="G20"/>
  <c r="H20"/>
  <c r="G21"/>
  <c r="H21"/>
  <c r="I21" s="1"/>
  <c r="P20"/>
  <c r="Q20"/>
  <c r="R20" s="1"/>
  <c r="P21"/>
  <c r="Q21"/>
  <c r="P22"/>
  <c r="Q22"/>
  <c r="P23"/>
  <c r="R23"/>
  <c r="P24"/>
  <c r="Q24"/>
  <c r="R24" s="1"/>
  <c r="P25"/>
  <c r="G16"/>
  <c r="H16"/>
  <c r="G17"/>
  <c r="H17"/>
  <c r="G18"/>
  <c r="H18"/>
  <c r="R42"/>
  <c r="Q16"/>
  <c r="Q17"/>
  <c r="Q18"/>
  <c r="Q19"/>
  <c r="R19" s="1"/>
  <c r="Q25"/>
  <c r="Q26"/>
  <c r="Q27"/>
  <c r="Q28"/>
  <c r="R28" s="1"/>
  <c r="Q29"/>
  <c r="Q30"/>
  <c r="R30" s="1"/>
  <c r="Q31"/>
  <c r="Q32"/>
  <c r="Q33"/>
  <c r="Q34"/>
  <c r="Q35"/>
  <c r="Q36"/>
  <c r="R36" s="1"/>
  <c r="Q37"/>
  <c r="Q38"/>
  <c r="R38" s="1"/>
  <c r="Q39"/>
  <c r="Q40"/>
  <c r="Q41"/>
  <c r="Q42"/>
  <c r="P26"/>
  <c r="P27"/>
  <c r="P28"/>
  <c r="P29"/>
  <c r="P30"/>
  <c r="P31"/>
  <c r="P32"/>
  <c r="P33"/>
  <c r="P34"/>
  <c r="P35"/>
  <c r="P36"/>
  <c r="P37"/>
  <c r="P38"/>
  <c r="P39"/>
  <c r="P40"/>
  <c r="P41"/>
  <c r="P19"/>
  <c r="P17"/>
  <c r="P18"/>
  <c r="P16"/>
  <c r="H15"/>
  <c r="G15"/>
  <c r="R39" l="1"/>
  <c r="R31"/>
  <c r="I18"/>
  <c r="I16"/>
  <c r="I42"/>
  <c r="I41"/>
  <c r="R27"/>
  <c r="I40"/>
  <c r="R17"/>
  <c r="R37"/>
  <c r="R29"/>
  <c r="R16"/>
  <c r="R21"/>
  <c r="I19"/>
  <c r="I37"/>
  <c r="I33"/>
  <c r="I29"/>
  <c r="I25"/>
  <c r="R35"/>
  <c r="R41"/>
  <c r="R25"/>
  <c r="R40"/>
  <c r="R32"/>
  <c r="I17"/>
  <c r="R34"/>
  <c r="R26"/>
  <c r="R33"/>
  <c r="R18"/>
  <c r="R22"/>
  <c r="I20"/>
  <c r="I38"/>
  <c r="I34"/>
  <c r="I30"/>
  <c r="I26"/>
  <c r="I22"/>
  <c r="G50"/>
  <c r="H50" s="1"/>
  <c r="E50"/>
  <c r="A16" l="1"/>
  <c r="A17" s="1"/>
  <c r="A18" s="1"/>
  <c r="Q15"/>
  <c r="A19" l="1"/>
  <c r="A20" s="1"/>
  <c r="A21" s="1"/>
  <c r="A22" l="1"/>
  <c r="A23" s="1"/>
  <c r="A24" s="1"/>
  <c r="A25" s="1"/>
  <c r="A26" s="1"/>
  <c r="A27" s="1"/>
  <c r="A28" s="1"/>
  <c r="A29" s="1"/>
  <c r="A30" s="1"/>
  <c r="A31" s="1"/>
  <c r="A32" s="1"/>
  <c r="A33" s="1"/>
  <c r="A34" s="1"/>
  <c r="A35" s="1"/>
  <c r="A36" s="1"/>
  <c r="A37" s="1"/>
  <c r="A38" s="1"/>
  <c r="A39" s="1"/>
  <c r="A40" s="1"/>
  <c r="A41" s="1"/>
  <c r="A42" s="1"/>
  <c r="P15"/>
  <c r="R15" s="1"/>
  <c r="I15"/>
  <c r="R43" l="1"/>
  <c r="I44"/>
</calcChain>
</file>

<file path=xl/sharedStrings.xml><?xml version="1.0" encoding="utf-8"?>
<sst xmlns="http://schemas.openxmlformats.org/spreadsheetml/2006/main" count="209" uniqueCount="101">
  <si>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</si>
  <si>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</si>
  <si>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</si>
  <si>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</si>
  <si>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</si>
  <si>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</si>
  <si>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</si>
  <si>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</si>
  <si>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</si>
  <si>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</si>
  <si>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</si>
  <si>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</si>
  <si>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</si>
  <si>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</si>
  <si>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</si>
  <si>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</si>
  <si>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</si>
  <si>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</si>
  <si>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</si>
  <si>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</si>
  <si>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</si>
  <si>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</si>
  <si>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</si>
  <si>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</si>
  <si>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</si>
  <si>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</si>
  <si>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</si>
  <si>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</si>
  <si>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</si>
  <si>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</si>
  <si>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</si>
  <si>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</si>
  <si>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</si>
  <si>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</si>
  <si>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</si>
  <si>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</si>
  <si>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</si>
  <si>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</si>
  <si>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</si>
  <si>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</si>
  <si>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</si>
  <si>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</si>
  <si>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</si>
  <si>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</si>
  <si>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</si>
  <si>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</si>
  <si>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</si>
  <si>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</si>
  <si>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</si>
  <si>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</si>
  <si>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</si>
  <si>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</si>
  <si>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</si>
  <si>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</si>
  <si>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</si>
  <si>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</si>
  <si>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</si>
  <si>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</si>
  <si>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</si>
  <si>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</si>
  <si>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</si>
  <si>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</si>
  <si>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</si>
  <si>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</si>
  <si>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</si>
  <si>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</si>
  <si>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</si>
  <si>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</si>
  <si>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</si>
  <si>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</si>
  <si>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</si>
  <si>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</si>
  <si>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</si>
  <si>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</si>
  <si>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</si>
  <si>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</si>
  <si>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</si>
  <si>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</si>
  <si>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</si>
  <si>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</si>
  <si>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</si>
  <si>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</si>
  <si>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</si>
  <si>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</si>
  <si>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</si>
  <si>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</si>
  <si>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</si>
  <si>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</si>
  <si>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</si>
  <si>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</si>
  <si>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</si>
  <si>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</si>
  <si>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Longeur de cable au depart du bobinage 24,125 m utilise 22.5 m il reste environ 1.5 m.Pas de faux contact a la fin de la couche.</t>
  </si>
  <si>
    <t>SMC4-2</t>
  </si>
  <si>
    <t>H03EC0171A</t>
  </si>
  <si>
    <t>21.16 x78.7x231.32</t>
  </si>
  <si>
    <t>PB/MY</t>
  </si>
  <si>
    <t>le pole et la grande face contre le pole avant la fibre.</t>
  </si>
  <si>
    <t>Montage pole saut de couche coté CC,mise en place de la petite pièce en cuivre à 240 mm depuis le coté CC du coté du saut de couche  la petite face sous</t>
  </si>
  <si>
    <t>21/10/14</t>
  </si>
  <si>
    <t>20/10/2014</t>
  </si>
</sst>
</file>

<file path=xl/styles.xml><?xml version="1.0" encoding="utf-8"?>
<styleSheet xmlns="http://schemas.openxmlformats.org/spreadsheetml/2006/main">
  <numFmts count="2">
    <numFmt numFmtId="164" formatCode="0.000"/>
    <numFmt numFmtId="165" formatCode="0.0"/>
  </numFmts>
  <fonts count="28">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4">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5" fillId="0" borderId="17" xfId="1" applyFont="1" applyFill="1" applyBorder="1"/>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8" fillId="0" borderId="6" xfId="1" applyFont="1" applyFill="1" applyBorder="1"/>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2" fontId="14" fillId="0" borderId="17" xfId="0" applyNumberFormat="1" applyFont="1" applyFill="1" applyBorder="1" applyAlignment="1">
      <alignment horizontal="center"/>
    </xf>
    <xf numFmtId="2" fontId="14" fillId="6" borderId="17" xfId="0" applyNumberFormat="1" applyFont="1" applyFill="1" applyBorder="1" applyAlignment="1">
      <alignment horizontal="center"/>
    </xf>
    <xf numFmtId="2" fontId="14" fillId="6" borderId="6" xfId="0" applyNumberFormat="1" applyFont="1" applyFill="1" applyBorder="1" applyAlignment="1">
      <alignment horizontal="center"/>
    </xf>
    <xf numFmtId="2" fontId="19" fillId="0" borderId="9" xfId="0" applyNumberFormat="1" applyFont="1" applyFill="1" applyBorder="1" applyAlignment="1">
      <alignment horizontal="center"/>
    </xf>
    <xf numFmtId="0" fontId="0" fillId="0" borderId="10" xfId="0" applyBorder="1" applyAlignment="1">
      <alignment horizontal="left" vertic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0" fillId="0" borderId="0" xfId="1" applyFont="1" applyFill="1" applyBorder="1" applyAlignment="1">
      <alignment horizontal="center" vertical="center"/>
    </xf>
    <xf numFmtId="0" fontId="12" fillId="0" borderId="2" xfId="1" applyFont="1" applyFill="1" applyBorder="1" applyAlignment="1">
      <alignment wrapText="1"/>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0" fillId="0" borderId="4" xfId="0" applyBorder="1" applyAlignment="1"/>
    <xf numFmtId="0" fontId="0" fillId="0" borderId="7" xfId="0" applyBorder="1" applyAlignment="1"/>
    <xf numFmtId="0" fontId="0" fillId="0" borderId="9" xfId="0" applyBorder="1" applyAlignment="1"/>
    <xf numFmtId="0" fontId="1" fillId="0" borderId="7" xfId="0" applyFont="1" applyBorder="1" applyAlignment="1">
      <alignment horizontal="center"/>
    </xf>
    <xf numFmtId="0" fontId="1" fillId="0" borderId="9" xfId="0" applyFont="1" applyBorder="1" applyAlignment="1">
      <alignment horizont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46</xdr:row>
      <xdr:rowOff>78441</xdr:rowOff>
    </xdr:from>
    <xdr:to>
      <xdr:col>15</xdr:col>
      <xdr:colOff>270930</xdr:colOff>
      <xdr:row>51</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9</xdr:col>
      <xdr:colOff>11205</xdr:colOff>
      <xdr:row>14</xdr:row>
      <xdr:rowOff>156882</xdr:rowOff>
    </xdr:from>
    <xdr:to>
      <xdr:col>9</xdr:col>
      <xdr:colOff>593910</xdr:colOff>
      <xdr:row>37</xdr:row>
      <xdr:rowOff>100853</xdr:rowOff>
    </xdr:to>
    <xdr:sp macro="" textlink="">
      <xdr:nvSpPr>
        <xdr:cNvPr id="3" name="Right Brace 2"/>
        <xdr:cNvSpPr/>
      </xdr:nvSpPr>
      <xdr:spPr>
        <a:xfrm>
          <a:off x="6992470" y="1905000"/>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134470</xdr:rowOff>
    </xdr:from>
    <xdr:to>
      <xdr:col>18</xdr:col>
      <xdr:colOff>593912</xdr:colOff>
      <xdr:row>37</xdr:row>
      <xdr:rowOff>134470</xdr:rowOff>
    </xdr:to>
    <xdr:sp macro="" textlink="">
      <xdr:nvSpPr>
        <xdr:cNvPr id="4" name="Right Brace 3"/>
        <xdr:cNvSpPr/>
      </xdr:nvSpPr>
      <xdr:spPr>
        <a:xfrm>
          <a:off x="12819529" y="1882588"/>
          <a:ext cx="560295" cy="43815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593910</xdr:colOff>
      <xdr:row>26</xdr:row>
      <xdr:rowOff>33618</xdr:rowOff>
    </xdr:from>
    <xdr:to>
      <xdr:col>10</xdr:col>
      <xdr:colOff>0</xdr:colOff>
      <xdr:row>44</xdr:row>
      <xdr:rowOff>156883</xdr:rowOff>
    </xdr:to>
    <xdr:cxnSp macro="">
      <xdr:nvCxnSpPr>
        <xdr:cNvPr id="6" name="Straight Connector 5"/>
        <xdr:cNvCxnSpPr>
          <a:stCxn id="3" idx="1"/>
        </xdr:cNvCxnSpPr>
      </xdr:nvCxnSpPr>
      <xdr:spPr>
        <a:xfrm>
          <a:off x="7575175" y="4067736"/>
          <a:ext cx="11207" cy="359708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44</xdr:row>
      <xdr:rowOff>156883</xdr:rowOff>
    </xdr:from>
    <xdr:to>
      <xdr:col>12</xdr:col>
      <xdr:colOff>33617</xdr:colOff>
      <xdr:row>48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26</xdr:row>
      <xdr:rowOff>28003</xdr:rowOff>
    </xdr:from>
    <xdr:to>
      <xdr:col>19</xdr:col>
      <xdr:colOff>0</xdr:colOff>
      <xdr:row>45</xdr:row>
      <xdr:rowOff>33618</xdr:rowOff>
    </xdr:to>
    <xdr:cxnSp macro="">
      <xdr:nvCxnSpPr>
        <xdr:cNvPr id="10" name="Straight Connector 9"/>
        <xdr:cNvCxnSpPr>
          <a:stCxn id="4" idx="1"/>
        </xdr:cNvCxnSpPr>
      </xdr:nvCxnSpPr>
      <xdr:spPr>
        <a:xfrm>
          <a:off x="13379824" y="4062121"/>
          <a:ext cx="11205" cy="366993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45</xdr:row>
      <xdr:rowOff>0</xdr:rowOff>
    </xdr:from>
    <xdr:to>
      <xdr:col>19</xdr:col>
      <xdr:colOff>0</xdr:colOff>
      <xdr:row>48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5"/>
  <sheetViews>
    <sheetView workbookViewId="0">
      <selection activeCell="E2" sqref="E2: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c r="F2" s="1"/>
      <c r="G2" s="1"/>
      <c r="H2" s="1"/>
    </row>
    <row r="3" spans="1:10" s="2" customFormat="1" ht="16.5" customHeight="1">
      <c r="C3" s="1"/>
      <c r="D3" s="4" t="s">
        <v>17</v>
      </c>
      <c r="E3" s="4"/>
      <c r="F3" s="1"/>
      <c r="G3" s="1"/>
      <c r="H3" s="1"/>
    </row>
    <row r="4" spans="1:10" s="2" customFormat="1" ht="15.75" customHeight="1">
      <c r="C4" s="1"/>
      <c r="D4" s="4" t="s">
        <v>18</v>
      </c>
      <c r="E4" s="4" t="s">
        <v>60</v>
      </c>
      <c r="F4" s="1"/>
      <c r="G4" s="1"/>
      <c r="H4" s="1"/>
    </row>
    <row r="5" spans="1:10" s="2" customFormat="1" ht="15.75" customHeight="1" thickBot="1">
      <c r="A5" s="1"/>
      <c r="B5" s="1"/>
      <c r="C5" s="1"/>
      <c r="D5" s="1"/>
      <c r="E5" s="1"/>
      <c r="F5" s="1"/>
      <c r="G5" s="1"/>
      <c r="H5" s="1"/>
    </row>
    <row r="6" spans="1:10" ht="15.75" thickBot="1">
      <c r="A6" s="131" t="s">
        <v>15</v>
      </c>
      <c r="B6" s="132"/>
      <c r="C6" s="132"/>
      <c r="D6" s="132"/>
      <c r="E6" s="132"/>
      <c r="F6" s="132"/>
      <c r="G6" s="132"/>
      <c r="H6" s="132"/>
      <c r="I6" s="132"/>
      <c r="J6" s="133"/>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4" t="s">
        <v>19</v>
      </c>
      <c r="B16" s="135"/>
      <c r="C16" s="135"/>
      <c r="D16" s="135"/>
      <c r="E16" s="135"/>
      <c r="F16" s="135"/>
      <c r="G16" s="135"/>
      <c r="H16" s="135"/>
      <c r="I16" s="135"/>
      <c r="J16" s="136"/>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77"/>
  <sheetViews>
    <sheetView tabSelected="1" zoomScale="85" zoomScaleNormal="85" workbookViewId="0">
      <selection activeCell="C6" sqref="C6:F6"/>
    </sheetView>
  </sheetViews>
  <sheetFormatPr defaultRowHeight="15"/>
  <cols>
    <col min="1" max="1" width="11.140625" customWidth="1"/>
    <col min="5" max="5" width="14.42578125" bestFit="1" customWidth="1"/>
    <col min="6" max="6" width="13.28515625" customWidth="1"/>
    <col min="7" max="7" width="11.5703125" customWidth="1"/>
    <col min="8" max="8" width="13.85546875" customWidth="1"/>
    <col min="9" max="9" width="13.28515625" customWidth="1"/>
    <col min="14" max="14" width="14.42578125" bestFit="1" customWidth="1"/>
  </cols>
  <sheetData>
    <row r="1" spans="1:19" s="2" customFormat="1" ht="3" customHeight="1" thickBot="1"/>
    <row r="2" spans="1:19" s="2" customFormat="1" ht="20.100000000000001" customHeight="1" thickBot="1">
      <c r="A2" s="160" t="s">
        <v>59</v>
      </c>
      <c r="B2" s="161"/>
      <c r="C2" s="142" t="s">
        <v>93</v>
      </c>
      <c r="D2" s="143"/>
      <c r="E2" s="143"/>
      <c r="F2" s="144"/>
    </row>
    <row r="3" spans="1:19" s="2" customFormat="1" ht="20.100000000000001" customHeight="1" thickBot="1">
      <c r="A3" s="140" t="s">
        <v>57</v>
      </c>
      <c r="B3" s="141"/>
      <c r="C3" s="142" t="s">
        <v>94</v>
      </c>
      <c r="D3" s="143"/>
      <c r="E3" s="143"/>
      <c r="F3" s="144"/>
    </row>
    <row r="4" spans="1:19" s="2" customFormat="1" ht="20.100000000000001" customHeight="1" thickBot="1">
      <c r="A4" s="140" t="s">
        <v>50</v>
      </c>
      <c r="B4" s="141"/>
      <c r="C4" s="130" t="s">
        <v>95</v>
      </c>
      <c r="D4" s="107"/>
      <c r="E4" s="107"/>
      <c r="F4" s="108"/>
    </row>
    <row r="5" spans="1:19" s="2" customFormat="1" ht="20.100000000000001" customHeight="1" thickBot="1">
      <c r="A5" s="162" t="s">
        <v>53</v>
      </c>
      <c r="B5" s="163"/>
      <c r="C5" s="142" t="s">
        <v>96</v>
      </c>
      <c r="D5" s="143"/>
      <c r="E5" s="143"/>
      <c r="F5" s="144"/>
    </row>
    <row r="6" spans="1:19" s="2" customFormat="1" ht="20.100000000000001" customHeight="1" thickBot="1">
      <c r="A6" s="153" t="s">
        <v>61</v>
      </c>
      <c r="B6" s="154"/>
      <c r="C6" s="142" t="s">
        <v>100</v>
      </c>
      <c r="D6" s="143"/>
      <c r="E6" s="143"/>
      <c r="F6" s="144"/>
    </row>
    <row r="7" spans="1:19" s="2" customFormat="1" ht="20.100000000000001" customHeight="1" thickBot="1">
      <c r="A7" s="153" t="s">
        <v>62</v>
      </c>
      <c r="B7" s="154"/>
      <c r="C7" s="142" t="s">
        <v>99</v>
      </c>
      <c r="D7" s="143"/>
      <c r="E7" s="143"/>
      <c r="F7" s="144"/>
    </row>
    <row r="8" spans="1:19" s="2" customFormat="1" ht="20.100000000000001" customHeight="1">
      <c r="A8" s="105"/>
      <c r="B8" s="105"/>
      <c r="C8" s="106"/>
      <c r="D8" s="106"/>
      <c r="E8" s="106"/>
      <c r="F8" s="106"/>
    </row>
    <row r="9" spans="1:19" s="2" customFormat="1">
      <c r="A9" s="30" t="s">
        <v>20</v>
      </c>
      <c r="B9" s="31"/>
      <c r="C9" s="31"/>
      <c r="D9" s="31"/>
    </row>
    <row r="10" spans="1:19" ht="19.5" thickBot="1">
      <c r="A10" s="36"/>
      <c r="B10" s="36"/>
      <c r="C10" s="145" t="s">
        <v>33</v>
      </c>
      <c r="D10" s="145"/>
      <c r="E10" s="145"/>
      <c r="F10" s="145"/>
      <c r="G10" s="145"/>
      <c r="H10" s="145"/>
      <c r="I10" s="145"/>
      <c r="J10" s="37"/>
      <c r="K10" s="38"/>
      <c r="L10" s="39" t="s">
        <v>32</v>
      </c>
      <c r="M10" s="40"/>
      <c r="N10" s="40"/>
      <c r="O10" s="40"/>
      <c r="P10" s="40"/>
      <c r="Q10" s="40"/>
      <c r="R10" s="40"/>
      <c r="S10" s="36"/>
    </row>
    <row r="11" spans="1:19" ht="15.75" customHeight="1" thickBot="1">
      <c r="A11" s="36"/>
      <c r="B11" s="36"/>
      <c r="C11" s="146" t="s">
        <v>65</v>
      </c>
      <c r="D11" s="147"/>
      <c r="E11" s="41"/>
      <c r="F11" s="42"/>
      <c r="G11" s="155" t="s">
        <v>34</v>
      </c>
      <c r="H11" s="155"/>
      <c r="I11" s="155"/>
      <c r="J11" s="36"/>
      <c r="K11" s="38"/>
      <c r="L11" s="146" t="s">
        <v>65</v>
      </c>
      <c r="M11" s="150"/>
      <c r="N11" s="38"/>
      <c r="O11" s="38"/>
      <c r="P11" s="36"/>
      <c r="Q11" s="36"/>
      <c r="R11" s="36"/>
      <c r="S11" s="36"/>
    </row>
    <row r="12" spans="1:19" ht="22.5" customHeight="1" thickBot="1">
      <c r="A12" s="36"/>
      <c r="B12" s="36"/>
      <c r="C12" s="148"/>
      <c r="D12" s="149"/>
      <c r="E12" s="43"/>
      <c r="F12" s="42"/>
      <c r="G12" s="156"/>
      <c r="H12" s="156"/>
      <c r="I12" s="156"/>
      <c r="J12" s="38"/>
      <c r="K12" s="38"/>
      <c r="L12" s="151"/>
      <c r="M12" s="152"/>
      <c r="N12" s="38"/>
      <c r="O12" s="38"/>
      <c r="P12" s="157" t="s">
        <v>34</v>
      </c>
      <c r="Q12" s="158"/>
      <c r="R12" s="159"/>
      <c r="S12" s="36"/>
    </row>
    <row r="13" spans="1:19" s="2" customFormat="1" ht="22.5" customHeight="1" thickBot="1">
      <c r="A13" s="45" t="s">
        <v>35</v>
      </c>
      <c r="B13" s="117" t="s">
        <v>36</v>
      </c>
      <c r="C13" s="121" t="s">
        <v>37</v>
      </c>
      <c r="D13" s="121" t="s">
        <v>39</v>
      </c>
      <c r="E13" s="42"/>
      <c r="F13" s="42"/>
      <c r="G13" s="79" t="s">
        <v>37</v>
      </c>
      <c r="H13" s="80" t="s">
        <v>39</v>
      </c>
      <c r="I13" s="116" t="s">
        <v>38</v>
      </c>
      <c r="J13" s="38"/>
      <c r="K13" s="38"/>
      <c r="L13" s="113" t="s">
        <v>37</v>
      </c>
      <c r="M13" s="114" t="s">
        <v>39</v>
      </c>
      <c r="N13" s="38"/>
      <c r="O13" s="38"/>
      <c r="P13" s="79" t="s">
        <v>37</v>
      </c>
      <c r="Q13" s="80" t="s">
        <v>39</v>
      </c>
      <c r="R13" s="115" t="s">
        <v>38</v>
      </c>
      <c r="S13" s="36"/>
    </row>
    <row r="14" spans="1:19" ht="19.5" thickBot="1">
      <c r="A14" s="93" t="s">
        <v>63</v>
      </c>
      <c r="B14" s="118" t="s">
        <v>63</v>
      </c>
      <c r="C14" s="124">
        <v>135.65</v>
      </c>
      <c r="D14" s="93">
        <v>135.62</v>
      </c>
      <c r="E14" s="86" t="s">
        <v>64</v>
      </c>
      <c r="F14" s="42"/>
      <c r="G14" s="46" t="s">
        <v>63</v>
      </c>
      <c r="H14" s="47" t="s">
        <v>63</v>
      </c>
      <c r="I14" s="126" t="s">
        <v>63</v>
      </c>
      <c r="J14" s="38"/>
      <c r="K14" s="38"/>
      <c r="L14" s="125">
        <v>133.05000000000001</v>
      </c>
      <c r="M14" s="93">
        <v>132.66</v>
      </c>
      <c r="N14" s="86" t="s">
        <v>64</v>
      </c>
      <c r="O14" s="38"/>
      <c r="P14" s="46"/>
      <c r="Q14" s="47"/>
      <c r="R14" s="99"/>
      <c r="S14" s="36"/>
    </row>
    <row r="15" spans="1:19">
      <c r="A15" s="48">
        <v>15</v>
      </c>
      <c r="B15">
        <v>2.2000000000000002</v>
      </c>
      <c r="C15" s="49">
        <v>133.57</v>
      </c>
      <c r="D15" s="93">
        <v>133.49</v>
      </c>
      <c r="E15" s="81" t="s">
        <v>40</v>
      </c>
      <c r="F15" s="42"/>
      <c r="G15" s="46">
        <f>C14-C15</f>
        <v>2.0800000000000125</v>
      </c>
      <c r="H15" s="47">
        <f>IF(OR(ISBLANK(D15),0),"",D14-D15)</f>
        <v>2.1299999999999955</v>
      </c>
      <c r="I15" s="126">
        <f>IF(OR(ISBLANK(D15),0),"",G15-H15)</f>
        <v>-4.9999999999982947E-2</v>
      </c>
      <c r="J15" s="38"/>
      <c r="K15" s="38"/>
      <c r="L15" s="49">
        <v>130.97</v>
      </c>
      <c r="M15" s="50">
        <v>130.51</v>
      </c>
      <c r="N15" s="81" t="s">
        <v>40</v>
      </c>
      <c r="O15" s="38"/>
      <c r="P15" s="46">
        <f>L14-L15</f>
        <v>2.0800000000000125</v>
      </c>
      <c r="Q15" s="47">
        <f>IF(OR(ISBLANK(M15),0),"",M14-M15)</f>
        <v>2.1500000000000057</v>
      </c>
      <c r="R15" s="99">
        <f>IF(OR(ISBLANK(M15),0),"",P15-Q15)</f>
        <v>-6.9999999999993179E-2</v>
      </c>
      <c r="S15" s="36"/>
    </row>
    <row r="16" spans="1:19">
      <c r="A16" s="48">
        <f>A15</f>
        <v>15</v>
      </c>
      <c r="B16" s="119">
        <v>2.2000000000000002</v>
      </c>
      <c r="C16" s="49">
        <v>131.49</v>
      </c>
      <c r="D16" s="93">
        <v>131.4</v>
      </c>
      <c r="E16" s="82" t="s">
        <v>68</v>
      </c>
      <c r="F16" s="42"/>
      <c r="G16" s="46">
        <f t="shared" ref="G16:G18" si="0">C15-C16</f>
        <v>2.0799999999999841</v>
      </c>
      <c r="H16" s="47">
        <f t="shared" ref="H16:H18" si="1">IF(OR(ISBLANK(D16),0),"",D15-D16)</f>
        <v>2.0900000000000034</v>
      </c>
      <c r="I16" s="126">
        <f t="shared" ref="I16:I18" si="2">IF(OR(ISBLANK(D16),0),"",G16-H16)</f>
        <v>-1.0000000000019327E-2</v>
      </c>
      <c r="J16" s="38"/>
      <c r="K16" s="38"/>
      <c r="L16" s="49">
        <v>128.88999999999999</v>
      </c>
      <c r="M16" s="50">
        <v>128.38</v>
      </c>
      <c r="N16" s="82" t="s">
        <v>68</v>
      </c>
      <c r="O16" s="38"/>
      <c r="P16" s="46">
        <f>L15-L16</f>
        <v>2.0800000000000125</v>
      </c>
      <c r="Q16" s="47">
        <f t="shared" ref="Q16:Q42" si="3">IF(OR(ISBLANK(M16),0),"",M15-M16)</f>
        <v>2.1299999999999955</v>
      </c>
      <c r="R16" s="99">
        <f t="shared" ref="R16:R42" si="4">IF(OR(ISBLANK(M16),0),"",P16-Q16)</f>
        <v>-4.9999999999982947E-2</v>
      </c>
      <c r="S16" s="36"/>
    </row>
    <row r="17" spans="1:19">
      <c r="A17" s="48">
        <f t="shared" ref="A17:A18" si="5">A16</f>
        <v>15</v>
      </c>
      <c r="B17" s="119">
        <v>2.2000000000000002</v>
      </c>
      <c r="C17" s="49">
        <v>101.49</v>
      </c>
      <c r="D17" s="91">
        <v>101.01</v>
      </c>
      <c r="E17" s="84" t="s">
        <v>66</v>
      </c>
      <c r="F17" s="42"/>
      <c r="G17" s="88">
        <f t="shared" si="0"/>
        <v>30.000000000000014</v>
      </c>
      <c r="H17" s="89">
        <f t="shared" si="1"/>
        <v>30.39</v>
      </c>
      <c r="I17" s="127">
        <f t="shared" si="2"/>
        <v>-0.38999999999998636</v>
      </c>
      <c r="J17" s="38"/>
      <c r="K17" s="38"/>
      <c r="L17" s="49">
        <v>98.91</v>
      </c>
      <c r="M17" s="50">
        <v>98.32</v>
      </c>
      <c r="N17" s="84" t="s">
        <v>66</v>
      </c>
      <c r="O17" s="38"/>
      <c r="P17" s="88">
        <f t="shared" ref="P17:P41" si="6">L16-L17</f>
        <v>29.97999999999999</v>
      </c>
      <c r="Q17" s="89">
        <f t="shared" si="3"/>
        <v>30.060000000000002</v>
      </c>
      <c r="R17" s="100">
        <f t="shared" si="4"/>
        <v>-8.0000000000012506E-2</v>
      </c>
      <c r="S17" s="36"/>
    </row>
    <row r="18" spans="1:19">
      <c r="A18" s="48">
        <f t="shared" si="5"/>
        <v>15</v>
      </c>
      <c r="B18" s="119">
        <v>2.2000000000000002</v>
      </c>
      <c r="C18" s="49">
        <v>99.41</v>
      </c>
      <c r="D18" s="48">
        <v>99.08</v>
      </c>
      <c r="E18" s="83" t="s">
        <v>67</v>
      </c>
      <c r="F18" s="42"/>
      <c r="G18" s="46">
        <f t="shared" si="0"/>
        <v>2.0799999999999983</v>
      </c>
      <c r="H18" s="47">
        <f t="shared" si="1"/>
        <v>1.9300000000000068</v>
      </c>
      <c r="I18" s="126">
        <f t="shared" si="2"/>
        <v>0.14999999999999147</v>
      </c>
      <c r="J18" s="38"/>
      <c r="K18" s="38"/>
      <c r="L18" s="49">
        <v>96.83</v>
      </c>
      <c r="M18" s="50">
        <v>96.46</v>
      </c>
      <c r="N18" s="95" t="s">
        <v>67</v>
      </c>
      <c r="O18" s="38"/>
      <c r="P18" s="46">
        <f t="shared" si="6"/>
        <v>2.0799999999999983</v>
      </c>
      <c r="Q18" s="47">
        <f t="shared" si="3"/>
        <v>1.8599999999999994</v>
      </c>
      <c r="R18" s="99">
        <f t="shared" si="4"/>
        <v>0.21999999999999886</v>
      </c>
      <c r="S18" s="36"/>
    </row>
    <row r="19" spans="1:19">
      <c r="A19" s="48">
        <f t="shared" ref="A19:A21" si="7">A18</f>
        <v>15</v>
      </c>
      <c r="B19" s="119">
        <v>2.2000000000000002</v>
      </c>
      <c r="C19" s="49">
        <v>97.33</v>
      </c>
      <c r="D19" s="48">
        <v>97.09</v>
      </c>
      <c r="E19" s="83" t="s">
        <v>69</v>
      </c>
      <c r="F19" s="42"/>
      <c r="G19" s="46">
        <f t="shared" ref="G19:G21" si="8">C18-C19</f>
        <v>2.0799999999999983</v>
      </c>
      <c r="H19" s="47">
        <f t="shared" ref="H19:H21" si="9">IF(OR(ISBLANK(D19),0),"",D18-D19)</f>
        <v>1.9899999999999949</v>
      </c>
      <c r="I19" s="126">
        <f t="shared" ref="I19:I21" si="10">IF(OR(ISBLANK(D19),0),"",G19-H19)</f>
        <v>9.0000000000003411E-2</v>
      </c>
      <c r="J19" s="38"/>
      <c r="K19" s="38"/>
      <c r="L19" s="49">
        <v>94.75</v>
      </c>
      <c r="M19" s="50">
        <v>94.35</v>
      </c>
      <c r="N19" s="95" t="s">
        <v>69</v>
      </c>
      <c r="O19" s="38"/>
      <c r="P19" s="46">
        <f t="shared" si="6"/>
        <v>2.0799999999999983</v>
      </c>
      <c r="Q19" s="47">
        <f t="shared" si="3"/>
        <v>2.1099999999999994</v>
      </c>
      <c r="R19" s="99">
        <f t="shared" si="4"/>
        <v>-3.0000000000001137E-2</v>
      </c>
      <c r="S19" s="36"/>
    </row>
    <row r="20" spans="1:19">
      <c r="A20" s="48">
        <f t="shared" si="7"/>
        <v>15</v>
      </c>
      <c r="B20" s="119">
        <v>2.2000000000000002</v>
      </c>
      <c r="C20" s="49">
        <v>84.33</v>
      </c>
      <c r="D20" s="91">
        <v>83.89</v>
      </c>
      <c r="E20" s="84" t="s">
        <v>66</v>
      </c>
      <c r="F20" s="42"/>
      <c r="G20" s="88">
        <f t="shared" si="8"/>
        <v>13</v>
      </c>
      <c r="H20" s="89">
        <f t="shared" si="9"/>
        <v>13.200000000000003</v>
      </c>
      <c r="I20" s="127">
        <f t="shared" si="10"/>
        <v>-0.20000000000000284</v>
      </c>
      <c r="J20" s="38"/>
      <c r="K20" s="38"/>
      <c r="L20" s="49">
        <v>81.25</v>
      </c>
      <c r="M20" s="50">
        <v>80.599999999999994</v>
      </c>
      <c r="N20" s="84" t="s">
        <v>66</v>
      </c>
      <c r="O20" s="38"/>
      <c r="P20" s="88">
        <f t="shared" si="6"/>
        <v>13.5</v>
      </c>
      <c r="Q20" s="89">
        <f t="shared" si="3"/>
        <v>13.75</v>
      </c>
      <c r="R20" s="100">
        <f t="shared" si="4"/>
        <v>-0.25</v>
      </c>
      <c r="S20" s="36"/>
    </row>
    <row r="21" spans="1:19">
      <c r="A21" s="48">
        <f t="shared" si="7"/>
        <v>15</v>
      </c>
      <c r="B21" s="119">
        <v>2.2000000000000002</v>
      </c>
      <c r="C21" s="49">
        <v>82.25</v>
      </c>
      <c r="D21" s="48">
        <v>82.04</v>
      </c>
      <c r="E21" s="83" t="s">
        <v>70</v>
      </c>
      <c r="F21" s="42"/>
      <c r="G21" s="46">
        <f t="shared" si="8"/>
        <v>2.0799999999999983</v>
      </c>
      <c r="H21" s="47">
        <f t="shared" si="9"/>
        <v>1.8499999999999943</v>
      </c>
      <c r="I21" s="126">
        <f t="shared" si="10"/>
        <v>0.23000000000000398</v>
      </c>
      <c r="J21" s="38"/>
      <c r="K21" s="38"/>
      <c r="L21" s="49">
        <v>79.17</v>
      </c>
      <c r="M21" s="50">
        <v>78.599999999999994</v>
      </c>
      <c r="N21" s="83" t="s">
        <v>70</v>
      </c>
      <c r="O21" s="38"/>
      <c r="P21" s="46">
        <f t="shared" si="6"/>
        <v>2.0799999999999983</v>
      </c>
      <c r="Q21" s="47">
        <f t="shared" si="3"/>
        <v>2</v>
      </c>
      <c r="R21" s="99">
        <f t="shared" si="4"/>
        <v>7.9999999999998295E-2</v>
      </c>
      <c r="S21" s="36"/>
    </row>
    <row r="22" spans="1:19">
      <c r="A22" s="48">
        <f t="shared" ref="A22:A40" si="11">A21</f>
        <v>15</v>
      </c>
      <c r="B22" s="119">
        <v>2.2000000000000002</v>
      </c>
      <c r="C22" s="49">
        <v>80.17</v>
      </c>
      <c r="D22" s="48">
        <v>80</v>
      </c>
      <c r="E22" s="83" t="s">
        <v>71</v>
      </c>
      <c r="F22" s="42"/>
      <c r="G22" s="46">
        <f t="shared" ref="G22:G40" si="12">C21-C22</f>
        <v>2.0799999999999983</v>
      </c>
      <c r="H22" s="47">
        <f t="shared" ref="H22:H40" si="13">IF(OR(ISBLANK(D22),0),"",D21-D22)</f>
        <v>2.0400000000000063</v>
      </c>
      <c r="I22" s="126">
        <f t="shared" ref="I22:I40" si="14">IF(OR(ISBLANK(D22),0),"",G22-H22)</f>
        <v>3.9999999999992042E-2</v>
      </c>
      <c r="J22" s="38"/>
      <c r="K22" s="38"/>
      <c r="L22" s="49">
        <v>77.09</v>
      </c>
      <c r="M22" s="50">
        <v>76.56</v>
      </c>
      <c r="N22" s="83" t="s">
        <v>71</v>
      </c>
      <c r="O22" s="38"/>
      <c r="P22" s="46">
        <f t="shared" si="6"/>
        <v>2.0799999999999983</v>
      </c>
      <c r="Q22" s="47">
        <f t="shared" si="3"/>
        <v>2.039999999999992</v>
      </c>
      <c r="R22" s="99">
        <f t="shared" si="4"/>
        <v>4.0000000000006253E-2</v>
      </c>
      <c r="S22" s="36"/>
    </row>
    <row r="23" spans="1:19">
      <c r="A23" s="48">
        <f t="shared" si="11"/>
        <v>15</v>
      </c>
      <c r="B23" s="119">
        <v>2.2000000000000002</v>
      </c>
      <c r="C23" s="49">
        <v>78.09</v>
      </c>
      <c r="D23" s="48">
        <v>77.94</v>
      </c>
      <c r="E23" s="83" t="s">
        <v>72</v>
      </c>
      <c r="F23" s="42"/>
      <c r="G23" s="46">
        <f t="shared" si="12"/>
        <v>2.0799999999999983</v>
      </c>
      <c r="H23" s="47">
        <f t="shared" si="13"/>
        <v>2.0600000000000023</v>
      </c>
      <c r="I23" s="126">
        <f t="shared" si="14"/>
        <v>1.9999999999996021E-2</v>
      </c>
      <c r="J23" s="38"/>
      <c r="K23" s="38"/>
      <c r="L23" s="49">
        <v>75.010000000000005</v>
      </c>
      <c r="M23" s="50">
        <v>74.56</v>
      </c>
      <c r="N23" s="83" t="s">
        <v>72</v>
      </c>
      <c r="O23" s="38"/>
      <c r="P23" s="46">
        <f t="shared" si="6"/>
        <v>2.0799999999999983</v>
      </c>
      <c r="Q23" s="47">
        <f>IF(OR(ISBLANK(M23),0),"",M22-M23)</f>
        <v>2</v>
      </c>
      <c r="R23" s="99">
        <f t="shared" si="4"/>
        <v>7.9999999999998295E-2</v>
      </c>
      <c r="S23" s="36"/>
    </row>
    <row r="24" spans="1:19">
      <c r="A24" s="48">
        <f t="shared" si="11"/>
        <v>15</v>
      </c>
      <c r="B24" s="119">
        <v>2.2000000000000002</v>
      </c>
      <c r="C24" s="49">
        <v>76.010000000000005</v>
      </c>
      <c r="D24" s="48">
        <v>75.849999999999994</v>
      </c>
      <c r="E24" s="83" t="s">
        <v>73</v>
      </c>
      <c r="F24" s="42"/>
      <c r="G24" s="46">
        <f t="shared" si="12"/>
        <v>2.0799999999999983</v>
      </c>
      <c r="H24" s="47">
        <f t="shared" si="13"/>
        <v>2.0900000000000034</v>
      </c>
      <c r="I24" s="126">
        <f t="shared" si="14"/>
        <v>-1.0000000000005116E-2</v>
      </c>
      <c r="J24" s="38"/>
      <c r="K24" s="38"/>
      <c r="L24" s="49">
        <v>72.930000000000007</v>
      </c>
      <c r="M24" s="50">
        <v>72.48</v>
      </c>
      <c r="N24" s="83" t="s">
        <v>73</v>
      </c>
      <c r="O24" s="38"/>
      <c r="P24" s="46">
        <f t="shared" si="6"/>
        <v>2.0799999999999983</v>
      </c>
      <c r="Q24" s="47">
        <f t="shared" si="3"/>
        <v>2.0799999999999983</v>
      </c>
      <c r="R24" s="99">
        <f t="shared" si="4"/>
        <v>0</v>
      </c>
      <c r="S24" s="36"/>
    </row>
    <row r="25" spans="1:19">
      <c r="A25" s="48">
        <f t="shared" si="11"/>
        <v>15</v>
      </c>
      <c r="B25" s="119">
        <v>2.2000000000000002</v>
      </c>
      <c r="C25" s="49">
        <v>73.930000000000007</v>
      </c>
      <c r="D25" s="48">
        <v>73.78</v>
      </c>
      <c r="E25" s="83" t="s">
        <v>74</v>
      </c>
      <c r="F25" s="42"/>
      <c r="G25" s="46">
        <f t="shared" si="12"/>
        <v>2.0799999999999983</v>
      </c>
      <c r="H25" s="47">
        <f t="shared" si="13"/>
        <v>2.0699999999999932</v>
      </c>
      <c r="I25" s="126">
        <f t="shared" si="14"/>
        <v>1.0000000000005116E-2</v>
      </c>
      <c r="J25" s="38"/>
      <c r="K25" s="38"/>
      <c r="L25" s="49">
        <v>70.849999999999994</v>
      </c>
      <c r="M25" s="50">
        <v>70.349999999999994</v>
      </c>
      <c r="N25" s="83" t="s">
        <v>74</v>
      </c>
      <c r="O25" s="38"/>
      <c r="P25" s="46">
        <f>L24-L25</f>
        <v>2.0800000000000125</v>
      </c>
      <c r="Q25" s="47">
        <f>IF(OR(ISBLANK(M25),0),"",M24-M25)</f>
        <v>2.1300000000000097</v>
      </c>
      <c r="R25" s="99">
        <f t="shared" si="4"/>
        <v>-4.9999999999997158E-2</v>
      </c>
      <c r="S25" s="36"/>
    </row>
    <row r="26" spans="1:19">
      <c r="A26" s="48">
        <f t="shared" si="11"/>
        <v>15</v>
      </c>
      <c r="B26" s="119">
        <v>2.2000000000000002</v>
      </c>
      <c r="C26" s="49">
        <v>71.849999999999994</v>
      </c>
      <c r="D26" s="48">
        <v>71.72</v>
      </c>
      <c r="E26" s="83" t="s">
        <v>75</v>
      </c>
      <c r="F26" s="42"/>
      <c r="G26" s="46">
        <f t="shared" si="12"/>
        <v>2.0800000000000125</v>
      </c>
      <c r="H26" s="47">
        <f t="shared" si="13"/>
        <v>2.0600000000000023</v>
      </c>
      <c r="I26" s="126">
        <f t="shared" si="14"/>
        <v>2.0000000000010232E-2</v>
      </c>
      <c r="J26" s="38"/>
      <c r="K26" s="38"/>
      <c r="L26" s="49">
        <v>68.77</v>
      </c>
      <c r="M26" s="50">
        <v>68.31</v>
      </c>
      <c r="N26" s="83" t="s">
        <v>75</v>
      </c>
      <c r="O26" s="38"/>
      <c r="P26" s="46">
        <f t="shared" si="6"/>
        <v>2.0799999999999983</v>
      </c>
      <c r="Q26" s="47">
        <f t="shared" si="3"/>
        <v>2.039999999999992</v>
      </c>
      <c r="R26" s="99">
        <f t="shared" si="4"/>
        <v>4.0000000000006253E-2</v>
      </c>
      <c r="S26" s="36"/>
    </row>
    <row r="27" spans="1:19">
      <c r="A27" s="48">
        <f t="shared" si="11"/>
        <v>15</v>
      </c>
      <c r="B27" s="119">
        <v>2.2000000000000002</v>
      </c>
      <c r="C27" s="49">
        <v>69.77</v>
      </c>
      <c r="D27" s="48">
        <v>69.67</v>
      </c>
      <c r="E27" s="83" t="s">
        <v>76</v>
      </c>
      <c r="F27" s="42"/>
      <c r="G27" s="46">
        <f t="shared" si="12"/>
        <v>2.0799999999999983</v>
      </c>
      <c r="H27" s="47">
        <f t="shared" si="13"/>
        <v>2.0499999999999972</v>
      </c>
      <c r="I27" s="126">
        <f t="shared" si="14"/>
        <v>3.0000000000001137E-2</v>
      </c>
      <c r="J27" s="38"/>
      <c r="K27" s="38"/>
      <c r="L27" s="49">
        <v>66.69</v>
      </c>
      <c r="M27" s="50">
        <v>66.260000000000005</v>
      </c>
      <c r="N27" s="83" t="s">
        <v>76</v>
      </c>
      <c r="O27" s="38"/>
      <c r="P27" s="46">
        <f t="shared" si="6"/>
        <v>2.0799999999999983</v>
      </c>
      <c r="Q27" s="47">
        <f t="shared" si="3"/>
        <v>2.0499999999999972</v>
      </c>
      <c r="R27" s="99">
        <f t="shared" si="4"/>
        <v>3.0000000000001137E-2</v>
      </c>
      <c r="S27" s="36"/>
    </row>
    <row r="28" spans="1:19">
      <c r="A28" s="48">
        <f t="shared" si="11"/>
        <v>15</v>
      </c>
      <c r="B28" s="119">
        <v>2.2000000000000002</v>
      </c>
      <c r="C28" s="49">
        <v>67.69</v>
      </c>
      <c r="D28" s="48">
        <v>67.58</v>
      </c>
      <c r="E28" s="83" t="s">
        <v>77</v>
      </c>
      <c r="F28" s="42"/>
      <c r="G28" s="46">
        <f t="shared" si="12"/>
        <v>2.0799999999999983</v>
      </c>
      <c r="H28" s="47">
        <f t="shared" si="13"/>
        <v>2.0900000000000034</v>
      </c>
      <c r="I28" s="126">
        <f t="shared" si="14"/>
        <v>-1.0000000000005116E-2</v>
      </c>
      <c r="J28" s="38"/>
      <c r="K28" s="38"/>
      <c r="L28" s="49">
        <v>64.61</v>
      </c>
      <c r="M28" s="50">
        <v>64.180000000000007</v>
      </c>
      <c r="N28" s="83" t="s">
        <v>77</v>
      </c>
      <c r="O28" s="38"/>
      <c r="P28" s="46">
        <f t="shared" si="6"/>
        <v>2.0799999999999983</v>
      </c>
      <c r="Q28" s="47">
        <f t="shared" si="3"/>
        <v>2.0799999999999983</v>
      </c>
      <c r="R28" s="99">
        <f t="shared" si="4"/>
        <v>0</v>
      </c>
      <c r="S28" s="36"/>
    </row>
    <row r="29" spans="1:19">
      <c r="A29" s="48">
        <f t="shared" si="11"/>
        <v>15</v>
      </c>
      <c r="B29" s="119">
        <v>2.2000000000000002</v>
      </c>
      <c r="C29" s="49">
        <v>65.61</v>
      </c>
      <c r="D29" s="48">
        <v>65.459999999999994</v>
      </c>
      <c r="E29" s="83" t="s">
        <v>78</v>
      </c>
      <c r="F29" s="42"/>
      <c r="G29" s="46">
        <f t="shared" si="12"/>
        <v>2.0799999999999983</v>
      </c>
      <c r="H29" s="47">
        <f t="shared" si="13"/>
        <v>2.1200000000000045</v>
      </c>
      <c r="I29" s="126">
        <f t="shared" si="14"/>
        <v>-4.0000000000006253E-2</v>
      </c>
      <c r="J29" s="38"/>
      <c r="K29" s="38"/>
      <c r="L29" s="49">
        <v>62.53</v>
      </c>
      <c r="M29" s="50">
        <v>62.11</v>
      </c>
      <c r="N29" s="83" t="s">
        <v>78</v>
      </c>
      <c r="O29" s="38"/>
      <c r="P29" s="46">
        <f t="shared" si="6"/>
        <v>2.0799999999999983</v>
      </c>
      <c r="Q29" s="47">
        <f t="shared" si="3"/>
        <v>2.0700000000000074</v>
      </c>
      <c r="R29" s="99">
        <f t="shared" si="4"/>
        <v>9.9999999999909051E-3</v>
      </c>
      <c r="S29" s="36"/>
    </row>
    <row r="30" spans="1:19">
      <c r="A30" s="48">
        <f t="shared" si="11"/>
        <v>15</v>
      </c>
      <c r="B30" s="119">
        <v>2.2000000000000002</v>
      </c>
      <c r="C30" s="49">
        <v>63.53</v>
      </c>
      <c r="D30" s="48">
        <v>63.38</v>
      </c>
      <c r="E30" s="83" t="s">
        <v>79</v>
      </c>
      <c r="F30" s="42"/>
      <c r="G30" s="46">
        <f t="shared" si="12"/>
        <v>2.0799999999999983</v>
      </c>
      <c r="H30" s="47">
        <f t="shared" si="13"/>
        <v>2.0799999999999912</v>
      </c>
      <c r="I30" s="126">
        <f t="shared" si="14"/>
        <v>7.1054273576010019E-15</v>
      </c>
      <c r="J30" s="38"/>
      <c r="K30" s="38"/>
      <c r="L30" s="49">
        <v>60.45</v>
      </c>
      <c r="M30" s="50">
        <v>59.99</v>
      </c>
      <c r="N30" s="83" t="s">
        <v>79</v>
      </c>
      <c r="O30" s="38"/>
      <c r="P30" s="46">
        <f t="shared" si="6"/>
        <v>2.0799999999999983</v>
      </c>
      <c r="Q30" s="47">
        <f t="shared" si="3"/>
        <v>2.1199999999999974</v>
      </c>
      <c r="R30" s="99">
        <f t="shared" si="4"/>
        <v>-3.9999999999999147E-2</v>
      </c>
      <c r="S30" s="36"/>
    </row>
    <row r="31" spans="1:19">
      <c r="A31" s="48">
        <f t="shared" si="11"/>
        <v>15</v>
      </c>
      <c r="B31" s="119">
        <v>2.2000000000000002</v>
      </c>
      <c r="C31" s="49">
        <v>61.45</v>
      </c>
      <c r="D31" s="48">
        <v>61.31</v>
      </c>
      <c r="E31" s="83" t="s">
        <v>80</v>
      </c>
      <c r="F31" s="42"/>
      <c r="G31" s="46">
        <f t="shared" si="12"/>
        <v>2.0799999999999983</v>
      </c>
      <c r="H31" s="47">
        <f t="shared" si="13"/>
        <v>2.0700000000000003</v>
      </c>
      <c r="I31" s="126">
        <f t="shared" si="14"/>
        <v>9.9999999999980105E-3</v>
      </c>
      <c r="J31" s="38"/>
      <c r="K31" s="38"/>
      <c r="L31" s="49">
        <v>58.37</v>
      </c>
      <c r="M31" s="50">
        <v>57.94</v>
      </c>
      <c r="N31" s="83" t="s">
        <v>80</v>
      </c>
      <c r="O31" s="38"/>
      <c r="P31" s="46">
        <f t="shared" si="6"/>
        <v>2.0800000000000054</v>
      </c>
      <c r="Q31" s="47">
        <f t="shared" si="3"/>
        <v>2.0500000000000043</v>
      </c>
      <c r="R31" s="99">
        <f t="shared" si="4"/>
        <v>3.0000000000001137E-2</v>
      </c>
      <c r="S31" s="36"/>
    </row>
    <row r="32" spans="1:19">
      <c r="A32" s="48">
        <f t="shared" si="11"/>
        <v>15</v>
      </c>
      <c r="B32" s="119">
        <v>2.2000000000000002</v>
      </c>
      <c r="C32" s="49">
        <v>59.37</v>
      </c>
      <c r="D32" s="48">
        <v>59.24</v>
      </c>
      <c r="E32" s="83" t="s">
        <v>81</v>
      </c>
      <c r="F32" s="42"/>
      <c r="G32" s="46">
        <f t="shared" si="12"/>
        <v>2.0800000000000054</v>
      </c>
      <c r="H32" s="47">
        <f t="shared" si="13"/>
        <v>2.0700000000000003</v>
      </c>
      <c r="I32" s="126">
        <f t="shared" si="14"/>
        <v>1.0000000000005116E-2</v>
      </c>
      <c r="J32" s="38"/>
      <c r="K32" s="38"/>
      <c r="L32" s="49">
        <v>56.29</v>
      </c>
      <c r="M32" s="50">
        <v>55.84</v>
      </c>
      <c r="N32" s="83" t="s">
        <v>81</v>
      </c>
      <c r="O32" s="38"/>
      <c r="P32" s="46">
        <f t="shared" si="6"/>
        <v>2.0799999999999983</v>
      </c>
      <c r="Q32" s="47">
        <f t="shared" si="3"/>
        <v>2.0999999999999943</v>
      </c>
      <c r="R32" s="99">
        <f t="shared" si="4"/>
        <v>-1.9999999999996021E-2</v>
      </c>
      <c r="S32" s="36"/>
    </row>
    <row r="33" spans="1:19">
      <c r="A33" s="48">
        <f t="shared" si="11"/>
        <v>15</v>
      </c>
      <c r="B33" s="119">
        <v>2.2000000000000002</v>
      </c>
      <c r="C33" s="49">
        <v>57.29</v>
      </c>
      <c r="D33" s="48">
        <v>57.12</v>
      </c>
      <c r="E33" s="83" t="s">
        <v>82</v>
      </c>
      <c r="F33" s="42"/>
      <c r="G33" s="46">
        <f t="shared" si="12"/>
        <v>2.0799999999999983</v>
      </c>
      <c r="H33" s="47">
        <f t="shared" si="13"/>
        <v>2.1200000000000045</v>
      </c>
      <c r="I33" s="126">
        <f t="shared" si="14"/>
        <v>-4.0000000000006253E-2</v>
      </c>
      <c r="J33" s="38"/>
      <c r="K33" s="38"/>
      <c r="L33" s="49">
        <v>54.21</v>
      </c>
      <c r="M33" s="50">
        <v>53.8</v>
      </c>
      <c r="N33" s="83" t="s">
        <v>82</v>
      </c>
      <c r="O33" s="38"/>
      <c r="P33" s="46">
        <f t="shared" si="6"/>
        <v>2.0799999999999983</v>
      </c>
      <c r="Q33" s="47">
        <f t="shared" si="3"/>
        <v>2.0400000000000063</v>
      </c>
      <c r="R33" s="99">
        <f t="shared" si="4"/>
        <v>3.9999999999992042E-2</v>
      </c>
      <c r="S33" s="36"/>
    </row>
    <row r="34" spans="1:19">
      <c r="A34" s="48">
        <f t="shared" si="11"/>
        <v>15</v>
      </c>
      <c r="B34" s="119">
        <v>2.2000000000000002</v>
      </c>
      <c r="C34" s="49">
        <v>55.21</v>
      </c>
      <c r="D34" s="48">
        <v>55.04</v>
      </c>
      <c r="E34" s="83" t="s">
        <v>83</v>
      </c>
      <c r="F34" s="42"/>
      <c r="G34" s="46">
        <f t="shared" si="12"/>
        <v>2.0799999999999983</v>
      </c>
      <c r="H34" s="47">
        <f t="shared" si="13"/>
        <v>2.0799999999999983</v>
      </c>
      <c r="I34" s="126">
        <f t="shared" si="14"/>
        <v>0</v>
      </c>
      <c r="J34" s="38"/>
      <c r="K34" s="38"/>
      <c r="L34" s="49">
        <v>52.13</v>
      </c>
      <c r="M34" s="50">
        <v>51.67</v>
      </c>
      <c r="N34" s="83" t="s">
        <v>83</v>
      </c>
      <c r="O34" s="38"/>
      <c r="P34" s="46">
        <f t="shared" si="6"/>
        <v>2.0799999999999983</v>
      </c>
      <c r="Q34" s="47">
        <f t="shared" si="3"/>
        <v>2.1299999999999955</v>
      </c>
      <c r="R34" s="99">
        <f t="shared" si="4"/>
        <v>-4.9999999999997158E-2</v>
      </c>
      <c r="S34" s="36"/>
    </row>
    <row r="35" spans="1:19">
      <c r="A35" s="48">
        <f t="shared" si="11"/>
        <v>15</v>
      </c>
      <c r="B35" s="119">
        <v>2.2000000000000002</v>
      </c>
      <c r="C35" s="49">
        <v>53.13</v>
      </c>
      <c r="D35" s="48">
        <v>53.02</v>
      </c>
      <c r="E35" s="83" t="s">
        <v>84</v>
      </c>
      <c r="F35" s="42"/>
      <c r="G35" s="46">
        <f t="shared" si="12"/>
        <v>2.0799999999999983</v>
      </c>
      <c r="H35" s="47">
        <f t="shared" si="13"/>
        <v>2.019999999999996</v>
      </c>
      <c r="I35" s="126">
        <f t="shared" si="14"/>
        <v>6.0000000000002274E-2</v>
      </c>
      <c r="J35" s="38"/>
      <c r="K35" s="38"/>
      <c r="L35" s="49">
        <v>50.05</v>
      </c>
      <c r="M35" s="50">
        <v>49.59</v>
      </c>
      <c r="N35" s="83" t="s">
        <v>84</v>
      </c>
      <c r="O35" s="38"/>
      <c r="P35" s="46">
        <f t="shared" si="6"/>
        <v>2.0800000000000054</v>
      </c>
      <c r="Q35" s="47">
        <f t="shared" si="3"/>
        <v>2.0799999999999983</v>
      </c>
      <c r="R35" s="99">
        <f t="shared" si="4"/>
        <v>7.1054273576010019E-15</v>
      </c>
      <c r="S35" s="36"/>
    </row>
    <row r="36" spans="1:19">
      <c r="A36" s="48">
        <f t="shared" si="11"/>
        <v>15</v>
      </c>
      <c r="B36" s="119">
        <v>2.2000000000000002</v>
      </c>
      <c r="C36" s="49">
        <v>51.05</v>
      </c>
      <c r="D36" s="48">
        <v>50.94</v>
      </c>
      <c r="E36" s="83" t="s">
        <v>85</v>
      </c>
      <c r="F36" s="42"/>
      <c r="G36" s="46">
        <f t="shared" si="12"/>
        <v>2.0800000000000054</v>
      </c>
      <c r="H36" s="47">
        <f t="shared" si="13"/>
        <v>2.0800000000000054</v>
      </c>
      <c r="I36" s="126">
        <f t="shared" si="14"/>
        <v>0</v>
      </c>
      <c r="J36" s="38"/>
      <c r="K36" s="38"/>
      <c r="L36" s="49">
        <v>47.97</v>
      </c>
      <c r="M36" s="50">
        <v>47.52</v>
      </c>
      <c r="N36" s="83" t="s">
        <v>85</v>
      </c>
      <c r="O36" s="38"/>
      <c r="P36" s="46">
        <f t="shared" si="6"/>
        <v>2.0799999999999983</v>
      </c>
      <c r="Q36" s="47">
        <f t="shared" si="3"/>
        <v>2.0700000000000003</v>
      </c>
      <c r="R36" s="99">
        <f t="shared" si="4"/>
        <v>9.9999999999980105E-3</v>
      </c>
      <c r="S36" s="36"/>
    </row>
    <row r="37" spans="1:19">
      <c r="A37" s="48">
        <f t="shared" si="11"/>
        <v>15</v>
      </c>
      <c r="B37" s="119">
        <v>2.2000000000000002</v>
      </c>
      <c r="C37" s="49">
        <v>48.97</v>
      </c>
      <c r="D37" s="48">
        <v>48.84</v>
      </c>
      <c r="E37" s="83" t="s">
        <v>86</v>
      </c>
      <c r="F37" s="42"/>
      <c r="G37" s="46">
        <f t="shared" si="12"/>
        <v>2.0799999999999983</v>
      </c>
      <c r="H37" s="47">
        <f t="shared" si="13"/>
        <v>2.0999999999999943</v>
      </c>
      <c r="I37" s="126">
        <f t="shared" si="14"/>
        <v>-1.9999999999996021E-2</v>
      </c>
      <c r="J37" s="38"/>
      <c r="K37" s="38"/>
      <c r="L37" s="49">
        <v>45.89</v>
      </c>
      <c r="M37" s="50">
        <v>45.45</v>
      </c>
      <c r="N37" s="83" t="s">
        <v>86</v>
      </c>
      <c r="O37" s="38"/>
      <c r="P37" s="46">
        <f t="shared" si="6"/>
        <v>2.0799999999999983</v>
      </c>
      <c r="Q37" s="47">
        <f t="shared" si="3"/>
        <v>2.0700000000000003</v>
      </c>
      <c r="R37" s="99">
        <f t="shared" si="4"/>
        <v>9.9999999999980105E-3</v>
      </c>
      <c r="S37" s="36"/>
    </row>
    <row r="38" spans="1:19">
      <c r="A38" s="48">
        <f t="shared" si="11"/>
        <v>15</v>
      </c>
      <c r="B38" s="119">
        <v>2.2000000000000002</v>
      </c>
      <c r="C38" s="49">
        <v>46.89</v>
      </c>
      <c r="D38" s="48">
        <v>46.76</v>
      </c>
      <c r="E38" s="83" t="s">
        <v>87</v>
      </c>
      <c r="F38" s="42"/>
      <c r="G38" s="46">
        <f t="shared" si="12"/>
        <v>2.0799999999999983</v>
      </c>
      <c r="H38" s="47">
        <f t="shared" si="13"/>
        <v>2.0800000000000054</v>
      </c>
      <c r="I38" s="126">
        <f t="shared" si="14"/>
        <v>-7.1054273576010019E-15</v>
      </c>
      <c r="J38" s="38"/>
      <c r="K38" s="38"/>
      <c r="L38" s="49">
        <v>43.81</v>
      </c>
      <c r="M38" s="50">
        <v>43.38</v>
      </c>
      <c r="N38" s="83" t="s">
        <v>87</v>
      </c>
      <c r="O38" s="38"/>
      <c r="P38" s="46">
        <f t="shared" si="6"/>
        <v>2.0799999999999983</v>
      </c>
      <c r="Q38" s="47">
        <f t="shared" si="3"/>
        <v>2.0700000000000003</v>
      </c>
      <c r="R38" s="99">
        <f t="shared" si="4"/>
        <v>9.9999999999980105E-3</v>
      </c>
      <c r="S38" s="36"/>
    </row>
    <row r="39" spans="1:19">
      <c r="A39" s="48">
        <f t="shared" si="11"/>
        <v>15</v>
      </c>
      <c r="B39" s="119">
        <v>2.2000000000000002</v>
      </c>
      <c r="C39" s="49">
        <v>44.81</v>
      </c>
      <c r="D39" s="48">
        <v>44.64</v>
      </c>
      <c r="E39" s="83" t="s">
        <v>88</v>
      </c>
      <c r="F39" s="42"/>
      <c r="G39" s="46">
        <f t="shared" si="12"/>
        <v>2.0799999999999983</v>
      </c>
      <c r="H39" s="47">
        <f t="shared" si="13"/>
        <v>2.1199999999999974</v>
      </c>
      <c r="I39" s="126">
        <f t="shared" si="14"/>
        <v>-3.9999999999999147E-2</v>
      </c>
      <c r="J39" s="38"/>
      <c r="K39" s="38"/>
      <c r="L39" s="49">
        <v>41.73</v>
      </c>
      <c r="M39" s="50">
        <v>41.31</v>
      </c>
      <c r="N39" s="83" t="s">
        <v>88</v>
      </c>
      <c r="O39" s="38"/>
      <c r="P39" s="46">
        <f t="shared" si="6"/>
        <v>2.0800000000000054</v>
      </c>
      <c r="Q39" s="47">
        <f t="shared" si="3"/>
        <v>2.0700000000000003</v>
      </c>
      <c r="R39" s="99">
        <f t="shared" si="4"/>
        <v>1.0000000000005116E-2</v>
      </c>
      <c r="S39" s="36"/>
    </row>
    <row r="40" spans="1:19">
      <c r="A40" s="48">
        <f t="shared" si="11"/>
        <v>15</v>
      </c>
      <c r="B40" s="119">
        <v>2.2000000000000002</v>
      </c>
      <c r="C40" s="49">
        <v>42.73</v>
      </c>
      <c r="D40" s="48">
        <v>42.58</v>
      </c>
      <c r="E40" s="83" t="s">
        <v>89</v>
      </c>
      <c r="F40" s="42"/>
      <c r="G40" s="46">
        <f t="shared" si="12"/>
        <v>2.0800000000000054</v>
      </c>
      <c r="H40" s="47">
        <f t="shared" si="13"/>
        <v>2.0600000000000023</v>
      </c>
      <c r="I40" s="126">
        <f t="shared" si="14"/>
        <v>2.0000000000003126E-2</v>
      </c>
      <c r="J40" s="38"/>
      <c r="K40" s="38"/>
      <c r="L40" s="49">
        <v>39.65</v>
      </c>
      <c r="M40" s="50">
        <v>39.159999999999997</v>
      </c>
      <c r="N40" s="83" t="s">
        <v>89</v>
      </c>
      <c r="O40" s="38"/>
      <c r="P40" s="46">
        <f t="shared" si="6"/>
        <v>2.0799999999999983</v>
      </c>
      <c r="Q40" s="47">
        <f t="shared" si="3"/>
        <v>2.1500000000000057</v>
      </c>
      <c r="R40" s="99">
        <f t="shared" si="4"/>
        <v>-7.000000000000739E-2</v>
      </c>
      <c r="S40" s="36"/>
    </row>
    <row r="41" spans="1:19">
      <c r="A41" s="48">
        <f t="shared" ref="A41:A42" si="15">A40</f>
        <v>15</v>
      </c>
      <c r="B41" s="119">
        <v>2.2000000000000002</v>
      </c>
      <c r="C41" s="49">
        <v>40.65</v>
      </c>
      <c r="D41" s="48">
        <v>40.479999999999997</v>
      </c>
      <c r="E41" s="83" t="s">
        <v>90</v>
      </c>
      <c r="F41" s="42"/>
      <c r="G41" s="46">
        <f t="shared" ref="G41:G43" si="16">C40-C41</f>
        <v>2.0799999999999983</v>
      </c>
      <c r="H41" s="47">
        <f t="shared" ref="H41:H43" si="17">IF(OR(ISBLANK(D41),0),"",D40-D41)</f>
        <v>2.1000000000000014</v>
      </c>
      <c r="I41" s="126">
        <f t="shared" ref="I41:I43" si="18">IF(OR(ISBLANK(D41),0),"",G41-H41)</f>
        <v>-2.0000000000003126E-2</v>
      </c>
      <c r="J41" s="38"/>
      <c r="K41" s="38"/>
      <c r="L41" s="49">
        <v>37.57</v>
      </c>
      <c r="M41" s="50">
        <v>37.090000000000003</v>
      </c>
      <c r="N41" s="83" t="s">
        <v>90</v>
      </c>
      <c r="O41" s="38"/>
      <c r="P41" s="46">
        <f t="shared" si="6"/>
        <v>2.0799999999999983</v>
      </c>
      <c r="Q41" s="47">
        <f t="shared" si="3"/>
        <v>2.0699999999999932</v>
      </c>
      <c r="R41" s="99">
        <f t="shared" si="4"/>
        <v>1.0000000000005116E-2</v>
      </c>
      <c r="S41" s="2"/>
    </row>
    <row r="42" spans="1:19" ht="15.75" thickBot="1">
      <c r="A42" s="48">
        <f t="shared" si="15"/>
        <v>15</v>
      </c>
      <c r="B42" s="118">
        <v>2.2000000000000002</v>
      </c>
      <c r="C42" s="49">
        <v>38.57</v>
      </c>
      <c r="D42" s="48">
        <v>38.35</v>
      </c>
      <c r="E42" s="83" t="s">
        <v>91</v>
      </c>
      <c r="F42" s="42"/>
      <c r="G42" s="46">
        <f t="shared" si="16"/>
        <v>2.0799999999999983</v>
      </c>
      <c r="H42" s="47">
        <f t="shared" si="17"/>
        <v>2.1299999999999955</v>
      </c>
      <c r="I42" s="126">
        <f t="shared" si="18"/>
        <v>-4.9999999999997158E-2</v>
      </c>
      <c r="J42" s="38"/>
      <c r="K42" s="38"/>
      <c r="L42" s="51"/>
      <c r="M42" s="96"/>
      <c r="N42" s="97" t="s">
        <v>66</v>
      </c>
      <c r="O42" s="38"/>
      <c r="P42" s="88"/>
      <c r="Q42" s="89" t="str">
        <f t="shared" si="3"/>
        <v/>
      </c>
      <c r="R42" s="90" t="str">
        <f t="shared" si="4"/>
        <v/>
      </c>
      <c r="S42" s="36"/>
    </row>
    <row r="43" spans="1:19" ht="15.75" thickBot="1">
      <c r="A43" s="48"/>
      <c r="B43" s="120"/>
      <c r="C43" s="51"/>
      <c r="D43" s="92"/>
      <c r="E43" s="85" t="s">
        <v>66</v>
      </c>
      <c r="F43" s="42"/>
      <c r="G43" s="88">
        <f t="shared" si="16"/>
        <v>38.57</v>
      </c>
      <c r="H43" s="89" t="str">
        <f t="shared" si="17"/>
        <v/>
      </c>
      <c r="I43" s="128" t="str">
        <f t="shared" si="18"/>
        <v/>
      </c>
      <c r="J43" s="38"/>
      <c r="K43" s="38"/>
      <c r="L43" s="52" t="s">
        <v>41</v>
      </c>
      <c r="M43" s="53"/>
      <c r="N43" s="38"/>
      <c r="O43" s="38"/>
      <c r="P43" s="54"/>
      <c r="Q43" s="80" t="s">
        <v>42</v>
      </c>
      <c r="R43" s="55">
        <f>SUM(R15:R41)</f>
        <v>-8.9999999999982094E-2</v>
      </c>
      <c r="S43" s="36"/>
    </row>
    <row r="44" spans="1:19" ht="15.75" thickBot="1">
      <c r="A44" s="36"/>
      <c r="B44" s="36"/>
      <c r="C44" s="87" t="s">
        <v>41</v>
      </c>
      <c r="D44" s="94"/>
      <c r="E44" s="78"/>
      <c r="F44" s="42"/>
      <c r="G44" s="79"/>
      <c r="H44" s="80" t="s">
        <v>42</v>
      </c>
      <c r="I44" s="129">
        <f>SUM(I15:I43)</f>
        <v>-0.18999999999999773</v>
      </c>
      <c r="J44" s="38"/>
      <c r="K44" s="38"/>
      <c r="L44" s="38"/>
      <c r="M44" s="38"/>
      <c r="N44" s="38"/>
      <c r="O44" s="2"/>
      <c r="P44" s="2"/>
      <c r="Q44" s="2"/>
      <c r="R44" s="2"/>
      <c r="S44" s="36"/>
    </row>
    <row r="45" spans="1:19">
      <c r="A45" s="36"/>
      <c r="B45" s="36"/>
      <c r="C45" s="36"/>
      <c r="D45" s="36"/>
      <c r="E45" s="78"/>
      <c r="F45" s="42"/>
      <c r="G45" s="36"/>
      <c r="H45" s="36"/>
      <c r="I45" s="36"/>
      <c r="J45" s="38"/>
      <c r="K45" s="38"/>
      <c r="L45" s="38"/>
      <c r="M45" s="38"/>
      <c r="N45" s="38"/>
      <c r="O45" s="42"/>
      <c r="P45" s="36"/>
    </row>
    <row r="46" spans="1:19">
      <c r="A46" s="36"/>
      <c r="B46" s="36"/>
      <c r="C46" s="36"/>
      <c r="D46" s="36"/>
      <c r="E46" s="78"/>
      <c r="F46" s="42"/>
      <c r="G46" s="36"/>
      <c r="H46" s="36"/>
      <c r="I46" s="36" t="s">
        <v>92</v>
      </c>
      <c r="J46" s="36"/>
      <c r="K46" s="38"/>
      <c r="L46" s="56" t="s">
        <v>43</v>
      </c>
      <c r="M46" s="38"/>
      <c r="N46" s="38"/>
      <c r="O46" s="38"/>
      <c r="P46" s="36"/>
      <c r="Q46" s="36"/>
      <c r="R46" s="36"/>
    </row>
    <row r="47" spans="1:19">
      <c r="A47" s="56" t="s">
        <v>43</v>
      </c>
      <c r="B47" s="36"/>
      <c r="C47" s="36"/>
      <c r="D47" s="36"/>
      <c r="E47" s="36"/>
      <c r="F47" s="36"/>
      <c r="G47" s="36"/>
      <c r="H47" s="36"/>
      <c r="I47" s="36"/>
      <c r="J47" s="36"/>
      <c r="K47" s="38"/>
      <c r="L47" s="38"/>
      <c r="M47" s="38"/>
      <c r="N47" s="38"/>
      <c r="O47" s="38"/>
      <c r="P47" s="36"/>
      <c r="Q47" s="36"/>
      <c r="R47" s="36"/>
    </row>
    <row r="48" spans="1:19" ht="15.75" thickBot="1">
      <c r="A48" s="36"/>
      <c r="B48" s="36"/>
      <c r="C48" s="36"/>
      <c r="D48" s="36"/>
      <c r="E48" s="36"/>
      <c r="F48" s="36"/>
      <c r="G48" s="36"/>
      <c r="H48" s="36"/>
      <c r="I48" s="36"/>
      <c r="J48" s="36"/>
      <c r="K48" s="38"/>
      <c r="L48" s="42"/>
      <c r="M48" s="42"/>
    </row>
    <row r="49" spans="1:29">
      <c r="A49" s="36"/>
      <c r="B49" s="36"/>
      <c r="C49" s="57"/>
      <c r="D49" s="58" t="s">
        <v>44</v>
      </c>
      <c r="E49" s="59" t="s">
        <v>45</v>
      </c>
      <c r="F49" s="59" t="s">
        <v>46</v>
      </c>
      <c r="G49" s="60" t="s">
        <v>47</v>
      </c>
      <c r="H49" s="61" t="s">
        <v>38</v>
      </c>
      <c r="I49" s="36"/>
      <c r="L49" s="42"/>
      <c r="M49" s="42"/>
    </row>
    <row r="50" spans="1:29" ht="15.75" thickBot="1">
      <c r="A50" s="36"/>
      <c r="B50" s="36"/>
      <c r="C50" s="62" t="s">
        <v>48</v>
      </c>
      <c r="D50" s="63"/>
      <c r="E50" s="64">
        <f>F51-D43-M43</f>
        <v>0</v>
      </c>
      <c r="F50" s="65"/>
      <c r="G50" s="66">
        <f>F51-D44-M44</f>
        <v>0</v>
      </c>
      <c r="H50" s="67">
        <f>D50-G50</f>
        <v>0</v>
      </c>
      <c r="I50" s="36"/>
      <c r="L50" s="42"/>
      <c r="M50" s="42"/>
    </row>
    <row r="51" spans="1:29">
      <c r="A51" s="68" t="s">
        <v>58</v>
      </c>
      <c r="B51" s="36"/>
      <c r="C51" s="42"/>
      <c r="D51" s="42"/>
      <c r="E51" s="42"/>
      <c r="F51" s="69"/>
      <c r="G51" s="36" t="s">
        <v>11</v>
      </c>
      <c r="H51" s="36"/>
      <c r="I51" s="36"/>
      <c r="L51" s="42"/>
    </row>
    <row r="52" spans="1:29" ht="15.75" thickBot="1">
      <c r="A52" s="68"/>
      <c r="B52" s="36"/>
      <c r="C52" s="42"/>
      <c r="D52" s="42"/>
      <c r="E52" s="42"/>
      <c r="F52" s="69"/>
      <c r="G52" s="36"/>
      <c r="H52" s="36"/>
      <c r="I52" s="36"/>
    </row>
    <row r="53" spans="1:29" ht="18.75">
      <c r="A53" s="70" t="s">
        <v>49</v>
      </c>
      <c r="B53" s="71"/>
      <c r="C53" s="71"/>
      <c r="D53" s="71"/>
      <c r="E53" s="71"/>
      <c r="F53" s="71"/>
      <c r="G53" s="71"/>
      <c r="H53" s="71"/>
      <c r="I53" s="71"/>
      <c r="J53" s="71"/>
      <c r="K53" s="72"/>
      <c r="L53" s="42"/>
      <c r="V53" s="101" t="s">
        <v>51</v>
      </c>
      <c r="W53" s="102"/>
      <c r="X53" s="102"/>
      <c r="Y53" s="102"/>
      <c r="Z53" s="102"/>
      <c r="AA53" s="102"/>
      <c r="AB53" s="26"/>
      <c r="AC53" s="27"/>
    </row>
    <row r="54" spans="1:29" s="2" customFormat="1" ht="19.5" thickBot="1">
      <c r="A54" s="74" t="s">
        <v>98</v>
      </c>
      <c r="B54" s="74"/>
      <c r="C54" s="74"/>
      <c r="D54" s="74"/>
      <c r="E54" s="74"/>
      <c r="F54" s="74"/>
      <c r="G54" s="74"/>
      <c r="H54" s="74"/>
      <c r="I54" s="74"/>
      <c r="J54" s="74"/>
      <c r="K54" s="75"/>
      <c r="L54" s="76"/>
      <c r="M54" s="98"/>
      <c r="N54" s="98"/>
      <c r="O54" s="98"/>
      <c r="P54" s="98"/>
      <c r="Q54" s="98"/>
      <c r="R54" s="98"/>
      <c r="S54"/>
      <c r="T54"/>
      <c r="U54"/>
      <c r="V54" s="103" t="s">
        <v>52</v>
      </c>
      <c r="W54" s="104"/>
      <c r="X54" s="104"/>
      <c r="Y54" s="104"/>
      <c r="Z54" s="104"/>
      <c r="AA54" s="104"/>
      <c r="AB54" s="28"/>
      <c r="AC54" s="29"/>
    </row>
    <row r="55" spans="1:29" s="2" customFormat="1">
      <c r="A55" s="74" t="s">
        <v>97</v>
      </c>
      <c r="B55" s="74"/>
      <c r="C55" s="74"/>
      <c r="D55" s="74"/>
      <c r="E55" s="74"/>
      <c r="F55" s="74"/>
      <c r="G55" s="74"/>
      <c r="H55" s="74"/>
      <c r="I55" s="74"/>
      <c r="J55" s="74"/>
      <c r="K55" s="75"/>
      <c r="L55" s="76"/>
      <c r="M55"/>
      <c r="N55"/>
      <c r="O55"/>
      <c r="P55"/>
      <c r="Q55"/>
      <c r="R55"/>
      <c r="S55"/>
      <c r="T55"/>
    </row>
    <row r="56" spans="1:29">
      <c r="A56" s="74"/>
      <c r="B56" s="74"/>
      <c r="C56" s="74"/>
      <c r="D56" s="74"/>
      <c r="E56" s="74"/>
      <c r="F56" s="74"/>
      <c r="G56" s="74"/>
      <c r="H56" s="74"/>
      <c r="I56" s="74"/>
      <c r="J56" s="74"/>
      <c r="K56" s="75"/>
      <c r="L56" s="76"/>
      <c r="M56" s="2"/>
      <c r="N56" s="2"/>
      <c r="O56" s="2"/>
      <c r="P56" s="2"/>
      <c r="Q56" s="2"/>
      <c r="R56" s="2"/>
      <c r="S56" s="2"/>
      <c r="T56" s="2"/>
      <c r="U56" s="2"/>
    </row>
    <row r="57" spans="1:29">
      <c r="A57" s="74"/>
      <c r="B57" s="74"/>
      <c r="C57" s="74"/>
      <c r="D57" s="74"/>
      <c r="E57" s="74"/>
      <c r="F57" s="74"/>
      <c r="G57" s="74"/>
      <c r="H57" s="74"/>
      <c r="I57" s="74"/>
      <c r="J57" s="74"/>
      <c r="K57" s="75"/>
      <c r="L57" s="44"/>
      <c r="M57" s="2"/>
      <c r="N57" s="2"/>
      <c r="O57" s="2"/>
      <c r="P57" s="2"/>
      <c r="Q57" s="2"/>
      <c r="R57" s="2"/>
      <c r="S57" s="2"/>
      <c r="T57" s="2"/>
    </row>
    <row r="58" spans="1:29">
      <c r="A58" s="74"/>
      <c r="B58" s="74"/>
      <c r="C58" s="74"/>
      <c r="D58" s="74"/>
      <c r="E58" s="74"/>
      <c r="F58" s="74"/>
      <c r="G58" s="74"/>
      <c r="H58" s="74"/>
      <c r="I58" s="74"/>
      <c r="J58" s="74"/>
      <c r="K58" s="75"/>
      <c r="L58" s="44"/>
    </row>
    <row r="59" spans="1:29">
      <c r="A59" s="74"/>
      <c r="B59" s="74"/>
      <c r="C59" s="74"/>
      <c r="D59" s="74"/>
      <c r="E59" s="74"/>
      <c r="F59" s="74"/>
      <c r="G59" s="74"/>
      <c r="H59" s="74"/>
      <c r="I59" s="74"/>
      <c r="J59" s="74"/>
      <c r="K59" s="75"/>
      <c r="L59" s="44"/>
    </row>
    <row r="60" spans="1:29">
      <c r="A60" s="73"/>
      <c r="B60" s="74"/>
      <c r="C60" s="74"/>
      <c r="D60" s="74"/>
      <c r="E60" s="74"/>
      <c r="F60" s="74"/>
      <c r="G60" s="74"/>
      <c r="H60" s="74"/>
      <c r="I60" s="74"/>
      <c r="J60" s="74"/>
      <c r="K60" s="75"/>
      <c r="L60" s="36"/>
    </row>
    <row r="61" spans="1:29" ht="20.100000000000001" customHeight="1">
      <c r="A61" s="73"/>
      <c r="B61" s="74"/>
      <c r="C61" s="74"/>
      <c r="D61" s="74"/>
      <c r="E61" s="74"/>
      <c r="F61" s="74"/>
      <c r="G61" s="74"/>
      <c r="H61" s="74"/>
      <c r="I61" s="74"/>
      <c r="J61" s="74"/>
      <c r="K61" s="75"/>
      <c r="L61" s="36"/>
    </row>
    <row r="62" spans="1:29" ht="20.100000000000001" customHeight="1" thickBot="1">
      <c r="A62" s="73"/>
      <c r="B62" s="74"/>
      <c r="C62" s="74"/>
      <c r="D62" s="74"/>
      <c r="E62" s="74"/>
      <c r="F62" s="74"/>
      <c r="G62" s="74"/>
      <c r="H62" s="74"/>
      <c r="I62" s="74"/>
      <c r="J62" s="74"/>
      <c r="K62" s="75"/>
      <c r="L62" s="36"/>
    </row>
    <row r="63" spans="1:29" ht="16.5" thickBot="1">
      <c r="A63" s="73"/>
      <c r="B63" s="74"/>
      <c r="C63" s="74"/>
      <c r="D63" s="74"/>
      <c r="E63" s="74"/>
      <c r="F63" s="74"/>
      <c r="G63" s="74"/>
      <c r="H63" s="74"/>
      <c r="I63" s="74"/>
      <c r="J63" s="74"/>
      <c r="K63" s="75"/>
      <c r="L63" s="36"/>
      <c r="M63" s="122"/>
      <c r="N63" s="122"/>
      <c r="O63" s="122"/>
      <c r="P63" s="122"/>
      <c r="Q63" s="122"/>
      <c r="R63" s="122"/>
      <c r="S63" s="123"/>
    </row>
    <row r="64" spans="1:29" ht="16.5" thickBot="1">
      <c r="A64" s="77"/>
      <c r="B64" s="74"/>
      <c r="C64" s="74"/>
      <c r="D64" s="74"/>
      <c r="E64" s="74"/>
      <c r="F64" s="74"/>
      <c r="G64" s="74"/>
      <c r="H64" s="74"/>
      <c r="I64" s="74"/>
      <c r="J64" s="74"/>
      <c r="K64" s="75"/>
      <c r="L64" s="36"/>
      <c r="M64" s="111"/>
      <c r="N64" s="111"/>
      <c r="O64" s="111"/>
      <c r="P64" s="111"/>
      <c r="Q64" s="111"/>
      <c r="R64" s="111"/>
      <c r="S64" s="112"/>
    </row>
    <row r="65" spans="1:12" ht="16.5" thickBot="1">
      <c r="A65" s="36"/>
      <c r="B65" s="109" t="s">
        <v>54</v>
      </c>
      <c r="C65" s="122"/>
      <c r="D65" s="122"/>
      <c r="E65" s="122"/>
      <c r="F65" s="122"/>
      <c r="G65" s="122"/>
      <c r="H65" s="122"/>
      <c r="I65" s="122"/>
      <c r="J65" s="122"/>
      <c r="K65" s="122"/>
      <c r="L65" s="122"/>
    </row>
    <row r="66" spans="1:12" ht="16.5" thickBot="1">
      <c r="A66" s="36"/>
      <c r="B66" s="137" t="s">
        <v>55</v>
      </c>
      <c r="C66" s="138"/>
      <c r="D66" s="138"/>
      <c r="E66" s="138"/>
      <c r="F66" s="138"/>
      <c r="G66" s="139"/>
      <c r="H66" s="36"/>
      <c r="I66" s="36"/>
      <c r="J66" s="36"/>
      <c r="K66" s="36"/>
      <c r="L66" s="110" t="s">
        <v>56</v>
      </c>
    </row>
    <row r="67" spans="1:12">
      <c r="A67" s="36"/>
      <c r="B67" s="36"/>
      <c r="C67" s="36"/>
      <c r="D67" s="36"/>
      <c r="E67" s="36"/>
      <c r="F67" s="36"/>
      <c r="G67" s="36"/>
      <c r="H67" s="36"/>
      <c r="I67" s="36"/>
      <c r="J67" s="36"/>
      <c r="K67" s="36"/>
      <c r="L67" s="36"/>
    </row>
    <row r="68" spans="1:12">
      <c r="A68" s="36"/>
      <c r="B68" s="36"/>
      <c r="C68" s="36"/>
      <c r="D68" s="36"/>
      <c r="E68" s="36"/>
      <c r="F68" s="36"/>
      <c r="G68" s="36"/>
      <c r="H68" s="36"/>
      <c r="I68" s="36"/>
      <c r="J68" s="36"/>
      <c r="K68" s="36"/>
      <c r="L68" s="36"/>
    </row>
    <row r="69" spans="1:12">
      <c r="A69" s="36"/>
      <c r="B69" s="36"/>
      <c r="C69" s="36"/>
      <c r="D69" s="36"/>
      <c r="E69" s="36"/>
      <c r="F69" s="36"/>
      <c r="G69" s="36"/>
      <c r="H69" s="36"/>
      <c r="I69" s="36"/>
      <c r="J69" s="36"/>
      <c r="K69" s="36"/>
      <c r="L69" s="36"/>
    </row>
    <row r="70" spans="1:12">
      <c r="A70" s="36"/>
      <c r="B70" s="36"/>
      <c r="C70" s="36"/>
      <c r="D70" s="36"/>
      <c r="E70" s="36"/>
      <c r="F70" s="36"/>
      <c r="G70" s="36"/>
      <c r="H70" s="36"/>
      <c r="I70" s="36"/>
      <c r="J70" s="36"/>
      <c r="K70" s="36"/>
      <c r="L70" s="36"/>
    </row>
    <row r="71" spans="1:12">
      <c r="A71" s="36"/>
      <c r="B71" s="36"/>
      <c r="C71" s="36"/>
      <c r="D71" s="36"/>
      <c r="E71" s="36"/>
      <c r="F71" s="36"/>
      <c r="G71" s="36"/>
      <c r="H71" s="36"/>
      <c r="I71" s="36"/>
      <c r="J71" s="36"/>
      <c r="K71" s="36"/>
      <c r="L71" s="36"/>
    </row>
    <row r="72" spans="1:12">
      <c r="A72" s="36"/>
      <c r="B72" s="36"/>
      <c r="C72" s="36"/>
      <c r="D72" s="36"/>
      <c r="E72" s="36"/>
      <c r="F72" s="36"/>
      <c r="G72" s="36"/>
      <c r="H72" s="36"/>
      <c r="I72" s="36"/>
      <c r="J72" s="36"/>
      <c r="K72" s="36"/>
      <c r="L72" s="36"/>
    </row>
    <row r="73" spans="1:12">
      <c r="A73" s="36"/>
      <c r="B73" s="36"/>
      <c r="C73" s="36"/>
      <c r="D73" s="36"/>
      <c r="E73" s="36"/>
      <c r="F73" s="36"/>
      <c r="G73" s="36"/>
      <c r="H73" s="36"/>
      <c r="I73" s="36"/>
      <c r="J73" s="36"/>
      <c r="K73" s="36"/>
      <c r="L73" s="36"/>
    </row>
    <row r="74" spans="1:12">
      <c r="A74" s="36"/>
      <c r="B74" s="36"/>
      <c r="C74" s="36"/>
      <c r="D74" s="36"/>
      <c r="E74" s="36"/>
      <c r="F74" s="36"/>
      <c r="G74" s="36"/>
      <c r="H74" s="36"/>
      <c r="I74" s="36"/>
      <c r="L74" s="36"/>
    </row>
    <row r="75" spans="1:12">
      <c r="A75" s="36"/>
      <c r="B75" s="36"/>
      <c r="C75" s="36"/>
      <c r="D75" s="36"/>
      <c r="E75" s="36"/>
      <c r="F75" s="36"/>
      <c r="G75" s="36"/>
      <c r="H75" s="36"/>
      <c r="I75" s="36"/>
      <c r="L75" s="36"/>
    </row>
    <row r="76" spans="1:12">
      <c r="A76" s="36"/>
      <c r="B76" s="36"/>
      <c r="C76" s="36"/>
      <c r="D76" s="36"/>
      <c r="E76" s="36"/>
      <c r="F76" s="36"/>
      <c r="G76" s="36"/>
      <c r="H76" s="36"/>
      <c r="I76" s="36"/>
      <c r="L76" s="36"/>
    </row>
    <row r="77" spans="1:12">
      <c r="A77" s="36"/>
      <c r="B77" s="36"/>
      <c r="C77" s="36"/>
      <c r="D77" s="36"/>
      <c r="E77" s="36"/>
      <c r="F77" s="36"/>
      <c r="G77" s="36"/>
      <c r="H77" s="36"/>
      <c r="I77" s="36"/>
    </row>
  </sheetData>
  <mergeCells count="17">
    <mergeCell ref="A2:B2"/>
    <mergeCell ref="A5:B5"/>
    <mergeCell ref="A6:B6"/>
    <mergeCell ref="C2:F2"/>
    <mergeCell ref="C6:F6"/>
    <mergeCell ref="C5:F5"/>
    <mergeCell ref="L11:M12"/>
    <mergeCell ref="A7:B7"/>
    <mergeCell ref="C7:F7"/>
    <mergeCell ref="G11:I12"/>
    <mergeCell ref="P12:R12"/>
    <mergeCell ref="B66:G66"/>
    <mergeCell ref="A3:B3"/>
    <mergeCell ref="C3:F3"/>
    <mergeCell ref="A4:B4"/>
    <mergeCell ref="C10:I10"/>
    <mergeCell ref="C11:D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Lower Layer</vt:lpstr>
      <vt:lpstr>Comments</vt:lpstr>
    </vt:vector>
  </TitlesOfParts>
  <Company>CERN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cp:lastModifiedBy>
  <dcterms:created xsi:type="dcterms:W3CDTF">2013-10-07T13:51:29Z</dcterms:created>
  <dcterms:modified xsi:type="dcterms:W3CDTF">2014-10-21T11:33:41Z</dcterms:modified>
</cp:coreProperties>
</file>