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Workspaces\s\shortmod\Develop\labo 927\HFM\RMC\Magnets Construction\RMC_QXF\1_Coils_Fabrication\Coil_RMC_201\7_3D_Measurements\"/>
    </mc:Choice>
  </mc:AlternateContent>
  <bookViews>
    <workbookView xWindow="0" yWindow="0" windowWidth="28800" windowHeight="13725"/>
  </bookViews>
  <sheets>
    <sheet name="Upper Layer" sheetId="17" r:id="rId1"/>
    <sheet name="Comments" sheetId="4" r:id="rId2"/>
  </sheets>
  <calcPr calcId="152511"/>
</workbook>
</file>

<file path=xl/calcChain.xml><?xml version="1.0" encoding="utf-8"?>
<calcChain xmlns="http://schemas.openxmlformats.org/spreadsheetml/2006/main">
  <c r="H55" i="17" l="1"/>
  <c r="H56" i="17"/>
  <c r="H57" i="17"/>
  <c r="H48" i="17"/>
  <c r="H49" i="17"/>
  <c r="H50" i="17"/>
  <c r="H51" i="17"/>
  <c r="H52" i="17"/>
  <c r="H53" i="17"/>
  <c r="Q48" i="17"/>
  <c r="Q49" i="17"/>
  <c r="Q50" i="17"/>
  <c r="Q51" i="17"/>
  <c r="Q52" i="17"/>
  <c r="Q53" i="17"/>
  <c r="G65" i="17" l="1"/>
  <c r="H65" i="17" l="1"/>
  <c r="Q55" i="17"/>
  <c r="Q56" i="17"/>
  <c r="Q57" i="17"/>
  <c r="L15" i="17"/>
  <c r="L16" i="17" s="1"/>
  <c r="L17" i="17" s="1"/>
  <c r="L19" i="17" s="1"/>
  <c r="L20" i="17" s="1"/>
  <c r="L21" i="17" s="1"/>
  <c r="L22" i="17" s="1"/>
  <c r="L24" i="17" s="1"/>
  <c r="L25" i="17" s="1"/>
  <c r="L26" i="17" s="1"/>
  <c r="L27" i="17" s="1"/>
  <c r="L28" i="17" s="1"/>
  <c r="L29" i="17" s="1"/>
  <c r="L30" i="17" s="1"/>
  <c r="L31" i="17" s="1"/>
  <c r="L32" i="17" s="1"/>
  <c r="L33" i="17" s="1"/>
  <c r="L34" i="17" s="1"/>
  <c r="L35" i="17" s="1"/>
  <c r="L36" i="17" s="1"/>
  <c r="L37" i="17" s="1"/>
  <c r="L38" i="17" s="1"/>
  <c r="L39" i="17" s="1"/>
  <c r="L40" i="17" s="1"/>
  <c r="L41" i="17" s="1"/>
  <c r="L42" i="17" s="1"/>
  <c r="L43" i="17" s="1"/>
  <c r="L44" i="17" s="1"/>
  <c r="H15" i="17"/>
  <c r="C24" i="17"/>
  <c r="C19" i="17"/>
  <c r="C20" i="17" s="1"/>
  <c r="C21" i="17" s="1"/>
  <c r="C22" i="17" s="1"/>
  <c r="C15" i="17"/>
  <c r="C16" i="17" s="1"/>
  <c r="C17" i="17" s="1"/>
  <c r="L45" i="17" l="1"/>
  <c r="P45" i="17" s="1"/>
  <c r="C25" i="17"/>
  <c r="C26" i="17" s="1"/>
  <c r="C27" i="17" s="1"/>
  <c r="C28" i="17" s="1"/>
  <c r="C29" i="17" s="1"/>
  <c r="C30" i="17" s="1"/>
  <c r="C31" i="17" s="1"/>
  <c r="C32" i="17" s="1"/>
  <c r="C33" i="17" s="1"/>
  <c r="C34" i="17" s="1"/>
  <c r="C35" i="17" s="1"/>
  <c r="C36" i="17" s="1"/>
  <c r="C37" i="17" s="1"/>
  <c r="C38" i="17" s="1"/>
  <c r="C39" i="17" s="1"/>
  <c r="C40" i="17" s="1"/>
  <c r="C41" i="17" s="1"/>
  <c r="C42" i="17" s="1"/>
  <c r="C43" i="17" s="1"/>
  <c r="C44" i="17" s="1"/>
  <c r="C45" i="17" s="1"/>
  <c r="C46" i="17" s="1"/>
  <c r="I58" i="17"/>
  <c r="P15"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54"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54" i="17"/>
  <c r="H58" i="17"/>
  <c r="R15" i="17" l="1"/>
  <c r="C47" i="17"/>
  <c r="G47" i="17" s="1"/>
  <c r="I47" i="17" s="1"/>
  <c r="L46" i="17"/>
  <c r="P46" i="17" s="1"/>
  <c r="R46" i="17" s="1"/>
  <c r="G17" i="17"/>
  <c r="I17" i="17" s="1"/>
  <c r="G16" i="17"/>
  <c r="I16" i="17" s="1"/>
  <c r="R58" i="17"/>
  <c r="Q58" i="17"/>
  <c r="P16" i="17"/>
  <c r="R16" i="17" s="1"/>
  <c r="G15" i="17"/>
  <c r="L47" i="17" l="1"/>
  <c r="P47" i="17" s="1"/>
  <c r="R47" i="17" s="1"/>
  <c r="C48" i="17"/>
  <c r="G48" i="17"/>
  <c r="I48" i="17" s="1"/>
  <c r="G18" i="17"/>
  <c r="I18" i="17" s="1"/>
  <c r="P17" i="17"/>
  <c r="R17" i="17" s="1"/>
  <c r="E65" i="17"/>
  <c r="C49" i="17" l="1"/>
  <c r="G49" i="17" s="1"/>
  <c r="I49" i="17" s="1"/>
  <c r="L48" i="17"/>
  <c r="P48" i="17" s="1"/>
  <c r="R48" i="17" s="1"/>
  <c r="P18" i="17"/>
  <c r="R18" i="17" s="1"/>
  <c r="L49" i="17" l="1"/>
  <c r="P49" i="17" s="1"/>
  <c r="R49" i="17" s="1"/>
  <c r="C50" i="17"/>
  <c r="G50" i="17" s="1"/>
  <c r="I50" i="17" s="1"/>
  <c r="G19" i="17"/>
  <c r="I19" i="17" s="1"/>
  <c r="P19" i="17"/>
  <c r="R19" i="17" s="1"/>
  <c r="I15" i="17"/>
  <c r="C51" i="17" l="1"/>
  <c r="G51" i="17" s="1"/>
  <c r="I51" i="17" s="1"/>
  <c r="L50" i="17"/>
  <c r="P50" i="17" s="1"/>
  <c r="R50" i="17" s="1"/>
  <c r="G21" i="17"/>
  <c r="I21" i="17" s="1"/>
  <c r="G20" i="17"/>
  <c r="I20" i="17" s="1"/>
  <c r="P21" i="17"/>
  <c r="R21" i="17" s="1"/>
  <c r="P20" i="17"/>
  <c r="R20" i="17" s="1"/>
  <c r="L51" i="17" l="1"/>
  <c r="P51" i="17" s="1"/>
  <c r="R51" i="17" s="1"/>
  <c r="C52" i="17"/>
  <c r="G52" i="17" s="1"/>
  <c r="I52" i="17" s="1"/>
  <c r="G22" i="17"/>
  <c r="I22" i="17" s="1"/>
  <c r="P22" i="17"/>
  <c r="R22" i="17" s="1"/>
  <c r="C53" i="17" l="1"/>
  <c r="C54" i="17" s="1"/>
  <c r="C55" i="17" s="1"/>
  <c r="L52" i="17"/>
  <c r="P52" i="17" s="1"/>
  <c r="R52" i="17" s="1"/>
  <c r="G23" i="17"/>
  <c r="I23" i="17" s="1"/>
  <c r="P23" i="17"/>
  <c r="R23" i="17" s="1"/>
  <c r="G53" i="17" l="1"/>
  <c r="I53" i="17" s="1"/>
  <c r="L53" i="17"/>
  <c r="P53" i="17"/>
  <c r="R53" i="17" s="1"/>
  <c r="C56" i="17"/>
  <c r="P24" i="17"/>
  <c r="R24" i="17" s="1"/>
  <c r="C57" i="17" l="1"/>
  <c r="G57" i="17" s="1"/>
  <c r="I57" i="17" s="1"/>
  <c r="G56" i="17"/>
  <c r="I56" i="17" s="1"/>
  <c r="L54" i="17"/>
  <c r="G25" i="17"/>
  <c r="I25" i="17" s="1"/>
  <c r="G24" i="17"/>
  <c r="I24" i="17" s="1"/>
  <c r="P25" i="17"/>
  <c r="R25" i="17" s="1"/>
  <c r="L55" i="17" l="1"/>
  <c r="P55" i="17" s="1"/>
  <c r="P54" i="17"/>
  <c r="G26" i="17"/>
  <c r="I26" i="17" s="1"/>
  <c r="P26" i="17"/>
  <c r="R26" i="17" s="1"/>
  <c r="L56" i="17" l="1"/>
  <c r="P56" i="17" s="1"/>
  <c r="R56" i="17" s="1"/>
  <c r="G27" i="17"/>
  <c r="I27" i="17" s="1"/>
  <c r="P27" i="17"/>
  <c r="R27" i="17" s="1"/>
  <c r="L57" i="17" l="1"/>
  <c r="P57" i="17" s="1"/>
  <c r="R57" i="17" s="1"/>
  <c r="G28" i="17"/>
  <c r="I28" i="17" s="1"/>
  <c r="P28" i="17"/>
  <c r="R28" i="17" s="1"/>
  <c r="G29" i="17" l="1"/>
  <c r="I29" i="17" s="1"/>
  <c r="G30" i="17" l="1"/>
  <c r="I30" i="17" s="1"/>
  <c r="P29" i="17"/>
  <c r="R29" i="17" s="1"/>
  <c r="G31" i="17" l="1"/>
  <c r="I31" i="17" s="1"/>
  <c r="P31" i="17"/>
  <c r="R31" i="17" s="1"/>
  <c r="P30" i="17"/>
  <c r="R30" i="17" s="1"/>
  <c r="G32" i="17" l="1"/>
  <c r="I32" i="17" s="1"/>
  <c r="G33" i="17" l="1"/>
  <c r="I33" i="17" s="1"/>
  <c r="P33" i="17"/>
  <c r="R33" i="17" s="1"/>
  <c r="P32" i="17"/>
  <c r="R32" i="17" s="1"/>
  <c r="G34" i="17" l="1"/>
  <c r="I34" i="17" s="1"/>
  <c r="P34" i="17"/>
  <c r="R34" i="17" s="1"/>
  <c r="G35" i="17" l="1"/>
  <c r="I35" i="17" s="1"/>
  <c r="P35" i="17"/>
  <c r="R35" i="17" s="1"/>
  <c r="G36" i="17" l="1"/>
  <c r="I36" i="17" s="1"/>
  <c r="P36" i="17"/>
  <c r="R36" i="17" s="1"/>
  <c r="G37" i="17" l="1"/>
  <c r="I37" i="17" s="1"/>
  <c r="P37" i="17"/>
  <c r="R37" i="17" s="1"/>
  <c r="G38" i="17" l="1"/>
  <c r="I38" i="17" s="1"/>
  <c r="P38" i="17"/>
  <c r="R38" i="17" s="1"/>
  <c r="G39" i="17" l="1"/>
  <c r="I39" i="17" s="1"/>
  <c r="P39" i="17"/>
  <c r="R39" i="17" s="1"/>
  <c r="G40" i="17" l="1"/>
  <c r="I40" i="17" s="1"/>
  <c r="G41" i="17" l="1"/>
  <c r="I41" i="17" s="1"/>
  <c r="P41" i="17"/>
  <c r="R41" i="17" s="1"/>
  <c r="P40" i="17"/>
  <c r="R40" i="17" s="1"/>
  <c r="G42" i="17" l="1"/>
  <c r="I42" i="17" s="1"/>
  <c r="P42" i="17"/>
  <c r="R42" i="17" s="1"/>
  <c r="G43" i="17" l="1"/>
  <c r="I43" i="17" s="1"/>
  <c r="P43" i="17"/>
  <c r="R43" i="17" s="1"/>
  <c r="G44" i="17" l="1"/>
  <c r="I44" i="17" s="1"/>
  <c r="P44" i="17"/>
  <c r="R44" i="17" s="1"/>
  <c r="G45" i="17" l="1"/>
  <c r="I45" i="17" s="1"/>
  <c r="R45" i="17"/>
  <c r="G46" i="17" l="1"/>
  <c r="I46" i="17" s="1"/>
  <c r="G54" i="17" l="1"/>
  <c r="I54" i="17" s="1"/>
  <c r="R54" i="17"/>
  <c r="G55" i="17" l="1"/>
  <c r="I55" i="17" s="1"/>
  <c r="R55" i="17"/>
  <c r="R59" i="17" s="1"/>
  <c r="G58" i="17" l="1"/>
  <c r="I59" i="17" l="1"/>
</calcChain>
</file>

<file path=xl/sharedStrings.xml><?xml version="1.0" encoding="utf-8"?>
<sst xmlns="http://schemas.openxmlformats.org/spreadsheetml/2006/main" count="210" uniqueCount="108">
  <si>
    <t>mm</t>
  </si>
  <si>
    <t>WINDING DIRECTION</t>
  </si>
  <si>
    <t>Rules of Winding Direction</t>
  </si>
  <si>
    <t>R. Bossert  11-17-95</t>
  </si>
  <si>
    <t xml:space="preserve">1.) If the strands in a cable spiral clockwise as one is moving into the cable (like a right handed screw thread) the cable is designated as "right lay" cable. </t>
  </si>
  <si>
    <t>2.) If the strands in a cable spiral counterclockwise as one is moving into the cable (like a left handed screw thread) the cable is designated as "left lay" cable.</t>
  </si>
  <si>
    <t>3.) In all cases, regardless of cable lay and winding direction, if the strands are stable (tightening) as they are entering the end, they are unstable (untightening) as they are exiting.  The opposite is also true, that if the strands are unstable as they are entering, they are stable as they are exiting.</t>
  </si>
  <si>
    <t xml:space="preserve">4.) In all cases, regardless of cable lay and winding direction, it is preferable to have the strands stable when the cable is exiting the end.  </t>
  </si>
  <si>
    <t>5.) If right lay cable is wound clockwise (when looking down from the top at the convex surface of the coil), the strands are unstable as the cable exits the end.</t>
  </si>
  <si>
    <t>6.) If right lay cable is wound counterclockwise, the strands are stable as the cable exits the end.</t>
  </si>
  <si>
    <t>7.) If left lay cable is wound clockwise, the strands are stable as the cable exits the end.</t>
  </si>
  <si>
    <t>8.) If left lay cable is wound counterclockwise, the strands are unstable as the cable exits the end.</t>
  </si>
  <si>
    <t>9.) Therefore, if right lay cable is used, the favorable direction to wind a coil is the counterclockwise direction.  Conversely, if left lay cable is used, the favorable direction is clockwise.</t>
  </si>
  <si>
    <t>cote d'encombrement du cable</t>
  </si>
  <si>
    <t>tension</t>
  </si>
  <si>
    <t>ep cable</t>
  </si>
  <si>
    <t>theorique</t>
  </si>
  <si>
    <t>erreur</t>
  </si>
  <si>
    <t>mesuré</t>
  </si>
  <si>
    <t>TURN 1</t>
  </si>
  <si>
    <t>Post-cure</t>
  </si>
  <si>
    <t>cumulé:</t>
  </si>
  <si>
    <t>cumulé (positif : bobine trop courte , négatif: bobine trop longue)</t>
  </si>
  <si>
    <t>théorique</t>
  </si>
  <si>
    <t>estimé(1)</t>
  </si>
  <si>
    <t>cumulé en cours</t>
  </si>
  <si>
    <t>post-cure</t>
  </si>
  <si>
    <t>L bobine:</t>
  </si>
  <si>
    <t>Commentaires opérateurs</t>
  </si>
  <si>
    <t>TOTAL POLE LENGTH</t>
  </si>
  <si>
    <t>ATTENTION l'erreur ne doit pas etre superieure a 0.5 mm.</t>
  </si>
  <si>
    <t>En cas d'erreur superieure a 0.5 mm en référer au responsable</t>
  </si>
  <si>
    <t>OPERATEUR:</t>
  </si>
  <si>
    <t>Cable ID:</t>
  </si>
  <si>
    <t xml:space="preserve">(1) estimé au départ en fonction de la position des keys pour un mandrin de </t>
  </si>
  <si>
    <t>Coil number:</t>
  </si>
  <si>
    <t>Start date:</t>
  </si>
  <si>
    <t>End date:</t>
  </si>
  <si>
    <t>-</t>
  </si>
  <si>
    <t>CENTRAL POST</t>
  </si>
  <si>
    <t>Distance clé &lt;-&gt; extrémité du mandrin</t>
  </si>
  <si>
    <t>SPACER</t>
  </si>
  <si>
    <t>TURN 3</t>
  </si>
  <si>
    <t>TURN 2</t>
  </si>
  <si>
    <t>TURN 4</t>
  </si>
  <si>
    <t>TURN 5</t>
  </si>
  <si>
    <t>TURN 6</t>
  </si>
  <si>
    <t>TURN 7</t>
  </si>
  <si>
    <t>TURN 8</t>
  </si>
  <si>
    <t>TURN 9</t>
  </si>
  <si>
    <t>TURN 10</t>
  </si>
  <si>
    <t>TURN 11</t>
  </si>
  <si>
    <t>TURN 12</t>
  </si>
  <si>
    <t>TURN 13</t>
  </si>
  <si>
    <t>TURN 14</t>
  </si>
  <si>
    <t>TURN 15</t>
  </si>
  <si>
    <t>TURN 16</t>
  </si>
  <si>
    <t>TURN 17</t>
  </si>
  <si>
    <t>TURN 18</t>
  </si>
  <si>
    <t>TURN 19</t>
  </si>
  <si>
    <t>TURN 20</t>
  </si>
  <si>
    <t>TURN 21</t>
  </si>
  <si>
    <t>TURN 22</t>
  </si>
  <si>
    <t>TURN 23</t>
  </si>
  <si>
    <t>TURN 24</t>
  </si>
  <si>
    <t>TURN 25</t>
  </si>
  <si>
    <t>TURN 26</t>
  </si>
  <si>
    <t>TURN 27</t>
  </si>
  <si>
    <t>TURN 28</t>
  </si>
  <si>
    <t>TURN 29</t>
  </si>
  <si>
    <t>TURN 30</t>
  </si>
  <si>
    <t>TURN 31</t>
  </si>
  <si>
    <t>TURN 32</t>
  </si>
  <si>
    <t>TURN 33</t>
  </si>
  <si>
    <t>TURN 34</t>
  </si>
  <si>
    <t>TURN 35</t>
  </si>
  <si>
    <t xml:space="preserve"> </t>
  </si>
  <si>
    <t>Ecart inferieur au micron</t>
  </si>
  <si>
    <t xml:space="preserve">COUCHE INTERNE - COTE OPPOSE AUX CONNEXIONS </t>
  </si>
  <si>
    <t>COUCHE INTERNE - COTE CONNEXIONS</t>
  </si>
  <si>
    <t>TURN 36</t>
  </si>
  <si>
    <t>TURN 37</t>
  </si>
  <si>
    <t>TURN 38</t>
  </si>
  <si>
    <t>TURN 39</t>
  </si>
  <si>
    <t>TURN 40</t>
  </si>
  <si>
    <t>TURN 41</t>
  </si>
  <si>
    <t>L 373.23</t>
  </si>
  <si>
    <t xml:space="preserve">   largeur 76.2</t>
  </si>
  <si>
    <t>H  38.27</t>
  </si>
  <si>
    <t>PB  MY</t>
  </si>
  <si>
    <t>25 Kg</t>
  </si>
  <si>
    <t>20 Kg</t>
  </si>
  <si>
    <t xml:space="preserve">               H18EC0187A         Nb3Sn  PIT</t>
  </si>
  <si>
    <t>Reprise de la plaquette de maintien du cable au saut de couche (voir detail dans le classeur)</t>
  </si>
  <si>
    <t>Isolation du pole avec fibre S2 33 636 epaisseur 0.12 mm rouleau de 45 mm racord oppose au saut de couche sans overlap</t>
  </si>
  <si>
    <t>Renforcement de l° isolation du cable avec fibre S2 33 636  epaisseur 0.15 mm rouleau de 20 mm sans overlap du depart du saut de couche et un peut plus loin a la sortie du pole.</t>
  </si>
  <si>
    <t>Mise en place de la fibre S2 33 636 epaisseur 0.12 mm rouleau de 45 mm contre la plaquette de maintien du cable sur la meme longueur a peut pres.</t>
  </si>
  <si>
    <t>coc</t>
  </si>
  <si>
    <t>cc</t>
  </si>
  <si>
    <t>Fibre autour des espaceurs S2 33 636 epaisseur 0.12 mm rouleau de 45 mm bande coupe a 25 mm de haut.</t>
  </si>
  <si>
    <t>Releve de cotes sans pression des deux cotes COC 81.15 et CC 81.37          Releve de cotes avec pression des deux cotes COC 79.7 et CC 79.4.</t>
  </si>
  <si>
    <t>Longueur de la bobine sans les SADDLES 660.7 mm</t>
  </si>
  <si>
    <t>Longueur de cable restant a la fin du bobinage de la couche 1.20 m apres le clampage de celui-ci.</t>
  </si>
  <si>
    <t>RMC QXF 2          # 201</t>
  </si>
  <si>
    <t>Reprise des cotes de positionnement du cable serre a la cote theorique en largeur cote CC et COC avec une equerre a chapeau en appuie sur l° outillage.</t>
  </si>
  <si>
    <t>les mesures indiquees dans le tableau sont celles prise a la fin du bobinage avec une pression pour venir a la cote theorique de largeur (cote mesure en largeur de la cavite du moule)</t>
  </si>
  <si>
    <t>il existe un tableau avec les meures prise pendant le bobinage en fichier joint .</t>
  </si>
  <si>
    <t>METTRE LES VT AVANT DE METTRE LE CABLE DANS LE SAUT DE COUCHE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</si>
</sst>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font>
      <sz val="11"/>
      <color theme="1"/>
      <name val="Calibri"/>
      <family val="2"/>
      <scheme val="minor"/>
    </font>
    <font>
      <b/>
      <sz val="11"/>
      <color theme="1"/>
      <name val="Calibri"/>
      <family val="2"/>
      <scheme val="minor"/>
    </font>
    <font>
      <sz val="12"/>
      <color theme="1"/>
      <name val="Geneva"/>
    </font>
    <font>
      <b/>
      <u/>
      <sz val="14"/>
      <color theme="1"/>
      <name val="Times"/>
      <family val="1"/>
    </font>
    <font>
      <sz val="14"/>
      <color theme="1"/>
      <name val="Times"/>
      <family val="1"/>
    </font>
    <font>
      <sz val="11"/>
      <color rgb="FF006100"/>
      <name val="Calibri"/>
      <family val="2"/>
      <scheme val="minor"/>
    </font>
    <font>
      <sz val="11"/>
      <color rgb="FF9C0006"/>
      <name val="Calibri"/>
      <family val="2"/>
      <scheme val="minor"/>
    </font>
    <font>
      <sz val="10"/>
      <color theme="1"/>
      <name val="Calibri"/>
      <scheme val="minor"/>
    </font>
    <font>
      <b/>
      <sz val="14"/>
      <color rgb="FF006100"/>
      <name val="Calibri"/>
      <family val="2"/>
      <scheme val="minor"/>
    </font>
    <font>
      <sz val="10"/>
      <color rgb="FF9C0006"/>
      <name val="Calibri"/>
      <scheme val="minor"/>
    </font>
    <font>
      <sz val="9"/>
      <color rgb="FF006100"/>
      <name val="Calibri"/>
      <family val="2"/>
      <scheme val="minor"/>
    </font>
    <font>
      <sz val="10"/>
      <color rgb="FF006100"/>
      <name val="Calibri"/>
      <scheme val="minor"/>
    </font>
    <font>
      <sz val="10"/>
      <color theme="1" tint="0.499984740745262"/>
      <name val="Calibri"/>
      <scheme val="minor"/>
    </font>
    <font>
      <sz val="10"/>
      <color theme="0" tint="-0.499984740745262"/>
      <name val="Calibri"/>
      <family val="2"/>
      <scheme val="minor"/>
    </font>
    <font>
      <b/>
      <sz val="14"/>
      <color rgb="FFFF0000"/>
      <name val="Calibri"/>
      <family val="2"/>
      <scheme val="minor"/>
    </font>
    <font>
      <i/>
      <sz val="10"/>
      <color theme="5"/>
      <name val="Calibri"/>
      <family val="2"/>
      <scheme val="minor"/>
    </font>
    <font>
      <sz val="10"/>
      <name val="Calibri"/>
      <family val="2"/>
      <scheme val="minor"/>
    </font>
    <font>
      <b/>
      <sz val="10"/>
      <color theme="1"/>
      <name val="Calibri"/>
      <family val="2"/>
      <scheme val="minor"/>
    </font>
    <font>
      <b/>
      <i/>
      <sz val="10"/>
      <color rgb="FF006100"/>
      <name val="Calibri"/>
      <family val="2"/>
      <scheme val="minor"/>
    </font>
    <font>
      <b/>
      <sz val="10"/>
      <color rgb="FF006100"/>
      <name val="Calibri"/>
      <family val="2"/>
      <scheme val="minor"/>
    </font>
    <font>
      <b/>
      <sz val="10"/>
      <color rgb="FF9C0006"/>
      <name val="Calibri"/>
      <family val="2"/>
      <scheme val="minor"/>
    </font>
    <font>
      <i/>
      <sz val="8"/>
      <color theme="1"/>
      <name val="Calibri"/>
      <scheme val="minor"/>
    </font>
    <font>
      <b/>
      <sz val="10"/>
      <color rgb="FFFF0000"/>
      <name val="Calibri"/>
      <family val="2"/>
      <scheme val="minor"/>
    </font>
    <font>
      <b/>
      <u/>
      <sz val="10"/>
      <name val="Calibri"/>
      <scheme val="minor"/>
    </font>
    <font>
      <b/>
      <sz val="10"/>
      <name val="Calibri"/>
      <family val="2"/>
      <scheme val="minor"/>
    </font>
    <font>
      <sz val="10"/>
      <color rgb="FFFF0000"/>
      <name val="Calibri"/>
      <family val="2"/>
      <scheme val="minor"/>
    </font>
    <font>
      <sz val="10"/>
      <color rgb="FF0070C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FFCC"/>
        <bgColor indexed="64"/>
      </patternFill>
    </fill>
    <fill>
      <patternFill patternType="solid">
        <fgColor theme="5" tint="0.79998168889431442"/>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style="hair">
        <color auto="1"/>
      </top>
      <bottom style="hair">
        <color auto="1"/>
      </bottom>
      <diagonal/>
    </border>
    <border>
      <left style="medium">
        <color auto="1"/>
      </left>
      <right style="medium">
        <color auto="1"/>
      </right>
      <top/>
      <bottom style="hair">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style="hair">
        <color auto="1"/>
      </top>
      <bottom style="hair">
        <color auto="1"/>
      </bottom>
      <diagonal/>
    </border>
    <border>
      <left style="medium">
        <color auto="1"/>
      </left>
      <right style="medium">
        <color auto="1"/>
      </right>
      <top/>
      <bottom style="medium">
        <color auto="1"/>
      </bottom>
      <diagonal/>
    </border>
    <border>
      <left/>
      <right style="medium">
        <color auto="1"/>
      </right>
      <top style="hair">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medium">
        <color indexed="64"/>
      </right>
      <top/>
      <bottom style="hair">
        <color auto="1"/>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bottom style="hair">
        <color auto="1"/>
      </bottom>
      <diagonal/>
    </border>
  </borders>
  <cellStyleXfs count="3">
    <xf numFmtId="0" fontId="0" fillId="0" borderId="0"/>
    <xf numFmtId="0" fontId="5" fillId="4" borderId="0" applyNumberFormat="0" applyBorder="0" applyAlignment="0" applyProtection="0"/>
    <xf numFmtId="0" fontId="6" fillId="5" borderId="0" applyNumberFormat="0" applyBorder="0" applyAlignment="0" applyProtection="0"/>
  </cellStyleXfs>
  <cellXfs count="129">
    <xf numFmtId="0" fontId="0" fillId="0" borderId="0" xfId="0"/>
    <xf numFmtId="0" fontId="0" fillId="0" borderId="0" xfId="0"/>
    <xf numFmtId="0" fontId="0" fillId="0" borderId="2" xfId="0" applyBorder="1"/>
    <xf numFmtId="0" fontId="0" fillId="0" borderId="3" xfId="0" applyBorder="1"/>
    <xf numFmtId="0" fontId="0" fillId="0" borderId="7" xfId="0" applyBorder="1"/>
    <xf numFmtId="0" fontId="0" fillId="0" borderId="8" xfId="0" applyBorder="1"/>
    <xf numFmtId="0" fontId="1" fillId="2" borderId="0" xfId="0" applyFont="1" applyFill="1" applyBorder="1"/>
    <xf numFmtId="0" fontId="0" fillId="2" borderId="0" xfId="0" applyFill="1" applyBorder="1"/>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2" fillId="0" borderId="0" xfId="0" applyFont="1" applyAlignment="1">
      <alignment vertical="center"/>
    </xf>
    <xf numFmtId="0" fontId="7" fillId="0" borderId="0" xfId="0" applyFont="1" applyFill="1"/>
    <xf numFmtId="0" fontId="0" fillId="0" borderId="0" xfId="0" applyFill="1" applyAlignment="1">
      <alignment horizontal="center" vertical="center"/>
    </xf>
    <xf numFmtId="0" fontId="9" fillId="0" borderId="0" xfId="2" applyFont="1" applyFill="1" applyBorder="1"/>
    <xf numFmtId="0" fontId="8" fillId="0" borderId="0" xfId="1" applyFont="1" applyFill="1" applyBorder="1" applyAlignment="1">
      <alignment vertical="center"/>
    </xf>
    <xf numFmtId="0" fontId="0" fillId="0" borderId="0" xfId="0" applyAlignment="1">
      <alignment vertical="center"/>
    </xf>
    <xf numFmtId="0" fontId="11" fillId="0" borderId="4" xfId="1" applyFont="1" applyFill="1" applyBorder="1" applyAlignment="1">
      <alignment horizontal="right"/>
    </xf>
    <xf numFmtId="0" fontId="11" fillId="0" borderId="0" xfId="1" applyFont="1" applyFill="1" applyBorder="1"/>
    <xf numFmtId="0" fontId="11" fillId="0" borderId="4" xfId="1" applyFont="1" applyFill="1" applyBorder="1"/>
    <xf numFmtId="0" fontId="7" fillId="0" borderId="0" xfId="0" applyFont="1" applyFill="1" applyBorder="1"/>
    <xf numFmtId="0" fontId="7" fillId="0" borderId="12" xfId="0" applyFont="1" applyFill="1" applyBorder="1"/>
    <xf numFmtId="0" fontId="12" fillId="0" borderId="4" xfId="0" applyFont="1" applyFill="1" applyBorder="1" applyAlignment="1">
      <alignment horizontal="center"/>
    </xf>
    <xf numFmtId="0" fontId="12" fillId="0" borderId="0" xfId="0" applyFont="1" applyFill="1" applyBorder="1" applyAlignment="1">
      <alignment horizontal="center"/>
    </xf>
    <xf numFmtId="0" fontId="16" fillId="6" borderId="13" xfId="0" applyFont="1" applyFill="1" applyBorder="1" applyAlignment="1">
      <alignment horizontal="center" vertical="center"/>
    </xf>
    <xf numFmtId="0" fontId="16" fillId="6" borderId="17" xfId="0" applyFont="1" applyFill="1" applyBorder="1" applyAlignment="1">
      <alignment horizontal="center" vertical="center"/>
    </xf>
    <xf numFmtId="0" fontId="13" fillId="0" borderId="18" xfId="1" applyFont="1" applyFill="1" applyBorder="1"/>
    <xf numFmtId="0" fontId="9" fillId="7" borderId="9" xfId="2" applyFont="1" applyFill="1" applyBorder="1" applyAlignment="1">
      <alignment horizontal="center"/>
    </xf>
    <xf numFmtId="0" fontId="9" fillId="7" borderId="11" xfId="2" applyFont="1" applyFill="1" applyBorder="1" applyAlignment="1">
      <alignment horizontal="center"/>
    </xf>
    <xf numFmtId="0" fontId="12" fillId="0" borderId="6" xfId="0" applyFont="1" applyFill="1" applyBorder="1"/>
    <xf numFmtId="0" fontId="17" fillId="0" borderId="8" xfId="0" applyFont="1" applyFill="1" applyBorder="1" applyAlignment="1">
      <alignment horizontal="center"/>
    </xf>
    <xf numFmtId="0" fontId="18" fillId="0" borderId="0" xfId="1" applyFont="1" applyFill="1" applyBorder="1"/>
    <xf numFmtId="0" fontId="11" fillId="0" borderId="1" xfId="1" applyFont="1" applyFill="1" applyBorder="1"/>
    <xf numFmtId="0" fontId="19" fillId="0" borderId="2" xfId="1" applyFont="1" applyFill="1" applyBorder="1" applyAlignment="1">
      <alignment horizontal="center"/>
    </xf>
    <xf numFmtId="0" fontId="7" fillId="0" borderId="2" xfId="0" applyFont="1" applyFill="1" applyBorder="1" applyAlignment="1">
      <alignment horizontal="center"/>
    </xf>
    <xf numFmtId="0" fontId="20" fillId="0" borderId="15" xfId="2" applyFont="1" applyFill="1" applyBorder="1" applyAlignment="1">
      <alignment horizontal="center"/>
    </xf>
    <xf numFmtId="0" fontId="20" fillId="0" borderId="3" xfId="2" applyFont="1" applyFill="1" applyBorder="1" applyAlignment="1">
      <alignment horizontal="center"/>
    </xf>
    <xf numFmtId="0" fontId="11" fillId="0" borderId="6" xfId="1" applyFont="1" applyFill="1" applyBorder="1"/>
    <xf numFmtId="0" fontId="19" fillId="0" borderId="7" xfId="1" applyFont="1" applyFill="1" applyBorder="1" applyAlignment="1">
      <alignment horizontal="center"/>
    </xf>
    <xf numFmtId="164" fontId="11" fillId="0" borderId="7" xfId="1" applyNumberFormat="1" applyFont="1" applyFill="1" applyBorder="1" applyAlignment="1">
      <alignment horizontal="center"/>
    </xf>
    <xf numFmtId="164" fontId="7" fillId="0" borderId="7" xfId="0" applyNumberFormat="1" applyFont="1" applyFill="1" applyBorder="1" applyAlignment="1">
      <alignment horizontal="center"/>
    </xf>
    <xf numFmtId="164" fontId="20" fillId="0" borderId="18" xfId="2" applyNumberFormat="1" applyFont="1" applyFill="1" applyBorder="1" applyAlignment="1">
      <alignment horizontal="center"/>
    </xf>
    <xf numFmtId="164" fontId="20" fillId="0" borderId="8" xfId="2" applyNumberFormat="1" applyFont="1" applyFill="1" applyBorder="1" applyAlignment="1">
      <alignment horizontal="center"/>
    </xf>
    <xf numFmtId="0" fontId="21" fillId="0" borderId="0" xfId="0" applyFont="1" applyFill="1"/>
    <xf numFmtId="0" fontId="22" fillId="0" borderId="0" xfId="1" applyFont="1" applyFill="1" applyBorder="1"/>
    <xf numFmtId="0" fontId="23" fillId="6" borderId="20" xfId="0" applyFont="1" applyFill="1" applyBorder="1" applyAlignment="1">
      <alignment horizontal="left" vertical="center"/>
    </xf>
    <xf numFmtId="0" fontId="16" fillId="6" borderId="21" xfId="0" applyFont="1" applyFill="1" applyBorder="1" applyAlignment="1">
      <alignment horizontal="left" vertical="center"/>
    </xf>
    <xf numFmtId="0" fontId="16" fillId="6" borderId="22" xfId="0" applyFont="1" applyFill="1" applyBorder="1" applyAlignment="1">
      <alignment horizontal="left" vertical="center"/>
    </xf>
    <xf numFmtId="0" fontId="16" fillId="6" borderId="23" xfId="0" applyFont="1" applyFill="1" applyBorder="1" applyAlignment="1">
      <alignment horizontal="left" vertical="center"/>
    </xf>
    <xf numFmtId="0" fontId="16" fillId="6" borderId="0" xfId="0" applyFont="1" applyFill="1" applyBorder="1" applyAlignment="1">
      <alignment horizontal="left" vertical="center"/>
    </xf>
    <xf numFmtId="0" fontId="16" fillId="6" borderId="24" xfId="0" applyFont="1" applyFill="1" applyBorder="1" applyAlignment="1">
      <alignment horizontal="left" vertical="center"/>
    </xf>
    <xf numFmtId="0" fontId="5" fillId="0" borderId="0" xfId="1" applyFill="1" applyBorder="1"/>
    <xf numFmtId="0" fontId="11" fillId="0" borderId="0" xfId="1" applyFont="1" applyFill="1" applyBorder="1" applyAlignment="1">
      <alignment horizontal="right"/>
    </xf>
    <xf numFmtId="0" fontId="12" fillId="0" borderId="6" xfId="0" applyFont="1" applyFill="1" applyBorder="1" applyAlignment="1">
      <alignment horizontal="center"/>
    </xf>
    <xf numFmtId="0" fontId="12" fillId="0" borderId="7" xfId="0" applyFont="1" applyFill="1" applyBorder="1" applyAlignment="1">
      <alignment horizontal="center"/>
    </xf>
    <xf numFmtId="0" fontId="16" fillId="0" borderId="26" xfId="1" applyFont="1" applyFill="1" applyBorder="1" applyAlignment="1">
      <alignment horizontal="left"/>
    </xf>
    <xf numFmtId="0" fontId="16" fillId="0" borderId="17" xfId="1" applyFont="1" applyFill="1" applyBorder="1" applyAlignment="1">
      <alignment horizontal="left"/>
    </xf>
    <xf numFmtId="0" fontId="16" fillId="0" borderId="17" xfId="1" applyFont="1" applyFill="1" applyBorder="1"/>
    <xf numFmtId="0" fontId="15" fillId="3" borderId="17" xfId="1" applyFont="1" applyFill="1" applyBorder="1" applyAlignment="1">
      <alignment horizontal="left"/>
    </xf>
    <xf numFmtId="0" fontId="15" fillId="3" borderId="19" xfId="1" applyFont="1" applyFill="1" applyBorder="1" applyAlignment="1">
      <alignment horizontal="left"/>
    </xf>
    <xf numFmtId="0" fontId="15" fillId="3" borderId="11" xfId="1" applyFont="1" applyFill="1" applyBorder="1" applyAlignment="1">
      <alignment horizontal="left"/>
    </xf>
    <xf numFmtId="0" fontId="9" fillId="7" borderId="6" xfId="2" applyFont="1" applyFill="1" applyBorder="1" applyAlignment="1">
      <alignment horizontal="center"/>
    </xf>
    <xf numFmtId="0" fontId="12" fillId="3" borderId="4" xfId="0" applyFont="1" applyFill="1" applyBorder="1" applyAlignment="1">
      <alignment horizontal="center"/>
    </xf>
    <xf numFmtId="0" fontId="12" fillId="3" borderId="0" xfId="0" applyFont="1" applyFill="1" applyBorder="1" applyAlignment="1">
      <alignment horizontal="center"/>
    </xf>
    <xf numFmtId="0" fontId="12" fillId="3" borderId="5" xfId="0" applyFont="1" applyFill="1" applyBorder="1" applyAlignment="1">
      <alignment horizontal="center"/>
    </xf>
    <xf numFmtId="0" fontId="0" fillId="3" borderId="27" xfId="0" applyFill="1" applyBorder="1"/>
    <xf numFmtId="0" fontId="0" fillId="3" borderId="28" xfId="0" applyFill="1" applyBorder="1"/>
    <xf numFmtId="0" fontId="16" fillId="6" borderId="14" xfId="0" applyFont="1" applyFill="1" applyBorder="1" applyAlignment="1">
      <alignment horizontal="center" vertical="center"/>
    </xf>
    <xf numFmtId="0" fontId="9" fillId="7" borderId="12" xfId="2" applyFont="1" applyFill="1" applyBorder="1" applyAlignment="1">
      <alignment horizontal="center"/>
    </xf>
    <xf numFmtId="0" fontId="0" fillId="3" borderId="18" xfId="0" applyFill="1" applyBorder="1"/>
    <xf numFmtId="0" fontId="15" fillId="3" borderId="8" xfId="1" applyFont="1" applyFill="1" applyBorder="1" applyAlignment="1">
      <alignment horizontal="left"/>
    </xf>
    <xf numFmtId="0" fontId="14" fillId="0" borderId="0" xfId="0" applyFont="1"/>
    <xf numFmtId="0" fontId="12" fillId="0" borderId="16" xfId="0" applyFont="1" applyFill="1" applyBorder="1" applyAlignment="1">
      <alignment horizontal="center"/>
    </xf>
    <xf numFmtId="0" fontId="12" fillId="3" borderId="16" xfId="0" applyFont="1" applyFill="1" applyBorder="1" applyAlignment="1">
      <alignment horizontal="center"/>
    </xf>
    <xf numFmtId="0" fontId="14" fillId="0" borderId="1" xfId="0" applyFont="1" applyBorder="1"/>
    <xf numFmtId="0" fontId="14" fillId="0" borderId="2" xfId="0" applyFont="1" applyBorder="1"/>
    <xf numFmtId="0" fontId="14" fillId="0" borderId="6" xfId="0" applyFont="1" applyBorder="1"/>
    <xf numFmtId="0" fontId="14" fillId="0" borderId="7" xfId="0" applyFont="1" applyBorder="1"/>
    <xf numFmtId="0" fontId="1" fillId="0" borderId="0" xfId="0" applyFont="1" applyBorder="1" applyAlignment="1">
      <alignment horizontal="center"/>
    </xf>
    <xf numFmtId="0" fontId="0" fillId="0" borderId="0"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12" fillId="0" borderId="9" xfId="0" applyFont="1" applyFill="1" applyBorder="1" applyAlignment="1">
      <alignment horizontal="center"/>
    </xf>
    <xf numFmtId="0" fontId="12" fillId="0" borderId="11" xfId="0" applyFont="1" applyFill="1" applyBorder="1" applyAlignment="1">
      <alignment horizontal="center"/>
    </xf>
    <xf numFmtId="0" fontId="24" fillId="0" borderId="12" xfId="0" applyFont="1" applyFill="1" applyBorder="1" applyAlignment="1">
      <alignment horizontal="center"/>
    </xf>
    <xf numFmtId="0" fontId="24" fillId="0" borderId="18" xfId="0" applyFont="1" applyFill="1" applyBorder="1" applyAlignment="1">
      <alignment horizontal="center"/>
    </xf>
    <xf numFmtId="0" fontId="7" fillId="0" borderId="9" xfId="0" applyFont="1" applyFill="1" applyBorder="1"/>
    <xf numFmtId="0" fontId="16" fillId="6" borderId="29" xfId="0" applyFont="1" applyFill="1" applyBorder="1" applyAlignment="1">
      <alignment horizontal="center" vertical="center"/>
    </xf>
    <xf numFmtId="0" fontId="12" fillId="0" borderId="12" xfId="0" applyFont="1" applyFill="1" applyBorder="1" applyAlignment="1">
      <alignment horizontal="center"/>
    </xf>
    <xf numFmtId="0" fontId="14" fillId="0" borderId="16" xfId="0" applyFont="1" applyFill="1" applyBorder="1" applyAlignment="1">
      <alignment horizontal="center" vertical="center"/>
    </xf>
    <xf numFmtId="0" fontId="14" fillId="0" borderId="15" xfId="0" applyFont="1" applyFill="1" applyBorder="1" applyAlignment="1">
      <alignment horizontal="center" vertical="center"/>
    </xf>
    <xf numFmtId="0" fontId="12" fillId="0" borderId="0" xfId="0" applyFont="1" applyFill="1" applyBorder="1" applyAlignment="1">
      <alignment horizontal="center"/>
    </xf>
    <xf numFmtId="0" fontId="16" fillId="6" borderId="16" xfId="0" applyFont="1" applyFill="1" applyBorder="1" applyAlignment="1">
      <alignment horizontal="center" vertical="center"/>
    </xf>
    <xf numFmtId="2" fontId="13" fillId="0" borderId="16" xfId="1" applyNumberFormat="1" applyFont="1" applyFill="1" applyBorder="1"/>
    <xf numFmtId="0" fontId="16" fillId="3" borderId="17" xfId="0" applyFont="1" applyFill="1" applyBorder="1" applyAlignment="1">
      <alignment horizontal="center" vertical="center"/>
    </xf>
    <xf numFmtId="0" fontId="0" fillId="0" borderId="11" xfId="0" applyBorder="1" applyAlignment="1">
      <alignment horizontal="left" vertical="center"/>
    </xf>
    <xf numFmtId="0" fontId="12" fillId="0" borderId="0" xfId="0" applyFont="1" applyFill="1" applyBorder="1" applyAlignment="1">
      <alignment horizontal="center"/>
    </xf>
    <xf numFmtId="0" fontId="12" fillId="0" borderId="0" xfId="0" applyFont="1" applyFill="1" applyBorder="1" applyAlignment="1">
      <alignment horizontal="center"/>
    </xf>
    <xf numFmtId="0" fontId="25" fillId="6" borderId="23" xfId="0" applyFont="1" applyFill="1" applyBorder="1" applyAlignment="1">
      <alignment horizontal="left" vertical="center"/>
    </xf>
    <xf numFmtId="0" fontId="25" fillId="6" borderId="25" xfId="0" applyFont="1" applyFill="1" applyBorder="1" applyAlignment="1">
      <alignment horizontal="left" vertical="center"/>
    </xf>
    <xf numFmtId="0" fontId="25" fillId="6" borderId="0" xfId="0" applyFont="1" applyFill="1" applyBorder="1" applyAlignment="1">
      <alignment horizontal="left"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8" fillId="0" borderId="0" xfId="1" applyFont="1" applyFill="1" applyBorder="1" applyAlignment="1">
      <alignment horizontal="center" vertical="center"/>
    </xf>
    <xf numFmtId="0" fontId="10" fillId="0" borderId="1" xfId="1" applyFont="1" applyFill="1" applyBorder="1" applyAlignment="1">
      <alignment wrapText="1"/>
    </xf>
    <xf numFmtId="0" fontId="10" fillId="0" borderId="3" xfId="1" applyFont="1" applyFill="1" applyBorder="1" applyAlignment="1">
      <alignment wrapText="1"/>
    </xf>
    <xf numFmtId="0" fontId="10" fillId="0" borderId="6" xfId="1" applyFont="1" applyFill="1" applyBorder="1" applyAlignment="1">
      <alignment wrapText="1"/>
    </xf>
    <xf numFmtId="0" fontId="10" fillId="0" borderId="8" xfId="1" applyFont="1" applyFill="1" applyBorder="1" applyAlignment="1">
      <alignment wrapText="1"/>
    </xf>
    <xf numFmtId="0" fontId="16" fillId="6" borderId="0" xfId="0" applyFont="1" applyFill="1" applyBorder="1" applyAlignment="1">
      <alignment horizontal="left" vertical="center" wrapText="1"/>
    </xf>
    <xf numFmtId="0" fontId="16" fillId="6" borderId="24" xfId="0" applyFont="1" applyFill="1" applyBorder="1" applyAlignment="1">
      <alignment horizontal="left" vertical="center" wrapText="1"/>
    </xf>
    <xf numFmtId="0" fontId="0" fillId="0" borderId="3" xfId="0" applyBorder="1" applyAlignment="1"/>
    <xf numFmtId="0" fontId="0" fillId="0" borderId="6" xfId="0" applyBorder="1" applyAlignment="1"/>
    <xf numFmtId="0" fontId="0" fillId="0" borderId="8" xfId="0" applyBorder="1" applyAlignment="1"/>
    <xf numFmtId="0" fontId="1" fillId="0" borderId="6" xfId="0" applyFont="1" applyBorder="1" applyAlignment="1">
      <alignment horizontal="center"/>
    </xf>
    <xf numFmtId="0" fontId="1" fillId="0" borderId="8" xfId="0" applyFont="1" applyBorder="1" applyAlignment="1">
      <alignment horizontal="center"/>
    </xf>
    <xf numFmtId="14" fontId="0" fillId="0" borderId="9" xfId="0" applyNumberFormat="1" applyBorder="1" applyAlignment="1">
      <alignment horizontal="left" vertical="center"/>
    </xf>
    <xf numFmtId="0" fontId="12" fillId="0" borderId="0" xfId="0" applyFont="1" applyFill="1" applyBorder="1" applyAlignment="1">
      <alignment horizontal="center"/>
    </xf>
    <xf numFmtId="0" fontId="12" fillId="0" borderId="7" xfId="0" applyFont="1" applyFill="1" applyBorder="1" applyAlignment="1">
      <alignment horizontal="center"/>
    </xf>
    <xf numFmtId="0" fontId="12" fillId="0" borderId="9" xfId="0" applyFont="1" applyFill="1" applyBorder="1" applyAlignment="1">
      <alignment horizontal="center"/>
    </xf>
    <xf numFmtId="0" fontId="12" fillId="0" borderId="10" xfId="0" applyFont="1" applyFill="1" applyBorder="1" applyAlignment="1">
      <alignment horizontal="center"/>
    </xf>
    <xf numFmtId="0" fontId="12" fillId="0" borderId="11" xfId="0" applyFont="1" applyFill="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26" fillId="0" borderId="0" xfId="0" applyFont="1" applyFill="1"/>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760801</xdr:colOff>
      <xdr:row>61</xdr:row>
      <xdr:rowOff>78441</xdr:rowOff>
    </xdr:from>
    <xdr:to>
      <xdr:col>15</xdr:col>
      <xdr:colOff>24401</xdr:colOff>
      <xdr:row>66</xdr:row>
      <xdr:rowOff>55247</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0162536" y="7384676"/>
          <a:ext cx="1078953" cy="951718"/>
        </a:xfrm>
        <a:prstGeom prst="rect">
          <a:avLst/>
        </a:prstGeom>
      </xdr:spPr>
    </xdr:pic>
    <xdr:clientData/>
  </xdr:twoCellAnchor>
  <xdr:twoCellAnchor>
    <xdr:from>
      <xdr:col>8</xdr:col>
      <xdr:colOff>874060</xdr:colOff>
      <xdr:row>13</xdr:row>
      <xdr:rowOff>235323</xdr:rowOff>
    </xdr:from>
    <xdr:to>
      <xdr:col>9</xdr:col>
      <xdr:colOff>593911</xdr:colOff>
      <xdr:row>57</xdr:row>
      <xdr:rowOff>190500</xdr:rowOff>
    </xdr:to>
    <xdr:sp macro="" textlink="">
      <xdr:nvSpPr>
        <xdr:cNvPr id="3" name="Right Brace 2"/>
        <xdr:cNvSpPr/>
      </xdr:nvSpPr>
      <xdr:spPr>
        <a:xfrm>
          <a:off x="6970060" y="3216088"/>
          <a:ext cx="605116" cy="5546912"/>
        </a:xfrm>
        <a:prstGeom prst="rightBrace">
          <a:avLst>
            <a:gd name="adj1" fmla="val 5556"/>
            <a:gd name="adj2" fmla="val 50000"/>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18</xdr:col>
      <xdr:colOff>56028</xdr:colOff>
      <xdr:row>14</xdr:row>
      <xdr:rowOff>11205</xdr:rowOff>
    </xdr:from>
    <xdr:to>
      <xdr:col>19</xdr:col>
      <xdr:colOff>11206</xdr:colOff>
      <xdr:row>56</xdr:row>
      <xdr:rowOff>168088</xdr:rowOff>
    </xdr:to>
    <xdr:sp macro="" textlink="">
      <xdr:nvSpPr>
        <xdr:cNvPr id="4" name="Right Brace 3"/>
        <xdr:cNvSpPr/>
      </xdr:nvSpPr>
      <xdr:spPr>
        <a:xfrm>
          <a:off x="13054852" y="3238499"/>
          <a:ext cx="560295" cy="7014883"/>
        </a:xfrm>
        <a:prstGeom prst="rightBrace">
          <a:avLst>
            <a:gd name="adj1" fmla="val 8333"/>
            <a:gd name="adj2" fmla="val 49744"/>
          </a:avLst>
        </a:prstGeom>
        <a:ln w="571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fr-FR" sz="1100"/>
        </a:p>
      </xdr:txBody>
    </xdr:sp>
    <xdr:clientData/>
  </xdr:twoCellAnchor>
  <xdr:twoCellAnchor>
    <xdr:from>
      <xdr:col>9</xdr:col>
      <xdr:colOff>593911</xdr:colOff>
      <xdr:row>32</xdr:row>
      <xdr:rowOff>95250</xdr:rowOff>
    </xdr:from>
    <xdr:to>
      <xdr:col>10</xdr:col>
      <xdr:colOff>0</xdr:colOff>
      <xdr:row>59</xdr:row>
      <xdr:rowOff>156883</xdr:rowOff>
    </xdr:to>
    <xdr:cxnSp macro="">
      <xdr:nvCxnSpPr>
        <xdr:cNvPr id="6" name="Straight Connector 5"/>
        <xdr:cNvCxnSpPr>
          <a:stCxn id="3" idx="1"/>
        </xdr:cNvCxnSpPr>
      </xdr:nvCxnSpPr>
      <xdr:spPr>
        <a:xfrm>
          <a:off x="7575176" y="5989544"/>
          <a:ext cx="11206" cy="3143251"/>
        </a:xfrm>
        <a:prstGeom prst="line">
          <a:avLst/>
        </a:prstGeom>
        <a:ln w="508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593911</xdr:colOff>
      <xdr:row>59</xdr:row>
      <xdr:rowOff>156883</xdr:rowOff>
    </xdr:from>
    <xdr:to>
      <xdr:col>12</xdr:col>
      <xdr:colOff>33617</xdr:colOff>
      <xdr:row>63</xdr:row>
      <xdr:rowOff>168088</xdr:rowOff>
    </xdr:to>
    <xdr:cxnSp macro="">
      <xdr:nvCxnSpPr>
        <xdr:cNvPr id="8" name="Straight Arrow Connector 7"/>
        <xdr:cNvCxnSpPr/>
      </xdr:nvCxnSpPr>
      <xdr:spPr>
        <a:xfrm>
          <a:off x="7575176" y="9132795"/>
          <a:ext cx="1255059" cy="784411"/>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56029</xdr:colOff>
      <xdr:row>31</xdr:row>
      <xdr:rowOff>126505</xdr:rowOff>
    </xdr:from>
    <xdr:to>
      <xdr:col>19</xdr:col>
      <xdr:colOff>67234</xdr:colOff>
      <xdr:row>59</xdr:row>
      <xdr:rowOff>168089</xdr:rowOff>
    </xdr:to>
    <xdr:cxnSp macro="">
      <xdr:nvCxnSpPr>
        <xdr:cNvPr id="10" name="Straight Connector 9"/>
        <xdr:cNvCxnSpPr/>
      </xdr:nvCxnSpPr>
      <xdr:spPr>
        <a:xfrm>
          <a:off x="13659970" y="6592299"/>
          <a:ext cx="11205" cy="4266202"/>
        </a:xfrm>
        <a:prstGeom prst="line">
          <a:avLst/>
        </a:prstGeom>
        <a:ln w="508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60</xdr:row>
      <xdr:rowOff>0</xdr:rowOff>
    </xdr:from>
    <xdr:to>
      <xdr:col>19</xdr:col>
      <xdr:colOff>0</xdr:colOff>
      <xdr:row>63</xdr:row>
      <xdr:rowOff>179294</xdr:rowOff>
    </xdr:to>
    <xdr:cxnSp macro="">
      <xdr:nvCxnSpPr>
        <xdr:cNvPr id="15" name="Straight Arrow Connector 14"/>
        <xdr:cNvCxnSpPr/>
      </xdr:nvCxnSpPr>
      <xdr:spPr>
        <a:xfrm flipH="1">
          <a:off x="11575676" y="7698441"/>
          <a:ext cx="1815353" cy="762000"/>
        </a:xfrm>
        <a:prstGeom prst="straightConnector1">
          <a:avLst/>
        </a:prstGeom>
        <a:ln w="508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80121</xdr:colOff>
      <xdr:row>15</xdr:row>
      <xdr:rowOff>184335</xdr:rowOff>
    </xdr:from>
    <xdr:to>
      <xdr:col>5</xdr:col>
      <xdr:colOff>790971</xdr:colOff>
      <xdr:row>36</xdr:row>
      <xdr:rowOff>146235</xdr:rowOff>
    </xdr:to>
    <xdr:pic>
      <xdr:nvPicPr>
        <xdr:cNvPr id="9" name="Picture 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a:off x="3613896" y="3603810"/>
          <a:ext cx="710850"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145676</xdr:colOff>
      <xdr:row>22</xdr:row>
      <xdr:rowOff>112058</xdr:rowOff>
    </xdr:from>
    <xdr:to>
      <xdr:col>5</xdr:col>
      <xdr:colOff>145676</xdr:colOff>
      <xdr:row>40</xdr:row>
      <xdr:rowOff>78440</xdr:rowOff>
    </xdr:to>
    <xdr:cxnSp macro="">
      <xdr:nvCxnSpPr>
        <xdr:cNvPr id="11" name="Straight Arrow Connector 10"/>
        <xdr:cNvCxnSpPr/>
      </xdr:nvCxnSpPr>
      <xdr:spPr>
        <a:xfrm flipV="1">
          <a:off x="3664323" y="4863352"/>
          <a:ext cx="0" cy="3395382"/>
        </a:xfrm>
        <a:prstGeom prst="straightConnector1">
          <a:avLst/>
        </a:prstGeom>
        <a:ln w="3810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14</xdr:col>
      <xdr:colOff>56031</xdr:colOff>
      <xdr:row>13</xdr:row>
      <xdr:rowOff>201706</xdr:rowOff>
    </xdr:from>
    <xdr:to>
      <xdr:col>14</xdr:col>
      <xdr:colOff>766881</xdr:colOff>
      <xdr:row>34</xdr:row>
      <xdr:rowOff>107577</xdr:rowOff>
    </xdr:to>
    <xdr:pic>
      <xdr:nvPicPr>
        <xdr:cNvPr id="12"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rot="10800000">
          <a:off x="10387855" y="3182471"/>
          <a:ext cx="710850" cy="396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112061</xdr:colOff>
      <xdr:row>22</xdr:row>
      <xdr:rowOff>44825</xdr:rowOff>
    </xdr:from>
    <xdr:to>
      <xdr:col>14</xdr:col>
      <xdr:colOff>112061</xdr:colOff>
      <xdr:row>40</xdr:row>
      <xdr:rowOff>11207</xdr:rowOff>
    </xdr:to>
    <xdr:cxnSp macro="">
      <xdr:nvCxnSpPr>
        <xdr:cNvPr id="13" name="Straight Arrow Connector 12"/>
        <xdr:cNvCxnSpPr/>
      </xdr:nvCxnSpPr>
      <xdr:spPr>
        <a:xfrm flipV="1">
          <a:off x="10443885" y="4796119"/>
          <a:ext cx="0" cy="3395382"/>
        </a:xfrm>
        <a:prstGeom prst="straightConnector1">
          <a:avLst/>
        </a:prstGeom>
        <a:ln w="38100">
          <a:solidFill>
            <a:srgbClr val="FF0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90"/>
  <sheetViews>
    <sheetView tabSelected="1" topLeftCell="A52" zoomScaleNormal="100" workbookViewId="0">
      <selection activeCell="B85" sqref="B85"/>
    </sheetView>
  </sheetViews>
  <sheetFormatPr defaultRowHeight="15"/>
  <cols>
    <col min="1" max="1" width="11.140625" customWidth="1"/>
    <col min="5" max="5" width="14.42578125" bestFit="1" customWidth="1"/>
    <col min="6" max="6" width="12.7109375" customWidth="1"/>
    <col min="7" max="7" width="11.5703125" customWidth="1"/>
    <col min="8" max="8" width="13.85546875" customWidth="1"/>
    <col min="9" max="9" width="13.28515625" customWidth="1"/>
    <col min="14" max="14" width="14.42578125" bestFit="1" customWidth="1"/>
    <col min="15" max="15" width="12.7109375" customWidth="1"/>
  </cols>
  <sheetData>
    <row r="1" spans="1:19" s="1" customFormat="1" ht="3" customHeight="1" thickBot="1"/>
    <row r="2" spans="1:19" s="1" customFormat="1" ht="20.100000000000001" customHeight="1" thickBot="1">
      <c r="A2" s="124" t="s">
        <v>35</v>
      </c>
      <c r="B2" s="125"/>
      <c r="C2" s="103" t="s">
        <v>103</v>
      </c>
      <c r="D2" s="104"/>
      <c r="E2" s="104"/>
      <c r="F2" s="105"/>
    </row>
    <row r="3" spans="1:19" s="1" customFormat="1" ht="20.100000000000001" customHeight="1" thickBot="1">
      <c r="A3" s="101" t="s">
        <v>33</v>
      </c>
      <c r="B3" s="102"/>
      <c r="C3" s="103" t="s">
        <v>92</v>
      </c>
      <c r="D3" s="104"/>
      <c r="E3" s="104"/>
      <c r="F3" s="105"/>
    </row>
    <row r="4" spans="1:19" s="1" customFormat="1" ht="20.100000000000001" customHeight="1" thickBot="1">
      <c r="A4" s="101" t="s">
        <v>29</v>
      </c>
      <c r="B4" s="102"/>
      <c r="C4" s="80"/>
      <c r="D4" s="81" t="s">
        <v>86</v>
      </c>
      <c r="E4" s="81" t="s">
        <v>87</v>
      </c>
      <c r="F4" s="95" t="s">
        <v>88</v>
      </c>
    </row>
    <row r="5" spans="1:19" s="1" customFormat="1" ht="20.100000000000001" customHeight="1" thickBot="1">
      <c r="A5" s="126" t="s">
        <v>32</v>
      </c>
      <c r="B5" s="127"/>
      <c r="C5" s="103" t="s">
        <v>89</v>
      </c>
      <c r="D5" s="104"/>
      <c r="E5" s="104"/>
      <c r="F5" s="105"/>
    </row>
    <row r="6" spans="1:19" s="1" customFormat="1" ht="20.100000000000001" customHeight="1" thickBot="1">
      <c r="A6" s="116" t="s">
        <v>36</v>
      </c>
      <c r="B6" s="117"/>
      <c r="C6" s="118">
        <v>42115</v>
      </c>
      <c r="D6" s="104"/>
      <c r="E6" s="104"/>
      <c r="F6" s="105"/>
    </row>
    <row r="7" spans="1:19" s="1" customFormat="1" ht="20.100000000000001" customHeight="1" thickBot="1">
      <c r="A7" s="116" t="s">
        <v>37</v>
      </c>
      <c r="B7" s="117"/>
      <c r="C7" s="118">
        <v>42118</v>
      </c>
      <c r="D7" s="104"/>
      <c r="E7" s="104"/>
      <c r="F7" s="105"/>
    </row>
    <row r="8" spans="1:19" s="1" customFormat="1" ht="20.100000000000001" customHeight="1">
      <c r="A8" s="78"/>
      <c r="B8" s="78"/>
      <c r="C8" s="79"/>
      <c r="D8" s="79"/>
      <c r="E8" s="79"/>
      <c r="F8" s="79"/>
    </row>
    <row r="9" spans="1:19" s="1" customFormat="1">
      <c r="A9" s="6" t="s">
        <v>1</v>
      </c>
      <c r="B9" s="7"/>
      <c r="C9" s="7"/>
      <c r="D9" s="7"/>
    </row>
    <row r="10" spans="1:19" ht="19.5" thickBot="1">
      <c r="A10" s="12"/>
      <c r="B10" s="12"/>
      <c r="C10" s="106" t="s">
        <v>78</v>
      </c>
      <c r="D10" s="106"/>
      <c r="E10" s="106"/>
      <c r="F10" s="106"/>
      <c r="G10" s="106"/>
      <c r="H10" s="106"/>
      <c r="I10" s="106"/>
      <c r="J10" s="13"/>
      <c r="K10" s="14"/>
      <c r="L10" s="15" t="s">
        <v>79</v>
      </c>
      <c r="M10" s="16"/>
      <c r="N10" s="16"/>
      <c r="O10" s="16"/>
      <c r="P10" s="16"/>
      <c r="Q10" s="16"/>
      <c r="R10" s="16"/>
      <c r="S10" s="12"/>
    </row>
    <row r="11" spans="1:19" ht="15.75" customHeight="1" thickBot="1">
      <c r="A11" s="12"/>
      <c r="B11" s="12"/>
      <c r="C11" s="107" t="s">
        <v>40</v>
      </c>
      <c r="D11" s="108"/>
      <c r="E11" s="17"/>
      <c r="F11" s="18"/>
      <c r="G11" s="119" t="s">
        <v>13</v>
      </c>
      <c r="H11" s="119"/>
      <c r="I11" s="119"/>
      <c r="J11" s="12"/>
      <c r="K11" s="14"/>
      <c r="L11" s="107" t="s">
        <v>40</v>
      </c>
      <c r="M11" s="113"/>
      <c r="N11" s="14"/>
      <c r="O11" s="14"/>
      <c r="P11" s="12"/>
      <c r="Q11" s="12"/>
      <c r="R11" s="12"/>
      <c r="S11" s="12"/>
    </row>
    <row r="12" spans="1:19" ht="22.5" customHeight="1" thickBot="1">
      <c r="A12" s="12"/>
      <c r="B12" s="12"/>
      <c r="C12" s="109"/>
      <c r="D12" s="110"/>
      <c r="E12" s="19"/>
      <c r="F12" s="18"/>
      <c r="G12" s="120"/>
      <c r="H12" s="120"/>
      <c r="I12" s="120"/>
      <c r="J12" s="14"/>
      <c r="K12" s="14"/>
      <c r="L12" s="114"/>
      <c r="M12" s="115"/>
      <c r="N12" s="14"/>
      <c r="O12" s="14"/>
      <c r="P12" s="121" t="s">
        <v>13</v>
      </c>
      <c r="Q12" s="122"/>
      <c r="R12" s="123"/>
      <c r="S12" s="12"/>
    </row>
    <row r="13" spans="1:19" s="1" customFormat="1" ht="22.5" customHeight="1" thickBot="1">
      <c r="A13" s="21" t="s">
        <v>14</v>
      </c>
      <c r="B13" s="86" t="s">
        <v>15</v>
      </c>
      <c r="C13" s="88" t="s">
        <v>16</v>
      </c>
      <c r="D13" s="88" t="s">
        <v>18</v>
      </c>
      <c r="E13" s="18"/>
      <c r="F13" s="18"/>
      <c r="G13" s="53" t="s">
        <v>16</v>
      </c>
      <c r="H13" s="54" t="s">
        <v>18</v>
      </c>
      <c r="I13" s="85" t="s">
        <v>17</v>
      </c>
      <c r="J13" s="14"/>
      <c r="K13" s="14"/>
      <c r="L13" s="82" t="s">
        <v>16</v>
      </c>
      <c r="M13" s="83" t="s">
        <v>18</v>
      </c>
      <c r="N13" s="14"/>
      <c r="O13" s="14"/>
      <c r="P13" s="53" t="s">
        <v>16</v>
      </c>
      <c r="Q13" s="54" t="s">
        <v>18</v>
      </c>
      <c r="R13" s="84" t="s">
        <v>17</v>
      </c>
      <c r="S13" s="12"/>
    </row>
    <row r="14" spans="1:19" ht="19.5" thickBot="1">
      <c r="A14" s="67"/>
      <c r="B14" s="87">
        <v>1.89</v>
      </c>
      <c r="C14" s="89">
        <v>222.65</v>
      </c>
      <c r="D14" s="67">
        <v>222.67</v>
      </c>
      <c r="E14" s="60" t="s">
        <v>39</v>
      </c>
      <c r="F14" s="18"/>
      <c r="G14" s="22" t="s">
        <v>38</v>
      </c>
      <c r="H14" s="23" t="s">
        <v>38</v>
      </c>
      <c r="I14" s="72" t="s">
        <v>38</v>
      </c>
      <c r="J14" s="14"/>
      <c r="K14" s="14"/>
      <c r="L14" s="90">
        <v>223.6</v>
      </c>
      <c r="M14" s="67">
        <v>224.14</v>
      </c>
      <c r="N14" s="60" t="s">
        <v>39</v>
      </c>
      <c r="O14" s="14"/>
      <c r="P14" s="22"/>
      <c r="Q14" s="23"/>
      <c r="R14" s="72"/>
      <c r="S14" s="12"/>
    </row>
    <row r="15" spans="1:19">
      <c r="A15" s="67" t="s">
        <v>90</v>
      </c>
      <c r="B15" s="87">
        <v>1.89</v>
      </c>
      <c r="C15" s="93">
        <f>C14-$B$14</f>
        <v>220.76000000000002</v>
      </c>
      <c r="D15" s="67">
        <v>220.88</v>
      </c>
      <c r="E15" s="55" t="s">
        <v>19</v>
      </c>
      <c r="F15" s="18"/>
      <c r="G15" s="22">
        <f>C14-C15</f>
        <v>1.8899999999999864</v>
      </c>
      <c r="H15" s="23">
        <f>IF(OR(ISBLANK(D15),0),"",D14-D15)</f>
        <v>1.789999999999992</v>
      </c>
      <c r="I15" s="72">
        <f>IF(OR(ISBLANK(D15),0),"",G15-H15)</f>
        <v>9.9999999999994316E-2</v>
      </c>
      <c r="J15" s="14"/>
      <c r="K15" s="14"/>
      <c r="L15" s="93">
        <f>L14-$B$14</f>
        <v>221.71</v>
      </c>
      <c r="M15" s="25">
        <v>222.19</v>
      </c>
      <c r="N15" s="55" t="s">
        <v>19</v>
      </c>
      <c r="O15" s="14"/>
      <c r="P15" s="22">
        <f>L14-L15</f>
        <v>1.8899999999999864</v>
      </c>
      <c r="Q15" s="23">
        <f>IF(OR(ISBLANK(M15),0),"",M14-M15)</f>
        <v>1.9499999999999886</v>
      </c>
      <c r="R15" s="72">
        <f>IF(OR(ISBLANK(M15),0),"",P15-Q15)</f>
        <v>-6.0000000000002274E-2</v>
      </c>
      <c r="S15" s="12"/>
    </row>
    <row r="16" spans="1:19">
      <c r="A16" s="67" t="s">
        <v>90</v>
      </c>
      <c r="B16" s="87">
        <v>1.95</v>
      </c>
      <c r="C16" s="93">
        <f t="shared" ref="C16:C57" si="0">C15-$B$14</f>
        <v>218.87000000000003</v>
      </c>
      <c r="D16" s="67">
        <v>218.93</v>
      </c>
      <c r="E16" s="56" t="s">
        <v>43</v>
      </c>
      <c r="F16" s="18"/>
      <c r="G16" s="22">
        <f t="shared" ref="G16:G54" si="1">C15-C16</f>
        <v>1.8899999999999864</v>
      </c>
      <c r="H16" s="23">
        <f t="shared" ref="H16:H57" si="2">IF(OR(ISBLANK(D16),0),"",D15-D16)</f>
        <v>1.9499999999999886</v>
      </c>
      <c r="I16" s="72">
        <f t="shared" ref="I16:I57" si="3">IF(OR(ISBLANK(D16),0),"",G16-H16)</f>
        <v>-6.0000000000002274E-2</v>
      </c>
      <c r="J16" s="14"/>
      <c r="K16" s="14"/>
      <c r="L16" s="93">
        <f t="shared" ref="L16:L57" si="4">L15-$B$14</f>
        <v>219.82000000000002</v>
      </c>
      <c r="M16" s="25">
        <v>219.87</v>
      </c>
      <c r="N16" s="56" t="s">
        <v>43</v>
      </c>
      <c r="O16" s="14"/>
      <c r="P16" s="22">
        <f>L15-L16</f>
        <v>1.8899999999999864</v>
      </c>
      <c r="Q16" s="23">
        <f t="shared" ref="Q16:Q57" si="5">IF(OR(ISBLANK(M16),0),"",M15-M16)</f>
        <v>2.3199999999999932</v>
      </c>
      <c r="R16" s="72">
        <f t="shared" ref="R16:R57" si="6">IF(OR(ISBLANK(M16),0),"",P16-Q16)</f>
        <v>-0.43000000000000682</v>
      </c>
      <c r="S16" s="12"/>
    </row>
    <row r="17" spans="1:19" s="1" customFormat="1">
      <c r="A17" s="67" t="s">
        <v>91</v>
      </c>
      <c r="B17" s="87">
        <v>1.95</v>
      </c>
      <c r="C17" s="93">
        <f t="shared" si="0"/>
        <v>216.98000000000005</v>
      </c>
      <c r="D17" s="67">
        <v>217.18</v>
      </c>
      <c r="E17" s="57" t="s">
        <v>42</v>
      </c>
      <c r="F17" s="18"/>
      <c r="G17" s="22">
        <f t="shared" si="1"/>
        <v>1.8899999999999864</v>
      </c>
      <c r="H17" s="91">
        <f t="shared" si="2"/>
        <v>1.75</v>
      </c>
      <c r="I17" s="72">
        <f t="shared" si="3"/>
        <v>0.13999999999998636</v>
      </c>
      <c r="J17" s="14"/>
      <c r="K17" s="14"/>
      <c r="L17" s="93">
        <f t="shared" si="4"/>
        <v>217.93000000000004</v>
      </c>
      <c r="M17" s="25">
        <v>218.21</v>
      </c>
      <c r="N17" s="57" t="s">
        <v>42</v>
      </c>
      <c r="O17" s="14"/>
      <c r="P17" s="22">
        <f t="shared" ref="P17:P57" si="7">L16-L17</f>
        <v>1.8899999999999864</v>
      </c>
      <c r="Q17" s="91">
        <f t="shared" si="5"/>
        <v>1.6599999999999966</v>
      </c>
      <c r="R17" s="72">
        <f t="shared" si="6"/>
        <v>0.22999999999998977</v>
      </c>
      <c r="S17" s="12"/>
    </row>
    <row r="18" spans="1:19" s="1" customFormat="1">
      <c r="A18" s="67" t="s">
        <v>91</v>
      </c>
      <c r="B18" s="87">
        <v>1.95</v>
      </c>
      <c r="C18" s="93">
        <v>177</v>
      </c>
      <c r="D18" s="65">
        <v>177.48</v>
      </c>
      <c r="E18" s="58" t="s">
        <v>41</v>
      </c>
      <c r="F18" s="18"/>
      <c r="G18" s="62">
        <f t="shared" si="1"/>
        <v>39.980000000000047</v>
      </c>
      <c r="H18" s="63">
        <f>IF(OR(ISBLANK(D19),0),"",D17-D19)</f>
        <v>41.97</v>
      </c>
      <c r="I18" s="73">
        <f>IF(OR(ISBLANK(D19),0),"",G18-H18)</f>
        <v>-1.9899999999999523</v>
      </c>
      <c r="J18" s="14"/>
      <c r="K18" s="14"/>
      <c r="L18" s="93">
        <v>177.93</v>
      </c>
      <c r="M18" s="94">
        <v>177.55</v>
      </c>
      <c r="N18" s="58" t="s">
        <v>41</v>
      </c>
      <c r="O18" s="14"/>
      <c r="P18" s="62">
        <f t="shared" si="7"/>
        <v>40.000000000000028</v>
      </c>
      <c r="Q18" s="63">
        <f>IF(OR(ISBLANK(M19),0),"",M17-M19)</f>
        <v>41.960000000000008</v>
      </c>
      <c r="R18" s="73">
        <f>IF(OR(ISBLANK(M19),0),"",P18-Q18)</f>
        <v>-1.9599999999999795</v>
      </c>
      <c r="S18" s="12"/>
    </row>
    <row r="19" spans="1:19">
      <c r="A19" s="67" t="s">
        <v>91</v>
      </c>
      <c r="B19" s="87">
        <v>1.95</v>
      </c>
      <c r="C19" s="93">
        <f t="shared" si="0"/>
        <v>175.11</v>
      </c>
      <c r="D19" s="92">
        <v>175.21</v>
      </c>
      <c r="E19" s="57" t="s">
        <v>44</v>
      </c>
      <c r="F19" s="18"/>
      <c r="G19" s="22">
        <f t="shared" si="1"/>
        <v>1.8899999999999864</v>
      </c>
      <c r="H19" s="96">
        <f>IF(OR(ISBLANK(D18),0),"",D19-D18)</f>
        <v>-2.2699999999999818</v>
      </c>
      <c r="I19" s="72">
        <f>IF(OR(ISBLANK(D18),0),"",G19-H19)</f>
        <v>4.1599999999999682</v>
      </c>
      <c r="J19" s="14"/>
      <c r="K19" s="14"/>
      <c r="L19" s="93">
        <f t="shared" si="4"/>
        <v>176.04000000000002</v>
      </c>
      <c r="M19" s="25">
        <v>176.25</v>
      </c>
      <c r="N19" s="57" t="s">
        <v>44</v>
      </c>
      <c r="O19" s="14"/>
      <c r="P19" s="22">
        <f t="shared" si="7"/>
        <v>1.8899999999999864</v>
      </c>
      <c r="Q19" s="96">
        <f>IF(OR(ISBLANK(M18),0),"",M19-M18)</f>
        <v>-1.3000000000000114</v>
      </c>
      <c r="R19" s="72">
        <f>IF(OR(ISBLANK(M18),0),"",P19-Q19)</f>
        <v>3.1899999999999977</v>
      </c>
      <c r="S19" s="12"/>
    </row>
    <row r="20" spans="1:19">
      <c r="A20" s="67" t="s">
        <v>91</v>
      </c>
      <c r="B20" s="87">
        <v>1.95</v>
      </c>
      <c r="C20" s="93">
        <f t="shared" si="0"/>
        <v>173.22000000000003</v>
      </c>
      <c r="D20" s="24">
        <v>172.93</v>
      </c>
      <c r="E20" s="57" t="s">
        <v>45</v>
      </c>
      <c r="F20" s="18"/>
      <c r="G20" s="22">
        <f t="shared" si="1"/>
        <v>1.8899999999999864</v>
      </c>
      <c r="H20" s="23">
        <f>IF(OR(ISBLANK(D20),0),"",D18-D20)</f>
        <v>4.5499999999999829</v>
      </c>
      <c r="I20" s="72">
        <f t="shared" si="3"/>
        <v>-2.6599999999999966</v>
      </c>
      <c r="J20" s="14"/>
      <c r="K20" s="14"/>
      <c r="L20" s="93">
        <f t="shared" si="4"/>
        <v>174.15000000000003</v>
      </c>
      <c r="M20" s="25">
        <v>174.42</v>
      </c>
      <c r="N20" s="57" t="s">
        <v>45</v>
      </c>
      <c r="O20" s="14"/>
      <c r="P20" s="22">
        <f t="shared" si="7"/>
        <v>1.8899999999999864</v>
      </c>
      <c r="Q20" s="23">
        <f>IF(OR(ISBLANK(M20),0),"",M18-M20)</f>
        <v>3.1300000000000239</v>
      </c>
      <c r="R20" s="72">
        <f t="shared" si="6"/>
        <v>-1.2400000000000375</v>
      </c>
      <c r="S20" s="12"/>
    </row>
    <row r="21" spans="1:19">
      <c r="A21" s="67" t="s">
        <v>91</v>
      </c>
      <c r="B21" s="87">
        <v>1.95</v>
      </c>
      <c r="C21" s="93">
        <f t="shared" si="0"/>
        <v>171.33000000000004</v>
      </c>
      <c r="D21" s="24">
        <v>171.32</v>
      </c>
      <c r="E21" s="57" t="s">
        <v>46</v>
      </c>
      <c r="F21" s="18"/>
      <c r="G21" s="22">
        <f t="shared" si="1"/>
        <v>1.8899999999999864</v>
      </c>
      <c r="H21" s="23">
        <f t="shared" si="2"/>
        <v>1.6100000000000136</v>
      </c>
      <c r="I21" s="72">
        <f t="shared" si="3"/>
        <v>0.27999999999997272</v>
      </c>
      <c r="J21" s="14"/>
      <c r="K21" s="14"/>
      <c r="L21" s="93">
        <f t="shared" si="4"/>
        <v>172.26000000000005</v>
      </c>
      <c r="M21" s="25">
        <v>172.43</v>
      </c>
      <c r="N21" s="57" t="s">
        <v>46</v>
      </c>
      <c r="O21" s="14"/>
      <c r="P21" s="22">
        <f t="shared" si="7"/>
        <v>1.8899999999999864</v>
      </c>
      <c r="Q21" s="23">
        <f t="shared" si="5"/>
        <v>1.9899999999999807</v>
      </c>
      <c r="R21" s="72">
        <f t="shared" si="6"/>
        <v>-9.9999999999994316E-2</v>
      </c>
      <c r="S21" s="12"/>
    </row>
    <row r="22" spans="1:19" s="1" customFormat="1">
      <c r="A22" s="67" t="s">
        <v>91</v>
      </c>
      <c r="B22" s="87">
        <v>1.95</v>
      </c>
      <c r="C22" s="93">
        <f t="shared" si="0"/>
        <v>169.44000000000005</v>
      </c>
      <c r="D22" s="24">
        <v>169.64</v>
      </c>
      <c r="E22" s="57" t="s">
        <v>47</v>
      </c>
      <c r="F22" s="18"/>
      <c r="G22" s="22">
        <f t="shared" si="1"/>
        <v>1.8899999999999864</v>
      </c>
      <c r="H22" s="91">
        <f t="shared" si="2"/>
        <v>1.6800000000000068</v>
      </c>
      <c r="I22" s="72">
        <f t="shared" si="3"/>
        <v>0.20999999999997954</v>
      </c>
      <c r="J22" s="14"/>
      <c r="K22" s="14"/>
      <c r="L22" s="93">
        <f t="shared" si="4"/>
        <v>170.37000000000006</v>
      </c>
      <c r="M22" s="25">
        <v>170.6</v>
      </c>
      <c r="N22" s="57" t="s">
        <v>47</v>
      </c>
      <c r="O22" s="14"/>
      <c r="P22" s="22">
        <f t="shared" si="7"/>
        <v>1.8899999999999864</v>
      </c>
      <c r="Q22" s="91">
        <f t="shared" si="5"/>
        <v>1.8300000000000125</v>
      </c>
      <c r="R22" s="72">
        <f t="shared" si="6"/>
        <v>5.9999999999973852E-2</v>
      </c>
      <c r="S22" s="12"/>
    </row>
    <row r="23" spans="1:19" s="1" customFormat="1">
      <c r="A23" s="67" t="s">
        <v>91</v>
      </c>
      <c r="B23" s="87">
        <v>1.95</v>
      </c>
      <c r="C23" s="93">
        <v>149.4</v>
      </c>
      <c r="D23" s="65">
        <v>149.93</v>
      </c>
      <c r="E23" s="58" t="s">
        <v>41</v>
      </c>
      <c r="F23" s="18"/>
      <c r="G23" s="62">
        <f t="shared" si="1"/>
        <v>20.040000000000049</v>
      </c>
      <c r="H23" s="63">
        <f>IF(OR(ISBLANK(D24),0),"",D22-D24)</f>
        <v>21.97999999999999</v>
      </c>
      <c r="I23" s="73">
        <f>IF(OR(ISBLANK(D24),0),"",G23-H23)</f>
        <v>-1.9399999999999409</v>
      </c>
      <c r="J23" s="14"/>
      <c r="K23" s="14"/>
      <c r="L23" s="93">
        <v>150.37</v>
      </c>
      <c r="M23" s="94">
        <v>150.03</v>
      </c>
      <c r="N23" s="58" t="s">
        <v>41</v>
      </c>
      <c r="O23" s="14"/>
      <c r="P23" s="62">
        <f t="shared" si="7"/>
        <v>20.000000000000057</v>
      </c>
      <c r="Q23" s="63">
        <f>IF(OR(ISBLANK(M24),0),"",M22-M24)</f>
        <v>21.939999999999998</v>
      </c>
      <c r="R23" s="73">
        <f>IF(OR(ISBLANK(M24),0),"",P23-Q23)</f>
        <v>-1.9399999999999409</v>
      </c>
      <c r="S23" s="12"/>
    </row>
    <row r="24" spans="1:19">
      <c r="A24" s="67" t="s">
        <v>91</v>
      </c>
      <c r="B24" s="87">
        <v>1.95</v>
      </c>
      <c r="C24" s="93">
        <f>C23-$B$14</f>
        <v>147.51000000000002</v>
      </c>
      <c r="D24" s="92">
        <v>147.66</v>
      </c>
      <c r="E24" s="57" t="s">
        <v>48</v>
      </c>
      <c r="F24" s="18"/>
      <c r="G24" s="22">
        <f t="shared" si="1"/>
        <v>1.8899999999999864</v>
      </c>
      <c r="H24" s="96">
        <f>IF(OR(ISBLANK(D23),0),"",D24-D23)</f>
        <v>-2.2700000000000102</v>
      </c>
      <c r="I24" s="72">
        <f>IF(OR(ISBLANK(D23),0),"",G24-H24)</f>
        <v>4.1599999999999966</v>
      </c>
      <c r="J24" s="14"/>
      <c r="K24" s="14"/>
      <c r="L24" s="93">
        <f t="shared" si="4"/>
        <v>148.48000000000002</v>
      </c>
      <c r="M24" s="25">
        <v>148.66</v>
      </c>
      <c r="N24" s="57" t="s">
        <v>48</v>
      </c>
      <c r="O24" s="14"/>
      <c r="P24" s="22">
        <f t="shared" si="7"/>
        <v>1.8899999999999864</v>
      </c>
      <c r="Q24" s="96">
        <f>IF(OR(ISBLANK(M23),0),"",M24-M23)</f>
        <v>-1.3700000000000045</v>
      </c>
      <c r="R24" s="72">
        <f>IF(OR(ISBLANK(M23),0),"",P24-Q24)</f>
        <v>3.2599999999999909</v>
      </c>
      <c r="S24" s="12"/>
    </row>
    <row r="25" spans="1:19">
      <c r="A25" s="67" t="s">
        <v>91</v>
      </c>
      <c r="B25" s="87">
        <v>1.95</v>
      </c>
      <c r="C25" s="93">
        <f t="shared" si="0"/>
        <v>145.62000000000003</v>
      </c>
      <c r="D25" s="24">
        <v>145.58000000000001</v>
      </c>
      <c r="E25" s="57" t="s">
        <v>49</v>
      </c>
      <c r="F25" s="18"/>
      <c r="G25" s="22">
        <f t="shared" si="1"/>
        <v>1.8899999999999864</v>
      </c>
      <c r="H25" s="23">
        <f>IF(OR(ISBLANK(D25),0),"",D23-D25)</f>
        <v>4.3499999999999943</v>
      </c>
      <c r="I25" s="72">
        <f t="shared" si="3"/>
        <v>-2.460000000000008</v>
      </c>
      <c r="J25" s="14"/>
      <c r="K25" s="14"/>
      <c r="L25" s="93">
        <f t="shared" si="4"/>
        <v>146.59000000000003</v>
      </c>
      <c r="M25" s="25">
        <v>146.54</v>
      </c>
      <c r="N25" s="57" t="s">
        <v>49</v>
      </c>
      <c r="O25" s="14"/>
      <c r="P25" s="22">
        <f t="shared" si="7"/>
        <v>1.8899999999999864</v>
      </c>
      <c r="Q25" s="23">
        <f>IF(OR(ISBLANK(M25),0),"",M23-M25)</f>
        <v>3.4900000000000091</v>
      </c>
      <c r="R25" s="72">
        <f t="shared" si="6"/>
        <v>-1.6000000000000227</v>
      </c>
      <c r="S25" s="12"/>
    </row>
    <row r="26" spans="1:19">
      <c r="A26" s="67" t="s">
        <v>91</v>
      </c>
      <c r="B26" s="87">
        <v>1.95</v>
      </c>
      <c r="C26" s="93">
        <f t="shared" si="0"/>
        <v>143.73000000000005</v>
      </c>
      <c r="D26" s="24">
        <v>143.44</v>
      </c>
      <c r="E26" s="57" t="s">
        <v>50</v>
      </c>
      <c r="F26" s="18"/>
      <c r="G26" s="22">
        <f t="shared" si="1"/>
        <v>1.8899999999999864</v>
      </c>
      <c r="H26" s="23">
        <f t="shared" si="2"/>
        <v>2.1400000000000148</v>
      </c>
      <c r="I26" s="72">
        <f t="shared" si="3"/>
        <v>-0.25000000000002842</v>
      </c>
      <c r="J26" s="14"/>
      <c r="K26" s="14"/>
      <c r="L26" s="93">
        <f t="shared" si="4"/>
        <v>144.70000000000005</v>
      </c>
      <c r="M26" s="25">
        <v>144.69</v>
      </c>
      <c r="N26" s="57" t="s">
        <v>50</v>
      </c>
      <c r="O26" s="14"/>
      <c r="P26" s="22">
        <f t="shared" si="7"/>
        <v>1.8899999999999864</v>
      </c>
      <c r="Q26" s="23">
        <f t="shared" si="5"/>
        <v>1.8499999999999943</v>
      </c>
      <c r="R26" s="72">
        <f t="shared" si="6"/>
        <v>3.9999999999992042E-2</v>
      </c>
      <c r="S26" s="12"/>
    </row>
    <row r="27" spans="1:19">
      <c r="A27" s="67" t="s">
        <v>91</v>
      </c>
      <c r="B27" s="87">
        <v>1.95</v>
      </c>
      <c r="C27" s="93">
        <f t="shared" si="0"/>
        <v>141.84000000000006</v>
      </c>
      <c r="D27" s="24">
        <v>141.49</v>
      </c>
      <c r="E27" s="57" t="s">
        <v>51</v>
      </c>
      <c r="F27" s="18"/>
      <c r="G27" s="22">
        <f t="shared" si="1"/>
        <v>1.8899999999999864</v>
      </c>
      <c r="H27" s="23">
        <f t="shared" si="2"/>
        <v>1.9499999999999886</v>
      </c>
      <c r="I27" s="72">
        <f t="shared" si="3"/>
        <v>-6.0000000000002274E-2</v>
      </c>
      <c r="J27" s="14"/>
      <c r="K27" s="14"/>
      <c r="L27" s="93">
        <f t="shared" si="4"/>
        <v>142.81000000000006</v>
      </c>
      <c r="M27" s="25">
        <v>142.43</v>
      </c>
      <c r="N27" s="57" t="s">
        <v>51</v>
      </c>
      <c r="O27" s="14"/>
      <c r="P27" s="22">
        <f t="shared" si="7"/>
        <v>1.8899999999999864</v>
      </c>
      <c r="Q27" s="23">
        <f t="shared" si="5"/>
        <v>2.2599999999999909</v>
      </c>
      <c r="R27" s="72">
        <f t="shared" si="6"/>
        <v>-0.37000000000000455</v>
      </c>
      <c r="S27" s="12"/>
    </row>
    <row r="28" spans="1:19">
      <c r="A28" s="67" t="s">
        <v>91</v>
      </c>
      <c r="B28" s="87">
        <v>1.95</v>
      </c>
      <c r="C28" s="93">
        <f t="shared" si="0"/>
        <v>139.95000000000007</v>
      </c>
      <c r="D28" s="24">
        <v>139.34</v>
      </c>
      <c r="E28" s="57" t="s">
        <v>52</v>
      </c>
      <c r="F28" s="18"/>
      <c r="G28" s="22">
        <f t="shared" si="1"/>
        <v>1.8899999999999864</v>
      </c>
      <c r="H28" s="23">
        <f t="shared" si="2"/>
        <v>2.1500000000000057</v>
      </c>
      <c r="I28" s="72">
        <f t="shared" si="3"/>
        <v>-0.26000000000001933</v>
      </c>
      <c r="J28" s="14"/>
      <c r="K28" s="14"/>
      <c r="L28" s="93">
        <f t="shared" si="4"/>
        <v>140.92000000000007</v>
      </c>
      <c r="M28" s="25">
        <v>140.46</v>
      </c>
      <c r="N28" s="57" t="s">
        <v>52</v>
      </c>
      <c r="O28" s="14"/>
      <c r="P28" s="22">
        <f t="shared" si="7"/>
        <v>1.8899999999999864</v>
      </c>
      <c r="Q28" s="23">
        <f t="shared" si="5"/>
        <v>1.9699999999999989</v>
      </c>
      <c r="R28" s="72">
        <f t="shared" si="6"/>
        <v>-8.0000000000012506E-2</v>
      </c>
      <c r="S28" s="12"/>
    </row>
    <row r="29" spans="1:19">
      <c r="A29" s="67" t="s">
        <v>91</v>
      </c>
      <c r="B29" s="87">
        <v>1.95</v>
      </c>
      <c r="C29" s="93">
        <f t="shared" si="0"/>
        <v>138.06000000000009</v>
      </c>
      <c r="D29" s="24">
        <v>136.69</v>
      </c>
      <c r="E29" s="57" t="s">
        <v>53</v>
      </c>
      <c r="F29" s="18"/>
      <c r="G29" s="22">
        <f t="shared" si="1"/>
        <v>1.8899999999999864</v>
      </c>
      <c r="H29" s="23">
        <f t="shared" si="2"/>
        <v>2.6500000000000057</v>
      </c>
      <c r="I29" s="72">
        <f t="shared" si="3"/>
        <v>-0.76000000000001933</v>
      </c>
      <c r="J29" s="14"/>
      <c r="K29" s="14"/>
      <c r="L29" s="93">
        <f t="shared" si="4"/>
        <v>139.03000000000009</v>
      </c>
      <c r="M29" s="25">
        <v>138.43</v>
      </c>
      <c r="N29" s="57" t="s">
        <v>53</v>
      </c>
      <c r="O29" s="14"/>
      <c r="P29" s="22">
        <f t="shared" si="7"/>
        <v>1.8899999999999864</v>
      </c>
      <c r="Q29" s="23">
        <f t="shared" si="5"/>
        <v>2.0300000000000011</v>
      </c>
      <c r="R29" s="72">
        <f t="shared" si="6"/>
        <v>-0.14000000000001478</v>
      </c>
      <c r="S29" s="12"/>
    </row>
    <row r="30" spans="1:19">
      <c r="A30" s="67" t="s">
        <v>91</v>
      </c>
      <c r="B30" s="87">
        <v>1.95</v>
      </c>
      <c r="C30" s="93">
        <f t="shared" si="0"/>
        <v>136.1700000000001</v>
      </c>
      <c r="D30" s="24">
        <v>135.07</v>
      </c>
      <c r="E30" s="57" t="s">
        <v>54</v>
      </c>
      <c r="F30" s="18"/>
      <c r="G30" s="22">
        <f t="shared" si="1"/>
        <v>1.8899999999999864</v>
      </c>
      <c r="H30" s="23">
        <f t="shared" si="2"/>
        <v>1.6200000000000045</v>
      </c>
      <c r="I30" s="72">
        <f t="shared" si="3"/>
        <v>0.26999999999998181</v>
      </c>
      <c r="J30" s="14"/>
      <c r="K30" s="14"/>
      <c r="L30" s="93">
        <f t="shared" si="4"/>
        <v>137.1400000000001</v>
      </c>
      <c r="M30" s="25">
        <v>136.34</v>
      </c>
      <c r="N30" s="57" t="s">
        <v>54</v>
      </c>
      <c r="O30" s="14"/>
      <c r="P30" s="22">
        <f t="shared" si="7"/>
        <v>1.8899999999999864</v>
      </c>
      <c r="Q30" s="23">
        <f t="shared" si="5"/>
        <v>2.0900000000000034</v>
      </c>
      <c r="R30" s="72">
        <f t="shared" si="6"/>
        <v>-0.20000000000001705</v>
      </c>
      <c r="S30" s="12"/>
    </row>
    <row r="31" spans="1:19">
      <c r="A31" s="67" t="s">
        <v>91</v>
      </c>
      <c r="B31" s="87">
        <v>1.95</v>
      </c>
      <c r="C31" s="93">
        <f t="shared" si="0"/>
        <v>134.28000000000011</v>
      </c>
      <c r="D31" s="24">
        <v>133</v>
      </c>
      <c r="E31" s="57" t="s">
        <v>55</v>
      </c>
      <c r="F31" s="18"/>
      <c r="G31" s="22">
        <f t="shared" si="1"/>
        <v>1.8899999999999864</v>
      </c>
      <c r="H31" s="23">
        <f t="shared" si="2"/>
        <v>2.0699999999999932</v>
      </c>
      <c r="I31" s="72">
        <f t="shared" si="3"/>
        <v>-0.18000000000000682</v>
      </c>
      <c r="J31" s="14"/>
      <c r="K31" s="14"/>
      <c r="L31" s="93">
        <f t="shared" si="4"/>
        <v>135.25000000000011</v>
      </c>
      <c r="M31" s="25">
        <v>134.19999999999999</v>
      </c>
      <c r="N31" s="57" t="s">
        <v>55</v>
      </c>
      <c r="O31" s="14"/>
      <c r="P31" s="22">
        <f t="shared" si="7"/>
        <v>1.8899999999999864</v>
      </c>
      <c r="Q31" s="23">
        <f t="shared" si="5"/>
        <v>2.1400000000000148</v>
      </c>
      <c r="R31" s="72">
        <f t="shared" si="6"/>
        <v>-0.25000000000002842</v>
      </c>
      <c r="S31" s="12"/>
    </row>
    <row r="32" spans="1:19">
      <c r="A32" s="67" t="s">
        <v>91</v>
      </c>
      <c r="B32" s="87">
        <v>1.95</v>
      </c>
      <c r="C32" s="93">
        <f t="shared" si="0"/>
        <v>132.39000000000013</v>
      </c>
      <c r="D32" s="24">
        <v>130.94</v>
      </c>
      <c r="E32" s="57" t="s">
        <v>56</v>
      </c>
      <c r="F32" s="18"/>
      <c r="G32" s="22">
        <f t="shared" si="1"/>
        <v>1.8899999999999864</v>
      </c>
      <c r="H32" s="23">
        <f t="shared" si="2"/>
        <v>2.0600000000000023</v>
      </c>
      <c r="I32" s="72">
        <f t="shared" si="3"/>
        <v>-0.17000000000001592</v>
      </c>
      <c r="J32" s="14"/>
      <c r="K32" s="14"/>
      <c r="L32" s="93">
        <f t="shared" si="4"/>
        <v>133.36000000000013</v>
      </c>
      <c r="M32" s="25">
        <v>131.85</v>
      </c>
      <c r="N32" s="57" t="s">
        <v>56</v>
      </c>
      <c r="O32" s="14"/>
      <c r="P32" s="22">
        <f t="shared" si="7"/>
        <v>1.8899999999999864</v>
      </c>
      <c r="Q32" s="23">
        <f t="shared" si="5"/>
        <v>2.3499999999999943</v>
      </c>
      <c r="R32" s="72">
        <f t="shared" si="6"/>
        <v>-0.46000000000000796</v>
      </c>
      <c r="S32" s="12"/>
    </row>
    <row r="33" spans="1:21">
      <c r="A33" s="67" t="s">
        <v>91</v>
      </c>
      <c r="B33" s="87">
        <v>1.95</v>
      </c>
      <c r="C33" s="93">
        <f t="shared" si="0"/>
        <v>130.50000000000014</v>
      </c>
      <c r="D33" s="24">
        <v>128.88</v>
      </c>
      <c r="E33" s="57" t="s">
        <v>57</v>
      </c>
      <c r="F33" s="18"/>
      <c r="G33" s="22">
        <f t="shared" si="1"/>
        <v>1.8899999999999864</v>
      </c>
      <c r="H33" s="23">
        <f t="shared" si="2"/>
        <v>2.0600000000000023</v>
      </c>
      <c r="I33" s="72">
        <f t="shared" si="3"/>
        <v>-0.17000000000001592</v>
      </c>
      <c r="J33" s="14"/>
      <c r="K33" s="14"/>
      <c r="L33" s="93">
        <f t="shared" si="4"/>
        <v>131.47000000000014</v>
      </c>
      <c r="M33" s="25">
        <v>130.02000000000001</v>
      </c>
      <c r="N33" s="57" t="s">
        <v>57</v>
      </c>
      <c r="O33" s="14"/>
      <c r="P33" s="22">
        <f t="shared" si="7"/>
        <v>1.8899999999999864</v>
      </c>
      <c r="Q33" s="23">
        <f t="shared" si="5"/>
        <v>1.8299999999999841</v>
      </c>
      <c r="R33" s="72">
        <f t="shared" si="6"/>
        <v>6.0000000000002274E-2</v>
      </c>
      <c r="S33" s="12"/>
    </row>
    <row r="34" spans="1:21" s="1" customFormat="1">
      <c r="A34" s="67" t="s">
        <v>91</v>
      </c>
      <c r="B34" s="87">
        <v>1.95</v>
      </c>
      <c r="C34" s="93">
        <f t="shared" si="0"/>
        <v>128.61000000000016</v>
      </c>
      <c r="D34" s="24">
        <v>126.72</v>
      </c>
      <c r="E34" s="57" t="s">
        <v>58</v>
      </c>
      <c r="F34" s="18"/>
      <c r="G34" s="22">
        <f t="shared" si="1"/>
        <v>1.8899999999999864</v>
      </c>
      <c r="H34" s="91">
        <f t="shared" si="2"/>
        <v>2.1599999999999966</v>
      </c>
      <c r="I34" s="72">
        <f t="shared" si="3"/>
        <v>-0.27000000000001023</v>
      </c>
      <c r="J34" s="14"/>
      <c r="K34" s="14"/>
      <c r="L34" s="93">
        <f t="shared" si="4"/>
        <v>129.58000000000015</v>
      </c>
      <c r="M34" s="25">
        <v>127.88</v>
      </c>
      <c r="N34" s="57" t="s">
        <v>58</v>
      </c>
      <c r="O34" s="14"/>
      <c r="P34" s="22">
        <f t="shared" si="7"/>
        <v>1.8899999999999864</v>
      </c>
      <c r="Q34" s="91">
        <f t="shared" si="5"/>
        <v>2.1400000000000148</v>
      </c>
      <c r="R34" s="72">
        <f t="shared" si="6"/>
        <v>-0.25000000000002842</v>
      </c>
      <c r="S34" s="12"/>
    </row>
    <row r="35" spans="1:21" s="1" customFormat="1">
      <c r="A35" s="67" t="s">
        <v>91</v>
      </c>
      <c r="B35" s="87">
        <v>1.95</v>
      </c>
      <c r="C35" s="93">
        <f t="shared" si="0"/>
        <v>126.72000000000016</v>
      </c>
      <c r="D35" s="24">
        <v>124.63</v>
      </c>
      <c r="E35" s="57" t="s">
        <v>59</v>
      </c>
      <c r="F35" s="18"/>
      <c r="G35" s="22">
        <f t="shared" si="1"/>
        <v>1.8900000000000006</v>
      </c>
      <c r="H35" s="91">
        <f t="shared" si="2"/>
        <v>2.0900000000000034</v>
      </c>
      <c r="I35" s="72">
        <f t="shared" si="3"/>
        <v>-0.20000000000000284</v>
      </c>
      <c r="J35" s="14"/>
      <c r="K35" s="14"/>
      <c r="L35" s="93">
        <f t="shared" si="4"/>
        <v>127.69000000000015</v>
      </c>
      <c r="M35" s="25">
        <v>125.43</v>
      </c>
      <c r="N35" s="57" t="s">
        <v>59</v>
      </c>
      <c r="O35" s="14"/>
      <c r="P35" s="22">
        <f t="shared" si="7"/>
        <v>1.8900000000000006</v>
      </c>
      <c r="Q35" s="91">
        <f t="shared" si="5"/>
        <v>2.4499999999999886</v>
      </c>
      <c r="R35" s="72">
        <f t="shared" si="6"/>
        <v>-0.55999999999998806</v>
      </c>
      <c r="S35" s="12"/>
    </row>
    <row r="36" spans="1:21" s="1" customFormat="1">
      <c r="A36" s="67" t="s">
        <v>91</v>
      </c>
      <c r="B36" s="87">
        <v>1.95</v>
      </c>
      <c r="C36" s="93">
        <f t="shared" si="0"/>
        <v>124.83000000000015</v>
      </c>
      <c r="D36" s="24">
        <v>122.52</v>
      </c>
      <c r="E36" s="57" t="s">
        <v>60</v>
      </c>
      <c r="F36" s="18"/>
      <c r="G36" s="22">
        <f t="shared" si="1"/>
        <v>1.8900000000000006</v>
      </c>
      <c r="H36" s="91">
        <f t="shared" si="2"/>
        <v>2.1099999999999994</v>
      </c>
      <c r="I36" s="72">
        <f t="shared" si="3"/>
        <v>-0.21999999999999886</v>
      </c>
      <c r="J36" s="14"/>
      <c r="K36" s="14"/>
      <c r="L36" s="93">
        <f t="shared" si="4"/>
        <v>125.80000000000015</v>
      </c>
      <c r="M36" s="25">
        <v>123.17</v>
      </c>
      <c r="N36" s="57" t="s">
        <v>60</v>
      </c>
      <c r="O36" s="14"/>
      <c r="P36" s="22">
        <f t="shared" si="7"/>
        <v>1.8900000000000006</v>
      </c>
      <c r="Q36" s="91">
        <f t="shared" si="5"/>
        <v>2.2600000000000051</v>
      </c>
      <c r="R36" s="72">
        <f t="shared" si="6"/>
        <v>-0.37000000000000455</v>
      </c>
      <c r="S36" s="12"/>
    </row>
    <row r="37" spans="1:21" s="1" customFormat="1">
      <c r="A37" s="67" t="s">
        <v>91</v>
      </c>
      <c r="B37" s="87">
        <v>1.95</v>
      </c>
      <c r="C37" s="93">
        <f t="shared" si="0"/>
        <v>122.94000000000015</v>
      </c>
      <c r="D37" s="24">
        <v>120.29</v>
      </c>
      <c r="E37" s="57" t="s">
        <v>61</v>
      </c>
      <c r="F37" s="18"/>
      <c r="G37" s="22">
        <f t="shared" si="1"/>
        <v>1.8900000000000006</v>
      </c>
      <c r="H37" s="91">
        <f t="shared" si="2"/>
        <v>2.2299999999999898</v>
      </c>
      <c r="I37" s="72">
        <f t="shared" si="3"/>
        <v>-0.3399999999999892</v>
      </c>
      <c r="J37" s="14"/>
      <c r="K37" s="14"/>
      <c r="L37" s="93">
        <f t="shared" si="4"/>
        <v>123.91000000000015</v>
      </c>
      <c r="M37" s="25">
        <v>120.92</v>
      </c>
      <c r="N37" s="57" t="s">
        <v>61</v>
      </c>
      <c r="O37" s="14"/>
      <c r="P37" s="22">
        <f t="shared" si="7"/>
        <v>1.8900000000000006</v>
      </c>
      <c r="Q37" s="91">
        <f t="shared" si="5"/>
        <v>2.25</v>
      </c>
      <c r="R37" s="72">
        <f t="shared" si="6"/>
        <v>-0.35999999999999943</v>
      </c>
      <c r="S37" s="12"/>
      <c r="T37" s="1" t="s">
        <v>76</v>
      </c>
      <c r="U37" s="1" t="s">
        <v>77</v>
      </c>
    </row>
    <row r="38" spans="1:21" s="1" customFormat="1">
      <c r="A38" s="67" t="s">
        <v>91</v>
      </c>
      <c r="B38" s="87">
        <v>1.95</v>
      </c>
      <c r="C38" s="93">
        <f t="shared" si="0"/>
        <v>121.05000000000015</v>
      </c>
      <c r="D38" s="24">
        <v>118.25</v>
      </c>
      <c r="E38" s="57" t="s">
        <v>62</v>
      </c>
      <c r="F38" s="18"/>
      <c r="G38" s="22">
        <f t="shared" si="1"/>
        <v>1.8900000000000006</v>
      </c>
      <c r="H38" s="91">
        <f t="shared" si="2"/>
        <v>2.0400000000000063</v>
      </c>
      <c r="I38" s="72">
        <f t="shared" si="3"/>
        <v>-0.15000000000000568</v>
      </c>
      <c r="J38" s="14"/>
      <c r="K38" s="14"/>
      <c r="L38" s="93">
        <f t="shared" si="4"/>
        <v>122.02000000000015</v>
      </c>
      <c r="M38" s="25">
        <v>118.94</v>
      </c>
      <c r="N38" s="57" t="s">
        <v>62</v>
      </c>
      <c r="O38" s="14"/>
      <c r="P38" s="22">
        <f t="shared" si="7"/>
        <v>1.8900000000000006</v>
      </c>
      <c r="Q38" s="91">
        <f t="shared" si="5"/>
        <v>1.980000000000004</v>
      </c>
      <c r="R38" s="72">
        <f t="shared" si="6"/>
        <v>-9.0000000000003411E-2</v>
      </c>
      <c r="S38" s="12"/>
    </row>
    <row r="39" spans="1:21">
      <c r="A39" s="67" t="s">
        <v>91</v>
      </c>
      <c r="B39" s="87">
        <v>1.95</v>
      </c>
      <c r="C39" s="93">
        <f t="shared" si="0"/>
        <v>119.16000000000015</v>
      </c>
      <c r="D39" s="24">
        <v>116.05</v>
      </c>
      <c r="E39" s="57" t="s">
        <v>63</v>
      </c>
      <c r="F39" s="18"/>
      <c r="G39" s="22">
        <f t="shared" si="1"/>
        <v>1.8900000000000006</v>
      </c>
      <c r="H39" s="23">
        <f t="shared" si="2"/>
        <v>2.2000000000000028</v>
      </c>
      <c r="I39" s="72">
        <f t="shared" si="3"/>
        <v>-0.31000000000000227</v>
      </c>
      <c r="J39" s="14"/>
      <c r="K39" s="14"/>
      <c r="L39" s="93">
        <f t="shared" si="4"/>
        <v>120.13000000000015</v>
      </c>
      <c r="M39" s="25">
        <v>116.83</v>
      </c>
      <c r="N39" s="57" t="s">
        <v>63</v>
      </c>
      <c r="O39" s="14"/>
      <c r="P39" s="22">
        <f t="shared" si="7"/>
        <v>1.8900000000000006</v>
      </c>
      <c r="Q39" s="23">
        <f t="shared" si="5"/>
        <v>2.1099999999999994</v>
      </c>
      <c r="R39" s="72">
        <f t="shared" si="6"/>
        <v>-0.21999999999999886</v>
      </c>
      <c r="S39" s="12"/>
    </row>
    <row r="40" spans="1:21">
      <c r="A40" s="67" t="s">
        <v>91</v>
      </c>
      <c r="B40" s="87">
        <v>1.95</v>
      </c>
      <c r="C40" s="93">
        <f t="shared" si="0"/>
        <v>117.27000000000015</v>
      </c>
      <c r="D40" s="24">
        <v>114.06</v>
      </c>
      <c r="E40" s="57" t="s">
        <v>64</v>
      </c>
      <c r="F40" s="18"/>
      <c r="G40" s="22">
        <f t="shared" si="1"/>
        <v>1.8900000000000006</v>
      </c>
      <c r="H40" s="23">
        <f t="shared" si="2"/>
        <v>1.9899999999999949</v>
      </c>
      <c r="I40" s="72">
        <f t="shared" si="3"/>
        <v>-9.9999999999994316E-2</v>
      </c>
      <c r="J40" s="14"/>
      <c r="K40" s="14"/>
      <c r="L40" s="93">
        <f t="shared" si="4"/>
        <v>118.24000000000015</v>
      </c>
      <c r="M40" s="25">
        <v>114.57</v>
      </c>
      <c r="N40" s="57" t="s">
        <v>64</v>
      </c>
      <c r="O40" s="14"/>
      <c r="P40" s="22">
        <f t="shared" si="7"/>
        <v>1.8900000000000006</v>
      </c>
      <c r="Q40" s="23">
        <f t="shared" si="5"/>
        <v>2.2600000000000051</v>
      </c>
      <c r="R40" s="72">
        <f t="shared" si="6"/>
        <v>-0.37000000000000455</v>
      </c>
      <c r="S40" s="12"/>
    </row>
    <row r="41" spans="1:21">
      <c r="A41" s="67" t="s">
        <v>91</v>
      </c>
      <c r="B41" s="87">
        <v>1.95</v>
      </c>
      <c r="C41" s="93">
        <f t="shared" si="0"/>
        <v>115.38000000000015</v>
      </c>
      <c r="D41" s="24">
        <v>111.91</v>
      </c>
      <c r="E41" s="57" t="s">
        <v>65</v>
      </c>
      <c r="F41" s="18"/>
      <c r="G41" s="22">
        <f t="shared" si="1"/>
        <v>1.8900000000000006</v>
      </c>
      <c r="H41" s="23">
        <f t="shared" si="2"/>
        <v>2.1500000000000057</v>
      </c>
      <c r="I41" s="72">
        <f t="shared" si="3"/>
        <v>-0.26000000000000512</v>
      </c>
      <c r="J41" s="14"/>
      <c r="K41" s="14"/>
      <c r="L41" s="93">
        <f t="shared" si="4"/>
        <v>116.35000000000015</v>
      </c>
      <c r="M41" s="25">
        <v>112.46</v>
      </c>
      <c r="N41" s="57" t="s">
        <v>65</v>
      </c>
      <c r="O41" s="14"/>
      <c r="P41" s="22">
        <f t="shared" si="7"/>
        <v>1.8900000000000006</v>
      </c>
      <c r="Q41" s="23">
        <f t="shared" si="5"/>
        <v>2.1099999999999994</v>
      </c>
      <c r="R41" s="72">
        <f t="shared" si="6"/>
        <v>-0.21999999999999886</v>
      </c>
      <c r="S41" s="12"/>
    </row>
    <row r="42" spans="1:21">
      <c r="A42" s="67" t="s">
        <v>91</v>
      </c>
      <c r="B42" s="87">
        <v>1.95</v>
      </c>
      <c r="C42" s="93">
        <f t="shared" si="0"/>
        <v>113.49000000000015</v>
      </c>
      <c r="D42" s="24">
        <v>109.95</v>
      </c>
      <c r="E42" s="57" t="s">
        <v>66</v>
      </c>
      <c r="F42" s="18"/>
      <c r="G42" s="22">
        <f t="shared" si="1"/>
        <v>1.8900000000000006</v>
      </c>
      <c r="H42" s="23">
        <f t="shared" si="2"/>
        <v>1.9599999999999937</v>
      </c>
      <c r="I42" s="72">
        <f t="shared" si="3"/>
        <v>-6.9999999999993179E-2</v>
      </c>
      <c r="J42" s="14"/>
      <c r="K42" s="14"/>
      <c r="L42" s="93">
        <f t="shared" si="4"/>
        <v>114.46000000000015</v>
      </c>
      <c r="M42" s="25">
        <v>110.34</v>
      </c>
      <c r="N42" s="57" t="s">
        <v>66</v>
      </c>
      <c r="O42" s="14"/>
      <c r="P42" s="22">
        <f t="shared" si="7"/>
        <v>1.8900000000000006</v>
      </c>
      <c r="Q42" s="23">
        <f t="shared" si="5"/>
        <v>2.1199999999999903</v>
      </c>
      <c r="R42" s="72">
        <f t="shared" si="6"/>
        <v>-0.22999999999998977</v>
      </c>
      <c r="S42" s="12"/>
    </row>
    <row r="43" spans="1:21">
      <c r="A43" s="67" t="s">
        <v>91</v>
      </c>
      <c r="B43" s="87">
        <v>1.95</v>
      </c>
      <c r="C43" s="93">
        <f t="shared" si="0"/>
        <v>111.60000000000015</v>
      </c>
      <c r="D43" s="24">
        <v>107.77</v>
      </c>
      <c r="E43" s="57" t="s">
        <v>67</v>
      </c>
      <c r="F43" s="18"/>
      <c r="G43" s="22">
        <f t="shared" si="1"/>
        <v>1.8900000000000006</v>
      </c>
      <c r="H43" s="23">
        <f t="shared" si="2"/>
        <v>2.1800000000000068</v>
      </c>
      <c r="I43" s="72">
        <f t="shared" si="3"/>
        <v>-0.29000000000000625</v>
      </c>
      <c r="J43" s="14"/>
      <c r="K43" s="14"/>
      <c r="L43" s="93">
        <f t="shared" si="4"/>
        <v>112.57000000000015</v>
      </c>
      <c r="M43" s="25">
        <v>108.13</v>
      </c>
      <c r="N43" s="57" t="s">
        <v>67</v>
      </c>
      <c r="O43" s="14"/>
      <c r="P43" s="22">
        <f t="shared" si="7"/>
        <v>1.8900000000000006</v>
      </c>
      <c r="Q43" s="23">
        <f t="shared" si="5"/>
        <v>2.210000000000008</v>
      </c>
      <c r="R43" s="72">
        <f t="shared" si="6"/>
        <v>-0.32000000000000739</v>
      </c>
      <c r="S43" s="12"/>
    </row>
    <row r="44" spans="1:21">
      <c r="A44" s="67" t="s">
        <v>91</v>
      </c>
      <c r="B44" s="87">
        <v>1.95</v>
      </c>
      <c r="C44" s="93">
        <f t="shared" si="0"/>
        <v>109.71000000000015</v>
      </c>
      <c r="D44" s="24">
        <v>105.77</v>
      </c>
      <c r="E44" s="57" t="s">
        <v>68</v>
      </c>
      <c r="F44" s="18"/>
      <c r="G44" s="22">
        <f t="shared" si="1"/>
        <v>1.8900000000000006</v>
      </c>
      <c r="H44" s="23">
        <f t="shared" si="2"/>
        <v>2</v>
      </c>
      <c r="I44" s="72">
        <f t="shared" si="3"/>
        <v>-0.10999999999999943</v>
      </c>
      <c r="J44" s="14"/>
      <c r="K44" s="14"/>
      <c r="L44" s="93">
        <f t="shared" si="4"/>
        <v>110.68000000000015</v>
      </c>
      <c r="M44" s="25">
        <v>106.04</v>
      </c>
      <c r="N44" s="57" t="s">
        <v>68</v>
      </c>
      <c r="O44" s="14"/>
      <c r="P44" s="22">
        <f t="shared" si="7"/>
        <v>1.8900000000000006</v>
      </c>
      <c r="Q44" s="23">
        <f t="shared" si="5"/>
        <v>2.0899999999999892</v>
      </c>
      <c r="R44" s="72">
        <f t="shared" si="6"/>
        <v>-0.19999999999998863</v>
      </c>
      <c r="S44" s="12"/>
    </row>
    <row r="45" spans="1:21">
      <c r="A45" s="67" t="s">
        <v>91</v>
      </c>
      <c r="B45" s="87">
        <v>1.95</v>
      </c>
      <c r="C45" s="93">
        <f t="shared" si="0"/>
        <v>107.82000000000015</v>
      </c>
      <c r="D45" s="24">
        <v>103.46</v>
      </c>
      <c r="E45" s="57" t="s">
        <v>69</v>
      </c>
      <c r="F45" s="18"/>
      <c r="G45" s="22">
        <f t="shared" si="1"/>
        <v>1.8900000000000006</v>
      </c>
      <c r="H45" s="23">
        <f t="shared" si="2"/>
        <v>2.3100000000000023</v>
      </c>
      <c r="I45" s="72">
        <f t="shared" si="3"/>
        <v>-0.42000000000000171</v>
      </c>
      <c r="J45" s="14"/>
      <c r="K45" s="14"/>
      <c r="L45" s="93">
        <f t="shared" si="4"/>
        <v>108.79000000000015</v>
      </c>
      <c r="M45" s="25">
        <v>103.87</v>
      </c>
      <c r="N45" s="57" t="s">
        <v>69</v>
      </c>
      <c r="O45" s="14"/>
      <c r="P45" s="22">
        <f t="shared" si="7"/>
        <v>1.8900000000000006</v>
      </c>
      <c r="Q45" s="23">
        <f t="shared" si="5"/>
        <v>2.1700000000000017</v>
      </c>
      <c r="R45" s="72">
        <f t="shared" si="6"/>
        <v>-0.28000000000000114</v>
      </c>
      <c r="S45" s="12"/>
    </row>
    <row r="46" spans="1:21">
      <c r="A46" s="67" t="s">
        <v>91</v>
      </c>
      <c r="B46" s="87">
        <v>1.95</v>
      </c>
      <c r="C46" s="93">
        <f t="shared" si="0"/>
        <v>105.93000000000015</v>
      </c>
      <c r="D46" s="24">
        <v>101.65</v>
      </c>
      <c r="E46" s="57" t="s">
        <v>70</v>
      </c>
      <c r="F46" s="18"/>
      <c r="G46" s="22">
        <f t="shared" si="1"/>
        <v>1.8900000000000006</v>
      </c>
      <c r="H46" s="23">
        <f t="shared" si="2"/>
        <v>1.8099999999999881</v>
      </c>
      <c r="I46" s="72">
        <f t="shared" si="3"/>
        <v>8.0000000000012506E-2</v>
      </c>
      <c r="J46" s="14"/>
      <c r="K46" s="14"/>
      <c r="L46" s="93">
        <f t="shared" si="4"/>
        <v>106.90000000000015</v>
      </c>
      <c r="M46" s="25">
        <v>101.68</v>
      </c>
      <c r="N46" s="57" t="s">
        <v>70</v>
      </c>
      <c r="O46" s="14"/>
      <c r="P46" s="22">
        <f t="shared" si="7"/>
        <v>1.8900000000000006</v>
      </c>
      <c r="Q46" s="23">
        <f t="shared" si="5"/>
        <v>2.1899999999999977</v>
      </c>
      <c r="R46" s="72">
        <f t="shared" si="6"/>
        <v>-0.29999999999999716</v>
      </c>
      <c r="S46" s="12"/>
    </row>
    <row r="47" spans="1:21">
      <c r="A47" s="67" t="s">
        <v>91</v>
      </c>
      <c r="B47" s="87">
        <v>1.95</v>
      </c>
      <c r="C47" s="93">
        <f t="shared" si="0"/>
        <v>104.04000000000015</v>
      </c>
      <c r="D47" s="24">
        <v>99.42</v>
      </c>
      <c r="E47" s="57" t="s">
        <v>71</v>
      </c>
      <c r="F47" s="18"/>
      <c r="G47" s="22">
        <f t="shared" si="1"/>
        <v>1.8900000000000006</v>
      </c>
      <c r="H47" s="23">
        <f t="shared" si="2"/>
        <v>2.230000000000004</v>
      </c>
      <c r="I47" s="72">
        <f t="shared" si="3"/>
        <v>-0.34000000000000341</v>
      </c>
      <c r="J47" s="14"/>
      <c r="K47" s="14"/>
      <c r="L47" s="93">
        <f t="shared" si="4"/>
        <v>105.01000000000015</v>
      </c>
      <c r="M47" s="25">
        <v>99.64</v>
      </c>
      <c r="N47" s="57" t="s">
        <v>71</v>
      </c>
      <c r="O47" s="14"/>
      <c r="P47" s="22">
        <f t="shared" si="7"/>
        <v>1.8900000000000006</v>
      </c>
      <c r="Q47" s="23">
        <f t="shared" si="5"/>
        <v>2.0400000000000063</v>
      </c>
      <c r="R47" s="72">
        <f t="shared" si="6"/>
        <v>-0.15000000000000568</v>
      </c>
      <c r="S47" s="12"/>
    </row>
    <row r="48" spans="1:21" s="1" customFormat="1">
      <c r="A48" s="67" t="s">
        <v>91</v>
      </c>
      <c r="B48" s="87">
        <v>1.95</v>
      </c>
      <c r="C48" s="93">
        <f t="shared" si="0"/>
        <v>102.15000000000015</v>
      </c>
      <c r="D48" s="24">
        <v>97.36</v>
      </c>
      <c r="E48" s="57" t="s">
        <v>72</v>
      </c>
      <c r="F48" s="18"/>
      <c r="G48" s="22">
        <f t="shared" si="1"/>
        <v>1.8900000000000006</v>
      </c>
      <c r="H48" s="97">
        <f t="shared" si="2"/>
        <v>2.0600000000000023</v>
      </c>
      <c r="I48" s="72">
        <f t="shared" si="3"/>
        <v>-0.17000000000000171</v>
      </c>
      <c r="J48" s="14"/>
      <c r="K48" s="14"/>
      <c r="L48" s="93">
        <f t="shared" si="4"/>
        <v>103.12000000000015</v>
      </c>
      <c r="M48" s="25">
        <v>97.47</v>
      </c>
      <c r="N48" s="57" t="s">
        <v>72</v>
      </c>
      <c r="O48" s="14"/>
      <c r="P48" s="22">
        <f t="shared" si="7"/>
        <v>1.8900000000000006</v>
      </c>
      <c r="Q48" s="97">
        <f t="shared" si="5"/>
        <v>2.1700000000000017</v>
      </c>
      <c r="R48" s="72">
        <f t="shared" si="6"/>
        <v>-0.28000000000000114</v>
      </c>
      <c r="S48" s="12"/>
    </row>
    <row r="49" spans="1:19" s="1" customFormat="1">
      <c r="A49" s="67" t="s">
        <v>91</v>
      </c>
      <c r="B49" s="87">
        <v>1.95</v>
      </c>
      <c r="C49" s="93">
        <f t="shared" si="0"/>
        <v>100.26000000000015</v>
      </c>
      <c r="D49" s="24">
        <v>95.23</v>
      </c>
      <c r="E49" s="57" t="s">
        <v>73</v>
      </c>
      <c r="F49" s="18"/>
      <c r="G49" s="22">
        <f t="shared" si="1"/>
        <v>1.8900000000000006</v>
      </c>
      <c r="H49" s="97">
        <f t="shared" si="2"/>
        <v>2.1299999999999955</v>
      </c>
      <c r="I49" s="72">
        <f t="shared" si="3"/>
        <v>-0.23999999999999488</v>
      </c>
      <c r="J49" s="14"/>
      <c r="K49" s="14"/>
      <c r="L49" s="93">
        <f t="shared" si="4"/>
        <v>101.23000000000015</v>
      </c>
      <c r="M49" s="25">
        <v>95.34</v>
      </c>
      <c r="N49" s="57" t="s">
        <v>73</v>
      </c>
      <c r="O49" s="14"/>
      <c r="P49" s="22">
        <f t="shared" si="7"/>
        <v>1.8900000000000006</v>
      </c>
      <c r="Q49" s="97">
        <f t="shared" si="5"/>
        <v>2.1299999999999955</v>
      </c>
      <c r="R49" s="72">
        <f t="shared" si="6"/>
        <v>-0.23999999999999488</v>
      </c>
      <c r="S49" s="12"/>
    </row>
    <row r="50" spans="1:19" s="1" customFormat="1">
      <c r="A50" s="67" t="s">
        <v>91</v>
      </c>
      <c r="B50" s="87">
        <v>1.95</v>
      </c>
      <c r="C50" s="93">
        <f t="shared" si="0"/>
        <v>98.370000000000147</v>
      </c>
      <c r="D50" s="24">
        <v>93.28</v>
      </c>
      <c r="E50" s="57" t="s">
        <v>74</v>
      </c>
      <c r="F50" s="18"/>
      <c r="G50" s="22">
        <f t="shared" si="1"/>
        <v>1.8900000000000006</v>
      </c>
      <c r="H50" s="97">
        <f t="shared" si="2"/>
        <v>1.9500000000000028</v>
      </c>
      <c r="I50" s="72">
        <f t="shared" si="3"/>
        <v>-6.0000000000002274E-2</v>
      </c>
      <c r="J50" s="14"/>
      <c r="K50" s="14"/>
      <c r="L50" s="93">
        <f t="shared" si="4"/>
        <v>99.340000000000146</v>
      </c>
      <c r="M50" s="25">
        <v>93.22</v>
      </c>
      <c r="N50" s="57" t="s">
        <v>74</v>
      </c>
      <c r="O50" s="14"/>
      <c r="P50" s="22">
        <f t="shared" si="7"/>
        <v>1.8900000000000006</v>
      </c>
      <c r="Q50" s="97">
        <f t="shared" si="5"/>
        <v>2.1200000000000045</v>
      </c>
      <c r="R50" s="72">
        <f t="shared" si="6"/>
        <v>-0.23000000000000398</v>
      </c>
      <c r="S50" s="12"/>
    </row>
    <row r="51" spans="1:19" s="1" customFormat="1">
      <c r="A51" s="67" t="s">
        <v>91</v>
      </c>
      <c r="B51" s="87">
        <v>1.95</v>
      </c>
      <c r="C51" s="93">
        <f t="shared" si="0"/>
        <v>96.480000000000146</v>
      </c>
      <c r="D51" s="24">
        <v>91.17</v>
      </c>
      <c r="E51" s="57" t="s">
        <v>75</v>
      </c>
      <c r="F51" s="18"/>
      <c r="G51" s="22">
        <f t="shared" si="1"/>
        <v>1.8900000000000006</v>
      </c>
      <c r="H51" s="97">
        <f t="shared" si="2"/>
        <v>2.1099999999999994</v>
      </c>
      <c r="I51" s="72">
        <f t="shared" si="3"/>
        <v>-0.21999999999999886</v>
      </c>
      <c r="J51" s="14"/>
      <c r="K51" s="14"/>
      <c r="L51" s="93">
        <f t="shared" si="4"/>
        <v>97.450000000000145</v>
      </c>
      <c r="M51" s="25">
        <v>91.28</v>
      </c>
      <c r="N51" s="57" t="s">
        <v>75</v>
      </c>
      <c r="O51" s="14"/>
      <c r="P51" s="22">
        <f t="shared" si="7"/>
        <v>1.8900000000000006</v>
      </c>
      <c r="Q51" s="97">
        <f t="shared" si="5"/>
        <v>1.9399999999999977</v>
      </c>
      <c r="R51" s="72">
        <f t="shared" si="6"/>
        <v>-4.9999999999997158E-2</v>
      </c>
      <c r="S51" s="12"/>
    </row>
    <row r="52" spans="1:19" s="1" customFormat="1">
      <c r="A52" s="67" t="s">
        <v>91</v>
      </c>
      <c r="B52" s="87">
        <v>1.95</v>
      </c>
      <c r="C52" s="93">
        <f t="shared" si="0"/>
        <v>94.590000000000146</v>
      </c>
      <c r="D52" s="24">
        <v>89.03</v>
      </c>
      <c r="E52" s="57" t="s">
        <v>80</v>
      </c>
      <c r="F52" s="18"/>
      <c r="G52" s="22">
        <f t="shared" si="1"/>
        <v>1.8900000000000006</v>
      </c>
      <c r="H52" s="97">
        <f t="shared" si="2"/>
        <v>2.1400000000000006</v>
      </c>
      <c r="I52" s="72">
        <f t="shared" si="3"/>
        <v>-0.25</v>
      </c>
      <c r="J52" s="14"/>
      <c r="K52" s="14"/>
      <c r="L52" s="93">
        <f t="shared" si="4"/>
        <v>95.560000000000144</v>
      </c>
      <c r="M52" s="25">
        <v>89.04</v>
      </c>
      <c r="N52" s="57" t="s">
        <v>80</v>
      </c>
      <c r="O52" s="14"/>
      <c r="P52" s="22">
        <f t="shared" si="7"/>
        <v>1.8900000000000006</v>
      </c>
      <c r="Q52" s="97">
        <f t="shared" si="5"/>
        <v>2.2399999999999949</v>
      </c>
      <c r="R52" s="72">
        <f t="shared" si="6"/>
        <v>-0.34999999999999432</v>
      </c>
      <c r="S52" s="12"/>
    </row>
    <row r="53" spans="1:19">
      <c r="A53" s="67" t="s">
        <v>91</v>
      </c>
      <c r="B53" s="87">
        <v>1.95</v>
      </c>
      <c r="C53" s="93">
        <f t="shared" si="0"/>
        <v>92.700000000000145</v>
      </c>
      <c r="D53" s="24">
        <v>87.12</v>
      </c>
      <c r="E53" s="57" t="s">
        <v>81</v>
      </c>
      <c r="F53" s="18"/>
      <c r="G53" s="22">
        <f t="shared" si="1"/>
        <v>1.8900000000000006</v>
      </c>
      <c r="H53" s="97">
        <f t="shared" si="2"/>
        <v>1.9099999999999966</v>
      </c>
      <c r="I53" s="72">
        <f t="shared" si="3"/>
        <v>-1.9999999999996021E-2</v>
      </c>
      <c r="J53" s="14"/>
      <c r="K53" s="14"/>
      <c r="L53" s="93">
        <f t="shared" si="4"/>
        <v>93.670000000000144</v>
      </c>
      <c r="M53" s="25">
        <v>87.01</v>
      </c>
      <c r="N53" s="57" t="s">
        <v>81</v>
      </c>
      <c r="O53" s="14"/>
      <c r="P53" s="22">
        <f t="shared" si="7"/>
        <v>1.8900000000000006</v>
      </c>
      <c r="Q53" s="97">
        <f t="shared" si="5"/>
        <v>2.0300000000000011</v>
      </c>
      <c r="R53" s="72">
        <f t="shared" si="6"/>
        <v>-0.14000000000000057</v>
      </c>
      <c r="S53" s="12"/>
    </row>
    <row r="54" spans="1:19">
      <c r="A54" s="67" t="s">
        <v>91</v>
      </c>
      <c r="B54" s="87">
        <v>1.95</v>
      </c>
      <c r="C54" s="93">
        <f t="shared" si="0"/>
        <v>90.810000000000144</v>
      </c>
      <c r="D54" s="24">
        <v>85.39</v>
      </c>
      <c r="E54" s="57" t="s">
        <v>82</v>
      </c>
      <c r="F54" s="18"/>
      <c r="G54" s="22">
        <f t="shared" si="1"/>
        <v>1.8900000000000006</v>
      </c>
      <c r="H54" s="23">
        <f t="shared" si="2"/>
        <v>1.730000000000004</v>
      </c>
      <c r="I54" s="72">
        <f t="shared" si="3"/>
        <v>0.15999999999999659</v>
      </c>
      <c r="J54" s="14"/>
      <c r="K54" s="14"/>
      <c r="L54" s="93">
        <f t="shared" si="4"/>
        <v>91.780000000000143</v>
      </c>
      <c r="M54" s="25">
        <v>84.92</v>
      </c>
      <c r="N54" s="57" t="s">
        <v>82</v>
      </c>
      <c r="O54" s="14"/>
      <c r="P54" s="22">
        <f t="shared" si="7"/>
        <v>1.8900000000000006</v>
      </c>
      <c r="Q54" s="23">
        <f t="shared" si="5"/>
        <v>2.0900000000000034</v>
      </c>
      <c r="R54" s="72">
        <f t="shared" si="6"/>
        <v>-0.20000000000000284</v>
      </c>
      <c r="S54" s="12"/>
    </row>
    <row r="55" spans="1:19" ht="14.25" customHeight="1">
      <c r="A55" s="67" t="s">
        <v>91</v>
      </c>
      <c r="B55" s="87">
        <v>1.95</v>
      </c>
      <c r="C55" s="93">
        <f t="shared" si="0"/>
        <v>88.920000000000144</v>
      </c>
      <c r="D55" s="24">
        <v>83.22</v>
      </c>
      <c r="E55" s="57" t="s">
        <v>83</v>
      </c>
      <c r="F55" s="18"/>
      <c r="G55" s="22">
        <f>C54-C55</f>
        <v>1.8900000000000006</v>
      </c>
      <c r="H55" s="97">
        <f t="shared" si="2"/>
        <v>2.1700000000000017</v>
      </c>
      <c r="I55" s="72">
        <f t="shared" si="3"/>
        <v>-0.28000000000000114</v>
      </c>
      <c r="J55" s="14"/>
      <c r="K55" s="14"/>
      <c r="L55" s="93">
        <f t="shared" si="4"/>
        <v>89.890000000000143</v>
      </c>
      <c r="M55" s="25">
        <v>83.01</v>
      </c>
      <c r="N55" s="57" t="s">
        <v>83</v>
      </c>
      <c r="O55" s="14"/>
      <c r="P55" s="22">
        <f t="shared" si="7"/>
        <v>1.8900000000000006</v>
      </c>
      <c r="Q55" s="96">
        <f t="shared" si="5"/>
        <v>1.9099999999999966</v>
      </c>
      <c r="R55" s="72">
        <f t="shared" si="6"/>
        <v>-1.9999999999996021E-2</v>
      </c>
      <c r="S55" s="1"/>
    </row>
    <row r="56" spans="1:19" s="1" customFormat="1" ht="14.25" customHeight="1">
      <c r="A56" s="67" t="s">
        <v>91</v>
      </c>
      <c r="B56" s="87">
        <v>1.95</v>
      </c>
      <c r="C56" s="93">
        <f t="shared" si="0"/>
        <v>87.030000000000143</v>
      </c>
      <c r="D56" s="24">
        <v>81.290000000000006</v>
      </c>
      <c r="E56" s="57" t="s">
        <v>84</v>
      </c>
      <c r="F56" s="18"/>
      <c r="G56" s="22">
        <f t="shared" ref="G56:G57" si="8">C55-C56</f>
        <v>1.8900000000000006</v>
      </c>
      <c r="H56" s="97">
        <f t="shared" si="2"/>
        <v>1.9299999999999926</v>
      </c>
      <c r="I56" s="72">
        <f t="shared" si="3"/>
        <v>-3.9999999999992042E-2</v>
      </c>
      <c r="J56" s="14"/>
      <c r="K56" s="14"/>
      <c r="L56" s="93">
        <f t="shared" si="4"/>
        <v>88.000000000000142</v>
      </c>
      <c r="M56" s="25">
        <v>80.8</v>
      </c>
      <c r="N56" s="57" t="s">
        <v>84</v>
      </c>
      <c r="O56" s="14"/>
      <c r="P56" s="22">
        <f t="shared" si="7"/>
        <v>1.8900000000000006</v>
      </c>
      <c r="Q56" s="96">
        <f t="shared" si="5"/>
        <v>2.210000000000008</v>
      </c>
      <c r="R56" s="72">
        <f t="shared" si="6"/>
        <v>-0.32000000000000739</v>
      </c>
    </row>
    <row r="57" spans="1:19" ht="14.25" customHeight="1">
      <c r="A57" s="67"/>
      <c r="B57" s="87"/>
      <c r="C57" s="93">
        <f t="shared" si="0"/>
        <v>85.140000000000143</v>
      </c>
      <c r="D57" s="24">
        <v>79.569999999999993</v>
      </c>
      <c r="E57" s="57" t="s">
        <v>85</v>
      </c>
      <c r="F57" s="18"/>
      <c r="G57" s="22">
        <f t="shared" si="8"/>
        <v>1.8900000000000006</v>
      </c>
      <c r="H57" s="97">
        <f t="shared" si="2"/>
        <v>1.7200000000000131</v>
      </c>
      <c r="I57" s="72">
        <f t="shared" si="3"/>
        <v>0.16999999999998749</v>
      </c>
      <c r="J57" s="14"/>
      <c r="K57" s="14"/>
      <c r="L57" s="93">
        <f t="shared" si="4"/>
        <v>86.110000000000142</v>
      </c>
      <c r="M57" s="25">
        <v>79.400000000000006</v>
      </c>
      <c r="N57" s="57" t="s">
        <v>85</v>
      </c>
      <c r="O57" s="14"/>
      <c r="P57" s="22">
        <f t="shared" si="7"/>
        <v>1.8900000000000006</v>
      </c>
      <c r="Q57" s="96">
        <f t="shared" si="5"/>
        <v>1.3999999999999915</v>
      </c>
      <c r="R57" s="72">
        <f t="shared" si="6"/>
        <v>0.49000000000000909</v>
      </c>
      <c r="S57" s="12"/>
    </row>
    <row r="58" spans="1:19" ht="15.75" thickBot="1">
      <c r="A58" s="67"/>
      <c r="B58" s="87"/>
      <c r="C58" s="26"/>
      <c r="D58" s="66"/>
      <c r="E58" s="59" t="s">
        <v>41</v>
      </c>
      <c r="F58" s="18"/>
      <c r="G58" s="62">
        <f>C57-C58</f>
        <v>85.140000000000143</v>
      </c>
      <c r="H58" s="63" t="str">
        <f>IF(OR(ISBLANK(D58),0),"",D57-D58)</f>
        <v/>
      </c>
      <c r="I58" s="64" t="str">
        <f>IF(OR(ISBLANK(D58),0),"",G58-H58)</f>
        <v/>
      </c>
      <c r="J58" s="14"/>
      <c r="K58" s="14"/>
      <c r="L58" s="26"/>
      <c r="M58" s="69"/>
      <c r="N58" s="70" t="s">
        <v>41</v>
      </c>
      <c r="O58" s="14"/>
      <c r="P58" s="62"/>
      <c r="Q58" s="63" t="str">
        <f>IF(OR(ISBLANK(M58),0),"",M55-M58)</f>
        <v/>
      </c>
      <c r="R58" s="64" t="str">
        <f>IF(OR(ISBLANK(M58),0),"",P58-Q58)</f>
        <v/>
      </c>
      <c r="S58" s="12"/>
    </row>
    <row r="59" spans="1:19" ht="15.75" thickBot="1">
      <c r="A59" s="12"/>
      <c r="B59" s="12"/>
      <c r="C59" s="61" t="s">
        <v>20</v>
      </c>
      <c r="D59" s="68"/>
      <c r="E59" s="52"/>
      <c r="F59" s="18"/>
      <c r="G59" s="53"/>
      <c r="H59" s="54" t="s">
        <v>21</v>
      </c>
      <c r="I59" s="30">
        <f>SUM(I15:I58)</f>
        <v>-5.5900000000001313</v>
      </c>
      <c r="J59" s="14"/>
      <c r="K59" s="14"/>
      <c r="L59" s="27" t="s">
        <v>20</v>
      </c>
      <c r="M59" s="28"/>
      <c r="N59" s="14"/>
      <c r="O59" s="1"/>
      <c r="P59" s="29"/>
      <c r="Q59" s="54" t="s">
        <v>21</v>
      </c>
      <c r="R59" s="30">
        <f>SUM(R15:R55)</f>
        <v>-7.4200000000001296</v>
      </c>
      <c r="S59" s="12"/>
    </row>
    <row r="60" spans="1:19">
      <c r="A60" s="12"/>
      <c r="B60" s="12"/>
      <c r="C60" s="12"/>
      <c r="D60" s="12"/>
      <c r="E60" s="52" t="s">
        <v>97</v>
      </c>
      <c r="F60" s="18"/>
      <c r="G60" s="12"/>
      <c r="H60" s="12"/>
      <c r="I60" s="12"/>
      <c r="J60" s="14"/>
      <c r="K60" s="14"/>
      <c r="L60" s="14"/>
      <c r="M60" s="14"/>
      <c r="N60" s="14" t="s">
        <v>98</v>
      </c>
      <c r="O60" s="18"/>
      <c r="P60" s="12"/>
    </row>
    <row r="61" spans="1:19">
      <c r="A61" s="12"/>
      <c r="B61" s="12"/>
      <c r="C61" s="12"/>
      <c r="D61" s="12"/>
      <c r="E61" s="52"/>
      <c r="F61" s="18"/>
      <c r="G61" s="12"/>
      <c r="H61" s="12"/>
      <c r="I61" s="12"/>
      <c r="J61" s="12"/>
      <c r="K61" s="14"/>
      <c r="L61" s="31" t="s">
        <v>22</v>
      </c>
      <c r="M61" s="14"/>
      <c r="N61" s="14"/>
      <c r="O61" s="14"/>
      <c r="P61" s="12"/>
      <c r="Q61" s="12"/>
      <c r="R61" s="12"/>
    </row>
    <row r="62" spans="1:19">
      <c r="A62" s="31" t="s">
        <v>22</v>
      </c>
      <c r="B62" s="12"/>
      <c r="C62" s="12"/>
      <c r="D62" s="12"/>
      <c r="E62" s="12"/>
      <c r="F62" s="12"/>
      <c r="G62" s="12"/>
      <c r="H62" s="12"/>
      <c r="I62" s="12"/>
      <c r="J62" s="12"/>
      <c r="K62" s="14"/>
      <c r="L62" s="14"/>
      <c r="M62" s="14"/>
      <c r="N62" s="14"/>
      <c r="O62" s="14"/>
      <c r="P62" s="12"/>
      <c r="Q62" s="12"/>
      <c r="R62" s="12"/>
    </row>
    <row r="63" spans="1:19" ht="15.75" thickBot="1">
      <c r="A63" s="12"/>
      <c r="B63" s="12"/>
      <c r="C63" s="12"/>
      <c r="D63" s="12"/>
      <c r="E63" s="12"/>
      <c r="F63" s="12"/>
      <c r="G63" s="12"/>
      <c r="H63" s="12"/>
      <c r="I63" s="12"/>
      <c r="J63" s="12"/>
      <c r="K63" s="14"/>
      <c r="L63" s="18"/>
      <c r="M63" s="18"/>
    </row>
    <row r="64" spans="1:19">
      <c r="A64" s="12"/>
      <c r="B64" s="12"/>
      <c r="C64" s="32"/>
      <c r="D64" s="33" t="s">
        <v>23</v>
      </c>
      <c r="E64" s="34" t="s">
        <v>24</v>
      </c>
      <c r="F64" s="34" t="s">
        <v>25</v>
      </c>
      <c r="G64" s="35" t="s">
        <v>26</v>
      </c>
      <c r="H64" s="36" t="s">
        <v>17</v>
      </c>
      <c r="I64" s="12"/>
      <c r="L64" s="18"/>
      <c r="M64" s="18"/>
    </row>
    <row r="65" spans="1:21" ht="15.75" thickBot="1">
      <c r="A65" s="12"/>
      <c r="B65" s="12"/>
      <c r="C65" s="37" t="s">
        <v>27</v>
      </c>
      <c r="D65" s="38"/>
      <c r="E65" s="39">
        <f>F66-D58-M59</f>
        <v>0</v>
      </c>
      <c r="F65" s="40"/>
      <c r="G65" s="41">
        <f>F66-D59-M59</f>
        <v>0</v>
      </c>
      <c r="H65" s="42">
        <f>D65-G65</f>
        <v>0</v>
      </c>
      <c r="I65" s="12"/>
      <c r="L65" s="18"/>
      <c r="M65" s="18"/>
    </row>
    <row r="66" spans="1:21">
      <c r="A66" s="43" t="s">
        <v>34</v>
      </c>
      <c r="B66" s="12"/>
      <c r="C66" s="18"/>
      <c r="D66" s="18"/>
      <c r="E66" s="18"/>
      <c r="F66" s="44"/>
      <c r="G66" s="12" t="s">
        <v>0</v>
      </c>
      <c r="H66" s="12"/>
      <c r="I66" s="12"/>
      <c r="L66" s="18"/>
    </row>
    <row r="67" spans="1:21" ht="15.75" thickBot="1">
      <c r="A67" s="43"/>
      <c r="B67" s="12"/>
      <c r="C67" s="18"/>
      <c r="D67" s="18"/>
      <c r="E67" s="18"/>
      <c r="F67" s="44"/>
      <c r="G67" s="12"/>
      <c r="H67" s="12"/>
      <c r="I67" s="12"/>
    </row>
    <row r="68" spans="1:21" ht="18.75">
      <c r="A68" s="45" t="s">
        <v>28</v>
      </c>
      <c r="B68" s="46"/>
      <c r="C68" s="46"/>
      <c r="D68" s="46"/>
      <c r="E68" s="46"/>
      <c r="F68" s="46"/>
      <c r="G68" s="46"/>
      <c r="H68" s="46"/>
      <c r="I68" s="46"/>
      <c r="J68" s="46"/>
      <c r="K68" s="47"/>
      <c r="L68" s="18"/>
      <c r="M68" s="74" t="s">
        <v>30</v>
      </c>
      <c r="N68" s="75"/>
      <c r="O68" s="75"/>
      <c r="P68" s="75"/>
      <c r="Q68" s="75"/>
      <c r="R68" s="75"/>
      <c r="S68" s="2"/>
      <c r="T68" s="3"/>
    </row>
    <row r="69" spans="1:21" s="1" customFormat="1" ht="19.5" thickBot="1">
      <c r="A69" s="49" t="s">
        <v>93</v>
      </c>
      <c r="B69" s="49"/>
      <c r="C69" s="49"/>
      <c r="D69" s="49"/>
      <c r="E69" s="49"/>
      <c r="F69" s="49"/>
      <c r="G69" s="49"/>
      <c r="H69" s="49"/>
      <c r="I69" s="49"/>
      <c r="J69" s="49"/>
      <c r="K69" s="50"/>
      <c r="L69" s="51"/>
      <c r="M69" s="76" t="s">
        <v>31</v>
      </c>
      <c r="N69" s="77"/>
      <c r="O69" s="77"/>
      <c r="P69" s="77"/>
      <c r="Q69" s="77"/>
      <c r="R69" s="77"/>
      <c r="S69" s="4"/>
      <c r="T69" s="5"/>
      <c r="U69"/>
    </row>
    <row r="70" spans="1:21" s="1" customFormat="1" ht="25.5" customHeight="1">
      <c r="A70" s="111" t="s">
        <v>94</v>
      </c>
      <c r="B70" s="111"/>
      <c r="C70" s="111"/>
      <c r="D70" s="111"/>
      <c r="E70" s="111"/>
      <c r="F70" s="111"/>
      <c r="G70" s="111"/>
      <c r="H70" s="111"/>
      <c r="I70" s="111"/>
      <c r="J70" s="111"/>
      <c r="K70" s="112"/>
      <c r="L70" s="51"/>
    </row>
    <row r="71" spans="1:21" ht="18.75">
      <c r="A71" s="49" t="s">
        <v>95</v>
      </c>
      <c r="B71" s="49"/>
      <c r="C71" s="49"/>
      <c r="D71" s="49"/>
      <c r="E71" s="49"/>
      <c r="F71" s="49"/>
      <c r="G71" s="49"/>
      <c r="H71" s="49"/>
      <c r="I71" s="49"/>
      <c r="J71" s="49"/>
      <c r="K71" s="50"/>
      <c r="L71" s="51"/>
      <c r="M71" s="71"/>
      <c r="N71" s="71"/>
      <c r="O71" s="71"/>
      <c r="P71" s="71"/>
      <c r="Q71" s="71"/>
      <c r="R71" s="71"/>
      <c r="U71" s="1"/>
    </row>
    <row r="72" spans="1:21">
      <c r="A72" s="49" t="s">
        <v>96</v>
      </c>
      <c r="B72" s="49"/>
      <c r="C72" s="49"/>
      <c r="D72" s="49"/>
      <c r="E72" s="49"/>
      <c r="F72" s="49"/>
      <c r="G72" s="49"/>
      <c r="H72" s="49"/>
      <c r="I72" s="49"/>
      <c r="J72" s="49"/>
      <c r="K72" s="50"/>
      <c r="L72" s="20"/>
    </row>
    <row r="73" spans="1:21">
      <c r="A73" s="49" t="s">
        <v>99</v>
      </c>
      <c r="B73" s="49"/>
      <c r="C73" s="49"/>
      <c r="D73" s="49"/>
      <c r="E73" s="49"/>
      <c r="F73" s="49"/>
      <c r="G73" s="49"/>
      <c r="H73" s="49"/>
      <c r="I73" s="49"/>
      <c r="J73" s="49"/>
      <c r="K73" s="50"/>
      <c r="L73" s="20"/>
      <c r="M73" s="1"/>
      <c r="N73" s="1"/>
      <c r="O73" s="1"/>
      <c r="P73" s="1"/>
      <c r="Q73" s="1"/>
      <c r="R73" s="1"/>
      <c r="S73" s="1"/>
      <c r="T73" s="1"/>
    </row>
    <row r="74" spans="1:21">
      <c r="A74" s="100" t="s">
        <v>100</v>
      </c>
      <c r="B74" s="49"/>
      <c r="C74" s="49"/>
      <c r="D74" s="49"/>
      <c r="E74" s="49"/>
      <c r="F74" s="49"/>
      <c r="G74" s="49"/>
      <c r="H74" s="49"/>
      <c r="I74" s="49"/>
      <c r="J74" s="49"/>
      <c r="K74" s="50"/>
      <c r="L74" s="20"/>
      <c r="M74" s="1"/>
      <c r="N74" s="1"/>
      <c r="O74" s="1"/>
      <c r="P74" s="1"/>
      <c r="Q74" s="1"/>
      <c r="R74" s="1"/>
      <c r="S74" s="1"/>
      <c r="T74" s="1"/>
    </row>
    <row r="75" spans="1:21">
      <c r="A75" s="48" t="s">
        <v>101</v>
      </c>
      <c r="B75" s="49"/>
      <c r="C75" s="49"/>
      <c r="D75" s="49"/>
      <c r="E75" s="49"/>
      <c r="F75" s="49"/>
      <c r="G75" s="49"/>
      <c r="H75" s="49"/>
      <c r="I75" s="49"/>
      <c r="J75" s="49"/>
      <c r="K75" s="50"/>
      <c r="L75" s="12"/>
    </row>
    <row r="76" spans="1:21" ht="20.100000000000001" customHeight="1">
      <c r="A76" s="48" t="s">
        <v>102</v>
      </c>
      <c r="B76" s="49"/>
      <c r="C76" s="49"/>
      <c r="D76" s="49"/>
      <c r="E76" s="49"/>
      <c r="F76" s="49"/>
      <c r="G76" s="49"/>
      <c r="H76" s="49"/>
      <c r="I76" s="49"/>
      <c r="J76" s="49"/>
      <c r="K76" s="50"/>
      <c r="L76" s="12"/>
    </row>
    <row r="77" spans="1:21" ht="20.100000000000001" customHeight="1">
      <c r="A77" s="48" t="s">
        <v>104</v>
      </c>
      <c r="B77" s="49"/>
      <c r="C77" s="49"/>
      <c r="D77" s="49"/>
      <c r="E77" s="49"/>
      <c r="F77" s="49"/>
      <c r="G77" s="49"/>
      <c r="H77" s="49"/>
      <c r="I77" s="49"/>
      <c r="J77" s="49"/>
      <c r="K77" s="50"/>
      <c r="L77" s="12"/>
    </row>
    <row r="78" spans="1:21">
      <c r="A78" s="98" t="s">
        <v>105</v>
      </c>
      <c r="B78" s="49"/>
      <c r="C78" s="49"/>
      <c r="D78" s="49"/>
      <c r="E78" s="49"/>
      <c r="F78" s="49"/>
      <c r="G78" s="49"/>
      <c r="H78" s="49"/>
      <c r="I78" s="49"/>
      <c r="J78" s="49"/>
      <c r="K78" s="50"/>
      <c r="L78" s="12"/>
    </row>
    <row r="79" spans="1:21">
      <c r="A79" s="99" t="s">
        <v>106</v>
      </c>
      <c r="B79" s="49"/>
      <c r="C79" s="49"/>
      <c r="D79" s="49"/>
      <c r="E79" s="49"/>
      <c r="F79" s="49"/>
      <c r="G79" s="49"/>
      <c r="H79" s="49"/>
      <c r="I79" s="49"/>
      <c r="J79" s="49"/>
      <c r="K79" s="50"/>
      <c r="L79" s="12"/>
    </row>
    <row r="80" spans="1:21">
      <c r="A80" s="12"/>
      <c r="B80" s="12"/>
      <c r="C80" s="12"/>
      <c r="D80" s="12"/>
      <c r="E80" s="12"/>
      <c r="F80" s="12"/>
      <c r="G80" s="12"/>
      <c r="H80" s="12"/>
      <c r="I80" s="12"/>
      <c r="J80" s="12"/>
      <c r="K80" s="12"/>
      <c r="L80" s="12"/>
    </row>
    <row r="81" spans="1:12">
      <c r="A81" s="128" t="s">
        <v>107</v>
      </c>
      <c r="B81" s="12"/>
      <c r="C81" s="12"/>
      <c r="D81" s="12"/>
      <c r="E81" s="12"/>
      <c r="F81" s="12"/>
      <c r="G81" s="12"/>
      <c r="H81" s="12"/>
      <c r="I81" s="12"/>
      <c r="J81" s="12"/>
      <c r="K81" s="12"/>
      <c r="L81" s="12"/>
    </row>
    <row r="82" spans="1:12">
      <c r="A82" s="12"/>
      <c r="B82" s="12"/>
      <c r="C82" s="12"/>
      <c r="D82" s="12"/>
      <c r="E82" s="12"/>
      <c r="F82" s="12"/>
      <c r="G82" s="12"/>
      <c r="H82" s="12"/>
      <c r="I82" s="12"/>
      <c r="J82" s="12"/>
      <c r="K82" s="12"/>
      <c r="L82" s="12"/>
    </row>
    <row r="83" spans="1:12">
      <c r="A83" s="12"/>
      <c r="B83" s="12"/>
      <c r="C83" s="12"/>
      <c r="D83" s="12"/>
      <c r="E83" s="12"/>
      <c r="F83" s="12"/>
      <c r="G83" s="12"/>
      <c r="H83" s="12"/>
      <c r="I83" s="12"/>
      <c r="J83" s="12"/>
      <c r="K83" s="12"/>
      <c r="L83" s="12"/>
    </row>
    <row r="84" spans="1:12">
      <c r="A84" s="12"/>
      <c r="B84" s="12"/>
      <c r="C84" s="12"/>
      <c r="D84" s="12"/>
      <c r="E84" s="12"/>
      <c r="F84" s="12"/>
      <c r="G84" s="12"/>
      <c r="H84" s="12"/>
      <c r="I84" s="12"/>
      <c r="J84" s="12"/>
      <c r="K84" s="12"/>
      <c r="L84" s="12"/>
    </row>
    <row r="85" spans="1:12">
      <c r="A85" s="12"/>
      <c r="B85" s="12"/>
      <c r="C85" s="12"/>
      <c r="D85" s="12"/>
      <c r="E85" s="12"/>
      <c r="F85" s="12"/>
      <c r="G85" s="12"/>
      <c r="H85" s="12"/>
      <c r="I85" s="12"/>
      <c r="J85" s="12"/>
      <c r="K85" s="12"/>
      <c r="L85" s="12"/>
    </row>
    <row r="86" spans="1:12">
      <c r="A86" s="12"/>
      <c r="B86" s="12"/>
      <c r="C86" s="12"/>
      <c r="D86" s="12"/>
      <c r="E86" s="12"/>
      <c r="F86" s="12"/>
      <c r="G86" s="12"/>
      <c r="H86" s="12"/>
      <c r="I86" s="12"/>
      <c r="J86" s="12"/>
      <c r="K86" s="12"/>
      <c r="L86" s="12"/>
    </row>
    <row r="87" spans="1:12">
      <c r="A87" s="12"/>
      <c r="B87" s="12"/>
      <c r="C87" s="12"/>
      <c r="D87" s="12"/>
      <c r="E87" s="12"/>
      <c r="F87" s="12"/>
      <c r="G87" s="12"/>
      <c r="H87" s="12"/>
      <c r="I87" s="12"/>
      <c r="L87" s="12"/>
    </row>
    <row r="88" spans="1:12">
      <c r="A88" s="12"/>
      <c r="B88" s="12"/>
      <c r="C88" s="12"/>
      <c r="D88" s="12"/>
      <c r="E88" s="12"/>
      <c r="F88" s="12"/>
      <c r="G88" s="12"/>
      <c r="H88" s="12"/>
      <c r="I88" s="12"/>
      <c r="L88" s="12"/>
    </row>
    <row r="89" spans="1:12">
      <c r="A89" s="12"/>
      <c r="B89" s="12"/>
      <c r="C89" s="12"/>
      <c r="D89" s="12"/>
      <c r="E89" s="12"/>
      <c r="F89" s="12"/>
      <c r="G89" s="12"/>
      <c r="H89" s="12"/>
      <c r="I89" s="12"/>
      <c r="L89" s="12"/>
    </row>
    <row r="90" spans="1:12">
      <c r="A90" s="12"/>
      <c r="B90" s="12"/>
      <c r="C90" s="12"/>
      <c r="D90" s="12"/>
      <c r="E90" s="12"/>
      <c r="F90" s="12"/>
      <c r="G90" s="12"/>
      <c r="H90" s="12"/>
      <c r="I90" s="12"/>
    </row>
  </sheetData>
  <mergeCells count="17">
    <mergeCell ref="P12:R12"/>
    <mergeCell ref="A2:B2"/>
    <mergeCell ref="A5:B5"/>
    <mergeCell ref="A6:B6"/>
    <mergeCell ref="C2:F2"/>
    <mergeCell ref="C6:F6"/>
    <mergeCell ref="C5:F5"/>
    <mergeCell ref="A70:K70"/>
    <mergeCell ref="L11:M12"/>
    <mergeCell ref="A7:B7"/>
    <mergeCell ref="C7:F7"/>
    <mergeCell ref="G11:I12"/>
    <mergeCell ref="A3:B3"/>
    <mergeCell ref="C3:F3"/>
    <mergeCell ref="A4:B4"/>
    <mergeCell ref="C10:I10"/>
    <mergeCell ref="C11:D12"/>
  </mergeCells>
  <pageMargins left="0.7" right="0.7" top="0.75" bottom="0.75" header="0.3" footer="0.3"/>
  <pageSetup paperSize="9" scale="3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23"/>
  <sheetViews>
    <sheetView workbookViewId="0">
      <selection activeCell="B2" sqref="B2"/>
    </sheetView>
  </sheetViews>
  <sheetFormatPr defaultRowHeight="15"/>
  <sheetData>
    <row r="1" spans="3:3" ht="18.75">
      <c r="C1" s="8" t="s">
        <v>2</v>
      </c>
    </row>
    <row r="2" spans="3:3" ht="18.75">
      <c r="C2" s="9" t="s">
        <v>3</v>
      </c>
    </row>
    <row r="3" spans="3:3" ht="18.75">
      <c r="C3" s="9"/>
    </row>
    <row r="4" spans="3:3" ht="18.75">
      <c r="C4" s="9"/>
    </row>
    <row r="5" spans="3:3" ht="18.75">
      <c r="C5" s="10" t="s">
        <v>4</v>
      </c>
    </row>
    <row r="6" spans="3:3" ht="18.75">
      <c r="C6" s="10"/>
    </row>
    <row r="7" spans="3:3" ht="18.75">
      <c r="C7" s="10" t="s">
        <v>5</v>
      </c>
    </row>
    <row r="8" spans="3:3" ht="18.75">
      <c r="C8" s="10"/>
    </row>
    <row r="9" spans="3:3" ht="18.75">
      <c r="C9" s="10" t="s">
        <v>6</v>
      </c>
    </row>
    <row r="10" spans="3:3" ht="18.75">
      <c r="C10" s="10"/>
    </row>
    <row r="11" spans="3:3" ht="18.75">
      <c r="C11" s="10" t="s">
        <v>7</v>
      </c>
    </row>
    <row r="12" spans="3:3" ht="18.75">
      <c r="C12" s="10"/>
    </row>
    <row r="13" spans="3:3" ht="18.75">
      <c r="C13" s="10" t="s">
        <v>8</v>
      </c>
    </row>
    <row r="14" spans="3:3" ht="18.75">
      <c r="C14" s="10"/>
    </row>
    <row r="15" spans="3:3" ht="18.75">
      <c r="C15" s="10" t="s">
        <v>9</v>
      </c>
    </row>
    <row r="16" spans="3:3" ht="18.75">
      <c r="C16" s="10"/>
    </row>
    <row r="17" spans="3:3" ht="18.75">
      <c r="C17" s="10" t="s">
        <v>10</v>
      </c>
    </row>
    <row r="18" spans="3:3" ht="18.75">
      <c r="C18" s="10"/>
    </row>
    <row r="19" spans="3:3" ht="18.75">
      <c r="C19" s="10" t="s">
        <v>11</v>
      </c>
    </row>
    <row r="20" spans="3:3" ht="18.75">
      <c r="C20" s="10"/>
    </row>
    <row r="21" spans="3:3" ht="18.75">
      <c r="C21" s="10" t="s">
        <v>12</v>
      </c>
    </row>
    <row r="22" spans="3:3" ht="18.75">
      <c r="C22" s="10"/>
    </row>
    <row r="23" spans="3:3">
      <c r="C2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Upper Layer</vt:lpstr>
      <vt:lpstr>Comments</vt:lpstr>
    </vt:vector>
  </TitlesOfParts>
  <Company>CERN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Izquierdo Bermudez</dc:creator>
  <cp:lastModifiedBy>bobinage 927</cp:lastModifiedBy>
  <cp:lastPrinted>2015-03-17T16:52:59Z</cp:lastPrinted>
  <dcterms:created xsi:type="dcterms:W3CDTF">2013-10-07T13:51:29Z</dcterms:created>
  <dcterms:modified xsi:type="dcterms:W3CDTF">2015-04-27T12:38:06Z</dcterms:modified>
</cp:coreProperties>
</file>