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75" windowWidth="28680" windowHeight="126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8" i="1"/>
  <c r="B9" i="1"/>
  <c r="E2" i="1"/>
  <c r="F3" i="1"/>
  <c r="E3" i="1"/>
  <c r="F4" i="1"/>
  <c r="E4" i="1"/>
  <c r="F5" i="1"/>
  <c r="E5" i="1"/>
  <c r="F6" i="1"/>
  <c r="E6" i="1"/>
  <c r="F7" i="1"/>
  <c r="E7" i="1"/>
  <c r="F8" i="1"/>
  <c r="E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F16" i="1"/>
  <c r="E16" i="1"/>
  <c r="F17" i="1"/>
  <c r="E17" i="1"/>
  <c r="F18" i="1"/>
  <c r="E18" i="1"/>
  <c r="F19" i="1"/>
  <c r="E19" i="1"/>
  <c r="F20" i="1"/>
  <c r="E2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</calcChain>
</file>

<file path=xl/sharedStrings.xml><?xml version="1.0" encoding="utf-8"?>
<sst xmlns="http://schemas.openxmlformats.org/spreadsheetml/2006/main" count="12" uniqueCount="12">
  <si>
    <t>G magnet[GPa]</t>
  </si>
  <si>
    <t>G tool [Gpa]</t>
  </si>
  <si>
    <t>tool distance [mm]</t>
  </si>
  <si>
    <t>shimming [mm]</t>
  </si>
  <si>
    <t>area tool [mm2]</t>
  </si>
  <si>
    <t>area magnet [mm2]</t>
  </si>
  <si>
    <t>coil compression [mm]</t>
  </si>
  <si>
    <t>F[MN]</t>
  </si>
  <si>
    <t>L0[mm]</t>
  </si>
  <si>
    <t>F to get tool closed[MN]</t>
  </si>
  <si>
    <t>Pressure stoppers [MPa]</t>
  </si>
  <si>
    <t>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</si>
</sst>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2" borderId="1" xfId="1"/>
    <xf numFmtId="0" fontId="4" fillId="0" borderId="0" xfId="4"/>
    <xf numFmtId="0" fontId="3" fillId="4" borderId="2" xfId="3"/>
    <xf numFmtId="0" fontId="2" fillId="3" borderId="1" xfId="2"/>
    <xf numFmtId="0" fontId="4" fillId="0" borderId="0" xfId="4" applyFill="1" applyBorder="1"/>
  </cellXfs>
  <cellStyles count="5">
    <cellStyle name="Calculation" xfId="2" builtinId="22"/>
    <cellStyle name="Check Cell" xfId="3" builtinId="23"/>
    <cellStyle name="Explanatory Text" xfId="4" builtinId="5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compression coil &amp; tool</c:v>
          </c:tx>
          <c:marker>
            <c:symbol val="none"/>
          </c:marker>
          <c:cat>
            <c:numRef>
              <c:f>Sheet1!$D$2:$D$18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</c:numCache>
            </c:num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70.099999999999994</c:v>
                </c:pt>
                <c:pt idx="1">
                  <c:v>70.075611453223388</c:v>
                </c:pt>
                <c:pt idx="2">
                  <c:v>70.051231391485501</c:v>
                </c:pt>
                <c:pt idx="3">
                  <c:v>70.026859811834285</c:v>
                </c:pt>
                <c:pt idx="4">
                  <c:v>70.02224041253406</c:v>
                </c:pt>
                <c:pt idx="5">
                  <c:v>70.017621317957619</c:v>
                </c:pt>
                <c:pt idx="6">
                  <c:v>70.013002528084868</c:v>
                </c:pt>
                <c:pt idx="7">
                  <c:v>70.008384042895699</c:v>
                </c:pt>
                <c:pt idx="8">
                  <c:v>70.003765862370017</c:v>
                </c:pt>
                <c:pt idx="9">
                  <c:v>69.999147986487728</c:v>
                </c:pt>
                <c:pt idx="10">
                  <c:v>69.994530415228738</c:v>
                </c:pt>
                <c:pt idx="11">
                  <c:v>69.989913148572938</c:v>
                </c:pt>
                <c:pt idx="12">
                  <c:v>69.98529618650025</c:v>
                </c:pt>
                <c:pt idx="13">
                  <c:v>69.980679528990564</c:v>
                </c:pt>
                <c:pt idx="14">
                  <c:v>69.9760631760238</c:v>
                </c:pt>
                <c:pt idx="15">
                  <c:v>69.971447127579879</c:v>
                </c:pt>
                <c:pt idx="16">
                  <c:v>69.966831383638691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96224"/>
        <c:axId val="39002496"/>
      </c:lineChart>
      <c:catAx>
        <c:axId val="3899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800" b="1" i="0" baseline="0">
                    <a:effectLst/>
                  </a:rPr>
                  <a:t>F[MN]</a:t>
                </a:r>
                <a:endParaRPr lang="en-GB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9002496"/>
        <c:crosses val="autoZero"/>
        <c:auto val="1"/>
        <c:lblAlgn val="ctr"/>
        <c:lblOffset val="100"/>
        <c:noMultiLvlLbl val="0"/>
      </c:catAx>
      <c:valAx>
        <c:axId val="39002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L0[mm]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996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215900</xdr:colOff>
      <xdr:row>1</xdr:row>
      <xdr:rowOff>104775</xdr:rowOff>
    </xdr:from>
    <xdr:to>
      <xdr:col>18</xdr:col>
      <xdr:colOff>336550</xdr:colOff>
      <xdr:row>22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1T%20collaring%20paramet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ycles"/>
      <sheetName val="Data Press"/>
      <sheetName val="displacement"/>
      <sheetName val="displacement graphs"/>
      <sheetName val="co 104102_1"/>
      <sheetName val="co 104102_2"/>
      <sheetName val="co 104102_3"/>
      <sheetName val="co 105101_1"/>
      <sheetName val="co 105101_2"/>
      <sheetName val="co 105101_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right lead end</v>
          </cell>
          <cell r="C1" t="str">
            <v>right return end</v>
          </cell>
          <cell r="D1" t="str">
            <v>left lead end</v>
          </cell>
          <cell r="E1" t="str">
            <v>left return end</v>
          </cell>
        </row>
        <row r="2">
          <cell r="A2">
            <v>2</v>
          </cell>
          <cell r="B2">
            <v>266.39999999999998</v>
          </cell>
          <cell r="C2">
            <v>343.6</v>
          </cell>
          <cell r="D2">
            <v>253.60000000000002</v>
          </cell>
          <cell r="E2">
            <v>183.6</v>
          </cell>
        </row>
        <row r="3">
          <cell r="A3">
            <v>4</v>
          </cell>
          <cell r="B3">
            <v>180.6</v>
          </cell>
          <cell r="C3">
            <v>225</v>
          </cell>
          <cell r="D3">
            <v>155</v>
          </cell>
          <cell r="E3">
            <v>119.4</v>
          </cell>
        </row>
        <row r="4">
          <cell r="A4">
            <v>6</v>
          </cell>
          <cell r="B4">
            <v>108.2</v>
          </cell>
          <cell r="C4">
            <v>159.19999999999999</v>
          </cell>
          <cell r="D4">
            <v>84.2</v>
          </cell>
          <cell r="E4">
            <v>96.8</v>
          </cell>
        </row>
        <row r="5">
          <cell r="A5">
            <v>8</v>
          </cell>
          <cell r="B5">
            <v>88.6</v>
          </cell>
          <cell r="C5">
            <v>136.19999999999999</v>
          </cell>
          <cell r="D5">
            <v>66.2</v>
          </cell>
          <cell r="E5">
            <v>91.4</v>
          </cell>
        </row>
        <row r="6">
          <cell r="A6">
            <v>10</v>
          </cell>
          <cell r="B6">
            <v>92.6</v>
          </cell>
          <cell r="C6">
            <v>119.8</v>
          </cell>
          <cell r="D6">
            <v>79.8</v>
          </cell>
          <cell r="E6">
            <v>97.4</v>
          </cell>
        </row>
        <row r="7">
          <cell r="A7">
            <v>12</v>
          </cell>
          <cell r="B7">
            <v>79.400000000000006</v>
          </cell>
          <cell r="C7">
            <v>100</v>
          </cell>
          <cell r="D7">
            <v>65</v>
          </cell>
          <cell r="E7">
            <v>85.6</v>
          </cell>
        </row>
        <row r="8">
          <cell r="A8">
            <v>14</v>
          </cell>
          <cell r="B8">
            <v>79.400000000000006</v>
          </cell>
          <cell r="C8">
            <v>83.4</v>
          </cell>
          <cell r="D8">
            <v>63.4</v>
          </cell>
          <cell r="E8">
            <v>70.599999999999994</v>
          </cell>
        </row>
        <row r="9">
          <cell r="A9">
            <v>16</v>
          </cell>
          <cell r="B9">
            <v>79.8</v>
          </cell>
          <cell r="C9">
            <v>70.2</v>
          </cell>
          <cell r="D9">
            <v>70.2</v>
          </cell>
          <cell r="E9">
            <v>70.2</v>
          </cell>
        </row>
        <row r="10">
          <cell r="A10">
            <v>18</v>
          </cell>
          <cell r="B10">
            <v>79.8</v>
          </cell>
          <cell r="C10">
            <v>70.2</v>
          </cell>
          <cell r="D10">
            <v>70.2</v>
          </cell>
          <cell r="E10">
            <v>70.2</v>
          </cell>
        </row>
        <row r="11">
          <cell r="A11">
            <v>20</v>
          </cell>
          <cell r="B11">
            <v>73.2</v>
          </cell>
          <cell r="C11">
            <v>63.6</v>
          </cell>
          <cell r="D11">
            <v>63.6</v>
          </cell>
          <cell r="E11">
            <v>66.8</v>
          </cell>
        </row>
        <row r="12">
          <cell r="A12">
            <v>22</v>
          </cell>
          <cell r="B12">
            <v>86.8</v>
          </cell>
          <cell r="C12">
            <v>53.6</v>
          </cell>
          <cell r="D12">
            <v>83.6</v>
          </cell>
          <cell r="E12">
            <v>63.2</v>
          </cell>
        </row>
        <row r="13">
          <cell r="A13">
            <v>24</v>
          </cell>
          <cell r="B13">
            <v>83.4</v>
          </cell>
          <cell r="C13">
            <v>50.2</v>
          </cell>
          <cell r="D13">
            <v>80.2</v>
          </cell>
          <cell r="E13">
            <v>56.6</v>
          </cell>
        </row>
        <row r="14">
          <cell r="A14">
            <v>26</v>
          </cell>
          <cell r="B14">
            <v>70</v>
          </cell>
          <cell r="C14">
            <v>46.8</v>
          </cell>
          <cell r="D14">
            <v>66.8</v>
          </cell>
          <cell r="E14">
            <v>50</v>
          </cell>
        </row>
        <row r="15">
          <cell r="A15">
            <v>28</v>
          </cell>
          <cell r="B15">
            <v>50</v>
          </cell>
          <cell r="C15">
            <v>33.4</v>
          </cell>
          <cell r="D15">
            <v>48.4</v>
          </cell>
          <cell r="E15">
            <v>35</v>
          </cell>
        </row>
        <row r="16">
          <cell r="A16">
            <v>30</v>
          </cell>
          <cell r="B16">
            <v>30</v>
          </cell>
          <cell r="C16">
            <v>20</v>
          </cell>
          <cell r="D16">
            <v>30</v>
          </cell>
          <cell r="E16">
            <v>20</v>
          </cell>
        </row>
        <row r="17">
          <cell r="A17">
            <v>32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E2" sqref="E2:E20"/>
    </sheetView>
  </sheetViews>
  <sheetFormatPr defaultColWidth="8.85546875" defaultRowHeight="15" x14ac:dyDescent="0.25"/>
  <cols>
    <col min="1" max="1" width="18" bestFit="1" customWidth="1"/>
    <col min="2" max="2" width="9.140625" bestFit="1" customWidth="1"/>
    <col min="6" max="6" width="12.140625" bestFit="1" customWidth="1"/>
  </cols>
  <sheetData>
    <row r="1" spans="1:7" x14ac:dyDescent="0.25">
      <c r="A1" s="2" t="s">
        <v>0</v>
      </c>
      <c r="B1" s="1">
        <v>44</v>
      </c>
      <c r="D1" s="2" t="s">
        <v>7</v>
      </c>
      <c r="E1" s="2" t="s">
        <v>8</v>
      </c>
      <c r="F1" s="5" t="s">
        <v>11</v>
      </c>
    </row>
    <row r="2" spans="1:7" x14ac:dyDescent="0.25">
      <c r="A2" s="2" t="s">
        <v>1</v>
      </c>
      <c r="B2" s="1">
        <v>210</v>
      </c>
      <c r="D2" s="2">
        <v>0</v>
      </c>
      <c r="E2" s="4">
        <f>IF((70+B7)&gt;(B4+B3),70+B7,B4+B3)</f>
        <v>70.099999999999994</v>
      </c>
    </row>
    <row r="3" spans="1:7" ht="15.75" thickBot="1" x14ac:dyDescent="0.3">
      <c r="A3" s="2" t="s">
        <v>3</v>
      </c>
      <c r="B3" s="1">
        <v>0.35</v>
      </c>
      <c r="D3" s="2">
        <v>2</v>
      </c>
      <c r="E3" s="4">
        <f>E2-F3</f>
        <v>70.075611453223388</v>
      </c>
      <c r="F3">
        <f>IF(((B$4+B$3)&lt;E2),(E2*(D3-D2))/(B$1*B$6)*1000,(E2*(D3-D2))/(B$1*B$6+B$2*B$5)*1000)</f>
        <v>2.4388546776606474E-2</v>
      </c>
      <c r="G3">
        <f>IF((B$4+B$3&lt;E2),1,0)</f>
        <v>1</v>
      </c>
    </row>
    <row r="4" spans="1:7" ht="16.5" thickTop="1" thickBot="1" x14ac:dyDescent="0.3">
      <c r="A4" s="2" t="s">
        <v>2</v>
      </c>
      <c r="B4" s="3">
        <f>34.85*2</f>
        <v>69.7</v>
      </c>
      <c r="D4" s="2">
        <v>4</v>
      </c>
      <c r="E4" s="4">
        <f t="shared" ref="E4:E20" si="0">E3-F4</f>
        <v>70.051231391485501</v>
      </c>
      <c r="F4">
        <f t="shared" ref="F4:F20" si="1">IF(((B$4+B$3)&lt;E3),(E3*(D4-D3))/(B$1*B$6)*1000,(E3*(D4-D3))/(B$1*B$6+B$2*B$5)*1000)</f>
        <v>2.4380061737892141E-2</v>
      </c>
      <c r="G4">
        <f t="shared" ref="G4:G20" si="2">IF((B$4+B$3&lt;E3),1,0)</f>
        <v>1</v>
      </c>
    </row>
    <row r="5" spans="1:7" ht="16.5" thickTop="1" thickBot="1" x14ac:dyDescent="0.3">
      <c r="A5" s="2" t="s">
        <v>4</v>
      </c>
      <c r="B5" s="3">
        <v>117000</v>
      </c>
      <c r="D5" s="2">
        <v>6</v>
      </c>
      <c r="E5" s="4">
        <f t="shared" si="0"/>
        <v>70.026859811834285</v>
      </c>
      <c r="F5">
        <f t="shared" si="1"/>
        <v>2.4371579651214385E-2</v>
      </c>
      <c r="G5">
        <f t="shared" si="2"/>
        <v>1</v>
      </c>
    </row>
    <row r="6" spans="1:7" ht="16.5" thickTop="1" thickBot="1" x14ac:dyDescent="0.3">
      <c r="A6" s="2" t="s">
        <v>5</v>
      </c>
      <c r="B6" s="3">
        <v>130650</v>
      </c>
      <c r="D6" s="2">
        <v>8</v>
      </c>
      <c r="E6" s="4">
        <f t="shared" si="0"/>
        <v>70.02224041253406</v>
      </c>
      <c r="F6">
        <f t="shared" si="1"/>
        <v>4.6193993002206094E-3</v>
      </c>
      <c r="G6">
        <f t="shared" si="2"/>
        <v>0</v>
      </c>
    </row>
    <row r="7" spans="1:7" ht="16.5" thickTop="1" thickBot="1" x14ac:dyDescent="0.3">
      <c r="A7" s="2" t="s">
        <v>6</v>
      </c>
      <c r="B7" s="3">
        <v>0.1</v>
      </c>
      <c r="D7" s="2">
        <v>10</v>
      </c>
      <c r="E7" s="4">
        <f t="shared" si="0"/>
        <v>70.017621317957619</v>
      </c>
      <c r="F7">
        <f t="shared" si="1"/>
        <v>4.6190945764338761E-3</v>
      </c>
      <c r="G7">
        <f t="shared" si="2"/>
        <v>0</v>
      </c>
    </row>
    <row r="8" spans="1:7" ht="15.75" thickTop="1" x14ac:dyDescent="0.25">
      <c r="A8" s="2" t="s">
        <v>9</v>
      </c>
      <c r="B8" s="4">
        <f>((B4+B3-70)*B2*1000*B5)/(B3+B4)/1000000</f>
        <v>17.537473233403716</v>
      </c>
      <c r="D8" s="2">
        <v>12</v>
      </c>
      <c r="E8" s="4">
        <f t="shared" si="0"/>
        <v>70.013002528084868</v>
      </c>
      <c r="F8">
        <f t="shared" si="1"/>
        <v>4.6187898727485842E-3</v>
      </c>
      <c r="G8">
        <f t="shared" si="2"/>
        <v>0</v>
      </c>
    </row>
    <row r="9" spans="1:7" x14ac:dyDescent="0.25">
      <c r="A9" s="2" t="s">
        <v>10</v>
      </c>
      <c r="B9" s="4">
        <f>B8*1000000/B5</f>
        <v>149.89293361883517</v>
      </c>
      <c r="D9" s="2">
        <v>14</v>
      </c>
      <c r="E9" s="4">
        <f t="shared" si="0"/>
        <v>70.008384042895699</v>
      </c>
      <c r="F9">
        <f t="shared" si="1"/>
        <v>4.6184851891634092E-3</v>
      </c>
      <c r="G9">
        <f t="shared" si="2"/>
        <v>0</v>
      </c>
    </row>
    <row r="10" spans="1:7" x14ac:dyDescent="0.25">
      <c r="D10" s="2">
        <v>16</v>
      </c>
      <c r="E10" s="4">
        <f t="shared" si="0"/>
        <v>70.003765862370017</v>
      </c>
      <c r="F10">
        <f t="shared" si="1"/>
        <v>4.6181805256770231E-3</v>
      </c>
      <c r="G10">
        <f t="shared" si="2"/>
        <v>0</v>
      </c>
    </row>
    <row r="11" spans="1:7" x14ac:dyDescent="0.25">
      <c r="D11" s="2">
        <v>18</v>
      </c>
      <c r="E11" s="4">
        <f t="shared" si="0"/>
        <v>69.999147986487728</v>
      </c>
      <c r="F11">
        <f t="shared" si="1"/>
        <v>4.6178758822881015E-3</v>
      </c>
      <c r="G11">
        <f t="shared" si="2"/>
        <v>0</v>
      </c>
    </row>
    <row r="12" spans="1:7" x14ac:dyDescent="0.25">
      <c r="D12" s="2">
        <v>20</v>
      </c>
      <c r="E12" s="4">
        <f t="shared" si="0"/>
        <v>69.994530415228738</v>
      </c>
      <c r="F12">
        <f t="shared" si="1"/>
        <v>4.6175712589953182E-3</v>
      </c>
      <c r="G12">
        <f t="shared" si="2"/>
        <v>0</v>
      </c>
    </row>
    <row r="13" spans="1:7" x14ac:dyDescent="0.25">
      <c r="D13" s="2">
        <v>22</v>
      </c>
      <c r="E13" s="4">
        <f t="shared" si="0"/>
        <v>69.989913148572938</v>
      </c>
      <c r="F13">
        <f t="shared" si="1"/>
        <v>4.6172666557973479E-3</v>
      </c>
      <c r="G13">
        <f t="shared" si="2"/>
        <v>0</v>
      </c>
    </row>
    <row r="14" spans="1:7" x14ac:dyDescent="0.25">
      <c r="D14" s="2">
        <v>24</v>
      </c>
      <c r="E14" s="4">
        <f t="shared" si="0"/>
        <v>69.98529618650025</v>
      </c>
      <c r="F14">
        <f t="shared" si="1"/>
        <v>4.6169620726928644E-3</v>
      </c>
      <c r="G14">
        <f t="shared" si="2"/>
        <v>0</v>
      </c>
    </row>
    <row r="15" spans="1:7" x14ac:dyDescent="0.25">
      <c r="D15" s="2">
        <v>26</v>
      </c>
      <c r="E15" s="4">
        <f t="shared" si="0"/>
        <v>69.980679528990564</v>
      </c>
      <c r="F15">
        <f t="shared" si="1"/>
        <v>4.6166575096805431E-3</v>
      </c>
      <c r="G15">
        <f t="shared" si="2"/>
        <v>0</v>
      </c>
    </row>
    <row r="16" spans="1:7" x14ac:dyDescent="0.25">
      <c r="D16" s="2">
        <v>28</v>
      </c>
      <c r="E16" s="4">
        <f t="shared" si="0"/>
        <v>69.9760631760238</v>
      </c>
      <c r="F16">
        <f t="shared" si="1"/>
        <v>4.6163529667590563E-3</v>
      </c>
      <c r="G16">
        <f t="shared" si="2"/>
        <v>0</v>
      </c>
    </row>
    <row r="17" spans="4:7" x14ac:dyDescent="0.25">
      <c r="D17" s="2">
        <v>30</v>
      </c>
      <c r="E17" s="4">
        <f t="shared" si="0"/>
        <v>69.971447127579879</v>
      </c>
      <c r="F17">
        <f t="shared" si="1"/>
        <v>4.6160484439270811E-3</v>
      </c>
      <c r="G17">
        <f t="shared" si="2"/>
        <v>0</v>
      </c>
    </row>
    <row r="18" spans="4:7" x14ac:dyDescent="0.25">
      <c r="D18" s="2">
        <v>32</v>
      </c>
      <c r="E18" s="4">
        <f t="shared" si="0"/>
        <v>69.966831383638691</v>
      </c>
      <c r="F18">
        <f t="shared" si="1"/>
        <v>4.6157439411832922E-3</v>
      </c>
      <c r="G18">
        <f t="shared" si="2"/>
        <v>0</v>
      </c>
    </row>
    <row r="19" spans="4:7" x14ac:dyDescent="0.25">
      <c r="D19" s="2">
        <v>34</v>
      </c>
      <c r="E19" s="4">
        <f t="shared" si="0"/>
        <v>69.962215944180159</v>
      </c>
      <c r="F19">
        <f t="shared" si="1"/>
        <v>4.6154394585263625E-3</v>
      </c>
      <c r="G19">
        <f t="shared" si="2"/>
        <v>0</v>
      </c>
    </row>
    <row r="20" spans="4:7" x14ac:dyDescent="0.25">
      <c r="D20" s="2">
        <v>36</v>
      </c>
      <c r="E20" s="4">
        <f t="shared" si="0"/>
        <v>69.9576008091842</v>
      </c>
      <c r="F20">
        <f t="shared" si="1"/>
        <v>4.6151349959549686E-3</v>
      </c>
      <c r="G20">
        <f t="shared" si="2"/>
        <v>0</v>
      </c>
    </row>
  </sheetData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Hannes Loffler</dc:creator>
  <cp:lastModifiedBy>Christian Hannes Loffler</cp:lastModifiedBy>
  <dcterms:created xsi:type="dcterms:W3CDTF">2014-05-19T11:38:12Z</dcterms:created>
  <dcterms:modified xsi:type="dcterms:W3CDTF">2014-05-26T18:53:49Z</dcterms:modified>
</cp:coreProperties>
</file>