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24240" windowHeight="13740"/>
  </bookViews>
  <sheets>
    <sheet name="Sheet1" sheetId="1" r:id="rId1"/>
  </sheets>
  <definedNames>
    <definedName name="_xlnm.Print_Area" localSheetId="0">Sheet1!$A$1:$S$52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G40" i="1"/>
  <c r="G36" i="1"/>
  <c r="G49" i="1"/>
  <c r="G52" i="1"/>
  <c r="K36" i="1"/>
  <c r="K34" i="1"/>
  <c r="K42" i="1"/>
  <c r="K38" i="1"/>
  <c r="K30" i="1"/>
  <c r="K29" i="1"/>
  <c r="K28" i="1"/>
  <c r="K27" i="1"/>
  <c r="K26" i="1"/>
  <c r="K25" i="1"/>
  <c r="K24" i="1"/>
  <c r="K23" i="1"/>
  <c r="K22" i="1"/>
  <c r="K21" i="1"/>
  <c r="K18" i="1"/>
  <c r="K6" i="1"/>
  <c r="G46" i="1"/>
  <c r="G32" i="1"/>
  <c r="G33" i="1"/>
  <c r="G41" i="1"/>
  <c r="G44" i="1"/>
  <c r="G37" i="1"/>
  <c r="G50" i="1"/>
  <c r="G51" i="1"/>
  <c r="K33" i="1"/>
  <c r="G39" i="1"/>
  <c r="G43" i="1"/>
  <c r="K39" i="1"/>
  <c r="G48" i="1"/>
  <c r="K48" i="1"/>
  <c r="G31" i="1"/>
  <c r="G35" i="1"/>
  <c r="K31" i="1"/>
  <c r="G45" i="1"/>
  <c r="K32" i="1"/>
  <c r="M51" i="1"/>
  <c r="M52" i="1"/>
  <c r="M44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50" i="1"/>
  <c r="M49" i="1"/>
  <c r="M48" i="1"/>
  <c r="M46" i="1"/>
  <c r="M45" i="1"/>
  <c r="M43" i="1"/>
  <c r="M42" i="1"/>
  <c r="M41" i="1"/>
  <c r="M40" i="1"/>
  <c r="M39" i="1"/>
  <c r="M38" i="1"/>
  <c r="M34" i="1"/>
  <c r="M35" i="1"/>
  <c r="M36" i="1"/>
  <c r="M37" i="1"/>
  <c r="M30" i="1"/>
  <c r="M31" i="1"/>
  <c r="M33" i="1"/>
  <c r="M32" i="1"/>
  <c r="M47" i="1"/>
</calcChain>
</file>

<file path=xl/sharedStrings.xml><?xml version="1.0" encoding="utf-8"?>
<sst xmlns="http://schemas.openxmlformats.org/spreadsheetml/2006/main" count="175" uniqueCount="101">
  <si>
    <t>Drawing number</t>
  </si>
  <si>
    <t>Designer</t>
  </si>
  <si>
    <t>Manufacturer</t>
  </si>
  <si>
    <t>CERN</t>
  </si>
  <si>
    <t>T.Sahner</t>
  </si>
  <si>
    <t>Qty / Magnet</t>
  </si>
  <si>
    <t>Collared Coil Assembly</t>
  </si>
  <si>
    <t>Name</t>
  </si>
  <si>
    <t>Collaring key</t>
  </si>
  <si>
    <t>Collar nose shim</t>
  </si>
  <si>
    <t>LHCMBHSP0008</t>
  </si>
  <si>
    <t>LHCMBHSP0007</t>
  </si>
  <si>
    <t>LHCMBHSP0111</t>
  </si>
  <si>
    <t>LHCMBHSP0155</t>
  </si>
  <si>
    <t>LHCMBHSP0154</t>
  </si>
  <si>
    <t>C.Mucher</t>
  </si>
  <si>
    <t>LHCMBHSP0119</t>
  </si>
  <si>
    <t>11T Magnet assembly</t>
  </si>
  <si>
    <t>LHCMBHSP0151</t>
  </si>
  <si>
    <t>LHCMBHSP0002</t>
  </si>
  <si>
    <t>L.Favre</t>
  </si>
  <si>
    <t>Comment</t>
  </si>
  <si>
    <t>critical</t>
  </si>
  <si>
    <t>Qty needed</t>
  </si>
  <si>
    <t>In stock</t>
  </si>
  <si>
    <t>EDH Doc</t>
  </si>
  <si>
    <t>MISSING</t>
  </si>
  <si>
    <t>11T Dipole - 1 in 1 Magnet Assembly / Cold Mass</t>
  </si>
  <si>
    <t>Ground insulation</t>
  </si>
  <si>
    <t>LHCMBHSP</t>
  </si>
  <si>
    <t>Malvestitti</t>
  </si>
  <si>
    <t>LHCMBHSP0110</t>
  </si>
  <si>
    <t>LHCMBHSP0212</t>
  </si>
  <si>
    <t>LHCMBHSP0214</t>
  </si>
  <si>
    <t>LHCMBHSP0213</t>
  </si>
  <si>
    <t>LHCMBHSP0187</t>
  </si>
  <si>
    <t>V4</t>
  </si>
  <si>
    <t>BIS V4</t>
  </si>
  <si>
    <t>Instrumental pole wedge V4</t>
  </si>
  <si>
    <t>A.Temporal</t>
  </si>
  <si>
    <t>LHCMBHSP0162</t>
  </si>
  <si>
    <t>Insulating pole piece</t>
  </si>
  <si>
    <t>CS</t>
  </si>
  <si>
    <t>NCS</t>
  </si>
  <si>
    <t>Instrumented</t>
  </si>
  <si>
    <t>Lateral nose shim</t>
  </si>
  <si>
    <t>Lateral nose Kapton</t>
  </si>
  <si>
    <t>LHCMBHSP0223</t>
  </si>
  <si>
    <t>Lateral nose Kapton NCS/CS</t>
  </si>
  <si>
    <t>Lateral nose Kapton INST</t>
  </si>
  <si>
    <t>Lateral nose shim NCS CS</t>
  </si>
  <si>
    <t>Lateral nose shim INST</t>
  </si>
  <si>
    <t>LHSMBHSP0220</t>
  </si>
  <si>
    <t>Depends on the shimming plan</t>
  </si>
  <si>
    <t>LHCMBHSP0108</t>
  </si>
  <si>
    <t>Still the old length in the drawing</t>
  </si>
  <si>
    <t>LE_End pole V4 85mm</t>
  </si>
  <si>
    <t>RE_End pole V4 65mm</t>
  </si>
  <si>
    <t xml:space="preserve">Long poles wedge </t>
  </si>
  <si>
    <t>No drawing available, check length</t>
  </si>
  <si>
    <t>Capacitive gauge</t>
  </si>
  <si>
    <t>CRNHZMML0210</t>
  </si>
  <si>
    <t>Engineering check</t>
  </si>
  <si>
    <t>Collaring shoe V4</t>
  </si>
  <si>
    <t>Collaring shoe junction RE V4</t>
  </si>
  <si>
    <t>Collaring shoe junction LE V4</t>
  </si>
  <si>
    <t>Check length</t>
  </si>
  <si>
    <t>11T paired coils assy CERN V4</t>
  </si>
  <si>
    <t>Collar pack B (NCS)</t>
  </si>
  <si>
    <t>Collar pack A (CS/NCS)</t>
  </si>
  <si>
    <t>Collar pack D (STD)</t>
  </si>
  <si>
    <t>LHCMBHSP0222</t>
  </si>
  <si>
    <t xml:space="preserve">Collar pack C </t>
  </si>
  <si>
    <t>LHCMBHSP0221</t>
  </si>
  <si>
    <t>LHCMBHSP0219</t>
  </si>
  <si>
    <t>Collar pack (Instrum.)</t>
  </si>
  <si>
    <t>LHCMBHSP0128</t>
  </si>
  <si>
    <t>LHCMBHSP0124</t>
  </si>
  <si>
    <t>Lenth 64mm</t>
  </si>
  <si>
    <t>without nose</t>
  </si>
  <si>
    <t>with nose</t>
  </si>
  <si>
    <t>small part</t>
  </si>
  <si>
    <t>Malvestiti</t>
  </si>
  <si>
    <t>Length 32mm</t>
  </si>
  <si>
    <t>Length 121.6mm</t>
  </si>
  <si>
    <t>LOCATION of the groove is important for the MALVESTITTI (0.2mm distance)</t>
  </si>
  <si>
    <t>Tubular rivet for collar pack (64mm)</t>
  </si>
  <si>
    <t>Tubular rivet for collar pack (121.6mm)</t>
  </si>
  <si>
    <t>Tubular rivet for collar pack (32mm)</t>
  </si>
  <si>
    <t>Collar type A in total</t>
  </si>
  <si>
    <t>Collar type B in total</t>
  </si>
  <si>
    <t>Collar type C in total</t>
  </si>
  <si>
    <t>LHCMBHSP0010</t>
  </si>
  <si>
    <t>LHCMBHSP0011</t>
  </si>
  <si>
    <t>Collar type F</t>
  </si>
  <si>
    <t>Collar type F for gauges (groove)</t>
  </si>
  <si>
    <t>Collar type F groove (grommet)</t>
  </si>
  <si>
    <t>Collar type D</t>
  </si>
  <si>
    <t>Collar type D with gauges</t>
  </si>
  <si>
    <t>LHCMBHSP0012</t>
  </si>
  <si>
    <t>Collar type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</si>
</sst>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9" borderId="0" applyNumberFormat="0" applyBorder="0" applyAlignment="0" applyProtection="0"/>
    <xf numFmtId="0" fontId="7" fillId="10" borderId="2" applyNumberFormat="0" applyAlignment="0" applyProtection="0"/>
    <xf numFmtId="0" fontId="8" fillId="11" borderId="0" applyNumberFormat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0" fillId="4" borderId="1" xfId="0" applyFill="1" applyBorder="1"/>
    <xf numFmtId="0" fontId="0" fillId="4" borderId="0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5" borderId="0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Border="1"/>
    <xf numFmtId="0" fontId="3" fillId="0" borderId="1" xfId="1" applyBorder="1" applyAlignment="1">
      <alignment horizontal="center"/>
    </xf>
    <xf numFmtId="0" fontId="3" fillId="5" borderId="1" xfId="1" applyFill="1" applyBorder="1" applyAlignment="1">
      <alignment horizontal="center"/>
    </xf>
    <xf numFmtId="0" fontId="3" fillId="4" borderId="1" xfId="1" applyFill="1" applyBorder="1" applyAlignment="1">
      <alignment horizontal="center"/>
    </xf>
    <xf numFmtId="0" fontId="0" fillId="4" borderId="1" xfId="0" applyFill="1" applyBorder="1" applyAlignment="1"/>
    <xf numFmtId="0" fontId="4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8" borderId="1" xfId="0" applyFill="1" applyBorder="1"/>
    <xf numFmtId="0" fontId="7" fillId="10" borderId="1" xfId="4" applyBorder="1" applyAlignment="1">
      <alignment horizontal="center"/>
    </xf>
    <xf numFmtId="0" fontId="6" fillId="9" borderId="1" xfId="3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3" fillId="7" borderId="1" xfId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8" fillId="11" borderId="1" xfId="5" applyBorder="1"/>
    <xf numFmtId="0" fontId="8" fillId="11" borderId="1" xfId="5" applyBorder="1" applyAlignment="1">
      <alignment horizontal="left"/>
    </xf>
    <xf numFmtId="0" fontId="8" fillId="11" borderId="1" xfId="5" applyBorder="1" applyAlignment="1"/>
    <xf numFmtId="0" fontId="8" fillId="11" borderId="1" xfId="5" applyBorder="1" applyAlignment="1">
      <alignment horizontal="center"/>
    </xf>
    <xf numFmtId="0" fontId="8" fillId="11" borderId="0" xfId="5" applyBorder="1"/>
    <xf numFmtId="0" fontId="8" fillId="11" borderId="1" xfId="5" applyBorder="1" applyAlignment="1">
      <alignment vertical="center"/>
    </xf>
    <xf numFmtId="0" fontId="8" fillId="11" borderId="1" xfId="5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11" borderId="3" xfId="5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1" xfId="5" applyFont="1" applyFill="1" applyBorder="1" applyAlignment="1">
      <alignment horizontal="center"/>
    </xf>
  </cellXfs>
  <cellStyles count="6">
    <cellStyle name="Calculation" xfId="4" builtinId="22"/>
    <cellStyle name="Followed Hyperlink" xfId="2" builtinId="9" hidden="1"/>
    <cellStyle name="Good" xfId="3" builtinId="26"/>
    <cellStyle name="Hyperlink" xfId="1" builtinId="8"/>
    <cellStyle name="Neutral" xfId="5" builtinId="28"/>
    <cellStyle name="Normal" xfId="0" builtinId="0"/>
  </cellStyles>
  <dxfs count="0"/>
  <tableStyles count="0" defaultTableStyle="TableStyleMedium9" defaultPivotStyle="PivotStyleLight16"/>
  <colors>
    <mruColors>
      <color rgb="FF2E6C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dms.cern.ch/document/LHCMBHSP0002" TargetMode="External"/><Relationship Id="rId13" Type="http://schemas.openxmlformats.org/officeDocument/2006/relationships/hyperlink" Target="https://edms.cern.ch/document/LHCMBHSP0223" TargetMode="External"/><Relationship Id="rId18" Type="http://schemas.openxmlformats.org/officeDocument/2006/relationships/hyperlink" Target="https://edms.cern.ch/document/LHCMBHSP0108" TargetMode="External"/><Relationship Id="rId26" Type="http://schemas.openxmlformats.org/officeDocument/2006/relationships/hyperlink" Target="https://edms.cern.ch/document/LHCMBHSP0007" TargetMode="External"/><Relationship Id="rId39" Type="http://schemas.openxmlformats.org/officeDocument/2006/relationships/hyperlink" Target="https://edms.cern.ch/document/LHCMBHSP0011" TargetMode="External"/><Relationship Id="rId3" Type="http://schemas.openxmlformats.org/officeDocument/2006/relationships/hyperlink" Target="https://edms.cern.ch/document/LHCMBHSP0008" TargetMode="External"/><Relationship Id="rId21" Type="http://schemas.openxmlformats.org/officeDocument/2006/relationships/hyperlink" Target="https://edms.cern.ch/document/LHCMBHSP0212" TargetMode="External"/><Relationship Id="rId34" Type="http://schemas.openxmlformats.org/officeDocument/2006/relationships/hyperlink" Target="https://edms.cern.ch/document/LHCMBHSP0128" TargetMode="External"/><Relationship Id="rId42" Type="http://schemas.openxmlformats.org/officeDocument/2006/relationships/hyperlink" Target="https://edms.cern.ch/document/LHCMBHSP0012" TargetMode="External"/><Relationship Id="rId7" Type="http://schemas.openxmlformats.org/officeDocument/2006/relationships/hyperlink" Target="https://edms.cern.ch/document/LHCMBHSP0151" TargetMode="External"/><Relationship Id="rId12" Type="http://schemas.openxmlformats.org/officeDocument/2006/relationships/hyperlink" Target="https://edms.cern.ch/document/LHCMBHSP0223" TargetMode="External"/><Relationship Id="rId17" Type="http://schemas.openxmlformats.org/officeDocument/2006/relationships/hyperlink" Target="https://edms.cern.ch/document/LHCMBHSP0108" TargetMode="External"/><Relationship Id="rId25" Type="http://schemas.openxmlformats.org/officeDocument/2006/relationships/hyperlink" Target="https://edms.cern.ch/document/LHCMBHSP0154" TargetMode="External"/><Relationship Id="rId33" Type="http://schemas.openxmlformats.org/officeDocument/2006/relationships/hyperlink" Target="https://edms.cern.ch/document/LHCMBHSP0154" TargetMode="External"/><Relationship Id="rId38" Type="http://schemas.openxmlformats.org/officeDocument/2006/relationships/hyperlink" Target="https://edms.cern.ch/document/LHCMBHSP0011" TargetMode="External"/><Relationship Id="rId2" Type="http://schemas.openxmlformats.org/officeDocument/2006/relationships/hyperlink" Target="https://edms.cern.ch/document/LHCMBHSP0155" TargetMode="External"/><Relationship Id="rId16" Type="http://schemas.openxmlformats.org/officeDocument/2006/relationships/hyperlink" Target="https://edms.cern.ch/document/LHCMBHSP0220" TargetMode="External"/><Relationship Id="rId20" Type="http://schemas.openxmlformats.org/officeDocument/2006/relationships/hyperlink" Target="https://edms.cern.ch/document/CRNHZMML0210" TargetMode="External"/><Relationship Id="rId29" Type="http://schemas.openxmlformats.org/officeDocument/2006/relationships/hyperlink" Target="https://edms.cern.ch/document/LHCMBHSP0221" TargetMode="External"/><Relationship Id="rId41" Type="http://schemas.openxmlformats.org/officeDocument/2006/relationships/hyperlink" Target="https://edms.cern.ch/document/LHCMBHSP0011" TargetMode="External"/><Relationship Id="rId1" Type="http://schemas.openxmlformats.org/officeDocument/2006/relationships/hyperlink" Target="https://edms.cern.ch/document/LHCMBHSP0111" TargetMode="External"/><Relationship Id="rId6" Type="http://schemas.openxmlformats.org/officeDocument/2006/relationships/hyperlink" Target="https://edms.cern.ch/document/LHCMBHSP0012" TargetMode="External"/><Relationship Id="rId11" Type="http://schemas.openxmlformats.org/officeDocument/2006/relationships/hyperlink" Target="https://edms.cern.ch/document/LHCMBHSP0110" TargetMode="External"/><Relationship Id="rId24" Type="http://schemas.openxmlformats.org/officeDocument/2006/relationships/hyperlink" Target="https://edms.cern.ch/document/LHCMBHSP0010" TargetMode="External"/><Relationship Id="rId32" Type="http://schemas.openxmlformats.org/officeDocument/2006/relationships/hyperlink" Target="https://edms.cern.ch/document/LHCMBHSP0119" TargetMode="External"/><Relationship Id="rId37" Type="http://schemas.openxmlformats.org/officeDocument/2006/relationships/hyperlink" Target="https://edms.cern.ch/document/LHCMBHSP0010" TargetMode="External"/><Relationship Id="rId40" Type="http://schemas.openxmlformats.org/officeDocument/2006/relationships/hyperlink" Target="https://edms.cern.ch/document/LHCMBHSP0011" TargetMode="External"/><Relationship Id="rId5" Type="http://schemas.openxmlformats.org/officeDocument/2006/relationships/hyperlink" Target="https://edms.cern.ch/document/LHCMBHSP0011" TargetMode="External"/><Relationship Id="rId15" Type="http://schemas.openxmlformats.org/officeDocument/2006/relationships/hyperlink" Target="https://edms.cern.ch/document/LHCMBHSP0220" TargetMode="External"/><Relationship Id="rId23" Type="http://schemas.openxmlformats.org/officeDocument/2006/relationships/hyperlink" Target="https://edms.cern.ch/document/LHCMBHSP0214" TargetMode="External"/><Relationship Id="rId28" Type="http://schemas.openxmlformats.org/officeDocument/2006/relationships/hyperlink" Target="https://edms.cern.ch/document/LHCMBHSP0154" TargetMode="External"/><Relationship Id="rId36" Type="http://schemas.openxmlformats.org/officeDocument/2006/relationships/hyperlink" Target="https://edms.cern.ch/document/LHCMBHSP0010" TargetMode="External"/><Relationship Id="rId10" Type="http://schemas.openxmlformats.org/officeDocument/2006/relationships/hyperlink" Target="https://edms.cern.ch/document/LHCMBHSP0187" TargetMode="External"/><Relationship Id="rId19" Type="http://schemas.openxmlformats.org/officeDocument/2006/relationships/hyperlink" Target="https://edms.cern.ch/document/LHCMBHSP0108" TargetMode="External"/><Relationship Id="rId31" Type="http://schemas.openxmlformats.org/officeDocument/2006/relationships/hyperlink" Target="https://edms.cern.ch/document/LHCMBHSP0219" TargetMode="External"/><Relationship Id="rId4" Type="http://schemas.openxmlformats.org/officeDocument/2006/relationships/hyperlink" Target="https://edms.cern.ch/document/LHCMBHSP0154" TargetMode="External"/><Relationship Id="rId9" Type="http://schemas.openxmlformats.org/officeDocument/2006/relationships/hyperlink" Target="https://edms.cern.ch/document/LHCMBHSP0162" TargetMode="External"/><Relationship Id="rId14" Type="http://schemas.openxmlformats.org/officeDocument/2006/relationships/hyperlink" Target="https://edms.cern.ch/document/LHCMBHSP0223" TargetMode="External"/><Relationship Id="rId22" Type="http://schemas.openxmlformats.org/officeDocument/2006/relationships/hyperlink" Target="https://edms.cern.ch/document/LHCMBHSP0213" TargetMode="External"/><Relationship Id="rId27" Type="http://schemas.openxmlformats.org/officeDocument/2006/relationships/hyperlink" Target="https://edms.cern.ch/document/LHCMBHSP0222" TargetMode="External"/><Relationship Id="rId30" Type="http://schemas.openxmlformats.org/officeDocument/2006/relationships/hyperlink" Target="https://edms.cern.ch/document/LHCMBHSP0154" TargetMode="External"/><Relationship Id="rId35" Type="http://schemas.openxmlformats.org/officeDocument/2006/relationships/hyperlink" Target="https://edms.cern.ch/document/LHCMBHSP0124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22" zoomScale="85" zoomScaleNormal="85" zoomScalePageLayoutView="85" workbookViewId="0">
      <selection activeCell="K35" sqref="K35"/>
    </sheetView>
  </sheetViews>
  <sheetFormatPr defaultColWidth="8.85546875" defaultRowHeight="15" x14ac:dyDescent="0.25"/>
  <cols>
    <col min="1" max="1" width="5.85546875" style="10" customWidth="1"/>
    <col min="2" max="2" width="5.42578125" style="10" customWidth="1"/>
    <col min="3" max="3" width="6.85546875" style="10" customWidth="1"/>
    <col min="4" max="4" width="7" style="10" customWidth="1"/>
    <col min="5" max="5" width="38.7109375" style="10" customWidth="1"/>
    <col min="6" max="8" width="19.140625" style="11" customWidth="1"/>
    <col min="9" max="9" width="19.140625" style="11" bestFit="1" customWidth="1"/>
    <col min="10" max="10" width="67.85546875" style="9" customWidth="1"/>
    <col min="11" max="11" width="12.85546875" style="11" customWidth="1"/>
    <col min="12" max="12" width="8.85546875" style="11"/>
    <col min="13" max="13" width="8.85546875" style="56"/>
    <col min="14" max="14" width="20.42578125" style="9" bestFit="1" customWidth="1"/>
    <col min="15" max="16384" width="8.85546875" style="9"/>
  </cols>
  <sheetData>
    <row r="1" spans="1:15" ht="31.5" x14ac:dyDescent="0.5">
      <c r="A1" s="46" t="s">
        <v>17</v>
      </c>
      <c r="B1" s="46"/>
      <c r="C1" s="46"/>
      <c r="D1" s="46"/>
      <c r="E1" s="46"/>
      <c r="F1" s="46"/>
      <c r="G1" s="46"/>
      <c r="H1" s="46"/>
      <c r="I1" s="55"/>
      <c r="J1" s="1" t="s">
        <v>21</v>
      </c>
      <c r="K1" s="7" t="s">
        <v>23</v>
      </c>
      <c r="L1" s="7" t="s">
        <v>24</v>
      </c>
      <c r="M1" s="28" t="s">
        <v>26</v>
      </c>
      <c r="N1" s="1" t="s">
        <v>22</v>
      </c>
      <c r="O1" s="3" t="s">
        <v>25</v>
      </c>
    </row>
    <row r="2" spans="1:15" ht="15.75" x14ac:dyDescent="0.25">
      <c r="A2" s="47" t="s">
        <v>7</v>
      </c>
      <c r="B2" s="47"/>
      <c r="C2" s="47"/>
      <c r="D2" s="33"/>
      <c r="E2" s="33"/>
      <c r="F2" s="33" t="s">
        <v>0</v>
      </c>
      <c r="G2" s="33" t="s">
        <v>5</v>
      </c>
      <c r="H2" s="33" t="s">
        <v>1</v>
      </c>
      <c r="I2" s="48" t="s">
        <v>2</v>
      </c>
      <c r="J2" s="1"/>
      <c r="K2" s="7"/>
      <c r="L2" s="7"/>
      <c r="M2" s="28">
        <f>IF(L2&gt;=K2,0,K2-L2)</f>
        <v>0</v>
      </c>
      <c r="N2" s="1"/>
      <c r="O2" s="1"/>
    </row>
    <row r="3" spans="1:15" s="23" customFormat="1" ht="15" customHeight="1" x14ac:dyDescent="0.25">
      <c r="A3" s="34" t="s">
        <v>27</v>
      </c>
      <c r="B3" s="34"/>
      <c r="C3" s="34"/>
      <c r="D3" s="34"/>
      <c r="E3" s="34"/>
      <c r="F3" s="35" t="s">
        <v>18</v>
      </c>
      <c r="G3" s="22">
        <v>1</v>
      </c>
      <c r="H3" s="22"/>
      <c r="I3" s="49" t="s">
        <v>3</v>
      </c>
      <c r="J3" s="29"/>
      <c r="K3" s="22"/>
      <c r="L3" s="22"/>
      <c r="M3" s="28">
        <f t="shared" ref="M3:M47" si="0">IF(L3&gt;=K3,0,K3-L3)</f>
        <v>0</v>
      </c>
      <c r="N3" s="29"/>
      <c r="O3" s="29"/>
    </row>
    <row r="4" spans="1:15" s="21" customFormat="1" ht="15" customHeight="1" x14ac:dyDescent="0.25">
      <c r="A4" s="18"/>
      <c r="B4" s="19" t="s">
        <v>6</v>
      </c>
      <c r="C4" s="19"/>
      <c r="D4" s="19"/>
      <c r="E4" s="19"/>
      <c r="F4" s="25" t="s">
        <v>19</v>
      </c>
      <c r="G4" s="20">
        <v>1</v>
      </c>
      <c r="H4" s="20"/>
      <c r="I4" s="50"/>
      <c r="J4" s="18"/>
      <c r="K4" s="20"/>
      <c r="L4" s="20"/>
      <c r="M4" s="28">
        <f t="shared" si="0"/>
        <v>0</v>
      </c>
      <c r="N4" s="18"/>
      <c r="O4" s="18"/>
    </row>
    <row r="5" spans="1:15" s="16" customFormat="1" ht="15" customHeight="1" x14ac:dyDescent="0.25">
      <c r="A5" s="15"/>
      <c r="B5" s="27"/>
      <c r="C5" s="27" t="s">
        <v>67</v>
      </c>
      <c r="D5" s="27"/>
      <c r="E5" s="27"/>
      <c r="F5" s="26" t="s">
        <v>40</v>
      </c>
      <c r="G5" s="17">
        <v>2</v>
      </c>
      <c r="H5" s="17" t="s">
        <v>20</v>
      </c>
      <c r="I5" s="51" t="s">
        <v>3</v>
      </c>
      <c r="J5" s="15"/>
      <c r="K5" s="17"/>
      <c r="L5" s="17"/>
      <c r="M5" s="28">
        <f t="shared" si="0"/>
        <v>0</v>
      </c>
      <c r="N5" s="15"/>
      <c r="O5" s="15"/>
    </row>
    <row r="6" spans="1:15" s="16" customFormat="1" ht="15" customHeight="1" x14ac:dyDescent="0.25">
      <c r="A6" s="15"/>
      <c r="B6" s="27"/>
      <c r="C6" s="27"/>
      <c r="D6" s="27" t="s">
        <v>8</v>
      </c>
      <c r="E6" s="27"/>
      <c r="F6" s="24" t="s">
        <v>12</v>
      </c>
      <c r="G6" s="4">
        <v>4</v>
      </c>
      <c r="H6" s="4" t="s">
        <v>4</v>
      </c>
      <c r="I6" s="51"/>
      <c r="J6" s="15"/>
      <c r="K6" s="31">
        <f>G6</f>
        <v>4</v>
      </c>
      <c r="L6" s="32"/>
      <c r="M6" s="28">
        <f t="shared" si="0"/>
        <v>4</v>
      </c>
      <c r="N6" s="15"/>
      <c r="O6" s="15"/>
    </row>
    <row r="7" spans="1:15" s="5" customFormat="1" ht="15" customHeight="1" x14ac:dyDescent="0.25">
      <c r="A7" s="3"/>
      <c r="B7" s="3"/>
      <c r="C7" s="13"/>
      <c r="D7" s="13" t="s">
        <v>9</v>
      </c>
      <c r="E7" s="13"/>
      <c r="F7" s="24" t="s">
        <v>13</v>
      </c>
      <c r="G7" s="2"/>
      <c r="H7" s="7" t="s">
        <v>39</v>
      </c>
      <c r="I7" s="52"/>
      <c r="J7" s="1"/>
      <c r="K7" s="2"/>
      <c r="L7" s="2"/>
      <c r="M7" s="28">
        <f t="shared" si="0"/>
        <v>0</v>
      </c>
      <c r="N7" s="3"/>
      <c r="O7" s="3"/>
    </row>
    <row r="8" spans="1:15" s="5" customFormat="1" ht="15" customHeight="1" x14ac:dyDescent="0.25">
      <c r="A8" s="3"/>
      <c r="B8" s="3"/>
      <c r="C8" s="13"/>
      <c r="D8" s="13"/>
      <c r="E8" s="13" t="s">
        <v>42</v>
      </c>
      <c r="F8" s="24"/>
      <c r="G8" s="2">
        <v>2</v>
      </c>
      <c r="H8" s="7"/>
      <c r="I8" s="52" t="s">
        <v>3</v>
      </c>
      <c r="J8" s="3"/>
      <c r="K8" s="2"/>
      <c r="L8" s="2"/>
      <c r="M8" s="28">
        <f t="shared" si="0"/>
        <v>0</v>
      </c>
      <c r="N8" s="3"/>
      <c r="O8" s="3"/>
    </row>
    <row r="9" spans="1:15" s="5" customFormat="1" ht="15" customHeight="1" x14ac:dyDescent="0.25">
      <c r="A9" s="3"/>
      <c r="B9" s="3"/>
      <c r="C9" s="13"/>
      <c r="D9" s="13"/>
      <c r="E9" s="13" t="s">
        <v>43</v>
      </c>
      <c r="F9" s="24"/>
      <c r="G9" s="2">
        <v>2</v>
      </c>
      <c r="H9" s="7"/>
      <c r="I9" s="52" t="s">
        <v>3</v>
      </c>
      <c r="J9" s="3"/>
      <c r="K9" s="2"/>
      <c r="L9" s="2"/>
      <c r="M9" s="28">
        <f t="shared" si="0"/>
        <v>0</v>
      </c>
      <c r="N9" s="3"/>
      <c r="O9" s="3"/>
    </row>
    <row r="10" spans="1:15" s="5" customFormat="1" ht="15" customHeight="1" x14ac:dyDescent="0.25">
      <c r="A10" s="3"/>
      <c r="B10" s="3"/>
      <c r="C10" s="13"/>
      <c r="D10" s="13"/>
      <c r="E10" s="13" t="s">
        <v>44</v>
      </c>
      <c r="F10" s="24"/>
      <c r="G10" s="2">
        <v>2</v>
      </c>
      <c r="H10" s="7"/>
      <c r="I10" s="52" t="s">
        <v>3</v>
      </c>
      <c r="J10" s="3"/>
      <c r="K10" s="2"/>
      <c r="L10" s="2"/>
      <c r="M10" s="28">
        <f t="shared" si="0"/>
        <v>0</v>
      </c>
      <c r="N10" s="3"/>
      <c r="O10" s="3"/>
    </row>
    <row r="11" spans="1:15" s="5" customFormat="1" ht="15" customHeight="1" x14ac:dyDescent="0.25">
      <c r="A11" s="3"/>
      <c r="B11" s="3"/>
      <c r="C11" s="13"/>
      <c r="D11" s="13" t="s">
        <v>45</v>
      </c>
      <c r="E11" s="13"/>
      <c r="F11" s="24"/>
      <c r="G11" s="2"/>
      <c r="H11" s="7" t="s">
        <v>39</v>
      </c>
      <c r="I11" s="52"/>
      <c r="J11" s="3" t="s">
        <v>53</v>
      </c>
      <c r="K11" s="2"/>
      <c r="L11" s="2"/>
      <c r="M11" s="28">
        <f t="shared" si="0"/>
        <v>0</v>
      </c>
      <c r="N11" s="3"/>
      <c r="O11" s="3"/>
    </row>
    <row r="12" spans="1:15" s="5" customFormat="1" ht="15" customHeight="1" x14ac:dyDescent="0.25">
      <c r="A12" s="3"/>
      <c r="B12" s="3"/>
      <c r="C12" s="13"/>
      <c r="D12" s="13"/>
      <c r="E12" s="13" t="s">
        <v>48</v>
      </c>
      <c r="F12" s="24" t="s">
        <v>47</v>
      </c>
      <c r="G12" s="2">
        <v>4</v>
      </c>
      <c r="H12" s="7"/>
      <c r="I12" s="52"/>
      <c r="J12" s="3"/>
      <c r="K12" s="2"/>
      <c r="L12" s="2"/>
      <c r="M12" s="28">
        <f t="shared" si="0"/>
        <v>0</v>
      </c>
      <c r="N12" s="3"/>
      <c r="O12" s="3"/>
    </row>
    <row r="13" spans="1:15" s="5" customFormat="1" ht="15" customHeight="1" x14ac:dyDescent="0.25">
      <c r="A13" s="3"/>
      <c r="B13" s="3"/>
      <c r="C13" s="13"/>
      <c r="D13" s="13"/>
      <c r="E13" s="13" t="s">
        <v>49</v>
      </c>
      <c r="F13" s="24" t="s">
        <v>47</v>
      </c>
      <c r="G13" s="2">
        <v>4</v>
      </c>
      <c r="H13" s="7"/>
      <c r="I13" s="52"/>
      <c r="J13" s="3"/>
      <c r="K13" s="2"/>
      <c r="L13" s="2"/>
      <c r="M13" s="28">
        <f t="shared" si="0"/>
        <v>0</v>
      </c>
      <c r="N13" s="3"/>
      <c r="O13" s="3"/>
    </row>
    <row r="14" spans="1:15" s="5" customFormat="1" ht="15" customHeight="1" x14ac:dyDescent="0.25">
      <c r="A14" s="3"/>
      <c r="B14" s="3"/>
      <c r="C14" s="13"/>
      <c r="D14" s="13"/>
      <c r="E14" s="13" t="s">
        <v>46</v>
      </c>
      <c r="F14" s="24" t="s">
        <v>47</v>
      </c>
      <c r="G14" s="2">
        <v>20</v>
      </c>
      <c r="H14" s="7"/>
      <c r="I14" s="52"/>
      <c r="J14" s="3"/>
      <c r="K14" s="2"/>
      <c r="L14" s="2"/>
      <c r="M14" s="28">
        <f t="shared" si="0"/>
        <v>0</v>
      </c>
      <c r="N14" s="3"/>
      <c r="O14" s="3"/>
    </row>
    <row r="15" spans="1:15" s="5" customFormat="1" ht="15" customHeight="1" x14ac:dyDescent="0.25">
      <c r="A15" s="3"/>
      <c r="B15" s="3"/>
      <c r="C15" s="13"/>
      <c r="D15" s="13"/>
      <c r="E15" s="13" t="s">
        <v>50</v>
      </c>
      <c r="F15" s="24" t="s">
        <v>52</v>
      </c>
      <c r="G15" s="2">
        <v>4</v>
      </c>
      <c r="H15" s="7"/>
      <c r="I15" s="52"/>
      <c r="J15" s="3"/>
      <c r="K15" s="2"/>
      <c r="L15" s="2"/>
      <c r="M15" s="28">
        <f t="shared" si="0"/>
        <v>0</v>
      </c>
      <c r="N15" s="3"/>
      <c r="O15" s="3"/>
    </row>
    <row r="16" spans="1:15" s="5" customFormat="1" ht="15" customHeight="1" x14ac:dyDescent="0.25">
      <c r="A16" s="3"/>
      <c r="B16" s="3"/>
      <c r="C16" s="13"/>
      <c r="D16" s="13"/>
      <c r="E16" s="13" t="s">
        <v>51</v>
      </c>
      <c r="F16" s="24" t="s">
        <v>52</v>
      </c>
      <c r="G16" s="2">
        <v>8</v>
      </c>
      <c r="H16" s="7"/>
      <c r="I16" s="52"/>
      <c r="J16" s="3"/>
      <c r="K16" s="2"/>
      <c r="L16" s="2"/>
      <c r="M16" s="28">
        <f t="shared" si="0"/>
        <v>0</v>
      </c>
      <c r="N16" s="3"/>
      <c r="O16" s="3"/>
    </row>
    <row r="17" spans="1:15" s="5" customFormat="1" ht="15" customHeight="1" x14ac:dyDescent="0.25">
      <c r="A17" s="3"/>
      <c r="B17" s="3"/>
      <c r="C17" s="13"/>
      <c r="D17" s="13"/>
      <c r="E17" s="13" t="s">
        <v>45</v>
      </c>
      <c r="F17" s="24" t="s">
        <v>52</v>
      </c>
      <c r="G17" s="2">
        <v>20</v>
      </c>
      <c r="H17" s="7"/>
      <c r="I17" s="52"/>
      <c r="J17" s="3"/>
      <c r="K17" s="2"/>
      <c r="L17" s="2"/>
      <c r="M17" s="28">
        <f t="shared" si="0"/>
        <v>0</v>
      </c>
      <c r="N17" s="3"/>
      <c r="O17" s="3"/>
    </row>
    <row r="18" spans="1:15" s="5" customFormat="1" ht="14.25" customHeight="1" x14ac:dyDescent="0.25">
      <c r="A18" s="3"/>
      <c r="B18" s="3"/>
      <c r="C18" s="13"/>
      <c r="D18" s="13" t="s">
        <v>28</v>
      </c>
      <c r="E18" s="13"/>
      <c r="F18" s="24" t="s">
        <v>29</v>
      </c>
      <c r="G18" s="2">
        <v>4</v>
      </c>
      <c r="H18" s="7"/>
      <c r="I18" s="52" t="s">
        <v>3</v>
      </c>
      <c r="J18" s="3" t="s">
        <v>59</v>
      </c>
      <c r="K18" s="31">
        <f>G18</f>
        <v>4</v>
      </c>
      <c r="L18" s="32">
        <v>4</v>
      </c>
      <c r="M18" s="28">
        <f t="shared" si="0"/>
        <v>0</v>
      </c>
      <c r="N18" s="3"/>
      <c r="O18" s="3"/>
    </row>
    <row r="19" spans="1:15" s="5" customFormat="1" ht="14.25" customHeight="1" x14ac:dyDescent="0.25">
      <c r="A19" s="3"/>
      <c r="B19" s="3"/>
      <c r="C19" s="13"/>
      <c r="D19" s="13"/>
      <c r="E19" s="13" t="s">
        <v>36</v>
      </c>
      <c r="F19" s="24"/>
      <c r="G19" s="2">
        <v>2</v>
      </c>
      <c r="H19" s="7"/>
      <c r="I19" s="52" t="s">
        <v>3</v>
      </c>
      <c r="J19" s="3"/>
      <c r="K19" s="2"/>
      <c r="L19" s="2"/>
      <c r="M19" s="28">
        <f t="shared" si="0"/>
        <v>0</v>
      </c>
      <c r="N19" s="3"/>
      <c r="O19" s="3"/>
    </row>
    <row r="20" spans="1:15" s="5" customFormat="1" ht="14.25" customHeight="1" x14ac:dyDescent="0.25">
      <c r="A20" s="3"/>
      <c r="B20" s="3"/>
      <c r="C20" s="13"/>
      <c r="D20" s="13"/>
      <c r="E20" s="13" t="s">
        <v>37</v>
      </c>
      <c r="F20" s="24"/>
      <c r="G20" s="2">
        <v>2</v>
      </c>
      <c r="H20" s="7"/>
      <c r="I20" s="52" t="s">
        <v>3</v>
      </c>
      <c r="J20" s="3"/>
      <c r="K20" s="2"/>
      <c r="L20" s="2"/>
      <c r="M20" s="28">
        <f t="shared" si="0"/>
        <v>0</v>
      </c>
      <c r="N20" s="3"/>
      <c r="O20" s="3"/>
    </row>
    <row r="21" spans="1:15" s="5" customFormat="1" ht="14.25" customHeight="1" x14ac:dyDescent="0.25">
      <c r="A21" s="3"/>
      <c r="B21" s="3"/>
      <c r="C21" s="13"/>
      <c r="D21" s="13" t="s">
        <v>58</v>
      </c>
      <c r="E21" s="13"/>
      <c r="F21" s="24" t="s">
        <v>54</v>
      </c>
      <c r="G21" s="2">
        <v>10</v>
      </c>
      <c r="H21" s="7" t="s">
        <v>39</v>
      </c>
      <c r="I21" s="52"/>
      <c r="J21" s="3"/>
      <c r="K21" s="31">
        <f t="shared" ref="K21:K30" si="1">G21</f>
        <v>10</v>
      </c>
      <c r="L21" s="32"/>
      <c r="M21" s="28">
        <f t="shared" si="0"/>
        <v>10</v>
      </c>
      <c r="N21" s="3"/>
      <c r="O21" s="3"/>
    </row>
    <row r="22" spans="1:15" s="5" customFormat="1" ht="14.25" customHeight="1" x14ac:dyDescent="0.25">
      <c r="A22" s="3"/>
      <c r="B22" s="3"/>
      <c r="C22" s="13"/>
      <c r="D22" s="13" t="s">
        <v>38</v>
      </c>
      <c r="E22" s="13"/>
      <c r="F22" s="24" t="s">
        <v>35</v>
      </c>
      <c r="G22" s="2">
        <v>2</v>
      </c>
      <c r="H22" s="7" t="s">
        <v>39</v>
      </c>
      <c r="I22" s="52"/>
      <c r="J22" s="3"/>
      <c r="K22" s="31">
        <f t="shared" si="1"/>
        <v>2</v>
      </c>
      <c r="L22" s="32"/>
      <c r="M22" s="28">
        <f t="shared" si="0"/>
        <v>2</v>
      </c>
      <c r="N22" s="3"/>
      <c r="O22" s="3"/>
    </row>
    <row r="23" spans="1:15" s="5" customFormat="1" ht="14.25" customHeight="1" x14ac:dyDescent="0.25">
      <c r="A23" s="3"/>
      <c r="B23" s="3"/>
      <c r="C23" s="13"/>
      <c r="D23" s="13" t="s">
        <v>56</v>
      </c>
      <c r="E23" s="13"/>
      <c r="F23" s="24" t="s">
        <v>54</v>
      </c>
      <c r="G23" s="2">
        <v>2</v>
      </c>
      <c r="H23" s="7" t="s">
        <v>39</v>
      </c>
      <c r="I23" s="52"/>
      <c r="J23" s="3" t="s">
        <v>55</v>
      </c>
      <c r="K23" s="31">
        <f t="shared" si="1"/>
        <v>2</v>
      </c>
      <c r="L23" s="32"/>
      <c r="M23" s="28">
        <f t="shared" si="0"/>
        <v>2</v>
      </c>
      <c r="N23" s="3"/>
      <c r="O23" s="3"/>
    </row>
    <row r="24" spans="1:15" s="5" customFormat="1" ht="14.25" customHeight="1" x14ac:dyDescent="0.25">
      <c r="A24" s="3"/>
      <c r="B24" s="3"/>
      <c r="C24" s="13"/>
      <c r="D24" s="13" t="s">
        <v>57</v>
      </c>
      <c r="E24" s="13"/>
      <c r="F24" s="24" t="s">
        <v>54</v>
      </c>
      <c r="G24" s="2">
        <v>2</v>
      </c>
      <c r="H24" s="7" t="s">
        <v>39</v>
      </c>
      <c r="I24" s="52"/>
      <c r="J24" s="3" t="s">
        <v>55</v>
      </c>
      <c r="K24" s="31">
        <f t="shared" si="1"/>
        <v>2</v>
      </c>
      <c r="L24" s="32"/>
      <c r="M24" s="28">
        <f t="shared" si="0"/>
        <v>2</v>
      </c>
      <c r="N24" s="3"/>
      <c r="O24" s="3"/>
    </row>
    <row r="25" spans="1:15" s="5" customFormat="1" ht="14.25" customHeight="1" x14ac:dyDescent="0.25">
      <c r="A25" s="3"/>
      <c r="B25" s="3"/>
      <c r="C25" s="13"/>
      <c r="D25" s="13" t="s">
        <v>41</v>
      </c>
      <c r="E25" s="13"/>
      <c r="F25" s="24" t="s">
        <v>31</v>
      </c>
      <c r="G25" s="2">
        <v>4</v>
      </c>
      <c r="H25" s="7" t="s">
        <v>39</v>
      </c>
      <c r="I25" s="52"/>
      <c r="J25" s="3"/>
      <c r="K25" s="31">
        <f t="shared" si="1"/>
        <v>4</v>
      </c>
      <c r="L25" s="32"/>
      <c r="M25" s="28">
        <f t="shared" si="0"/>
        <v>4</v>
      </c>
      <c r="N25" s="3"/>
      <c r="O25" s="3"/>
    </row>
    <row r="26" spans="1:15" s="5" customFormat="1" ht="14.25" customHeight="1" x14ac:dyDescent="0.25">
      <c r="A26" s="3"/>
      <c r="B26" s="3"/>
      <c r="C26" s="13"/>
      <c r="D26" s="13" t="s">
        <v>63</v>
      </c>
      <c r="E26" s="13"/>
      <c r="F26" s="24" t="s">
        <v>32</v>
      </c>
      <c r="G26" s="2">
        <v>2</v>
      </c>
      <c r="H26" s="7" t="s">
        <v>39</v>
      </c>
      <c r="I26" s="52" t="s">
        <v>3</v>
      </c>
      <c r="J26" s="8" t="s">
        <v>66</v>
      </c>
      <c r="K26" s="31">
        <f t="shared" si="1"/>
        <v>2</v>
      </c>
      <c r="L26" s="32"/>
      <c r="M26" s="28">
        <f t="shared" si="0"/>
        <v>2</v>
      </c>
      <c r="N26" s="3"/>
      <c r="O26" s="3"/>
    </row>
    <row r="27" spans="1:15" s="5" customFormat="1" ht="14.25" customHeight="1" x14ac:dyDescent="0.25">
      <c r="A27" s="3"/>
      <c r="B27" s="3"/>
      <c r="C27" s="13"/>
      <c r="D27" s="13" t="s">
        <v>64</v>
      </c>
      <c r="E27" s="13"/>
      <c r="F27" s="24" t="s">
        <v>34</v>
      </c>
      <c r="G27" s="2">
        <v>2</v>
      </c>
      <c r="H27" s="7" t="s">
        <v>39</v>
      </c>
      <c r="I27" s="52" t="s">
        <v>3</v>
      </c>
      <c r="J27" s="3"/>
      <c r="K27" s="31">
        <f t="shared" si="1"/>
        <v>2</v>
      </c>
      <c r="L27" s="32"/>
      <c r="M27" s="28">
        <f t="shared" si="0"/>
        <v>2</v>
      </c>
      <c r="N27" s="3"/>
      <c r="O27" s="3"/>
    </row>
    <row r="28" spans="1:15" s="5" customFormat="1" ht="14.25" customHeight="1" x14ac:dyDescent="0.25">
      <c r="A28" s="3"/>
      <c r="B28" s="3"/>
      <c r="C28" s="13"/>
      <c r="D28" s="13" t="s">
        <v>65</v>
      </c>
      <c r="E28" s="13"/>
      <c r="F28" s="24" t="s">
        <v>33</v>
      </c>
      <c r="G28" s="2">
        <v>2</v>
      </c>
      <c r="H28" s="7" t="s">
        <v>39</v>
      </c>
      <c r="I28" s="52" t="s">
        <v>3</v>
      </c>
      <c r="J28" s="3"/>
      <c r="K28" s="31">
        <f t="shared" si="1"/>
        <v>2</v>
      </c>
      <c r="L28" s="32"/>
      <c r="M28" s="28">
        <f t="shared" si="0"/>
        <v>2</v>
      </c>
      <c r="N28" s="3"/>
      <c r="O28" s="3"/>
    </row>
    <row r="29" spans="1:15" s="5" customFormat="1" ht="14.25" customHeight="1" x14ac:dyDescent="0.25">
      <c r="A29" s="3"/>
      <c r="B29" s="3"/>
      <c r="C29" s="13"/>
      <c r="D29" s="13" t="s">
        <v>60</v>
      </c>
      <c r="E29" s="13"/>
      <c r="F29" s="24" t="s">
        <v>61</v>
      </c>
      <c r="G29" s="2">
        <v>8</v>
      </c>
      <c r="H29" s="7" t="s">
        <v>15</v>
      </c>
      <c r="I29" s="52"/>
      <c r="J29" s="3" t="s">
        <v>62</v>
      </c>
      <c r="K29" s="31">
        <f t="shared" si="1"/>
        <v>8</v>
      </c>
      <c r="L29" s="32"/>
      <c r="M29" s="28">
        <f t="shared" si="0"/>
        <v>8</v>
      </c>
      <c r="N29" s="3"/>
      <c r="O29" s="3"/>
    </row>
    <row r="30" spans="1:15" s="43" customFormat="1" ht="15" customHeight="1" x14ac:dyDescent="0.25">
      <c r="A30" s="39"/>
      <c r="B30" s="40"/>
      <c r="C30" s="41" t="s">
        <v>69</v>
      </c>
      <c r="D30" s="41"/>
      <c r="E30" s="41"/>
      <c r="F30" s="42" t="s">
        <v>10</v>
      </c>
      <c r="G30" s="42">
        <v>16</v>
      </c>
      <c r="H30" s="42" t="s">
        <v>15</v>
      </c>
      <c r="I30" s="53" t="s">
        <v>82</v>
      </c>
      <c r="J30" s="39"/>
      <c r="K30" s="42">
        <f t="shared" si="1"/>
        <v>16</v>
      </c>
      <c r="L30" s="42"/>
      <c r="M30" s="57">
        <f t="shared" si="0"/>
        <v>16</v>
      </c>
      <c r="N30" s="39"/>
      <c r="O30" s="39"/>
    </row>
    <row r="31" spans="1:15" ht="15" customHeight="1" x14ac:dyDescent="0.25">
      <c r="A31" s="1"/>
      <c r="B31" s="6"/>
      <c r="C31" s="12"/>
      <c r="D31" s="12" t="s">
        <v>86</v>
      </c>
      <c r="E31" s="12"/>
      <c r="F31" s="24" t="s">
        <v>14</v>
      </c>
      <c r="G31" s="7">
        <f>G30*2</f>
        <v>32</v>
      </c>
      <c r="H31" s="7" t="s">
        <v>15</v>
      </c>
      <c r="I31" s="54" t="s">
        <v>3</v>
      </c>
      <c r="J31" s="38" t="s">
        <v>78</v>
      </c>
      <c r="K31" s="31">
        <f>G31+G35</f>
        <v>108</v>
      </c>
      <c r="L31" s="32"/>
      <c r="M31" s="28">
        <f t="shared" si="0"/>
        <v>108</v>
      </c>
      <c r="N31" s="1"/>
      <c r="O31" s="1"/>
    </row>
    <row r="32" spans="1:15" ht="15" customHeight="1" x14ac:dyDescent="0.25">
      <c r="A32" s="1"/>
      <c r="B32" s="6"/>
      <c r="C32" s="12"/>
      <c r="D32" s="12" t="s">
        <v>100</v>
      </c>
      <c r="E32" s="12"/>
      <c r="F32" s="24" t="s">
        <v>99</v>
      </c>
      <c r="G32" s="7">
        <f>G30*10</f>
        <v>160</v>
      </c>
      <c r="H32" s="7" t="s">
        <v>15</v>
      </c>
      <c r="I32" s="54"/>
      <c r="J32" s="37" t="s">
        <v>90</v>
      </c>
      <c r="K32" s="31">
        <f>G32+G45</f>
        <v>180</v>
      </c>
      <c r="L32" s="32">
        <v>150</v>
      </c>
      <c r="M32" s="28">
        <f t="shared" si="0"/>
        <v>30</v>
      </c>
      <c r="N32" s="1" t="s">
        <v>79</v>
      </c>
      <c r="O32" s="1"/>
    </row>
    <row r="33" spans="1:15" ht="15" customHeight="1" x14ac:dyDescent="0.25">
      <c r="A33" s="1"/>
      <c r="B33" s="6"/>
      <c r="C33" s="12"/>
      <c r="D33" s="12" t="s">
        <v>94</v>
      </c>
      <c r="E33" s="12"/>
      <c r="F33" s="24" t="s">
        <v>93</v>
      </c>
      <c r="G33" s="7">
        <f>G32</f>
        <v>160</v>
      </c>
      <c r="H33" s="7" t="s">
        <v>15</v>
      </c>
      <c r="I33" s="54"/>
      <c r="J33" s="37" t="s">
        <v>91</v>
      </c>
      <c r="K33" s="31">
        <f>G33+G41+G44+G46+G37+G50+G51</f>
        <v>608</v>
      </c>
      <c r="L33" s="32">
        <v>620</v>
      </c>
      <c r="M33" s="28">
        <f>IF(L33&gt;=K33,0,K33-L33)</f>
        <v>0</v>
      </c>
      <c r="N33" s="1" t="s">
        <v>81</v>
      </c>
      <c r="O33" s="1"/>
    </row>
    <row r="34" spans="1:15" s="43" customFormat="1" ht="14.25" customHeight="1" x14ac:dyDescent="0.25">
      <c r="A34" s="39"/>
      <c r="B34" s="40"/>
      <c r="C34" s="41" t="s">
        <v>70</v>
      </c>
      <c r="D34" s="41"/>
      <c r="E34" s="41"/>
      <c r="F34" s="42" t="s">
        <v>11</v>
      </c>
      <c r="G34" s="42">
        <v>38</v>
      </c>
      <c r="H34" s="42" t="s">
        <v>15</v>
      </c>
      <c r="I34" s="53"/>
      <c r="J34" s="39"/>
      <c r="K34" s="42">
        <f>G34</f>
        <v>38</v>
      </c>
      <c r="L34" s="42"/>
      <c r="M34" s="57">
        <f>IF(L34&gt;=K34,0,K34-L34)</f>
        <v>38</v>
      </c>
      <c r="N34" s="39"/>
      <c r="O34" s="39"/>
    </row>
    <row r="35" spans="1:15" s="5" customFormat="1" ht="15" customHeight="1" x14ac:dyDescent="0.25">
      <c r="A35" s="3"/>
      <c r="B35" s="8"/>
      <c r="C35" s="13"/>
      <c r="D35" s="12" t="s">
        <v>86</v>
      </c>
      <c r="E35" s="12"/>
      <c r="F35" s="24" t="s">
        <v>14</v>
      </c>
      <c r="G35" s="2">
        <f>G34*2</f>
        <v>76</v>
      </c>
      <c r="H35" s="7" t="s">
        <v>15</v>
      </c>
      <c r="I35" s="52"/>
      <c r="J35" s="3"/>
      <c r="K35" s="2"/>
      <c r="L35" s="2"/>
      <c r="M35" s="28">
        <f>IF(L35&gt;=K35,0,K35-L35)</f>
        <v>0</v>
      </c>
      <c r="N35" s="3"/>
      <c r="O35" s="3"/>
    </row>
    <row r="36" spans="1:15" s="5" customFormat="1" ht="15" customHeight="1" x14ac:dyDescent="0.25">
      <c r="A36" s="3"/>
      <c r="B36" s="8"/>
      <c r="C36" s="13"/>
      <c r="D36" s="12" t="s">
        <v>97</v>
      </c>
      <c r="E36" s="12"/>
      <c r="F36" s="24" t="s">
        <v>92</v>
      </c>
      <c r="G36" s="2">
        <f>G34*10</f>
        <v>380</v>
      </c>
      <c r="H36" s="7" t="s">
        <v>15</v>
      </c>
      <c r="I36" s="52"/>
      <c r="J36" s="36" t="s">
        <v>89</v>
      </c>
      <c r="K36" s="31">
        <f>G40+G36+G49+G52</f>
        <v>428</v>
      </c>
      <c r="L36" s="32">
        <v>470</v>
      </c>
      <c r="M36" s="28">
        <f>IF(L36&gt;=K36,0,K36-L36)</f>
        <v>0</v>
      </c>
      <c r="N36" s="3"/>
      <c r="O36" s="3"/>
    </row>
    <row r="37" spans="1:15" s="5" customFormat="1" ht="15" customHeight="1" x14ac:dyDescent="0.25">
      <c r="A37" s="3"/>
      <c r="B37" s="8"/>
      <c r="C37" s="13"/>
      <c r="D37" s="12" t="s">
        <v>94</v>
      </c>
      <c r="E37" s="12"/>
      <c r="F37" s="24" t="s">
        <v>93</v>
      </c>
      <c r="G37" s="2">
        <f>G36</f>
        <v>380</v>
      </c>
      <c r="H37" s="7" t="s">
        <v>15</v>
      </c>
      <c r="I37" s="52"/>
      <c r="J37" s="3"/>
      <c r="K37" s="2"/>
      <c r="L37" s="2"/>
      <c r="M37" s="28">
        <f>IF(L37&gt;=K37,0,K37-L37)</f>
        <v>0</v>
      </c>
      <c r="N37" s="3"/>
      <c r="O37" s="3"/>
    </row>
    <row r="38" spans="1:15" s="43" customFormat="1" ht="15" customHeight="1" x14ac:dyDescent="0.25">
      <c r="A38" s="39"/>
      <c r="B38" s="40"/>
      <c r="C38" s="41" t="s">
        <v>68</v>
      </c>
      <c r="D38" s="41"/>
      <c r="E38" s="41"/>
      <c r="F38" s="42" t="s">
        <v>71</v>
      </c>
      <c r="G38" s="42">
        <v>2</v>
      </c>
      <c r="H38" s="42" t="s">
        <v>15</v>
      </c>
      <c r="I38" s="53" t="s">
        <v>30</v>
      </c>
      <c r="J38" s="39"/>
      <c r="K38" s="42">
        <f>G38</f>
        <v>2</v>
      </c>
      <c r="L38" s="42"/>
      <c r="M38" s="57">
        <f t="shared" ref="M38:M40" si="2">IF(L38&gt;=K38,0,K38-L38)</f>
        <v>2</v>
      </c>
      <c r="N38" s="39"/>
      <c r="O38" s="39"/>
    </row>
    <row r="39" spans="1:15" ht="15" customHeight="1" x14ac:dyDescent="0.25">
      <c r="A39" s="1"/>
      <c r="B39" s="6"/>
      <c r="C39" s="12"/>
      <c r="D39" s="12" t="s">
        <v>88</v>
      </c>
      <c r="E39" s="12"/>
      <c r="F39" s="24" t="s">
        <v>14</v>
      </c>
      <c r="G39" s="7">
        <f>G38*2</f>
        <v>4</v>
      </c>
      <c r="H39" s="7" t="s">
        <v>15</v>
      </c>
      <c r="I39" s="54" t="s">
        <v>3</v>
      </c>
      <c r="J39" s="38" t="s">
        <v>83</v>
      </c>
      <c r="K39" s="31">
        <f>G39+G43</f>
        <v>12</v>
      </c>
      <c r="L39" s="32">
        <v>8</v>
      </c>
      <c r="M39" s="28">
        <f t="shared" si="2"/>
        <v>4</v>
      </c>
      <c r="N39" s="1"/>
      <c r="O39" s="1"/>
    </row>
    <row r="40" spans="1:15" ht="15" customHeight="1" x14ac:dyDescent="0.25">
      <c r="A40" s="1"/>
      <c r="B40" s="6"/>
      <c r="C40" s="12"/>
      <c r="D40" s="12" t="s">
        <v>97</v>
      </c>
      <c r="E40" s="12"/>
      <c r="F40" s="24" t="s">
        <v>92</v>
      </c>
      <c r="G40" s="7">
        <f>G38*5</f>
        <v>10</v>
      </c>
      <c r="H40" s="7" t="s">
        <v>15</v>
      </c>
      <c r="I40" s="54"/>
      <c r="J40" s="1"/>
      <c r="K40" s="1"/>
      <c r="L40" s="1"/>
      <c r="M40" s="28">
        <f t="shared" si="2"/>
        <v>0</v>
      </c>
      <c r="N40" s="1" t="s">
        <v>80</v>
      </c>
      <c r="O40" s="1"/>
    </row>
    <row r="41" spans="1:15" ht="15" customHeight="1" x14ac:dyDescent="0.25">
      <c r="A41" s="1"/>
      <c r="B41" s="6"/>
      <c r="C41" s="12"/>
      <c r="D41" s="12" t="s">
        <v>94</v>
      </c>
      <c r="E41" s="12"/>
      <c r="F41" s="24" t="s">
        <v>93</v>
      </c>
      <c r="G41" s="7">
        <f>G40</f>
        <v>10</v>
      </c>
      <c r="H41" s="7" t="s">
        <v>15</v>
      </c>
      <c r="I41" s="54"/>
      <c r="J41" s="1"/>
      <c r="K41" s="7"/>
      <c r="L41" s="7"/>
      <c r="M41" s="28">
        <f>IF(L41&gt;=K41,0,K41-L41)</f>
        <v>0</v>
      </c>
      <c r="N41" s="1"/>
      <c r="O41" s="1"/>
    </row>
    <row r="42" spans="1:15" s="43" customFormat="1" ht="15" customHeight="1" x14ac:dyDescent="0.25">
      <c r="A42" s="39"/>
      <c r="B42" s="40"/>
      <c r="C42" s="41" t="s">
        <v>72</v>
      </c>
      <c r="D42" s="41"/>
      <c r="E42" s="41"/>
      <c r="F42" s="42" t="s">
        <v>73</v>
      </c>
      <c r="G42" s="42">
        <v>4</v>
      </c>
      <c r="H42" s="42" t="s">
        <v>15</v>
      </c>
      <c r="I42" s="53" t="s">
        <v>30</v>
      </c>
      <c r="J42" s="39"/>
      <c r="K42" s="42">
        <f>G42</f>
        <v>4</v>
      </c>
      <c r="L42" s="42"/>
      <c r="M42" s="57">
        <f t="shared" ref="M42:M45" si="3">IF(L42&gt;=K42,0,K42-L42)</f>
        <v>4</v>
      </c>
      <c r="N42" s="39"/>
      <c r="O42" s="39"/>
    </row>
    <row r="43" spans="1:15" ht="15" customHeight="1" x14ac:dyDescent="0.25">
      <c r="A43" s="1"/>
      <c r="B43" s="6"/>
      <c r="C43" s="12"/>
      <c r="D43" s="12" t="s">
        <v>88</v>
      </c>
      <c r="E43" s="12"/>
      <c r="F43" s="24" t="s">
        <v>14</v>
      </c>
      <c r="G43" s="7">
        <f>G42*2</f>
        <v>8</v>
      </c>
      <c r="H43" s="7" t="s">
        <v>15</v>
      </c>
      <c r="I43" s="54" t="s">
        <v>3</v>
      </c>
      <c r="J43" s="1"/>
      <c r="K43" s="7"/>
      <c r="L43" s="7"/>
      <c r="M43" s="28">
        <f t="shared" si="3"/>
        <v>0</v>
      </c>
      <c r="N43" s="1"/>
      <c r="O43" s="1"/>
    </row>
    <row r="44" spans="1:15" ht="15" customHeight="1" x14ac:dyDescent="0.25">
      <c r="A44" s="1"/>
      <c r="B44" s="6"/>
      <c r="C44" s="12"/>
      <c r="D44" s="12" t="s">
        <v>96</v>
      </c>
      <c r="E44" s="12"/>
      <c r="F44" s="24" t="s">
        <v>74</v>
      </c>
      <c r="G44" s="7">
        <f>G42</f>
        <v>4</v>
      </c>
      <c r="H44" s="7" t="s">
        <v>39</v>
      </c>
      <c r="I44" s="54"/>
      <c r="J44" s="1"/>
      <c r="K44" s="7"/>
      <c r="L44" s="7"/>
      <c r="M44" s="28">
        <f t="shared" si="3"/>
        <v>0</v>
      </c>
      <c r="N44" s="1"/>
      <c r="O44" s="1"/>
    </row>
    <row r="45" spans="1:15" ht="15" customHeight="1" x14ac:dyDescent="0.25">
      <c r="A45" s="1"/>
      <c r="B45" s="6"/>
      <c r="C45" s="12"/>
      <c r="D45" s="12" t="s">
        <v>100</v>
      </c>
      <c r="E45" s="12"/>
      <c r="F45" s="24" t="s">
        <v>99</v>
      </c>
      <c r="G45" s="7">
        <f>G42*5</f>
        <v>20</v>
      </c>
      <c r="H45" s="7" t="s">
        <v>15</v>
      </c>
      <c r="I45" s="54"/>
      <c r="J45" s="1"/>
      <c r="K45" s="7"/>
      <c r="L45" s="7"/>
      <c r="M45" s="28">
        <f t="shared" si="3"/>
        <v>0</v>
      </c>
      <c r="N45" s="1"/>
      <c r="O45" s="1"/>
    </row>
    <row r="46" spans="1:15" ht="15" customHeight="1" x14ac:dyDescent="0.25">
      <c r="A46" s="1"/>
      <c r="B46" s="6"/>
      <c r="C46" s="12"/>
      <c r="D46" s="12" t="s">
        <v>94</v>
      </c>
      <c r="E46" s="12"/>
      <c r="F46" s="24" t="s">
        <v>93</v>
      </c>
      <c r="G46" s="7">
        <f>G42*4</f>
        <v>16</v>
      </c>
      <c r="H46" s="7" t="s">
        <v>15</v>
      </c>
      <c r="I46" s="54"/>
      <c r="J46" s="1"/>
      <c r="K46" s="7"/>
      <c r="L46" s="7"/>
      <c r="M46" s="28">
        <f>IF(L46&gt;=K46,0,K46-L46)</f>
        <v>0</v>
      </c>
      <c r="N46" s="1"/>
      <c r="O46" s="1"/>
    </row>
    <row r="47" spans="1:15" s="43" customFormat="1" ht="15" customHeight="1" x14ac:dyDescent="0.25">
      <c r="A47" s="39"/>
      <c r="B47" s="39"/>
      <c r="C47" s="44" t="s">
        <v>75</v>
      </c>
      <c r="D47" s="44"/>
      <c r="E47" s="44"/>
      <c r="F47" s="42" t="s">
        <v>16</v>
      </c>
      <c r="G47" s="45">
        <v>2</v>
      </c>
      <c r="H47" s="42" t="s">
        <v>15</v>
      </c>
      <c r="I47" s="53"/>
      <c r="J47" s="39"/>
      <c r="K47" s="42"/>
      <c r="L47" s="42"/>
      <c r="M47" s="57">
        <f t="shared" si="0"/>
        <v>0</v>
      </c>
      <c r="N47" s="39"/>
      <c r="O47" s="39"/>
    </row>
    <row r="48" spans="1:15" s="5" customFormat="1" ht="15" customHeight="1" x14ac:dyDescent="0.25">
      <c r="A48" s="3"/>
      <c r="B48" s="8"/>
      <c r="C48" s="13"/>
      <c r="D48" s="12" t="s">
        <v>87</v>
      </c>
      <c r="E48" s="12"/>
      <c r="F48" s="24" t="s">
        <v>14</v>
      </c>
      <c r="G48" s="2">
        <f>G47*2</f>
        <v>4</v>
      </c>
      <c r="H48" s="7" t="s">
        <v>15</v>
      </c>
      <c r="I48" s="52"/>
      <c r="J48" s="38" t="s">
        <v>84</v>
      </c>
      <c r="K48" s="31">
        <f>G48</f>
        <v>4</v>
      </c>
      <c r="L48" s="32">
        <v>4</v>
      </c>
      <c r="M48" s="28">
        <f t="shared" ref="M48:M49" si="4">IF(L48&gt;=K48,0,K48-L48)</f>
        <v>0</v>
      </c>
      <c r="N48" s="3"/>
      <c r="O48" s="3"/>
    </row>
    <row r="49" spans="1:15" s="5" customFormat="1" ht="15" customHeight="1" x14ac:dyDescent="0.25">
      <c r="A49" s="3"/>
      <c r="B49" s="8"/>
      <c r="C49" s="13"/>
      <c r="D49" s="12" t="s">
        <v>97</v>
      </c>
      <c r="E49" s="12"/>
      <c r="F49" s="24" t="s">
        <v>92</v>
      </c>
      <c r="G49" s="2">
        <f>G47*16</f>
        <v>32</v>
      </c>
      <c r="H49" s="7" t="s">
        <v>15</v>
      </c>
      <c r="I49" s="52"/>
      <c r="J49" s="3"/>
      <c r="K49" s="2"/>
      <c r="L49" s="2"/>
      <c r="M49" s="28">
        <f t="shared" si="4"/>
        <v>0</v>
      </c>
      <c r="N49" s="3"/>
      <c r="O49" s="3"/>
    </row>
    <row r="50" spans="1:15" s="5" customFormat="1" ht="15" customHeight="1" x14ac:dyDescent="0.25">
      <c r="A50" s="3"/>
      <c r="B50" s="8"/>
      <c r="C50" s="13"/>
      <c r="D50" s="12" t="s">
        <v>94</v>
      </c>
      <c r="E50" s="12"/>
      <c r="F50" s="24" t="s">
        <v>93</v>
      </c>
      <c r="G50" s="2">
        <f>G47*13</f>
        <v>26</v>
      </c>
      <c r="H50" s="7" t="s">
        <v>15</v>
      </c>
      <c r="I50" s="52"/>
      <c r="J50" s="3"/>
      <c r="K50" s="2"/>
      <c r="L50" s="2"/>
      <c r="M50" s="28">
        <f>IF(L50&gt;=K50,0,K50-L50)</f>
        <v>0</v>
      </c>
      <c r="N50" s="3"/>
      <c r="O50" s="3"/>
    </row>
    <row r="51" spans="1:15" s="5" customFormat="1" ht="15" customHeight="1" x14ac:dyDescent="0.25">
      <c r="A51" s="3"/>
      <c r="B51" s="3"/>
      <c r="C51" s="14"/>
      <c r="D51" s="14" t="s">
        <v>95</v>
      </c>
      <c r="E51" s="14"/>
      <c r="F51" s="24" t="s">
        <v>76</v>
      </c>
      <c r="G51" s="4">
        <f>G47*6</f>
        <v>12</v>
      </c>
      <c r="H51" s="7" t="s">
        <v>15</v>
      </c>
      <c r="I51" s="52"/>
      <c r="J51" s="30" t="s">
        <v>85</v>
      </c>
      <c r="K51" s="2"/>
      <c r="L51" s="2"/>
      <c r="M51" s="28">
        <f t="shared" ref="M51:M52" si="5">IF(L51&gt;=K51,0,K51-L51)</f>
        <v>0</v>
      </c>
      <c r="N51" s="3"/>
      <c r="O51" s="3"/>
    </row>
    <row r="52" spans="1:15" s="5" customFormat="1" ht="15" customHeight="1" x14ac:dyDescent="0.25">
      <c r="A52" s="3"/>
      <c r="B52" s="3"/>
      <c r="C52" s="14"/>
      <c r="D52" s="14" t="s">
        <v>98</v>
      </c>
      <c r="E52" s="14"/>
      <c r="F52" s="24" t="s">
        <v>77</v>
      </c>
      <c r="G52" s="4">
        <f>G47*3</f>
        <v>6</v>
      </c>
      <c r="H52" s="7" t="s">
        <v>15</v>
      </c>
      <c r="I52" s="52"/>
      <c r="J52" s="3"/>
      <c r="K52" s="2"/>
      <c r="L52" s="2"/>
      <c r="M52" s="28">
        <f t="shared" si="5"/>
        <v>0</v>
      </c>
      <c r="N52" s="3"/>
      <c r="O52" s="3"/>
    </row>
  </sheetData>
  <mergeCells count="2">
    <mergeCell ref="A1:I1"/>
    <mergeCell ref="A2:C2"/>
  </mergeCells>
  <hyperlinks>
    <hyperlink ref="F6" r:id="rId1"/>
    <hyperlink ref="F7" r:id="rId2"/>
    <hyperlink ref="F30" r:id="rId3"/>
    <hyperlink ref="F31" r:id="rId4"/>
    <hyperlink ref="F33" r:id="rId5"/>
    <hyperlink ref="F32" r:id="rId6"/>
    <hyperlink ref="F3" r:id="rId7"/>
    <hyperlink ref="F4" r:id="rId8"/>
    <hyperlink ref="F5" r:id="rId9"/>
    <hyperlink ref="F22" r:id="rId10"/>
    <hyperlink ref="F25" r:id="rId11"/>
    <hyperlink ref="F12" r:id="rId12"/>
    <hyperlink ref="F13" r:id="rId13"/>
    <hyperlink ref="F14" r:id="rId14"/>
    <hyperlink ref="F15" r:id="rId15"/>
    <hyperlink ref="F16:F17" r:id="rId16" display="LHSMBHSP0220"/>
    <hyperlink ref="F23" r:id="rId17"/>
    <hyperlink ref="F24" r:id="rId18"/>
    <hyperlink ref="F21" r:id="rId19"/>
    <hyperlink ref="F29" r:id="rId20"/>
    <hyperlink ref="F26" r:id="rId21"/>
    <hyperlink ref="F27" r:id="rId22"/>
    <hyperlink ref="F28" r:id="rId23"/>
    <hyperlink ref="F36" r:id="rId24"/>
    <hyperlink ref="F35" r:id="rId25"/>
    <hyperlink ref="F34" r:id="rId26"/>
    <hyperlink ref="F38" r:id="rId27"/>
    <hyperlink ref="F39" r:id="rId28"/>
    <hyperlink ref="F42" r:id="rId29"/>
    <hyperlink ref="F43" r:id="rId30"/>
    <hyperlink ref="F44" r:id="rId31"/>
    <hyperlink ref="F47" r:id="rId32"/>
    <hyperlink ref="F48" r:id="rId33"/>
    <hyperlink ref="F51" r:id="rId34"/>
    <hyperlink ref="F52" r:id="rId35"/>
    <hyperlink ref="F40" r:id="rId36"/>
    <hyperlink ref="F49" r:id="rId37"/>
    <hyperlink ref="F37" r:id="rId38"/>
    <hyperlink ref="F41" r:id="rId39"/>
    <hyperlink ref="F46" r:id="rId40"/>
    <hyperlink ref="F50" r:id="rId41"/>
    <hyperlink ref="F45" r:id="rId42"/>
  </hyperlinks>
  <pageMargins left="0.11811023622047244" right="0.19685039370078741" top="0.19685039370078741" bottom="0.19685039370078741" header="0.19685039370078741" footer="0.31496062992125984"/>
  <pageSetup paperSize="8" scale="67" fitToHeight="2" orientation="landscape" cellComments="asDisplayed" r:id="rId4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8E40BAD81EF459D6EC178E9340813" ma:contentTypeVersion="0" ma:contentTypeDescription="Create a new document." ma:contentTypeScope="" ma:versionID="f61d769e912f2da98412938f60748ee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87DCA5-7945-4BCE-9958-D263CE875DBD}">
  <ds:schemaRefs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77E17C1-A663-4A0E-AC68-992552695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311251A-5AD3-4322-B0CB-699E05E918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sahner</dc:creator>
  <cp:lastModifiedBy>Nicolai Schmid</cp:lastModifiedBy>
  <cp:lastPrinted>2014-05-06T10:52:27Z</cp:lastPrinted>
  <dcterms:created xsi:type="dcterms:W3CDTF">2010-03-25T12:53:10Z</dcterms:created>
  <dcterms:modified xsi:type="dcterms:W3CDTF">2014-05-07T13:41:50Z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0x010100E0E8E40BAD81EF459D6EC178E9340813</vt:lpwstr>
  </property>
</Properties>
</file>