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rading_bot\data\"/>
    </mc:Choice>
  </mc:AlternateContent>
  <xr:revisionPtr revIDLastSave="0" documentId="13_ncr:40009_{7FC82D29-38F7-417A-89D6-64CEF2148F18}" xr6:coauthVersionLast="46" xr6:coauthVersionMax="46" xr10:uidLastSave="{00000000-0000-0000-0000-000000000000}"/>
  <bookViews>
    <workbookView xWindow="72" yWindow="0" windowWidth="22968" windowHeight="12360" activeTab="3"/>
  </bookViews>
  <sheets>
    <sheet name="sei_usdt_1h" sheetId="1" r:id="rId1"/>
    <sheet name="FIFO" sheetId="2" r:id="rId2"/>
    <sheet name="лайдешевша" sheetId="3" r:id="rId3"/>
    <sheet name="не дешевше" sheetId="4" r:id="rId4"/>
  </sheets>
  <definedNames>
    <definedName name="_xlnm._FilterDatabase" localSheetId="1" hidden="1">FIFO!$A$1:$O$57</definedName>
    <definedName name="_xlnm._FilterDatabase" localSheetId="0" hidden="1">sei_usdt_1h!$A$1:$O$159</definedName>
    <definedName name="_xlnm._FilterDatabase" localSheetId="2" hidden="1">лайдешевша!$A$1:$O$54</definedName>
    <definedName name="_xlnm._FilterDatabase" localSheetId="3" hidden="1">'не дешевше'!$A$1:$O$135</definedName>
  </definedNames>
  <calcPr calcId="0"/>
</workbook>
</file>

<file path=xl/calcChain.xml><?xml version="1.0" encoding="utf-8"?>
<calcChain xmlns="http://schemas.openxmlformats.org/spreadsheetml/2006/main">
  <c r="R1" i="4" l="1"/>
  <c r="K82" i="4"/>
  <c r="R1" i="3"/>
  <c r="K54" i="3"/>
  <c r="K42" i="3"/>
  <c r="K40" i="2"/>
  <c r="K41" i="2"/>
  <c r="K42" i="2"/>
  <c r="K43" i="2"/>
  <c r="K44" i="2"/>
  <c r="K45" i="2"/>
  <c r="K46" i="2"/>
  <c r="N86" i="1"/>
  <c r="N85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77" i="1"/>
  <c r="N76" i="1"/>
  <c r="N75" i="1"/>
  <c r="N74" i="1"/>
  <c r="N73" i="1"/>
  <c r="N72" i="1"/>
  <c r="K66" i="1"/>
  <c r="K67" i="1"/>
  <c r="K68" i="1"/>
  <c r="K69" i="1"/>
  <c r="K70" i="1"/>
  <c r="K71" i="1"/>
  <c r="K72" i="1"/>
  <c r="K73" i="1"/>
  <c r="K74" i="1"/>
  <c r="K75" i="1"/>
  <c r="K76" i="1"/>
  <c r="K65" i="1"/>
  <c r="N64" i="1"/>
  <c r="N6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3" i="1"/>
  <c r="N39" i="1"/>
  <c r="N40" i="1"/>
  <c r="N41" i="1"/>
  <c r="N38" i="1"/>
  <c r="N37" i="1"/>
  <c r="K37" i="1"/>
  <c r="K38" i="1"/>
  <c r="K39" i="1"/>
  <c r="K40" i="1"/>
  <c r="K41" i="1"/>
  <c r="K42" i="1"/>
  <c r="K36" i="1"/>
  <c r="N35" i="1"/>
  <c r="K32" i="1"/>
  <c r="K33" i="1"/>
  <c r="K34" i="1"/>
  <c r="K35" i="1"/>
  <c r="K31" i="1"/>
  <c r="N30" i="1"/>
  <c r="N29" i="1"/>
  <c r="N28" i="1"/>
  <c r="N27" i="1"/>
  <c r="N26" i="1"/>
  <c r="N25" i="1"/>
  <c r="N2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7" i="1"/>
  <c r="N16" i="1"/>
  <c r="N15" i="1"/>
  <c r="K9" i="1"/>
  <c r="K10" i="1"/>
  <c r="K11" i="1"/>
  <c r="K12" i="1"/>
  <c r="K13" i="1"/>
  <c r="K14" i="1"/>
  <c r="K15" i="1"/>
  <c r="K16" i="1"/>
  <c r="K8" i="1"/>
  <c r="N7" i="1"/>
  <c r="K3" i="1"/>
  <c r="K4" i="1"/>
  <c r="K5" i="1"/>
  <c r="K6" i="1"/>
  <c r="K7" i="1"/>
  <c r="K2" i="1"/>
  <c r="M7" i="1"/>
  <c r="K121" i="4" l="1"/>
  <c r="K132" i="4"/>
  <c r="K107" i="4"/>
  <c r="K93" i="4"/>
  <c r="K131" i="4"/>
  <c r="K106" i="4"/>
  <c r="K92" i="4"/>
  <c r="K81" i="4"/>
  <c r="K67" i="4"/>
  <c r="K53" i="4"/>
  <c r="K42" i="4"/>
  <c r="M42" i="4" s="1"/>
  <c r="K28" i="4"/>
  <c r="M28" i="4" s="1"/>
  <c r="K130" i="4"/>
  <c r="K116" i="4"/>
  <c r="K105" i="4"/>
  <c r="K91" i="4"/>
  <c r="K77" i="4"/>
  <c r="K66" i="4"/>
  <c r="K52" i="4"/>
  <c r="M52" i="4" s="1"/>
  <c r="K41" i="4"/>
  <c r="K27" i="4"/>
  <c r="L27" i="4" s="1"/>
  <c r="K129" i="4"/>
  <c r="K115" i="4"/>
  <c r="K101" i="4"/>
  <c r="K90" i="4"/>
  <c r="K76" i="4"/>
  <c r="K65" i="4"/>
  <c r="K51" i="4"/>
  <c r="M51" i="4" s="1"/>
  <c r="K37" i="4"/>
  <c r="M37" i="4" s="1"/>
  <c r="K26" i="4"/>
  <c r="L26" i="4" s="1"/>
  <c r="K12" i="4"/>
  <c r="L12" i="4" s="1"/>
  <c r="K68" i="4"/>
  <c r="K43" i="4"/>
  <c r="M43" i="4" s="1"/>
  <c r="K29" i="4"/>
  <c r="M29" i="4" s="1"/>
  <c r="K117" i="4"/>
  <c r="K125" i="4"/>
  <c r="K100" i="4"/>
  <c r="K75" i="4"/>
  <c r="K50" i="4"/>
  <c r="M50" i="4" s="1"/>
  <c r="K25" i="4"/>
  <c r="L25" i="4" s="1"/>
  <c r="K113" i="4"/>
  <c r="K74" i="4"/>
  <c r="K123" i="4"/>
  <c r="K109" i="4"/>
  <c r="K98" i="4"/>
  <c r="K84" i="4"/>
  <c r="K73" i="4"/>
  <c r="K59" i="4"/>
  <c r="M59" i="4" s="1"/>
  <c r="K45" i="4"/>
  <c r="M45" i="4" s="1"/>
  <c r="K34" i="4"/>
  <c r="M34" i="4" s="1"/>
  <c r="K20" i="4"/>
  <c r="L20" i="4" s="1"/>
  <c r="K57" i="4"/>
  <c r="M57" i="4" s="1"/>
  <c r="K114" i="4"/>
  <c r="K89" i="4"/>
  <c r="K61" i="4"/>
  <c r="M61" i="4" s="1"/>
  <c r="K36" i="4"/>
  <c r="M36" i="4" s="1"/>
  <c r="K124" i="4"/>
  <c r="K99" i="4"/>
  <c r="K85" i="4"/>
  <c r="K60" i="4"/>
  <c r="M60" i="4" s="1"/>
  <c r="K49" i="4"/>
  <c r="M49" i="4" s="1"/>
  <c r="K35" i="4"/>
  <c r="M35" i="4" s="1"/>
  <c r="K21" i="4"/>
  <c r="L21" i="4" s="1"/>
  <c r="K133" i="4"/>
  <c r="K122" i="4"/>
  <c r="K108" i="4"/>
  <c r="K97" i="4"/>
  <c r="K83" i="4"/>
  <c r="K69" i="4"/>
  <c r="K58" i="4"/>
  <c r="M58" i="4" s="1"/>
  <c r="K44" i="4"/>
  <c r="M44" i="4" s="1"/>
  <c r="K33" i="4"/>
  <c r="M33" i="4" s="1"/>
  <c r="K19" i="4"/>
  <c r="L19" i="4" s="1"/>
  <c r="K128" i="4"/>
  <c r="K120" i="4"/>
  <c r="K112" i="4"/>
  <c r="K104" i="4"/>
  <c r="K96" i="4"/>
  <c r="K88" i="4"/>
  <c r="K80" i="4"/>
  <c r="K72" i="4"/>
  <c r="K64" i="4"/>
  <c r="K56" i="4"/>
  <c r="K48" i="4"/>
  <c r="M48" i="4" s="1"/>
  <c r="K40" i="4"/>
  <c r="M40" i="4" s="1"/>
  <c r="K32" i="4"/>
  <c r="M32" i="4" s="1"/>
  <c r="K24" i="4"/>
  <c r="L24" i="4" s="1"/>
  <c r="K135" i="4"/>
  <c r="K127" i="4"/>
  <c r="K119" i="4"/>
  <c r="K111" i="4"/>
  <c r="K103" i="4"/>
  <c r="K95" i="4"/>
  <c r="K87" i="4"/>
  <c r="K79" i="4"/>
  <c r="K71" i="4"/>
  <c r="K63" i="4"/>
  <c r="K55" i="4"/>
  <c r="K47" i="4"/>
  <c r="M47" i="4" s="1"/>
  <c r="K39" i="4"/>
  <c r="M39" i="4" s="1"/>
  <c r="K31" i="4"/>
  <c r="M31" i="4" s="1"/>
  <c r="K23" i="4"/>
  <c r="L23" i="4" s="1"/>
  <c r="K134" i="4"/>
  <c r="K126" i="4"/>
  <c r="K118" i="4"/>
  <c r="K110" i="4"/>
  <c r="K102" i="4"/>
  <c r="K94" i="4"/>
  <c r="K86" i="4"/>
  <c r="K78" i="4"/>
  <c r="K70" i="4"/>
  <c r="K62" i="4"/>
  <c r="M62" i="4" s="1"/>
  <c r="K54" i="4"/>
  <c r="K46" i="4"/>
  <c r="M46" i="4" s="1"/>
  <c r="K38" i="4"/>
  <c r="M38" i="4" s="1"/>
  <c r="K30" i="4"/>
  <c r="M30" i="4" s="1"/>
  <c r="K22" i="4"/>
  <c r="L22" i="4" s="1"/>
  <c r="N1" i="1"/>
  <c r="M15" i="1"/>
  <c r="M16" i="1"/>
  <c r="P2" i="1"/>
  <c r="M2" i="1"/>
  <c r="L138" i="1" s="1"/>
  <c r="M138" i="1" s="1"/>
  <c r="L90" i="1" l="1"/>
  <c r="M90" i="1" s="1"/>
  <c r="L128" i="1"/>
  <c r="M128" i="1" s="1"/>
  <c r="L116" i="1"/>
  <c r="M116" i="1" s="1"/>
  <c r="L100" i="1"/>
  <c r="M100" i="1" s="1"/>
  <c r="L10" i="1"/>
  <c r="M10" i="1" s="1"/>
  <c r="L105" i="1"/>
  <c r="M105" i="1" s="1"/>
  <c r="L111" i="1"/>
  <c r="M111" i="1" s="1"/>
  <c r="M38" i="1"/>
  <c r="L120" i="1"/>
  <c r="M120" i="1" s="1"/>
  <c r="L88" i="1"/>
  <c r="M88" i="1" s="1"/>
  <c r="L6" i="1"/>
  <c r="M6" i="1" s="1"/>
  <c r="L95" i="1"/>
  <c r="M95" i="1" s="1"/>
  <c r="L91" i="1"/>
  <c r="M91" i="1" s="1"/>
  <c r="M62" i="1"/>
  <c r="M20" i="1"/>
  <c r="M35" i="1"/>
  <c r="L159" i="1"/>
  <c r="M159" i="1" s="1"/>
  <c r="L135" i="1"/>
  <c r="M135" i="1" s="1"/>
  <c r="M52" i="1"/>
  <c r="M86" i="1"/>
  <c r="L47" i="1"/>
  <c r="M47" i="1" s="1"/>
  <c r="L152" i="1"/>
  <c r="M152" i="1" s="1"/>
  <c r="L157" i="1"/>
  <c r="M157" i="1" s="1"/>
  <c r="M76" i="1"/>
  <c r="L148" i="1"/>
  <c r="M148" i="1" s="1"/>
  <c r="L25" i="1"/>
  <c r="M25" i="1" s="1"/>
  <c r="L149" i="1"/>
  <c r="M149" i="1" s="1"/>
  <c r="L96" i="1"/>
  <c r="M96" i="1" s="1"/>
  <c r="L87" i="1"/>
  <c r="M87" i="1" s="1"/>
  <c r="M21" i="1"/>
  <c r="L50" i="1"/>
  <c r="M50" i="1" s="1"/>
  <c r="L89" i="1"/>
  <c r="M89" i="1" s="1"/>
  <c r="M81" i="1"/>
  <c r="M61" i="1"/>
  <c r="M63" i="1"/>
  <c r="L130" i="1"/>
  <c r="M130" i="1" s="1"/>
  <c r="L136" i="1"/>
  <c r="M136" i="1" s="1"/>
  <c r="L97" i="1"/>
  <c r="M97" i="1" s="1"/>
  <c r="M22" i="1"/>
  <c r="L94" i="1"/>
  <c r="M94" i="1" s="1"/>
  <c r="M72" i="1"/>
  <c r="L109" i="1"/>
  <c r="M109" i="1" s="1"/>
  <c r="L147" i="1"/>
  <c r="M147" i="1" s="1"/>
  <c r="M40" i="1"/>
  <c r="M57" i="1"/>
  <c r="L117" i="1"/>
  <c r="M117" i="1" s="1"/>
  <c r="L139" i="1"/>
  <c r="M139" i="1" s="1"/>
  <c r="M66" i="1"/>
  <c r="M55" i="1"/>
  <c r="M69" i="1"/>
  <c r="L146" i="1"/>
  <c r="M146" i="1" s="1"/>
  <c r="M30" i="1"/>
  <c r="M53" i="1"/>
  <c r="L151" i="1"/>
  <c r="M151" i="1" s="1"/>
  <c r="L79" i="1"/>
  <c r="M79" i="1" s="1"/>
  <c r="M58" i="1"/>
  <c r="M83" i="1"/>
  <c r="M64" i="1"/>
  <c r="L48" i="1"/>
  <c r="M48" i="1" s="1"/>
  <c r="L133" i="1"/>
  <c r="M133" i="1" s="1"/>
  <c r="L131" i="1"/>
  <c r="M131" i="1" s="1"/>
  <c r="L122" i="1"/>
  <c r="M122" i="1" s="1"/>
  <c r="L4" i="1"/>
  <c r="M4" i="1" s="1"/>
  <c r="L143" i="1"/>
  <c r="M143" i="1" s="1"/>
  <c r="M70" i="1"/>
  <c r="L110" i="1"/>
  <c r="M110" i="1" s="1"/>
  <c r="L65" i="1"/>
  <c r="M65" i="1" s="1"/>
  <c r="L129" i="1"/>
  <c r="M129" i="1" s="1"/>
  <c r="L34" i="1"/>
  <c r="M34" i="1" s="1"/>
  <c r="L43" i="1"/>
  <c r="M43" i="1" s="1"/>
  <c r="M84" i="1"/>
  <c r="L3" i="1"/>
  <c r="P3" i="1" s="1"/>
  <c r="P4" i="1" s="1"/>
  <c r="P5" i="1" s="1"/>
  <c r="P6" i="1" s="1"/>
  <c r="P7" i="1" s="1"/>
  <c r="M73" i="1"/>
  <c r="L158" i="1"/>
  <c r="M158" i="1" s="1"/>
  <c r="L106" i="1"/>
  <c r="M106" i="1" s="1"/>
  <c r="L150" i="1"/>
  <c r="M150" i="1" s="1"/>
  <c r="L102" i="1"/>
  <c r="M102" i="1" s="1"/>
  <c r="M18" i="1"/>
  <c r="L46" i="1"/>
  <c r="M46" i="1" s="1"/>
  <c r="L141" i="1"/>
  <c r="M141" i="1" s="1"/>
  <c r="M85" i="1"/>
  <c r="L115" i="1"/>
  <c r="M115" i="1" s="1"/>
  <c r="L112" i="1"/>
  <c r="M112" i="1" s="1"/>
  <c r="L140" i="1"/>
  <c r="M140" i="1" s="1"/>
  <c r="L155" i="1"/>
  <c r="M155" i="1" s="1"/>
  <c r="L137" i="1"/>
  <c r="M137" i="1" s="1"/>
  <c r="L114" i="1"/>
  <c r="M114" i="1" s="1"/>
  <c r="L142" i="1"/>
  <c r="M142" i="1" s="1"/>
  <c r="M75" i="1"/>
  <c r="M41" i="1"/>
  <c r="M39" i="1"/>
  <c r="L107" i="1"/>
  <c r="M107" i="1" s="1"/>
  <c r="M54" i="1"/>
  <c r="L153" i="1"/>
  <c r="M153" i="1" s="1"/>
  <c r="M29" i="1"/>
  <c r="L154" i="1"/>
  <c r="M154" i="1" s="1"/>
  <c r="M27" i="1"/>
  <c r="L45" i="1"/>
  <c r="M45" i="1" s="1"/>
  <c r="M19" i="1"/>
  <c r="L98" i="1"/>
  <c r="M98" i="1" s="1"/>
  <c r="L124" i="1"/>
  <c r="M124" i="1" s="1"/>
  <c r="L121" i="1"/>
  <c r="M121" i="1" s="1"/>
  <c r="L5" i="1"/>
  <c r="M5" i="1" s="1"/>
  <c r="L31" i="1"/>
  <c r="M31" i="1" s="1"/>
  <c r="L132" i="1"/>
  <c r="M132" i="1" s="1"/>
  <c r="L12" i="1"/>
  <c r="M12" i="1" s="1"/>
  <c r="L125" i="1"/>
  <c r="M125" i="1" s="1"/>
  <c r="L49" i="1"/>
  <c r="M49" i="1" s="1"/>
  <c r="L32" i="1"/>
  <c r="M32" i="1" s="1"/>
  <c r="L156" i="1"/>
  <c r="M156" i="1" s="1"/>
  <c r="L144" i="1"/>
  <c r="M144" i="1" s="1"/>
  <c r="L113" i="1"/>
  <c r="M113" i="1" s="1"/>
  <c r="M82" i="1"/>
  <c r="M26" i="1"/>
  <c r="L119" i="1"/>
  <c r="M119" i="1" s="1"/>
  <c r="L93" i="1"/>
  <c r="M93" i="1" s="1"/>
  <c r="M37" i="1"/>
  <c r="L134" i="1"/>
  <c r="M134" i="1" s="1"/>
  <c r="M56" i="1"/>
  <c r="L77" i="1"/>
  <c r="M77" i="1" s="1"/>
  <c r="L51" i="1"/>
  <c r="M51" i="1" s="1"/>
  <c r="M28" i="1"/>
  <c r="L8" i="1"/>
  <c r="M8" i="1" s="1"/>
  <c r="L44" i="1"/>
  <c r="M44" i="1" s="1"/>
  <c r="L104" i="1"/>
  <c r="M104" i="1" s="1"/>
  <c r="L13" i="1"/>
  <c r="M13" i="1" s="1"/>
  <c r="M60" i="1"/>
  <c r="M68" i="1"/>
  <c r="L127" i="1"/>
  <c r="M127" i="1" s="1"/>
  <c r="M74" i="1"/>
  <c r="M67" i="1"/>
  <c r="L80" i="1"/>
  <c r="M80" i="1" s="1"/>
  <c r="L36" i="1"/>
  <c r="M36" i="1" s="1"/>
  <c r="M42" i="1"/>
  <c r="L33" i="1"/>
  <c r="M33" i="1" s="1"/>
  <c r="L123" i="1"/>
  <c r="M123" i="1" s="1"/>
  <c r="M71" i="1"/>
  <c r="L118" i="1"/>
  <c r="M118" i="1" s="1"/>
  <c r="L145" i="1"/>
  <c r="M145" i="1" s="1"/>
  <c r="L108" i="1"/>
  <c r="M108" i="1" s="1"/>
  <c r="L99" i="1"/>
  <c r="M99" i="1" s="1"/>
  <c r="L101" i="1"/>
  <c r="M101" i="1" s="1"/>
  <c r="L78" i="1"/>
  <c r="M78" i="1" s="1"/>
  <c r="L126" i="1"/>
  <c r="M126" i="1" s="1"/>
  <c r="L92" i="1"/>
  <c r="M92" i="1" s="1"/>
  <c r="L11" i="1"/>
  <c r="M11" i="1" s="1"/>
  <c r="L9" i="1"/>
  <c r="M9" i="1" s="1"/>
  <c r="M59" i="1"/>
  <c r="L103" i="1"/>
  <c r="M103" i="1" s="1"/>
  <c r="M23" i="1"/>
  <c r="M14" i="1"/>
  <c r="O2" i="1"/>
  <c r="P8" i="1" l="1"/>
  <c r="P9" i="1" s="1"/>
  <c r="P10" i="1" s="1"/>
  <c r="P11" i="1" s="1"/>
  <c r="P12" i="1" s="1"/>
  <c r="P13" i="1" s="1"/>
  <c r="P14" i="1" s="1"/>
  <c r="P15" i="1" s="1"/>
  <c r="P16" i="1" s="1"/>
  <c r="R3" i="1"/>
  <c r="M24" i="1"/>
  <c r="S3" i="1" s="1"/>
  <c r="M3" i="1"/>
  <c r="T3" i="1" l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M12" i="4" l="1"/>
  <c r="L17" i="1"/>
  <c r="P12" i="4" l="1"/>
  <c r="M17" i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R2" i="1"/>
  <c r="O12" i="4" l="1"/>
  <c r="S2" i="1"/>
  <c r="T2" i="1" s="1"/>
  <c r="R5" i="1" s="1"/>
  <c r="S5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M41" i="4" l="1"/>
  <c r="M23" i="4"/>
  <c r="M21" i="4"/>
  <c r="M22" i="4"/>
  <c r="M26" i="4"/>
  <c r="M24" i="4"/>
  <c r="M27" i="4"/>
  <c r="M25" i="4"/>
  <c r="M20" i="4"/>
  <c r="N1" i="2"/>
  <c r="M19" i="4" l="1"/>
  <c r="P19" i="4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L40" i="2"/>
  <c r="M40" i="2" s="1"/>
  <c r="L46" i="2"/>
  <c r="M46" i="2" s="1"/>
  <c r="L44" i="2"/>
  <c r="M44" i="2" s="1"/>
  <c r="L41" i="2"/>
  <c r="M41" i="2" s="1"/>
  <c r="L45" i="2"/>
  <c r="M45" i="2" s="1"/>
  <c r="L42" i="2"/>
  <c r="M42" i="2" s="1"/>
  <c r="L43" i="2"/>
  <c r="M43" i="2" s="1"/>
  <c r="O19" i="4" l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P40" i="2"/>
  <c r="P41" i="2" s="1"/>
  <c r="P42" i="2" s="1"/>
  <c r="P43" i="2" s="1"/>
  <c r="P44" i="2" s="1"/>
  <c r="P45" i="2" s="1"/>
  <c r="P46" i="2" s="1"/>
  <c r="O40" i="2"/>
  <c r="O41" i="2" s="1"/>
  <c r="O42" i="2" s="1"/>
  <c r="O43" i="2" s="1"/>
  <c r="O44" i="2" s="1"/>
  <c r="O45" i="2" s="1"/>
  <c r="O46" i="2" s="1"/>
  <c r="M54" i="4" l="1"/>
  <c r="M134" i="4"/>
  <c r="M129" i="4"/>
  <c r="M123" i="4"/>
  <c r="M68" i="4"/>
  <c r="M130" i="4"/>
  <c r="M117" i="4"/>
  <c r="M121" i="4"/>
  <c r="M124" i="4"/>
  <c r="M132" i="4"/>
  <c r="M122" i="4"/>
  <c r="M85" i="4"/>
  <c r="M111" i="4"/>
  <c r="M65" i="4"/>
  <c r="M103" i="4"/>
  <c r="M100" i="4"/>
  <c r="M64" i="4"/>
  <c r="M112" i="4"/>
  <c r="M116" i="4"/>
  <c r="M90" i="4"/>
  <c r="M98" i="4"/>
  <c r="M101" i="4"/>
  <c r="M80" i="4"/>
  <c r="M81" i="4"/>
  <c r="M76" i="4"/>
  <c r="M86" i="4"/>
  <c r="M89" i="4"/>
  <c r="M73" i="4"/>
  <c r="M74" i="4"/>
  <c r="M84" i="4"/>
  <c r="M105" i="4"/>
  <c r="M77" i="4"/>
  <c r="M125" i="4"/>
  <c r="M95" i="4"/>
  <c r="M72" i="4"/>
  <c r="M133" i="4"/>
  <c r="M56" i="4"/>
  <c r="M128" i="4"/>
  <c r="M106" i="4"/>
  <c r="M110" i="4"/>
  <c r="M108" i="4"/>
  <c r="N1" i="4"/>
  <c r="M83" i="4"/>
  <c r="M70" i="4"/>
  <c r="M120" i="4"/>
  <c r="M82" i="4"/>
  <c r="M97" i="4"/>
  <c r="M66" i="4"/>
  <c r="M96" i="4"/>
  <c r="M99" i="4"/>
  <c r="M78" i="4"/>
  <c r="M91" i="4"/>
  <c r="M126" i="4"/>
  <c r="M87" i="4"/>
  <c r="M67" i="4"/>
  <c r="M115" i="4"/>
  <c r="M92" i="4"/>
  <c r="M109" i="4"/>
  <c r="M131" i="4"/>
  <c r="M104" i="4"/>
  <c r="M107" i="4"/>
  <c r="M119" i="4"/>
  <c r="M79" i="4"/>
  <c r="M127" i="4"/>
  <c r="M94" i="4"/>
  <c r="M75" i="4"/>
  <c r="M88" i="4"/>
  <c r="M93" i="4"/>
  <c r="M71" i="4"/>
  <c r="M69" i="4"/>
  <c r="M118" i="4"/>
  <c r="M113" i="4"/>
  <c r="M114" i="4"/>
  <c r="M135" i="4"/>
  <c r="M55" i="4"/>
  <c r="M102" i="4"/>
  <c r="N1" i="3"/>
  <c r="M54" i="3"/>
  <c r="L42" i="3"/>
  <c r="M42" i="3" s="1"/>
  <c r="M63" i="4" l="1"/>
  <c r="M53" i="4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P53" i="4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42" i="3"/>
  <c r="P54" i="3" s="1"/>
  <c r="O42" i="3"/>
  <c r="O54" i="3" s="1"/>
  <c r="O63" i="4" l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</calcChain>
</file>

<file path=xl/sharedStrings.xml><?xml version="1.0" encoding="utf-8"?>
<sst xmlns="http://schemas.openxmlformats.org/spreadsheetml/2006/main" count="3245" uniqueCount="1003">
  <si>
    <t>timestamp</t>
  </si>
  <si>
    <t>open</t>
  </si>
  <si>
    <t>high</t>
  </si>
  <si>
    <t>low</t>
  </si>
  <si>
    <t>close</t>
  </si>
  <si>
    <t>volume</t>
  </si>
  <si>
    <t>rsi</t>
  </si>
  <si>
    <t>macd</t>
  </si>
  <si>
    <t>macd_signal</t>
  </si>
  <si>
    <t>signal</t>
  </si>
  <si>
    <t>0.3471</t>
  </si>
  <si>
    <t>0.3469</t>
  </si>
  <si>
    <t>0.3468</t>
  </si>
  <si>
    <t>0.3445</t>
  </si>
  <si>
    <t>0.3407</t>
  </si>
  <si>
    <t>0.3414</t>
  </si>
  <si>
    <t>0.3412</t>
  </si>
  <si>
    <t>0.3416</t>
  </si>
  <si>
    <t>0.3406</t>
  </si>
  <si>
    <t>0.3409</t>
  </si>
  <si>
    <t>149401.4</t>
  </si>
  <si>
    <t>29.823686091794215</t>
  </si>
  <si>
    <t>-0.0028193713702797107</t>
  </si>
  <si>
    <t>-0.002896276770287779</t>
  </si>
  <si>
    <t>buy</t>
  </si>
  <si>
    <t>0.3404</t>
  </si>
  <si>
    <t>110181.4</t>
  </si>
  <si>
    <t>-0.0027287089060354375</t>
  </si>
  <si>
    <t>-0.002862763197437311</t>
  </si>
  <si>
    <t>0.3405</t>
  </si>
  <si>
    <t>128196.1</t>
  </si>
  <si>
    <t>29.256751362927957</t>
  </si>
  <si>
    <t>-0.0026425350789946456</t>
  </si>
  <si>
    <t>-0.0028187175737487778</t>
  </si>
  <si>
    <t>0.343</t>
  </si>
  <si>
    <t>0.3367</t>
  </si>
  <si>
    <t>0.3358</t>
  </si>
  <si>
    <t>0.3379</t>
  </si>
  <si>
    <t>0.3375</t>
  </si>
  <si>
    <t>0.3371</t>
  </si>
  <si>
    <t>0.3391</t>
  </si>
  <si>
    <t>0.3394</t>
  </si>
  <si>
    <t>0.3388</t>
  </si>
  <si>
    <t>0.3382</t>
  </si>
  <si>
    <t>0.3373</t>
  </si>
  <si>
    <t>0.3209</t>
  </si>
  <si>
    <t>0.3208</t>
  </si>
  <si>
    <t>0.3204</t>
  </si>
  <si>
    <t>0.3212</t>
  </si>
  <si>
    <t>0.3227</t>
  </si>
  <si>
    <t>0.3214</t>
  </si>
  <si>
    <t>0.3187</t>
  </si>
  <si>
    <t>0.3167</t>
  </si>
  <si>
    <t>0.3181</t>
  </si>
  <si>
    <t>0.3165</t>
  </si>
  <si>
    <t>0.319</t>
  </si>
  <si>
    <t>0.3179</t>
  </si>
  <si>
    <t>0.3149</t>
  </si>
  <si>
    <t>0.316</t>
  </si>
  <si>
    <t>0.3126</t>
  </si>
  <si>
    <t>0.3128</t>
  </si>
  <si>
    <t>0.3112</t>
  </si>
  <si>
    <t>0.311</t>
  </si>
  <si>
    <t>0.3101</t>
  </si>
  <si>
    <t>0.3102</t>
  </si>
  <si>
    <t>0.3142</t>
  </si>
  <si>
    <t>0.3097</t>
  </si>
  <si>
    <t>0.3109</t>
  </si>
  <si>
    <t>0.3006</t>
  </si>
  <si>
    <t>0.2922</t>
  </si>
  <si>
    <t>0.2957</t>
  </si>
  <si>
    <t>0.2925</t>
  </si>
  <si>
    <t>0.2811</t>
  </si>
  <si>
    <t>0.285</t>
  </si>
  <si>
    <t>0.2878</t>
  </si>
  <si>
    <t>0.2916</t>
  </si>
  <si>
    <t>0.2913</t>
  </si>
  <si>
    <t>0.2756</t>
  </si>
  <si>
    <t>0.2772</t>
  </si>
  <si>
    <t>0.2703</t>
  </si>
  <si>
    <t>0.27</t>
  </si>
  <si>
    <t>0.2723</t>
  </si>
  <si>
    <t>0.2709</t>
  </si>
  <si>
    <t>0.2708</t>
  </si>
  <si>
    <t>0.2688</t>
  </si>
  <si>
    <t>0.2707</t>
  </si>
  <si>
    <t>0.2657</t>
  </si>
  <si>
    <t>0.2611</t>
  </si>
  <si>
    <t>0.2514</t>
  </si>
  <si>
    <t>0.2471</t>
  </si>
  <si>
    <t>0.2522</t>
  </si>
  <si>
    <t>0.2506</t>
  </si>
  <si>
    <t>0.2625</t>
  </si>
  <si>
    <t>0.2642</t>
  </si>
  <si>
    <t>0.2685</t>
  </si>
  <si>
    <t>0.2669</t>
  </si>
  <si>
    <t>0.2635</t>
  </si>
  <si>
    <t>0.2659</t>
  </si>
  <si>
    <t>0.2683</t>
  </si>
  <si>
    <t>0.2677</t>
  </si>
  <si>
    <t>0.2717</t>
  </si>
  <si>
    <t>0.2738</t>
  </si>
  <si>
    <t>0.2762</t>
  </si>
  <si>
    <t>0.2757</t>
  </si>
  <si>
    <t>0.2742</t>
  </si>
  <si>
    <t>0.2736</t>
  </si>
  <si>
    <t>0.2721</t>
  </si>
  <si>
    <t>0.2726</t>
  </si>
  <si>
    <t>0.2743</t>
  </si>
  <si>
    <t>0.2715</t>
  </si>
  <si>
    <t>0.2724</t>
  </si>
  <si>
    <t>0.2713</t>
  </si>
  <si>
    <t>0.2725</t>
  </si>
  <si>
    <t>0.2744</t>
  </si>
  <si>
    <t>0.274</t>
  </si>
  <si>
    <t>0.2704</t>
  </si>
  <si>
    <t>0.271</t>
  </si>
  <si>
    <t>0.2773</t>
  </si>
  <si>
    <t>0.2815</t>
  </si>
  <si>
    <t>0.2807</t>
  </si>
  <si>
    <t>0.2856</t>
  </si>
  <si>
    <t>0.2829</t>
  </si>
  <si>
    <t>0.2674</t>
  </si>
  <si>
    <t>0.2691</t>
  </si>
  <si>
    <t>0.2705</t>
  </si>
  <si>
    <t>0.2694</t>
  </si>
  <si>
    <t>0.2695</t>
  </si>
  <si>
    <t>0.2689</t>
  </si>
  <si>
    <t>0.2698</t>
  </si>
  <si>
    <t>0.269</t>
  </si>
  <si>
    <t>0.2696</t>
  </si>
  <si>
    <t>0.2509</t>
  </si>
  <si>
    <t>0.2589</t>
  </si>
  <si>
    <t>0.2675</t>
  </si>
  <si>
    <t>0.2918</t>
  </si>
  <si>
    <t>0.2927</t>
  </si>
  <si>
    <t>0.3055</t>
  </si>
  <si>
    <t>0.3168</t>
  </si>
  <si>
    <t>0.3196</t>
  </si>
  <si>
    <t>0.3236</t>
  </si>
  <si>
    <t>0.3207</t>
  </si>
  <si>
    <t>0.3195</t>
  </si>
  <si>
    <t>0.3219</t>
  </si>
  <si>
    <t>0.3199</t>
  </si>
  <si>
    <t>0.317</t>
  </si>
  <si>
    <t>0.3177</t>
  </si>
  <si>
    <t>0.3163</t>
  </si>
  <si>
    <t>0.3147</t>
  </si>
  <si>
    <t>0.3192</t>
  </si>
  <si>
    <t>0.3185</t>
  </si>
  <si>
    <t>0.3176</t>
  </si>
  <si>
    <t>0.3158</t>
  </si>
  <si>
    <t>0.3135</t>
  </si>
  <si>
    <t>0.3493</t>
  </si>
  <si>
    <t>0.3781</t>
  </si>
  <si>
    <t>0.3758</t>
  </si>
  <si>
    <t>0.3848</t>
  </si>
  <si>
    <t>0.3852</t>
  </si>
  <si>
    <t>0.4005</t>
  </si>
  <si>
    <t>0.4001</t>
  </si>
  <si>
    <t>0.4012</t>
  </si>
  <si>
    <t>0.4008</t>
  </si>
  <si>
    <t>0.4013</t>
  </si>
  <si>
    <t>0.4041</t>
  </si>
  <si>
    <t>0.4028</t>
  </si>
  <si>
    <t>0.402</t>
  </si>
  <si>
    <t>0.4019</t>
  </si>
  <si>
    <t>0.401</t>
  </si>
  <si>
    <t>0.3997</t>
  </si>
  <si>
    <t>0.3897</t>
  </si>
  <si>
    <t>0.4042</t>
  </si>
  <si>
    <t>0.3768</t>
  </si>
  <si>
    <t>207490.6</t>
  </si>
  <si>
    <t>29.19047011591148</t>
  </si>
  <si>
    <t>-0.004557572452378755</t>
  </si>
  <si>
    <t>-0.004570356620785889</t>
  </si>
  <si>
    <t>213442.1</t>
  </si>
  <si>
    <t>27.488955812818674</t>
  </si>
  <si>
    <t>-0.0018670602185595353</t>
  </si>
  <si>
    <t>-0.0018762533265649379</t>
  </si>
  <si>
    <t>0.3172</t>
  </si>
  <si>
    <t>0.3005</t>
  </si>
  <si>
    <t>0.2837</t>
  </si>
  <si>
    <t>0.2847</t>
  </si>
  <si>
    <t>0.2673</t>
  </si>
  <si>
    <t>0.267</t>
  </si>
  <si>
    <t>0.2682</t>
  </si>
  <si>
    <t>0.2494</t>
  </si>
  <si>
    <t>0.2492</t>
  </si>
  <si>
    <t>0.2469</t>
  </si>
  <si>
    <t>0.2507</t>
  </si>
  <si>
    <t>0.2136</t>
  </si>
  <si>
    <t>0.2256</t>
  </si>
  <si>
    <t>0.2316</t>
  </si>
  <si>
    <t>0.2277</t>
  </si>
  <si>
    <t>0.2254</t>
  </si>
  <si>
    <t>0.2228</t>
  </si>
  <si>
    <t>0.2235</t>
  </si>
  <si>
    <t>0.2151</t>
  </si>
  <si>
    <t>0.2162</t>
  </si>
  <si>
    <t>0.2209</t>
  </si>
  <si>
    <t>0.215</t>
  </si>
  <si>
    <t>0.2097</t>
  </si>
  <si>
    <t>0.2154</t>
  </si>
  <si>
    <t>0.2138</t>
  </si>
  <si>
    <t>0.2137</t>
  </si>
  <si>
    <t>0.2089</t>
  </si>
  <si>
    <t>0.2122</t>
  </si>
  <si>
    <t>0.2098</t>
  </si>
  <si>
    <t>0.2147</t>
  </si>
  <si>
    <t>0.2107</t>
  </si>
  <si>
    <t>0.2084</t>
  </si>
  <si>
    <t>0.232</t>
  </si>
  <si>
    <t>0.2339</t>
  </si>
  <si>
    <t>0.2327</t>
  </si>
  <si>
    <t>0.2336</t>
  </si>
  <si>
    <t>0.2317</t>
  </si>
  <si>
    <t>0.2325</t>
  </si>
  <si>
    <t>0.2338</t>
  </si>
  <si>
    <t>0.2326</t>
  </si>
  <si>
    <t>0.2334</t>
  </si>
  <si>
    <t>0.2329</t>
  </si>
  <si>
    <t>0.2299</t>
  </si>
  <si>
    <t>0.2268</t>
  </si>
  <si>
    <t>0.2244</t>
  </si>
  <si>
    <t>0.2253</t>
  </si>
  <si>
    <t>0.2274</t>
  </si>
  <si>
    <t>0.2331</t>
  </si>
  <si>
    <t>0.2359</t>
  </si>
  <si>
    <t>0.2364</t>
  </si>
  <si>
    <t>0.235</t>
  </si>
  <si>
    <t>0.2353</t>
  </si>
  <si>
    <t>0.2498</t>
  </si>
  <si>
    <t>0.2479</t>
  </si>
  <si>
    <t>0.2342</t>
  </si>
  <si>
    <t>0.2346</t>
  </si>
  <si>
    <t>1308255.1</t>
  </si>
  <si>
    <t>72.7978908808717</t>
  </si>
  <si>
    <t>0.00891611058016295</t>
  </si>
  <si>
    <t>0.008933669436042539</t>
  </si>
  <si>
    <t>sell</t>
  </si>
  <si>
    <t>607005.8</t>
  </si>
  <si>
    <t>29.269761287034356</t>
  </si>
  <si>
    <t>-0.001965261109740768</t>
  </si>
  <si>
    <t>-0.001980544814229706</t>
  </si>
  <si>
    <t>106299.0</t>
  </si>
  <si>
    <t>29.96279611015831</t>
  </si>
  <si>
    <t>-0.0019798438267663587</t>
  </si>
  <si>
    <t>-0.0019804046167370367</t>
  </si>
  <si>
    <t>1091835.2</t>
  </si>
  <si>
    <t>28.707920793237278</t>
  </si>
  <si>
    <t>-0.002599961698460107</t>
  </si>
  <si>
    <t>-0.002735164662613706</t>
  </si>
  <si>
    <t>546654.5</t>
  </si>
  <si>
    <t>29.400441580057034</t>
  </si>
  <si>
    <t>-0.0031920918139810572</t>
  </si>
  <si>
    <t>-0.0032144156015049374</t>
  </si>
  <si>
    <t>1627614.4</t>
  </si>
  <si>
    <t>25.91407593755747</t>
  </si>
  <si>
    <t>-0.003070840469809877</t>
  </si>
  <si>
    <t>-0.0031600603821400662</t>
  </si>
  <si>
    <t>866886.3</t>
  </si>
  <si>
    <t>23.946284773901496</t>
  </si>
  <si>
    <t>-0.003128682517296477</t>
  </si>
  <si>
    <t>-0.0031537848091713486</t>
  </si>
  <si>
    <t>622971.1</t>
  </si>
  <si>
    <t>29.695530828125243</t>
  </si>
  <si>
    <t>-0.00305857377937524</t>
  </si>
  <si>
    <t>-0.003134742603212127</t>
  </si>
  <si>
    <t>282246.2</t>
  </si>
  <si>
    <t>70.10153705385451</t>
  </si>
  <si>
    <t>0.0022959539394327155</t>
  </si>
  <si>
    <t>0.0023201351952323794</t>
  </si>
  <si>
    <t>2579413.7</t>
  </si>
  <si>
    <t>74.84369444355465</t>
  </si>
  <si>
    <t>0.003223699094743959</t>
  </si>
  <si>
    <t>0.0032959173727045077</t>
  </si>
  <si>
    <t>703618.0</t>
  </si>
  <si>
    <t>28.69993725515576</t>
  </si>
  <si>
    <t>-0.004272913769999831</t>
  </si>
  <si>
    <t>-0.004407626067253265</t>
  </si>
  <si>
    <t>756247.8</t>
  </si>
  <si>
    <t>-0.004104210268930153</t>
  </si>
  <si>
    <t>-0.004346942907588643</t>
  </si>
  <si>
    <t>470866.5</t>
  </si>
  <si>
    <t>26.77851204141338</t>
  </si>
  <si>
    <t>-0.00400503561403015</t>
  </si>
  <si>
    <t>-0.0042785614488769445</t>
  </si>
  <si>
    <t>847263.4</t>
  </si>
  <si>
    <t>27.71921470147116</t>
  </si>
  <si>
    <t>-0.0037473897886680096</t>
  </si>
  <si>
    <t>-0.004098617377537232</t>
  </si>
  <si>
    <t>2128136.1</t>
  </si>
  <si>
    <t>26.403002708774522</t>
  </si>
  <si>
    <t>-0.003705301038543163</t>
  </si>
  <si>
    <t>-0.004019954109738418</t>
  </si>
  <si>
    <t>758946.1</t>
  </si>
  <si>
    <t>29.983395312524507</t>
  </si>
  <si>
    <t>-0.0035742594133622574</t>
  </si>
  <si>
    <t>-0.003930815170463186</t>
  </si>
  <si>
    <t>702302.6</t>
  </si>
  <si>
    <t>29.147453140623995</t>
  </si>
  <si>
    <t>-0.0029417773505600597</t>
  </si>
  <si>
    <t>-0.003344561602129726</t>
  </si>
  <si>
    <t>1863453.3</t>
  </si>
  <si>
    <t>77.73516199619846</t>
  </si>
  <si>
    <t>0.01326800837331038</t>
  </si>
  <si>
    <t>0.013461554873005406</t>
  </si>
  <si>
    <t>3157416.9</t>
  </si>
  <si>
    <t>79.7940917851585</t>
  </si>
  <si>
    <t>0.012960617406372665</t>
  </si>
  <si>
    <t>0.01336136737967886</t>
  </si>
  <si>
    <t>2234249.3</t>
  </si>
  <si>
    <t>73.71171719583363</t>
  </si>
  <si>
    <t>0.012340745652716423</t>
  </si>
  <si>
    <t>0.013157243034286375</t>
  </si>
  <si>
    <t>1131686.4</t>
  </si>
  <si>
    <t>72.27952131492769</t>
  </si>
  <si>
    <t>0.011658615410931994</t>
  </si>
  <si>
    <t>0.0128575175096155</t>
  </si>
  <si>
    <t>2294229.2</t>
  </si>
  <si>
    <t>70.1234639859509</t>
  </si>
  <si>
    <t>0.007837716117307325</t>
  </si>
  <si>
    <t>0.009803706756365427</t>
  </si>
  <si>
    <t>0.4215</t>
  </si>
  <si>
    <t>0.4186</t>
  </si>
  <si>
    <t>0.4544</t>
  </si>
  <si>
    <t>0.4608</t>
  </si>
  <si>
    <t>0.4631</t>
  </si>
  <si>
    <t>0.4575</t>
  </si>
  <si>
    <t>2685963.7</t>
  </si>
  <si>
    <t>71.77144805941126</t>
  </si>
  <si>
    <t>0.015363802734845278</t>
  </si>
  <si>
    <t>0.01576995470468483</t>
  </si>
  <si>
    <t>0.4553</t>
  </si>
  <si>
    <t>0.4582</t>
  </si>
  <si>
    <t>0.4556</t>
  </si>
  <si>
    <t>0.4586</t>
  </si>
  <si>
    <t>0.4546</t>
  </si>
  <si>
    <t>0.4576</t>
  </si>
  <si>
    <t>0.4561</t>
  </si>
  <si>
    <t>0.4567</t>
  </si>
  <si>
    <t>0.4565</t>
  </si>
  <si>
    <t>0.4386</t>
  </si>
  <si>
    <t>0.4387</t>
  </si>
  <si>
    <t>0.5141</t>
  </si>
  <si>
    <t>1392106.4</t>
  </si>
  <si>
    <t>0.4286</t>
  </si>
  <si>
    <t>0.4192</t>
  </si>
  <si>
    <t>0.4146</t>
  </si>
  <si>
    <t>0.4287</t>
  </si>
  <si>
    <t>0.4261</t>
  </si>
  <si>
    <t>0.4235</t>
  </si>
  <si>
    <t>0.4461</t>
  </si>
  <si>
    <t>4831680.2</t>
  </si>
  <si>
    <t>70.05506011865927</t>
  </si>
  <si>
    <t>0.004733037935422957</t>
  </si>
  <si>
    <t>0.004765242690102124</t>
  </si>
  <si>
    <t>0.4241</t>
  </si>
  <si>
    <t>1068110.8</t>
  </si>
  <si>
    <t>29.72610208816043</t>
  </si>
  <si>
    <t>-0.004129281788402439</t>
  </si>
  <si>
    <t>-0.004225204006216629</t>
  </si>
  <si>
    <t>278473.9</t>
  </si>
  <si>
    <t>29.401340755328008</t>
  </si>
  <si>
    <t>-0.0040752552105365325</t>
  </si>
  <si>
    <t>-0.00419521424708061</t>
  </si>
  <si>
    <t>901234.8</t>
  </si>
  <si>
    <t>29.86411791562375</t>
  </si>
  <si>
    <t>-0.003878073861169451</t>
  </si>
  <si>
    <t>-0.004088178670601624</t>
  </si>
  <si>
    <t>954512.2</t>
  </si>
  <si>
    <t>29.864117915623765</t>
  </si>
  <si>
    <t>-0.003798941347910312</t>
  </si>
  <si>
    <t>-0.004030331206063362</t>
  </si>
  <si>
    <t>2213300.4</t>
  </si>
  <si>
    <t>70.93195175694413</t>
  </si>
  <si>
    <t>0.005874080170756635</t>
  </si>
  <si>
    <t>0.0060738573139092755</t>
  </si>
  <si>
    <t>0.5079</t>
  </si>
  <si>
    <t>0.514</t>
  </si>
  <si>
    <t>1527329.7</t>
  </si>
  <si>
    <t>29.320510154491814</t>
  </si>
  <si>
    <t>-0.004991589449917622</t>
  </si>
  <si>
    <t>-0.005349940477012555</t>
  </si>
  <si>
    <t>1885201.7</t>
  </si>
  <si>
    <t>71.17827833216234</t>
  </si>
  <si>
    <t>0.0030595408915358724</t>
  </si>
  <si>
    <t>0.003351582997919622</t>
  </si>
  <si>
    <t>963357.4</t>
  </si>
  <si>
    <t>72.69510000584081</t>
  </si>
  <si>
    <t>0.0032583227789172997</t>
  </si>
  <si>
    <t>0.0033329309541191574</t>
  </si>
  <si>
    <t>375735.6</t>
  </si>
  <si>
    <t>71.54838776766404</t>
  </si>
  <si>
    <t>0.005648936527832882</t>
  </si>
  <si>
    <t>0.0058850930631727414</t>
  </si>
  <si>
    <t>572269.4</t>
  </si>
  <si>
    <t>70.30414507221286</t>
  </si>
  <si>
    <t>0.005148868887239089</t>
  </si>
  <si>
    <t>0.005653522218797977</t>
  </si>
  <si>
    <t>403626.2</t>
  </si>
  <si>
    <t>71.97651353479839</t>
  </si>
  <si>
    <t>0.005014048956644257</t>
  </si>
  <si>
    <t>0.0055256275663672335</t>
  </si>
  <si>
    <t>444184.2</t>
  </si>
  <si>
    <t>72.87387445492823</t>
  </si>
  <si>
    <t>0.004899143894706581</t>
  </si>
  <si>
    <t>0.005400330832035103</t>
  </si>
  <si>
    <t>2091893.9</t>
  </si>
  <si>
    <t>26.821935731800806</t>
  </si>
  <si>
    <t>-0.006196561349247343</t>
  </si>
  <si>
    <t>-0.006466080584791631</t>
  </si>
  <si>
    <t>849570.3</t>
  </si>
  <si>
    <t>28.683644923063184</t>
  </si>
  <si>
    <t>-0.0056858388998352605</t>
  </si>
  <si>
    <t>-0.005940500717316865</t>
  </si>
  <si>
    <t>776310.5</t>
  </si>
  <si>
    <t>24.694054942304618</t>
  </si>
  <si>
    <t>-0.007012299377073927</t>
  </si>
  <si>
    <t>-0.007196717774149394</t>
  </si>
  <si>
    <t>604354.1</t>
  </si>
  <si>
    <t>26.472488421763344</t>
  </si>
  <si>
    <t>-0.006694953714783625</t>
  </si>
  <si>
    <t>-0.00709636496227624</t>
  </si>
  <si>
    <t>872965.0</t>
  </si>
  <si>
    <t>23.27585750602158</t>
  </si>
  <si>
    <t>-0.006585409919943275</t>
  </si>
  <si>
    <t>-0.006994173953809648</t>
  </si>
  <si>
    <t>1102987.3</t>
  </si>
  <si>
    <t>22.412292727754647</t>
  </si>
  <si>
    <t>-0.006488355266778323</t>
  </si>
  <si>
    <t>-0.006893010216403384</t>
  </si>
  <si>
    <t>1374538.1</t>
  </si>
  <si>
    <t>28.48432525278571</t>
  </si>
  <si>
    <t>-0.006202761390175948</t>
  </si>
  <si>
    <t>-0.006754960451157897</t>
  </si>
  <si>
    <t>1442378.2</t>
  </si>
  <si>
    <t>25.01225986052863</t>
  </si>
  <si>
    <t>-0.006131680587821597</t>
  </si>
  <si>
    <t>-0.006630304478490638</t>
  </si>
  <si>
    <t>1692747.3</t>
  </si>
  <si>
    <t>23.680050496225405</t>
  </si>
  <si>
    <t>-0.006101840294377936</t>
  </si>
  <si>
    <t>-0.006524611641668098</t>
  </si>
  <si>
    <t>806847.5</t>
  </si>
  <si>
    <t>26.827879535153656</t>
  </si>
  <si>
    <t>-0.005937129633766802</t>
  </si>
  <si>
    <t>-0.006407115240087839</t>
  </si>
  <si>
    <t>2040404.3</t>
  </si>
  <si>
    <t>24.751239991813023</t>
  </si>
  <si>
    <t>-0.005876035758544174</t>
  </si>
  <si>
    <t>-0.006300899343779106</t>
  </si>
  <si>
    <t>1573182.4</t>
  </si>
  <si>
    <t>28.268623313858683</t>
  </si>
  <si>
    <t>-0.005681434736548752</t>
  </si>
  <si>
    <t>-0.006177006422333035</t>
  </si>
  <si>
    <t>1054662.2</t>
  </si>
  <si>
    <t>27.710652126554123</t>
  </si>
  <si>
    <t>-0.005496132685281152</t>
  </si>
  <si>
    <t>-0.0060408316749226585</t>
  </si>
  <si>
    <t>975327.7</t>
  </si>
  <si>
    <t>25.291420080287608</t>
  </si>
  <si>
    <t>-0.005431908768358862</t>
  </si>
  <si>
    <t>-0.0059190470936098995</t>
  </si>
  <si>
    <t>2826611.8</t>
  </si>
  <si>
    <t>21.011262862307944</t>
  </si>
  <si>
    <t>-0.00563079990161508</t>
  </si>
  <si>
    <t>-0.005861397655210936</t>
  </si>
  <si>
    <t>1687882.6</t>
  </si>
  <si>
    <t>21.74267402263483</t>
  </si>
  <si>
    <t>-0.005706503212267511</t>
  </si>
  <si>
    <t>-0.005830418766622251</t>
  </si>
  <si>
    <t>1853524.9</t>
  </si>
  <si>
    <t>20.612181378990115</t>
  </si>
  <si>
    <t>-0.005788532835003579</t>
  </si>
  <si>
    <t>-0.005822041580298518</t>
  </si>
  <si>
    <t>1158142.2</t>
  </si>
  <si>
    <t>29.149498949657243</t>
  </si>
  <si>
    <t>-0.005382436867767182</t>
  </si>
  <si>
    <t>-0.005459754970443403</t>
  </si>
  <si>
    <t>0.2332</t>
  </si>
  <si>
    <t>0.2029</t>
  </si>
  <si>
    <t>0.2106</t>
  </si>
  <si>
    <t>0.2099</t>
  </si>
  <si>
    <t>0.2142</t>
  </si>
  <si>
    <t>0.2143</t>
  </si>
  <si>
    <t>0.2167</t>
  </si>
  <si>
    <t>0.2113</t>
  </si>
  <si>
    <t>3051096.8</t>
  </si>
  <si>
    <t>29.862376738251655</t>
  </si>
  <si>
    <t>-0.01110789988991176</t>
  </si>
  <si>
    <t>-0.011876877964605643</t>
  </si>
  <si>
    <t>0.2123</t>
  </si>
  <si>
    <t>0.2141</t>
  </si>
  <si>
    <t>0.2105</t>
  </si>
  <si>
    <t>2613157.4</t>
  </si>
  <si>
    <t>29.089512147519883</t>
  </si>
  <si>
    <t>-0.010886411276786245</t>
  </si>
  <si>
    <t>-0.011678784627041763</t>
  </si>
  <si>
    <t>0.2291</t>
  </si>
  <si>
    <t>0.2279</t>
  </si>
  <si>
    <t>0.2294</t>
  </si>
  <si>
    <t>0.2313</t>
  </si>
  <si>
    <t>0.2348</t>
  </si>
  <si>
    <t>0.2351</t>
  </si>
  <si>
    <t>0.2126</t>
  </si>
  <si>
    <t>0.2145</t>
  </si>
  <si>
    <t>0.2155</t>
  </si>
  <si>
    <t>0.216</t>
  </si>
  <si>
    <t>0.2164</t>
  </si>
  <si>
    <t>4051071.7</t>
  </si>
  <si>
    <t>71.36528262558582</t>
  </si>
  <si>
    <t>0.0024932613854067587</t>
  </si>
  <si>
    <t>0.0028329262172729695</t>
  </si>
  <si>
    <t>4241180.3</t>
  </si>
  <si>
    <t>74.15701491968878</t>
  </si>
  <si>
    <t>0.0026865888113892233</t>
  </si>
  <si>
    <t>0.0028036587360962205</t>
  </si>
  <si>
    <t>2500624.1</t>
  </si>
  <si>
    <t>27.38247261289159</t>
  </si>
  <si>
    <t>-0.004273082300474351</t>
  </si>
  <si>
    <t>-0.004293612632796929</t>
  </si>
  <si>
    <t>3056980.9</t>
  </si>
  <si>
    <t>26.48778709882886</t>
  </si>
  <si>
    <t>-0.004283606762336689</t>
  </si>
  <si>
    <t>-0.004291611458704881</t>
  </si>
  <si>
    <t>2104872.7</t>
  </si>
  <si>
    <t>21.184496711786238</t>
  </si>
  <si>
    <t>-0.005091526841247779</t>
  </si>
  <si>
    <t>-0.005109272456664724</t>
  </si>
  <si>
    <t>1808852.5</t>
  </si>
  <si>
    <t>-0.005003794281900759</t>
  </si>
  <si>
    <t>-0.005088176821711931</t>
  </si>
  <si>
    <t>948389.4</t>
  </si>
  <si>
    <t>20.75715473322606</t>
  </si>
  <si>
    <t>-0.004901966273501812</t>
  </si>
  <si>
    <t>-0.005050934712069907</t>
  </si>
  <si>
    <t>3005737.3</t>
  </si>
  <si>
    <t>25.605611444559983</t>
  </si>
  <si>
    <t>-0.004694528759531108</t>
  </si>
  <si>
    <t>-0.004979653521562147</t>
  </si>
  <si>
    <t>1968435.6</t>
  </si>
  <si>
    <t>27.98467726000203</t>
  </si>
  <si>
    <t>-0.0035950862014321183</t>
  </si>
  <si>
    <t>-0.004212275976414577</t>
  </si>
  <si>
    <t>2028432.2</t>
  </si>
  <si>
    <t>70.2214177020389</t>
  </si>
  <si>
    <t>0.004610606928458605</t>
  </si>
  <si>
    <t>0.004688634377346255</t>
  </si>
  <si>
    <t>1814467.9</t>
  </si>
  <si>
    <t>73.11862310446428</t>
  </si>
  <si>
    <t>0.00463684309997725</t>
  </si>
  <si>
    <t>0.004678276121872454</t>
  </si>
  <si>
    <t>1490653.7</t>
  </si>
  <si>
    <t>73.93782667255567</t>
  </si>
  <si>
    <t>0.0046524202360676</t>
  </si>
  <si>
    <t>0.0046731049447114835</t>
  </si>
  <si>
    <t>789333.7</t>
  </si>
  <si>
    <t>71.96952174709723</t>
  </si>
  <si>
    <t>0.004571719471055002</t>
  </si>
  <si>
    <t>0.004652827849980187</t>
  </si>
  <si>
    <t>1022054.4</t>
  </si>
  <si>
    <t>70.35590307476147</t>
  </si>
  <si>
    <t>0.004424484176859367</t>
  </si>
  <si>
    <t>0.004607159115356023</t>
  </si>
  <si>
    <t>1075951.2</t>
  </si>
  <si>
    <t>29.25407523067223</t>
  </si>
  <si>
    <t>-0.004875013761273195</t>
  </si>
  <si>
    <t>-0.004911064059609801</t>
  </si>
  <si>
    <t>1469030.2</t>
  </si>
  <si>
    <t>27.181608211456677</t>
  </si>
  <si>
    <t>-0.0032495258293079587</t>
  </si>
  <si>
    <t>-0.0036157130376560896</t>
  </si>
  <si>
    <t>4045525.6</t>
  </si>
  <si>
    <t>23.948059935300705</t>
  </si>
  <si>
    <t>-0.0033933887371575266</t>
  </si>
  <si>
    <t>-0.0035712481775563775</t>
  </si>
  <si>
    <t>3999992.7</t>
  </si>
  <si>
    <t>22.722374611804398</t>
  </si>
  <si>
    <t>-0.0035312484086959806</t>
  </si>
  <si>
    <t>-0.0035632482237842986</t>
  </si>
  <si>
    <t>25.51906700153212</t>
  </si>
  <si>
    <t>522396.5</t>
  </si>
  <si>
    <t>-0.004687937798338426</t>
  </si>
  <si>
    <t>-0.004792614381826369</t>
  </si>
  <si>
    <t>715797.1</t>
  </si>
  <si>
    <t>29.108656387014534</t>
  </si>
  <si>
    <t>-0.004425231419019626</t>
  </si>
  <si>
    <t>-0.0047191377892650205</t>
  </si>
  <si>
    <t>281530.8</t>
  </si>
  <si>
    <t>-0.00416897734497762</t>
  </si>
  <si>
    <t>-0.004609105700407541</t>
  </si>
  <si>
    <t>799531.4</t>
  </si>
  <si>
    <t>27.77783247514462</t>
  </si>
  <si>
    <t>-0.003968562018078853</t>
  </si>
  <si>
    <t>-0.004480996963941803</t>
  </si>
  <si>
    <t>0.2118</t>
  </si>
  <si>
    <t>0.2088</t>
  </si>
  <si>
    <t>0.2096</t>
  </si>
  <si>
    <t>0.2101</t>
  </si>
  <si>
    <t>0.2083</t>
  </si>
  <si>
    <t>0.209</t>
  </si>
  <si>
    <t>0.2085</t>
  </si>
  <si>
    <t>0.2087</t>
  </si>
  <si>
    <t>0.2038</t>
  </si>
  <si>
    <t>0.2039</t>
  </si>
  <si>
    <t>0.2014</t>
  </si>
  <si>
    <t>0.2018</t>
  </si>
  <si>
    <t>0.2012</t>
  </si>
  <si>
    <t>0.2028</t>
  </si>
  <si>
    <t>0.2022</t>
  </si>
  <si>
    <t>0.2025</t>
  </si>
  <si>
    <t>0.2011</t>
  </si>
  <si>
    <t>0.1952</t>
  </si>
  <si>
    <t>0.1956</t>
  </si>
  <si>
    <t>0.1963</t>
  </si>
  <si>
    <t>0.1944</t>
  </si>
  <si>
    <t>0.1906</t>
  </si>
  <si>
    <t>0.1949</t>
  </si>
  <si>
    <t>0.1954</t>
  </si>
  <si>
    <t>0.1937</t>
  </si>
  <si>
    <t>0.1957</t>
  </si>
  <si>
    <t>0.1909</t>
  </si>
  <si>
    <t>0.1899</t>
  </si>
  <si>
    <t>0.1839</t>
  </si>
  <si>
    <t>0.1831</t>
  </si>
  <si>
    <t>0.1829</t>
  </si>
  <si>
    <t>0.1836</t>
  </si>
  <si>
    <t>0.1825</t>
  </si>
  <si>
    <t>0.182</t>
  </si>
  <si>
    <t>0.1827</t>
  </si>
  <si>
    <t>0.1826</t>
  </si>
  <si>
    <t>0.1901</t>
  </si>
  <si>
    <t>0.1917</t>
  </si>
  <si>
    <t>0.1891</t>
  </si>
  <si>
    <t>0.189</t>
  </si>
  <si>
    <t>0.1942</t>
  </si>
  <si>
    <t>0.1959</t>
  </si>
  <si>
    <t>0.1958</t>
  </si>
  <si>
    <t>0.1962</t>
  </si>
  <si>
    <t>0.1968</t>
  </si>
  <si>
    <t>0.1961</t>
  </si>
  <si>
    <t>0.1947</t>
  </si>
  <si>
    <t>0.1907</t>
  </si>
  <si>
    <t>0.196</t>
  </si>
  <si>
    <t>0.1967</t>
  </si>
  <si>
    <t>647247.7</t>
  </si>
  <si>
    <t>71.00519366812637</t>
  </si>
  <si>
    <t>0.0008431088180281543</t>
  </si>
  <si>
    <t>0.0008489084419501562</t>
  </si>
  <si>
    <t>1306373.4</t>
  </si>
  <si>
    <t>71.82245411237948</t>
  </si>
  <si>
    <t>0.001482810313742755</t>
  </si>
  <si>
    <t>0.0015573653856219808</t>
  </si>
  <si>
    <t>2487777.0</t>
  </si>
  <si>
    <t>74.42795279435285</t>
  </si>
  <si>
    <t>0.0015418279468965013</t>
  </si>
  <si>
    <t>0.001554257897876885</t>
  </si>
  <si>
    <t>666174.9</t>
  </si>
  <si>
    <t>71.38158875528912</t>
  </si>
  <si>
    <t>0.0015465645204853218</t>
  </si>
  <si>
    <t>0.0015527192223985724</t>
  </si>
  <si>
    <t>0.2074</t>
  </si>
  <si>
    <t>0.2103</t>
  </si>
  <si>
    <t>261409.4</t>
  </si>
  <si>
    <t>25.209142303735035</t>
  </si>
  <si>
    <t>-0.0029183876409032694</t>
  </si>
  <si>
    <t>-0.0029253384391989172</t>
  </si>
  <si>
    <t>411384.9</t>
  </si>
  <si>
    <t>24.936216471390622</t>
  </si>
  <si>
    <t>-0.002824492337367729</t>
  </si>
  <si>
    <t>-0.00290516921883268</t>
  </si>
  <si>
    <t>503677.7</t>
  </si>
  <si>
    <t>23.82508436824105</t>
  </si>
  <si>
    <t>-0.0027506485259097824</t>
  </si>
  <si>
    <t>-0.0028742650802481007</t>
  </si>
  <si>
    <t>2050527.6</t>
  </si>
  <si>
    <t>26.471374930715484</t>
  </si>
  <si>
    <t>-0.002637515641993604</t>
  </si>
  <si>
    <t>-0.0028269151925972014</t>
  </si>
  <si>
    <t>306267.3</t>
  </si>
  <si>
    <t>25.516744033324983</t>
  </si>
  <si>
    <t>-0.002542753232748829</t>
  </si>
  <si>
    <t>-0.002770082800627527</t>
  </si>
  <si>
    <t>338935.0</t>
  </si>
  <si>
    <t>-0.0024395319351040723</t>
  </si>
  <si>
    <t>-0.002703972627522836</t>
  </si>
  <si>
    <t>649712.7</t>
  </si>
  <si>
    <t>22.672021845578485</t>
  </si>
  <si>
    <t>-0.0024026544861219523</t>
  </si>
  <si>
    <t>-0.0026437089992426594</t>
  </si>
  <si>
    <t>2082821.4</t>
  </si>
  <si>
    <t>21.25435338248471</t>
  </si>
  <si>
    <t>-0.0023862672598696233</t>
  </si>
  <si>
    <t>-0.0025922206513680525</t>
  </si>
  <si>
    <t>2787036.5</t>
  </si>
  <si>
    <t>29.767318705955375</t>
  </si>
  <si>
    <t>-0.002274439464260314</t>
  </si>
  <si>
    <t>-0.002528664413946505</t>
  </si>
  <si>
    <t>618322.5</t>
  </si>
  <si>
    <t>29.19906148943666</t>
  </si>
  <si>
    <t>-0.0015180122569916632</t>
  </si>
  <si>
    <t>-0.0015206929902777317</t>
  </si>
  <si>
    <t>0.1748</t>
  </si>
  <si>
    <t>0.1735</t>
  </si>
  <si>
    <t>0.1739</t>
  </si>
  <si>
    <t>0.1714</t>
  </si>
  <si>
    <t>0.1738</t>
  </si>
  <si>
    <t>0.1736</t>
  </si>
  <si>
    <t>0.1733</t>
  </si>
  <si>
    <t>0.1723</t>
  </si>
  <si>
    <t>0.1715</t>
  </si>
  <si>
    <t>0.1705</t>
  </si>
  <si>
    <t>0.1703</t>
  </si>
  <si>
    <t>0.1698</t>
  </si>
  <si>
    <t>0.1695</t>
  </si>
  <si>
    <t>0.1676</t>
  </si>
  <si>
    <t>0.1685</t>
  </si>
  <si>
    <t>0.1686</t>
  </si>
  <si>
    <t>0.1683</t>
  </si>
  <si>
    <t>0.1677</t>
  </si>
  <si>
    <t>0.1701</t>
  </si>
  <si>
    <t>0.1663</t>
  </si>
  <si>
    <t>0.167</t>
  </si>
  <si>
    <t>0.1669</t>
  </si>
  <si>
    <t>0.1655</t>
  </si>
  <si>
    <t>0.1656</t>
  </si>
  <si>
    <t>0.165</t>
  </si>
  <si>
    <t>0.1659</t>
  </si>
  <si>
    <t>0.1646</t>
  </si>
  <si>
    <t>0.1651</t>
  </si>
  <si>
    <t>0.1671</t>
  </si>
  <si>
    <t>0.1666</t>
  </si>
  <si>
    <t>0.1665</t>
  </si>
  <si>
    <t>0.1662</t>
  </si>
  <si>
    <t>0.1679</t>
  </si>
  <si>
    <t>0.1675</t>
  </si>
  <si>
    <t>0.166</t>
  </si>
  <si>
    <t>0.1661</t>
  </si>
  <si>
    <t>0.1681</t>
  </si>
  <si>
    <t>0.1682</t>
  </si>
  <si>
    <t>0.1653</t>
  </si>
  <si>
    <t>0.1633</t>
  </si>
  <si>
    <t>0.1582</t>
  </si>
  <si>
    <t>0.1587</t>
  </si>
  <si>
    <t>0.1578</t>
  </si>
  <si>
    <t>0.158</t>
  </si>
  <si>
    <t>0.1583</t>
  </si>
  <si>
    <t>0.1567</t>
  </si>
  <si>
    <t>0.1566</t>
  </si>
  <si>
    <t>0.157</t>
  </si>
  <si>
    <t>0.1458</t>
  </si>
  <si>
    <t>0.1471</t>
  </si>
  <si>
    <t>0.1455</t>
  </si>
  <si>
    <t>1484765.3</t>
  </si>
  <si>
    <t>27.766624365238016</t>
  </si>
  <si>
    <t>-0.001919364237958604</t>
  </si>
  <si>
    <t>-0.0021082665401164643</t>
  </si>
  <si>
    <t>0.1459</t>
  </si>
  <si>
    <t>0.1452</t>
  </si>
  <si>
    <t>2299757.2</t>
  </si>
  <si>
    <t>29.295844087530654</t>
  </si>
  <si>
    <t>-0.0019248760506369034</t>
  </si>
  <si>
    <t>-0.0020715884422205524</t>
  </si>
  <si>
    <t>0.1456</t>
  </si>
  <si>
    <t>0.1438</t>
  </si>
  <si>
    <t>4714818.9</t>
  </si>
  <si>
    <t>25.77057679018995</t>
  </si>
  <si>
    <t>-0.0020029850087109335</t>
  </si>
  <si>
    <t>-0.0020578677555186287</t>
  </si>
  <si>
    <t>1069653.5</t>
  </si>
  <si>
    <t>78.62065616092667</t>
  </si>
  <si>
    <t>0.0034506952315040418</t>
  </si>
  <si>
    <t>0.003457345267407686</t>
  </si>
  <si>
    <t>0.1581</t>
  </si>
  <si>
    <t>0.1574</t>
  </si>
  <si>
    <t>537420.0</t>
  </si>
  <si>
    <t>74.28997795541198</t>
  </si>
  <si>
    <t>0.0033254488706418173</t>
  </si>
  <si>
    <t>0.0034309659880545126</t>
  </si>
  <si>
    <t>1634779.4</t>
  </si>
  <si>
    <t>73.44754425939162</t>
  </si>
  <si>
    <t>0.0030672104064246586</t>
  </si>
  <si>
    <t>0.0033106337649791264</t>
  </si>
  <si>
    <t>1074777.6</t>
  </si>
  <si>
    <t>70.80499085012343</t>
  </si>
  <si>
    <t>0.002948345451016271</t>
  </si>
  <si>
    <t>0.0032381761021865554</t>
  </si>
  <si>
    <t>1138765.7</t>
  </si>
  <si>
    <t>70.73038989803167</t>
  </si>
  <si>
    <t>0.002803071500990878</t>
  </si>
  <si>
    <t>0.0030383241477520244</t>
  </si>
  <si>
    <t>3149389.4</t>
  </si>
  <si>
    <t>72.82353467203717</t>
  </si>
  <si>
    <t>0.0025883167535465934</t>
  </si>
  <si>
    <t>0.0028367063574719015</t>
  </si>
  <si>
    <t>3561108.1</t>
  </si>
  <si>
    <t>76.910011739102</t>
  </si>
  <si>
    <t>0.002689920904510229</t>
  </si>
  <si>
    <t>0.0028073492668795673</t>
  </si>
  <si>
    <t>2200788.2</t>
  </si>
  <si>
    <t>74.88882452276118</t>
  </si>
  <si>
    <t>0.002714939303077063</t>
  </si>
  <si>
    <t>0.0027888672741190664</t>
  </si>
  <si>
    <t>2454052.9</t>
  </si>
  <si>
    <t>71.02577107515563</t>
  </si>
  <si>
    <t>0.0017107890158482852</t>
  </si>
  <si>
    <t>0.0017664323388827039</t>
  </si>
  <si>
    <t>1192817.2</t>
  </si>
  <si>
    <t>70.16046595801537</t>
  </si>
  <si>
    <t>0.0025334748500299153</t>
  </si>
  <si>
    <t>0.0025747700682346815</t>
  </si>
  <si>
    <t>2464691.7</t>
  </si>
  <si>
    <t>71.22431821000552</t>
  </si>
  <si>
    <t>0.0020951630424277112</t>
  </si>
  <si>
    <t>0.002323798958964644</t>
  </si>
  <si>
    <t>1558625.5</t>
  </si>
  <si>
    <t>72.58139399821286</t>
  </si>
  <si>
    <t>0.002143048140572118</t>
  </si>
  <si>
    <t>0.002287648795286139</t>
  </si>
  <si>
    <t>1469325.7</t>
  </si>
  <si>
    <t>74.46697410425841</t>
  </si>
  <si>
    <t>0.0022404889298067443</t>
  </si>
  <si>
    <t>0.002249517735978434</t>
  </si>
  <si>
    <t>936302.9</t>
  </si>
  <si>
    <t>28.189459935436375</t>
  </si>
  <si>
    <t>-0.001381880056710999</t>
  </si>
  <si>
    <t>-0.0014681240488004614</t>
  </si>
  <si>
    <t>410499.2</t>
  </si>
  <si>
    <t>29.99416261688647</t>
  </si>
  <si>
    <t>-0.0014297656711352025</t>
  </si>
  <si>
    <t>-0.00147850864640646</t>
  </si>
  <si>
    <t>863227.4</t>
  </si>
  <si>
    <t>71.13034844638223</t>
  </si>
  <si>
    <t>0.0016656667389760849</t>
  </si>
  <si>
    <t>0.0018348593770784656</t>
  </si>
  <si>
    <t>961529.7</t>
  </si>
  <si>
    <t>71.53302696061871</t>
  </si>
  <si>
    <t>0.0016463708880409544</t>
  </si>
  <si>
    <t>0.0017971616792709635</t>
  </si>
  <si>
    <t>2115641.7</t>
  </si>
  <si>
    <t>73.88654327814173</t>
  </si>
  <si>
    <t>0.001660354242572798</t>
  </si>
  <si>
    <t>0.0017698001919313306</t>
  </si>
  <si>
    <t>1115877.3</t>
  </si>
  <si>
    <t>70.29002566919866</t>
  </si>
  <si>
    <t>0.0015939988889683565</t>
  </si>
  <si>
    <t>0.0017056432258349755</t>
  </si>
  <si>
    <t>1685218.4</t>
  </si>
  <si>
    <t>71.80797601660059</t>
  </si>
  <si>
    <t>0.0016119952813156424</t>
  </si>
  <si>
    <t>0.001686913636931109</t>
  </si>
  <si>
    <t>1229805.5</t>
  </si>
  <si>
    <t>73.27827116850027</t>
  </si>
  <si>
    <t>0.001639633534222279</t>
  </si>
  <si>
    <t>0.001677457616389343</t>
  </si>
  <si>
    <t>675512.0</t>
  </si>
  <si>
    <t>73.43978845146312</t>
  </si>
  <si>
    <t>0.0014033702186001529</t>
  </si>
  <si>
    <t>0.0014614367196396161</t>
  </si>
  <si>
    <t>1421827.9</t>
  </si>
  <si>
    <t>70.55725343171446</t>
  </si>
  <si>
    <t>0.00208752498380102</t>
  </si>
  <si>
    <t>0.0023729118512342516</t>
  </si>
  <si>
    <t>963194.2</t>
  </si>
  <si>
    <t>70.27082571835142</t>
  </si>
  <si>
    <t>0.002107201242963458</t>
  </si>
  <si>
    <t>0.002225257115187274</t>
  </si>
  <si>
    <t>584330.0</t>
  </si>
  <si>
    <t>70.53508263934495</t>
  </si>
  <si>
    <t>0.002138394134877153</t>
  </si>
  <si>
    <t>0.00220788451912525</t>
  </si>
  <si>
    <t>814359.0</t>
  </si>
  <si>
    <t>71.47484635156398</t>
  </si>
  <si>
    <t>0.0020861641104034934</t>
  </si>
  <si>
    <t>0.0021171721049586282</t>
  </si>
  <si>
    <t>531003.7</t>
  </si>
  <si>
    <t>71.74733900754259</t>
  </si>
  <si>
    <t>0.002115685761661462</t>
  </si>
  <si>
    <t>0.002116874836299195</t>
  </si>
  <si>
    <t>2137644.7</t>
  </si>
  <si>
    <t>29.496991965179376</t>
  </si>
  <si>
    <t>-0.0016852774933823478</t>
  </si>
  <si>
    <t>-0.0017017152963185666</t>
  </si>
  <si>
    <t>1664234.2</t>
  </si>
  <si>
    <t>26.860942747148144</t>
  </si>
  <si>
    <t>-0.0014596265852818424</t>
  </si>
  <si>
    <t>-0.0014825160528949598</t>
  </si>
  <si>
    <t>717403.5</t>
  </si>
  <si>
    <t>29.317216420189894</t>
  </si>
  <si>
    <t>-0.0014664454763814727</t>
  </si>
  <si>
    <t>-0.0014719951049907785</t>
  </si>
  <si>
    <t>71.06643591162393</t>
  </si>
  <si>
    <t>136279.0</t>
  </si>
  <si>
    <t>0.0012133921838111406</t>
  </si>
  <si>
    <t>0.0012249574000295633</t>
  </si>
  <si>
    <t>799852.7</t>
  </si>
  <si>
    <t>20.10541848859475</t>
  </si>
  <si>
    <t>-0.0020347987463609496</t>
  </si>
  <si>
    <t>-0.0020445383770490615</t>
  </si>
  <si>
    <t>1332672.2</t>
  </si>
  <si>
    <t>19.43883588793534</t>
  </si>
  <si>
    <t>-0.002005052488206538</t>
  </si>
  <si>
    <t>-0.002036641199280557</t>
  </si>
  <si>
    <t>1689169.9</t>
  </si>
  <si>
    <t>24.80823647477321</t>
  </si>
  <si>
    <t>-0.001926988582379524</t>
  </si>
  <si>
    <t>-0.0020147106759003507</t>
  </si>
  <si>
    <t>1670331.7</t>
  </si>
  <si>
    <t>20.71865386864272</t>
  </si>
  <si>
    <t>-0.0019316167065050183</t>
  </si>
  <si>
    <t>-0.001998091882021284</t>
  </si>
  <si>
    <t>2083225.3</t>
  </si>
  <si>
    <t>25.526357388542323</t>
  </si>
  <si>
    <t>-0.0018813211717713663</t>
  </si>
  <si>
    <t>-0.0019747377399713007</t>
  </si>
  <si>
    <t>1396544.0</t>
  </si>
  <si>
    <t>21.344585603643182</t>
  </si>
  <si>
    <t>-0.0019162027765040057</t>
  </si>
  <si>
    <t>-0.0019630307472778418</t>
  </si>
  <si>
    <t>2208350.0</t>
  </si>
  <si>
    <t>20.734898744572632</t>
  </si>
  <si>
    <t>-0.0019376490163771354</t>
  </si>
  <si>
    <t>-0.0019579544010977007</t>
  </si>
  <si>
    <t>1180704.4</t>
  </si>
  <si>
    <t>20.420813998914</t>
  </si>
  <si>
    <t>-0.0019403473636694368</t>
  </si>
  <si>
    <t>-0.001954432993612048</t>
  </si>
  <si>
    <t>2689868.3</t>
  </si>
  <si>
    <t>24.133603439532365</t>
  </si>
  <si>
    <t>-0.0018964176088281104</t>
  </si>
  <si>
    <t>-0.0019428299166552605</t>
  </si>
  <si>
    <t>1222526.8</t>
  </si>
  <si>
    <t>28.42367355388268</t>
  </si>
  <si>
    <t>-0.0017403811976044736</t>
  </si>
  <si>
    <t>-0.0018770150113344443</t>
  </si>
  <si>
    <t>29.509025286657987</t>
  </si>
  <si>
    <t>-0.001677967234120309</t>
  </si>
  <si>
    <t>-0.0018372054558916174</t>
  </si>
  <si>
    <t>2284173.3</t>
  </si>
  <si>
    <t>25.366654453482326</t>
  </si>
  <si>
    <t>-0.001689717351229636</t>
  </si>
  <si>
    <t>-0.001807707834959221</t>
  </si>
  <si>
    <t>1812338.3</t>
  </si>
  <si>
    <t>26.478118469275458</t>
  </si>
  <si>
    <t>-0.0016716900372699406</t>
  </si>
  <si>
    <t>-0.0017805042754213652</t>
  </si>
  <si>
    <t>2313150.8</t>
  </si>
  <si>
    <t>29.817731449537973</t>
  </si>
  <si>
    <t>-0.0015685107637424534</t>
  </si>
  <si>
    <t>-0.001705176538747514</t>
  </si>
  <si>
    <t>1848103.7</t>
  </si>
  <si>
    <t>28.606863036272344</t>
  </si>
  <si>
    <t>-0.0015697202195883164</t>
  </si>
  <si>
    <t>-0.0016780852749156746</t>
  </si>
  <si>
    <t>3509110.4</t>
  </si>
  <si>
    <t>29.721790389662345</t>
  </si>
  <si>
    <t>-0.0014968180682376764</t>
  </si>
  <si>
    <t>-0.001570874826453284</t>
  </si>
  <si>
    <t>1992251.5</t>
  </si>
  <si>
    <t>71.41336742386764</t>
  </si>
  <si>
    <t>0.0021367059136898903</t>
  </si>
  <si>
    <t>0.002258627294372582</t>
  </si>
  <si>
    <t>785552.0</t>
  </si>
  <si>
    <t>73.34171932942762</t>
  </si>
  <si>
    <t>0.0021823897488190414</t>
  </si>
  <si>
    <t>0.002243379785261874</t>
  </si>
  <si>
    <t>5477255.0</t>
  </si>
  <si>
    <t>77.96271760656978</t>
  </si>
  <si>
    <t>0.01091070519549947</t>
  </si>
  <si>
    <t>0.011015989043927279</t>
  </si>
  <si>
    <t>6226479.0</t>
  </si>
  <si>
    <t>71.77211463172682</t>
  </si>
  <si>
    <t>0.0079203096521957</t>
  </si>
  <si>
    <t>0.009361582175453291</t>
  </si>
  <si>
    <t>4596193.7</t>
  </si>
  <si>
    <t>71.30803943695798</t>
  </si>
  <si>
    <t>0.007704673015401564</t>
  </si>
  <si>
    <t>0.009030200343442946</t>
  </si>
  <si>
    <t>4528176.8</t>
  </si>
  <si>
    <t>70.57092592620097</t>
  </si>
  <si>
    <t>0.007423992767025489</t>
  </si>
  <si>
    <t>0.008708958828159455</t>
  </si>
  <si>
    <t>9391735.9</t>
  </si>
  <si>
    <t>75.17657649828438</t>
  </si>
  <si>
    <t>0.007518343082206391</t>
  </si>
  <si>
    <t>0.008470835678968842</t>
  </si>
  <si>
    <t>16325887.0</t>
  </si>
  <si>
    <t>79.63791072331409</t>
  </si>
  <si>
    <t>0.008025103664388467</t>
  </si>
  <si>
    <t>0.008381689276052767</t>
  </si>
  <si>
    <t>5801381.7</t>
  </si>
  <si>
    <t>79.81819410249851</t>
  </si>
  <si>
    <t>0.008354615759666284</t>
  </si>
  <si>
    <t>0.00837627457277547</t>
  </si>
  <si>
    <t>7311109.5</t>
  </si>
  <si>
    <t>70.07549010779141</t>
  </si>
  <si>
    <t>0.007241124341219984</t>
  </si>
  <si>
    <t>0.00783399213662994</t>
  </si>
  <si>
    <t>9383547.6</t>
  </si>
  <si>
    <t>0.007048446090007043</t>
  </si>
  <si>
    <t>0.007676882927305361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</si>
</sst>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Fill="1"/>
    <xf numFmtId="22" fontId="0" fillId="34" borderId="0" xfId="0" applyNumberFormat="1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zoomScale="98" zoomScaleNormal="98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1" max="1" width="16.77734375" customWidth="1"/>
    <col min="12" max="12" width="8.88671875" style="3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>
        <f>SUM(N2:N159)</f>
        <v>-11.423200000000007</v>
      </c>
      <c r="O1">
        <v>100</v>
      </c>
    </row>
    <row r="2" spans="1:20" x14ac:dyDescent="0.3">
      <c r="A2" s="1">
        <v>45471.958333333336</v>
      </c>
      <c r="B2" t="s">
        <v>16</v>
      </c>
      <c r="C2" t="s">
        <v>17</v>
      </c>
      <c r="D2" t="s">
        <v>18</v>
      </c>
      <c r="E2">
        <v>0.34089999999999998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f>(O$1)*0.1</f>
        <v>10</v>
      </c>
      <c r="L2" s="2">
        <v>-29</v>
      </c>
      <c r="M2">
        <f>L2*E2</f>
        <v>-9.886099999999999</v>
      </c>
      <c r="O2">
        <f>O1+M2</f>
        <v>90.113900000000001</v>
      </c>
      <c r="P2">
        <f>-L2</f>
        <v>29</v>
      </c>
      <c r="R2">
        <f>-SUMIFS(L2:L159,J2:J159,J2)</f>
        <v>3013</v>
      </c>
      <c r="S2">
        <f>-SUMIFS(M2:M159,J2:J159,J2)</f>
        <v>677.26390000000004</v>
      </c>
      <c r="T2">
        <f>S2/R2</f>
        <v>0.22478058413541321</v>
      </c>
    </row>
    <row r="3" spans="1:20" x14ac:dyDescent="0.3">
      <c r="A3" s="1">
        <v>45471.96875</v>
      </c>
      <c r="B3" t="s">
        <v>18</v>
      </c>
      <c r="C3" t="s">
        <v>16</v>
      </c>
      <c r="D3" t="s">
        <v>25</v>
      </c>
      <c r="E3">
        <v>0.34089999999999998</v>
      </c>
      <c r="F3" t="s">
        <v>26</v>
      </c>
      <c r="G3" t="s">
        <v>21</v>
      </c>
      <c r="H3" t="s">
        <v>27</v>
      </c>
      <c r="I3" t="s">
        <v>28</v>
      </c>
      <c r="J3" t="s">
        <v>24</v>
      </c>
      <c r="K3">
        <f t="shared" ref="K3:K66" si="0">(O$1)*0.1</f>
        <v>10</v>
      </c>
      <c r="L3" s="2">
        <f t="shared" ref="L3:L66" si="1">IF(J3="buy",-ROUNDDOWN(K3/E3,0),ROUNDDOWN(K3/E3,0))</f>
        <v>-29</v>
      </c>
      <c r="M3">
        <f t="shared" ref="M3:M66" si="2">L3*E3</f>
        <v>-9.886099999999999</v>
      </c>
      <c r="O3">
        <f>O2+M3</f>
        <v>80.227800000000002</v>
      </c>
      <c r="P3">
        <f>P2-L3</f>
        <v>58</v>
      </c>
      <c r="R3">
        <f>SUMIFS(L2:L159,J2:J159,J7)</f>
        <v>2619</v>
      </c>
      <c r="S3">
        <f>SUMIFS(M2:M159,J2:J159,J7)</f>
        <v>644.19680000000028</v>
      </c>
      <c r="T3">
        <f>S3/R3</f>
        <v>0.24597052310042011</v>
      </c>
    </row>
    <row r="4" spans="1:20" x14ac:dyDescent="0.3">
      <c r="A4" s="1">
        <v>45471.979166666664</v>
      </c>
      <c r="B4" t="s">
        <v>14</v>
      </c>
      <c r="C4" t="s">
        <v>15</v>
      </c>
      <c r="D4" t="s">
        <v>29</v>
      </c>
      <c r="E4">
        <v>0.3407</v>
      </c>
      <c r="F4" t="s">
        <v>30</v>
      </c>
      <c r="G4" t="s">
        <v>31</v>
      </c>
      <c r="H4" t="s">
        <v>32</v>
      </c>
      <c r="I4" t="s">
        <v>33</v>
      </c>
      <c r="J4" t="s">
        <v>24</v>
      </c>
      <c r="K4">
        <f t="shared" si="0"/>
        <v>10</v>
      </c>
      <c r="L4" s="2">
        <f t="shared" si="1"/>
        <v>-29</v>
      </c>
      <c r="M4">
        <f t="shared" si="2"/>
        <v>-9.8803000000000001</v>
      </c>
      <c r="O4">
        <f t="shared" ref="O4:O67" si="3">O3+M4</f>
        <v>70.347499999999997</v>
      </c>
      <c r="P4">
        <f t="shared" ref="P4:P67" si="4">P3-L4</f>
        <v>87</v>
      </c>
    </row>
    <row r="5" spans="1:20" x14ac:dyDescent="0.3">
      <c r="A5" s="1">
        <v>45496.333333333336</v>
      </c>
      <c r="B5" t="s">
        <v>171</v>
      </c>
      <c r="C5" t="s">
        <v>154</v>
      </c>
      <c r="D5" t="s">
        <v>155</v>
      </c>
      <c r="E5">
        <v>0.37619999999999998</v>
      </c>
      <c r="F5" t="s">
        <v>172</v>
      </c>
      <c r="G5" t="s">
        <v>173</v>
      </c>
      <c r="H5" t="s">
        <v>174</v>
      </c>
      <c r="I5" t="s">
        <v>175</v>
      </c>
      <c r="J5" t="s">
        <v>24</v>
      </c>
      <c r="K5">
        <f t="shared" si="0"/>
        <v>10</v>
      </c>
      <c r="L5" s="2">
        <f t="shared" si="1"/>
        <v>-26</v>
      </c>
      <c r="M5">
        <f t="shared" si="2"/>
        <v>-9.7812000000000001</v>
      </c>
      <c r="O5">
        <f t="shared" si="3"/>
        <v>60.566299999999998</v>
      </c>
      <c r="P5">
        <f t="shared" si="4"/>
        <v>113</v>
      </c>
      <c r="R5">
        <f>T3-T2</f>
        <v>2.1189938965006899E-2</v>
      </c>
      <c r="S5">
        <f>R3*R5</f>
        <v>55.496450149353066</v>
      </c>
    </row>
    <row r="6" spans="1:20" x14ac:dyDescent="0.3">
      <c r="A6" s="1">
        <v>45501.9375</v>
      </c>
      <c r="B6" t="s">
        <v>153</v>
      </c>
      <c r="C6" t="s">
        <v>153</v>
      </c>
      <c r="D6" t="s">
        <v>10</v>
      </c>
      <c r="E6">
        <v>0.34789999999999999</v>
      </c>
      <c r="F6" t="s">
        <v>176</v>
      </c>
      <c r="G6" t="s">
        <v>177</v>
      </c>
      <c r="H6" t="s">
        <v>178</v>
      </c>
      <c r="I6" t="s">
        <v>179</v>
      </c>
      <c r="J6" t="s">
        <v>24</v>
      </c>
      <c r="K6">
        <f t="shared" si="0"/>
        <v>10</v>
      </c>
      <c r="L6" s="2">
        <f t="shared" si="1"/>
        <v>-28</v>
      </c>
      <c r="M6">
        <f t="shared" si="2"/>
        <v>-9.7411999999999992</v>
      </c>
      <c r="O6">
        <f t="shared" si="3"/>
        <v>50.825099999999999</v>
      </c>
      <c r="P6">
        <f t="shared" si="4"/>
        <v>141</v>
      </c>
    </row>
    <row r="7" spans="1:20" x14ac:dyDescent="0.3">
      <c r="A7" s="1">
        <v>45513.083333333336</v>
      </c>
      <c r="B7" t="s">
        <v>181</v>
      </c>
      <c r="C7" t="s">
        <v>68</v>
      </c>
      <c r="D7" t="s">
        <v>70</v>
      </c>
      <c r="E7">
        <v>0.29730000000000001</v>
      </c>
      <c r="F7" t="s">
        <v>236</v>
      </c>
      <c r="G7" t="s">
        <v>237</v>
      </c>
      <c r="H7" t="s">
        <v>238</v>
      </c>
      <c r="I7" t="s">
        <v>239</v>
      </c>
      <c r="J7" t="s">
        <v>240</v>
      </c>
      <c r="K7">
        <f t="shared" si="0"/>
        <v>10</v>
      </c>
      <c r="L7" s="2">
        <v>29</v>
      </c>
      <c r="M7">
        <f>L7*E7</f>
        <v>8.6217000000000006</v>
      </c>
      <c r="N7">
        <f>M7+M2</f>
        <v>-1.2643999999999984</v>
      </c>
      <c r="O7">
        <f t="shared" si="3"/>
        <v>59.446799999999996</v>
      </c>
      <c r="P7">
        <f t="shared" si="4"/>
        <v>112</v>
      </c>
    </row>
    <row r="8" spans="1:20" x14ac:dyDescent="0.3">
      <c r="A8" s="1">
        <v>45515.197916666664</v>
      </c>
      <c r="B8" t="s">
        <v>69</v>
      </c>
      <c r="C8" t="s">
        <v>135</v>
      </c>
      <c r="D8" t="s">
        <v>76</v>
      </c>
      <c r="E8">
        <v>0.29170000000000001</v>
      </c>
      <c r="F8" t="s">
        <v>241</v>
      </c>
      <c r="G8" t="s">
        <v>242</v>
      </c>
      <c r="H8" t="s">
        <v>243</v>
      </c>
      <c r="I8" t="s">
        <v>244</v>
      </c>
      <c r="J8" t="s">
        <v>24</v>
      </c>
      <c r="K8">
        <f>(O$1+N$7)*0.1</f>
        <v>9.8735600000000012</v>
      </c>
      <c r="L8" s="2">
        <f t="shared" si="1"/>
        <v>-33</v>
      </c>
      <c r="M8">
        <f t="shared" si="2"/>
        <v>-9.626100000000001</v>
      </c>
      <c r="O8">
        <f t="shared" si="3"/>
        <v>49.820699999999995</v>
      </c>
      <c r="P8">
        <f t="shared" si="4"/>
        <v>145</v>
      </c>
    </row>
    <row r="9" spans="1:20" x14ac:dyDescent="0.3">
      <c r="A9" s="1">
        <v>45515.208333333336</v>
      </c>
      <c r="B9" t="s">
        <v>134</v>
      </c>
      <c r="C9" t="s">
        <v>71</v>
      </c>
      <c r="D9" t="s">
        <v>75</v>
      </c>
      <c r="E9">
        <v>0.2918</v>
      </c>
      <c r="F9" t="s">
        <v>245</v>
      </c>
      <c r="G9" t="s">
        <v>246</v>
      </c>
      <c r="H9" t="s">
        <v>247</v>
      </c>
      <c r="I9" t="s">
        <v>248</v>
      </c>
      <c r="J9" t="s">
        <v>24</v>
      </c>
      <c r="K9">
        <f t="shared" ref="K9:K72" si="5">(O$1+N$7)*0.1</f>
        <v>9.8735600000000012</v>
      </c>
      <c r="L9" s="2">
        <f t="shared" si="1"/>
        <v>-33</v>
      </c>
      <c r="M9">
        <f t="shared" si="2"/>
        <v>-9.6294000000000004</v>
      </c>
      <c r="O9">
        <f t="shared" si="3"/>
        <v>40.191299999999998</v>
      </c>
      <c r="P9">
        <f t="shared" si="4"/>
        <v>178</v>
      </c>
    </row>
    <row r="10" spans="1:20" x14ac:dyDescent="0.3">
      <c r="A10" s="1">
        <v>45515.791666666664</v>
      </c>
      <c r="B10" t="s">
        <v>102</v>
      </c>
      <c r="C10" t="s">
        <v>102</v>
      </c>
      <c r="D10" t="s">
        <v>113</v>
      </c>
      <c r="E10">
        <v>0.2747</v>
      </c>
      <c r="F10" t="s">
        <v>249</v>
      </c>
      <c r="G10" t="s">
        <v>250</v>
      </c>
      <c r="H10" t="s">
        <v>251</v>
      </c>
      <c r="I10" t="s">
        <v>252</v>
      </c>
      <c r="J10" t="s">
        <v>24</v>
      </c>
      <c r="K10">
        <f t="shared" si="5"/>
        <v>9.8735600000000012</v>
      </c>
      <c r="L10" s="2">
        <f t="shared" si="1"/>
        <v>-35</v>
      </c>
      <c r="M10">
        <f t="shared" si="2"/>
        <v>-9.6144999999999996</v>
      </c>
      <c r="O10">
        <f t="shared" si="3"/>
        <v>30.576799999999999</v>
      </c>
      <c r="P10">
        <f t="shared" si="4"/>
        <v>213</v>
      </c>
    </row>
    <row r="11" spans="1:20" x14ac:dyDescent="0.3">
      <c r="A11" s="1">
        <v>45515.895833333336</v>
      </c>
      <c r="B11" t="s">
        <v>80</v>
      </c>
      <c r="C11" t="s">
        <v>83</v>
      </c>
      <c r="D11" t="s">
        <v>129</v>
      </c>
      <c r="E11">
        <v>0.2702</v>
      </c>
      <c r="F11" t="s">
        <v>253</v>
      </c>
      <c r="G11" t="s">
        <v>254</v>
      </c>
      <c r="H11" t="s">
        <v>255</v>
      </c>
      <c r="I11" t="s">
        <v>256</v>
      </c>
      <c r="J11" t="s">
        <v>24</v>
      </c>
      <c r="K11">
        <f t="shared" si="5"/>
        <v>9.8735600000000012</v>
      </c>
      <c r="L11" s="2">
        <f t="shared" si="1"/>
        <v>-36</v>
      </c>
      <c r="M11">
        <f t="shared" si="2"/>
        <v>-9.7271999999999998</v>
      </c>
      <c r="O11">
        <f t="shared" si="3"/>
        <v>20.849599999999999</v>
      </c>
      <c r="P11">
        <f t="shared" si="4"/>
        <v>249</v>
      </c>
    </row>
    <row r="12" spans="1:20" x14ac:dyDescent="0.3">
      <c r="A12" s="1">
        <v>45515.916666666664</v>
      </c>
      <c r="B12" t="s">
        <v>79</v>
      </c>
      <c r="C12" t="s">
        <v>124</v>
      </c>
      <c r="D12" t="s">
        <v>99</v>
      </c>
      <c r="E12">
        <v>0.26840000000000003</v>
      </c>
      <c r="F12" t="s">
        <v>257</v>
      </c>
      <c r="G12" t="s">
        <v>258</v>
      </c>
      <c r="H12" t="s">
        <v>259</v>
      </c>
      <c r="I12" t="s">
        <v>260</v>
      </c>
      <c r="J12" t="s">
        <v>24</v>
      </c>
      <c r="K12">
        <f t="shared" si="5"/>
        <v>9.8735600000000012</v>
      </c>
      <c r="L12" s="2">
        <f t="shared" si="1"/>
        <v>-36</v>
      </c>
      <c r="M12">
        <f t="shared" si="2"/>
        <v>-9.6624000000000017</v>
      </c>
      <c r="O12">
        <f t="shared" si="3"/>
        <v>11.187199999999997</v>
      </c>
      <c r="P12">
        <f t="shared" si="4"/>
        <v>285</v>
      </c>
    </row>
    <row r="13" spans="1:20" x14ac:dyDescent="0.3">
      <c r="A13" s="1">
        <v>45515.927083333336</v>
      </c>
      <c r="B13" t="s">
        <v>98</v>
      </c>
      <c r="C13" t="s">
        <v>127</v>
      </c>
      <c r="D13" t="s">
        <v>185</v>
      </c>
      <c r="E13">
        <v>0.26740000000000003</v>
      </c>
      <c r="F13" t="s">
        <v>261</v>
      </c>
      <c r="G13" t="s">
        <v>262</v>
      </c>
      <c r="H13" t="s">
        <v>263</v>
      </c>
      <c r="I13" t="s">
        <v>264</v>
      </c>
      <c r="J13" t="s">
        <v>24</v>
      </c>
      <c r="K13">
        <f t="shared" si="5"/>
        <v>9.8735600000000012</v>
      </c>
      <c r="L13" s="2">
        <f t="shared" si="1"/>
        <v>-36</v>
      </c>
      <c r="M13">
        <f t="shared" si="2"/>
        <v>-9.6264000000000003</v>
      </c>
      <c r="O13">
        <f t="shared" si="3"/>
        <v>1.5607999999999969</v>
      </c>
      <c r="P13">
        <f t="shared" si="4"/>
        <v>321</v>
      </c>
    </row>
    <row r="14" spans="1:20" x14ac:dyDescent="0.3">
      <c r="A14" s="1">
        <v>45515.9375</v>
      </c>
      <c r="B14" t="s">
        <v>122</v>
      </c>
      <c r="C14" t="s">
        <v>127</v>
      </c>
      <c r="D14" t="s">
        <v>97</v>
      </c>
      <c r="E14">
        <v>0.26840000000000003</v>
      </c>
      <c r="F14" t="s">
        <v>265</v>
      </c>
      <c r="G14" t="s">
        <v>266</v>
      </c>
      <c r="H14" t="s">
        <v>267</v>
      </c>
      <c r="I14" t="s">
        <v>268</v>
      </c>
      <c r="J14" t="s">
        <v>24</v>
      </c>
      <c r="K14">
        <f t="shared" si="5"/>
        <v>9.8735600000000012</v>
      </c>
      <c r="M14">
        <f t="shared" ref="M14:M77" si="6">L14*E14</f>
        <v>0</v>
      </c>
      <c r="O14">
        <f t="shared" si="3"/>
        <v>1.5607999999999969</v>
      </c>
      <c r="P14">
        <f t="shared" si="4"/>
        <v>321</v>
      </c>
    </row>
    <row r="15" spans="1:20" x14ac:dyDescent="0.3">
      <c r="A15" s="1">
        <v>45524.197916666664</v>
      </c>
      <c r="B15" t="s">
        <v>103</v>
      </c>
      <c r="C15" t="s">
        <v>78</v>
      </c>
      <c r="D15" t="s">
        <v>103</v>
      </c>
      <c r="E15">
        <v>0.27679999999999999</v>
      </c>
      <c r="F15" t="s">
        <v>269</v>
      </c>
      <c r="G15" t="s">
        <v>270</v>
      </c>
      <c r="H15" t="s">
        <v>271</v>
      </c>
      <c r="I15" t="s">
        <v>272</v>
      </c>
      <c r="J15" t="s">
        <v>240</v>
      </c>
      <c r="K15">
        <f t="shared" si="5"/>
        <v>9.8735600000000012</v>
      </c>
      <c r="L15" s="2">
        <v>29</v>
      </c>
      <c r="M15">
        <f t="shared" si="6"/>
        <v>8.0272000000000006</v>
      </c>
      <c r="N15">
        <f>M15+M3</f>
        <v>-1.8588999999999984</v>
      </c>
      <c r="O15">
        <f t="shared" si="3"/>
        <v>9.5879999999999974</v>
      </c>
      <c r="P15">
        <f t="shared" si="4"/>
        <v>292</v>
      </c>
    </row>
    <row r="16" spans="1:20" x14ac:dyDescent="0.3">
      <c r="A16" s="1">
        <v>45527.385416666664</v>
      </c>
      <c r="B16" t="s">
        <v>136</v>
      </c>
      <c r="C16" t="s">
        <v>61</v>
      </c>
      <c r="D16" t="s">
        <v>136</v>
      </c>
      <c r="E16">
        <v>0.3105</v>
      </c>
      <c r="F16" t="s">
        <v>273</v>
      </c>
      <c r="G16" t="s">
        <v>274</v>
      </c>
      <c r="H16" t="s">
        <v>275</v>
      </c>
      <c r="I16" t="s">
        <v>276</v>
      </c>
      <c r="J16" t="s">
        <v>240</v>
      </c>
      <c r="K16">
        <f t="shared" si="5"/>
        <v>9.8735600000000012</v>
      </c>
      <c r="L16" s="2">
        <v>29</v>
      </c>
      <c r="M16">
        <f t="shared" si="6"/>
        <v>9.0045000000000002</v>
      </c>
      <c r="N16">
        <f>M16+M4</f>
        <v>-0.87579999999999991</v>
      </c>
      <c r="O16">
        <f t="shared" si="3"/>
        <v>18.592499999999998</v>
      </c>
      <c r="P16">
        <f t="shared" si="4"/>
        <v>263</v>
      </c>
    </row>
    <row r="17" spans="1:16" x14ac:dyDescent="0.3">
      <c r="A17" s="1">
        <v>45551.822916666664</v>
      </c>
      <c r="B17" t="s">
        <v>100</v>
      </c>
      <c r="C17" t="s">
        <v>106</v>
      </c>
      <c r="D17" t="s">
        <v>115</v>
      </c>
      <c r="E17">
        <v>0.27060000000000001</v>
      </c>
      <c r="F17" t="s">
        <v>277</v>
      </c>
      <c r="G17" t="s">
        <v>278</v>
      </c>
      <c r="H17" t="s">
        <v>279</v>
      </c>
      <c r="I17" t="s">
        <v>280</v>
      </c>
      <c r="J17" t="s">
        <v>24</v>
      </c>
      <c r="K17">
        <f>(O$1+N$7+N$15+N$16)*0.1</f>
        <v>9.6000900000000016</v>
      </c>
      <c r="L17" s="2">
        <f t="shared" si="1"/>
        <v>-35</v>
      </c>
      <c r="M17">
        <f t="shared" si="6"/>
        <v>-9.4710000000000001</v>
      </c>
      <c r="O17">
        <f t="shared" si="3"/>
        <v>9.1214999999999975</v>
      </c>
      <c r="P17">
        <f t="shared" si="4"/>
        <v>298</v>
      </c>
    </row>
    <row r="18" spans="1:16" x14ac:dyDescent="0.3">
      <c r="A18" s="1">
        <v>45551.833333333336</v>
      </c>
      <c r="B18" t="s">
        <v>85</v>
      </c>
      <c r="C18" t="s">
        <v>82</v>
      </c>
      <c r="D18" t="s">
        <v>125</v>
      </c>
      <c r="E18">
        <v>0.27060000000000001</v>
      </c>
      <c r="F18" t="s">
        <v>281</v>
      </c>
      <c r="G18" t="s">
        <v>278</v>
      </c>
      <c r="H18" t="s">
        <v>282</v>
      </c>
      <c r="I18" t="s">
        <v>283</v>
      </c>
      <c r="J18" t="s">
        <v>24</v>
      </c>
      <c r="K18">
        <f t="shared" ref="K18:K81" si="7">(O$1+N$7+N$15+N$16)*0.1</f>
        <v>9.6000900000000016</v>
      </c>
      <c r="M18">
        <f t="shared" si="6"/>
        <v>0</v>
      </c>
      <c r="O18">
        <f t="shared" si="3"/>
        <v>9.1214999999999975</v>
      </c>
      <c r="P18">
        <f t="shared" si="4"/>
        <v>298</v>
      </c>
    </row>
    <row r="19" spans="1:16" x14ac:dyDescent="0.3">
      <c r="A19" s="1">
        <v>45551.84375</v>
      </c>
      <c r="B19" t="s">
        <v>124</v>
      </c>
      <c r="C19" t="s">
        <v>82</v>
      </c>
      <c r="D19" t="s">
        <v>84</v>
      </c>
      <c r="E19">
        <v>0.26960000000000001</v>
      </c>
      <c r="F19" t="s">
        <v>284</v>
      </c>
      <c r="G19" t="s">
        <v>285</v>
      </c>
      <c r="H19" t="s">
        <v>286</v>
      </c>
      <c r="I19" t="s">
        <v>287</v>
      </c>
      <c r="J19" t="s">
        <v>24</v>
      </c>
      <c r="K19">
        <f t="shared" si="7"/>
        <v>9.6000900000000016</v>
      </c>
      <c r="M19">
        <f t="shared" si="6"/>
        <v>0</v>
      </c>
      <c r="O19">
        <f t="shared" si="3"/>
        <v>9.1214999999999975</v>
      </c>
      <c r="P19">
        <f t="shared" si="4"/>
        <v>298</v>
      </c>
    </row>
    <row r="20" spans="1:16" x14ac:dyDescent="0.3">
      <c r="A20" s="1">
        <v>45551.864583333336</v>
      </c>
      <c r="B20" t="s">
        <v>79</v>
      </c>
      <c r="C20" t="s">
        <v>124</v>
      </c>
      <c r="D20" t="s">
        <v>94</v>
      </c>
      <c r="E20">
        <v>0.26889999999999997</v>
      </c>
      <c r="F20" t="s">
        <v>288</v>
      </c>
      <c r="G20" t="s">
        <v>289</v>
      </c>
      <c r="H20" t="s">
        <v>290</v>
      </c>
      <c r="I20" t="s">
        <v>291</v>
      </c>
      <c r="J20" t="s">
        <v>24</v>
      </c>
      <c r="K20">
        <f t="shared" si="7"/>
        <v>9.6000900000000016</v>
      </c>
      <c r="M20">
        <f t="shared" si="6"/>
        <v>0</v>
      </c>
      <c r="O20">
        <f t="shared" si="3"/>
        <v>9.1214999999999975</v>
      </c>
      <c r="P20">
        <f t="shared" si="4"/>
        <v>298</v>
      </c>
    </row>
    <row r="21" spans="1:16" x14ac:dyDescent="0.3">
      <c r="A21" s="1">
        <v>45551.875</v>
      </c>
      <c r="B21" t="s">
        <v>84</v>
      </c>
      <c r="C21" t="s">
        <v>123</v>
      </c>
      <c r="D21" t="s">
        <v>86</v>
      </c>
      <c r="E21">
        <v>0.26819999999999999</v>
      </c>
      <c r="F21" t="s">
        <v>292</v>
      </c>
      <c r="G21" t="s">
        <v>293</v>
      </c>
      <c r="H21" t="s">
        <v>294</v>
      </c>
      <c r="I21" t="s">
        <v>295</v>
      </c>
      <c r="J21" t="s">
        <v>24</v>
      </c>
      <c r="K21">
        <f t="shared" si="7"/>
        <v>9.6000900000000016</v>
      </c>
      <c r="M21">
        <f t="shared" si="6"/>
        <v>0</v>
      </c>
      <c r="O21">
        <f t="shared" si="3"/>
        <v>9.1214999999999975</v>
      </c>
      <c r="P21">
        <f t="shared" si="4"/>
        <v>298</v>
      </c>
    </row>
    <row r="22" spans="1:16" x14ac:dyDescent="0.3">
      <c r="A22" s="1">
        <v>45551.885416666664</v>
      </c>
      <c r="B22" t="s">
        <v>186</v>
      </c>
      <c r="C22" t="s">
        <v>126</v>
      </c>
      <c r="D22" t="s">
        <v>133</v>
      </c>
      <c r="E22">
        <v>0.26889999999999997</v>
      </c>
      <c r="F22" t="s">
        <v>296</v>
      </c>
      <c r="G22" t="s">
        <v>297</v>
      </c>
      <c r="H22" t="s">
        <v>298</v>
      </c>
      <c r="I22" t="s">
        <v>299</v>
      </c>
      <c r="J22" t="s">
        <v>24</v>
      </c>
      <c r="K22">
        <f t="shared" si="7"/>
        <v>9.6000900000000016</v>
      </c>
      <c r="M22">
        <f t="shared" si="6"/>
        <v>0</v>
      </c>
      <c r="O22">
        <f t="shared" si="3"/>
        <v>9.1214999999999975</v>
      </c>
      <c r="P22">
        <f t="shared" si="4"/>
        <v>298</v>
      </c>
    </row>
    <row r="23" spans="1:16" x14ac:dyDescent="0.3">
      <c r="A23" s="1">
        <v>45551.9375</v>
      </c>
      <c r="B23" t="s">
        <v>186</v>
      </c>
      <c r="C23" t="s">
        <v>98</v>
      </c>
      <c r="D23" t="s">
        <v>95</v>
      </c>
      <c r="E23">
        <v>0.26729999999999998</v>
      </c>
      <c r="F23" t="s">
        <v>300</v>
      </c>
      <c r="G23" t="s">
        <v>301</v>
      </c>
      <c r="H23" t="s">
        <v>302</v>
      </c>
      <c r="I23" t="s">
        <v>303</v>
      </c>
      <c r="J23" t="s">
        <v>24</v>
      </c>
      <c r="K23">
        <f t="shared" si="7"/>
        <v>9.6000900000000016</v>
      </c>
      <c r="M23">
        <f t="shared" si="6"/>
        <v>0</v>
      </c>
      <c r="O23">
        <f t="shared" si="3"/>
        <v>9.1214999999999975</v>
      </c>
      <c r="P23">
        <f t="shared" si="4"/>
        <v>298</v>
      </c>
    </row>
    <row r="24" spans="1:16" x14ac:dyDescent="0.3">
      <c r="A24" s="1">
        <v>45554.125</v>
      </c>
      <c r="B24" t="s">
        <v>39</v>
      </c>
      <c r="C24" t="s">
        <v>41</v>
      </c>
      <c r="D24" t="s">
        <v>35</v>
      </c>
      <c r="E24">
        <v>0.33750000000000002</v>
      </c>
      <c r="F24" t="s">
        <v>304</v>
      </c>
      <c r="G24" t="s">
        <v>305</v>
      </c>
      <c r="H24" t="s">
        <v>306</v>
      </c>
      <c r="I24" t="s">
        <v>307</v>
      </c>
      <c r="J24" t="s">
        <v>240</v>
      </c>
      <c r="K24">
        <f t="shared" si="7"/>
        <v>9.6000900000000016</v>
      </c>
      <c r="L24" s="2">
        <v>26</v>
      </c>
      <c r="M24">
        <f t="shared" si="6"/>
        <v>8.7750000000000004</v>
      </c>
      <c r="N24">
        <f>M24+M5</f>
        <v>-1.0061999999999998</v>
      </c>
      <c r="O24">
        <f t="shared" si="3"/>
        <v>17.896499999999996</v>
      </c>
      <c r="P24">
        <f t="shared" si="4"/>
        <v>272</v>
      </c>
    </row>
    <row r="25" spans="1:16" x14ac:dyDescent="0.3">
      <c r="A25" s="1">
        <v>45554.135416666664</v>
      </c>
      <c r="B25" t="s">
        <v>38</v>
      </c>
      <c r="C25" t="s">
        <v>34</v>
      </c>
      <c r="D25" t="s">
        <v>38</v>
      </c>
      <c r="E25">
        <v>0.34100000000000003</v>
      </c>
      <c r="F25" t="s">
        <v>308</v>
      </c>
      <c r="G25" t="s">
        <v>309</v>
      </c>
      <c r="H25" t="s">
        <v>310</v>
      </c>
      <c r="I25" t="s">
        <v>311</v>
      </c>
      <c r="J25" t="s">
        <v>240</v>
      </c>
      <c r="K25">
        <f t="shared" si="7"/>
        <v>9.6000900000000016</v>
      </c>
      <c r="L25" s="2">
        <f t="shared" si="1"/>
        <v>28</v>
      </c>
      <c r="M25">
        <f t="shared" si="6"/>
        <v>9.548</v>
      </c>
      <c r="N25">
        <f>M25+M6</f>
        <v>-0.19319999999999915</v>
      </c>
      <c r="O25">
        <f t="shared" si="3"/>
        <v>27.444499999999998</v>
      </c>
      <c r="P25">
        <f t="shared" si="4"/>
        <v>244</v>
      </c>
    </row>
    <row r="26" spans="1:16" x14ac:dyDescent="0.3">
      <c r="A26" s="1">
        <v>45554.145833333336</v>
      </c>
      <c r="B26" t="s">
        <v>19</v>
      </c>
      <c r="C26" t="s">
        <v>16</v>
      </c>
      <c r="D26" t="s">
        <v>44</v>
      </c>
      <c r="E26">
        <v>0.33810000000000001</v>
      </c>
      <c r="F26" t="s">
        <v>312</v>
      </c>
      <c r="G26" t="s">
        <v>313</v>
      </c>
      <c r="H26" t="s">
        <v>314</v>
      </c>
      <c r="I26" t="s">
        <v>315</v>
      </c>
      <c r="J26" t="s">
        <v>240</v>
      </c>
      <c r="K26">
        <f t="shared" si="7"/>
        <v>9.6000900000000016</v>
      </c>
      <c r="L26" s="2">
        <v>33</v>
      </c>
      <c r="M26">
        <f t="shared" si="6"/>
        <v>11.157300000000001</v>
      </c>
      <c r="N26">
        <f>M26+M8</f>
        <v>1.5312000000000001</v>
      </c>
      <c r="O26">
        <f t="shared" si="3"/>
        <v>38.601799999999997</v>
      </c>
      <c r="P26">
        <f t="shared" si="4"/>
        <v>211</v>
      </c>
    </row>
    <row r="27" spans="1:16" x14ac:dyDescent="0.3">
      <c r="A27" s="1">
        <v>45554.15625</v>
      </c>
      <c r="B27" t="s">
        <v>43</v>
      </c>
      <c r="C27" t="s">
        <v>40</v>
      </c>
      <c r="D27" t="s">
        <v>35</v>
      </c>
      <c r="E27">
        <v>0.33739999999999998</v>
      </c>
      <c r="F27" t="s">
        <v>316</v>
      </c>
      <c r="G27" t="s">
        <v>317</v>
      </c>
      <c r="H27" t="s">
        <v>318</v>
      </c>
      <c r="I27" t="s">
        <v>319</v>
      </c>
      <c r="J27" t="s">
        <v>240</v>
      </c>
      <c r="K27">
        <f t="shared" si="7"/>
        <v>9.6000900000000016</v>
      </c>
      <c r="L27" s="2">
        <v>33</v>
      </c>
      <c r="M27">
        <f t="shared" si="6"/>
        <v>11.1342</v>
      </c>
      <c r="N27">
        <f>M27+M9</f>
        <v>1.5047999999999995</v>
      </c>
      <c r="O27">
        <f t="shared" si="3"/>
        <v>49.735999999999997</v>
      </c>
      <c r="P27">
        <f t="shared" si="4"/>
        <v>178</v>
      </c>
    </row>
    <row r="28" spans="1:16" x14ac:dyDescent="0.3">
      <c r="A28" s="1">
        <v>45554.21875</v>
      </c>
      <c r="B28" t="s">
        <v>37</v>
      </c>
      <c r="C28" t="s">
        <v>42</v>
      </c>
      <c r="D28" t="s">
        <v>36</v>
      </c>
      <c r="E28">
        <v>0.33850000000000002</v>
      </c>
      <c r="F28" t="s">
        <v>320</v>
      </c>
      <c r="G28" t="s">
        <v>321</v>
      </c>
      <c r="H28" t="s">
        <v>322</v>
      </c>
      <c r="I28" t="s">
        <v>323</v>
      </c>
      <c r="J28" t="s">
        <v>240</v>
      </c>
      <c r="K28">
        <f t="shared" si="7"/>
        <v>9.6000900000000016</v>
      </c>
      <c r="L28" s="2">
        <v>35</v>
      </c>
      <c r="M28">
        <f t="shared" si="6"/>
        <v>11.8475</v>
      </c>
      <c r="N28">
        <f>M28+M10</f>
        <v>2.2330000000000005</v>
      </c>
      <c r="O28">
        <f t="shared" si="3"/>
        <v>61.583500000000001</v>
      </c>
      <c r="P28">
        <f t="shared" si="4"/>
        <v>143</v>
      </c>
    </row>
    <row r="29" spans="1:16" x14ac:dyDescent="0.3">
      <c r="A29" s="1">
        <v>45560.104166666664</v>
      </c>
      <c r="B29" t="s">
        <v>327</v>
      </c>
      <c r="C29" t="s">
        <v>328</v>
      </c>
      <c r="D29" t="s">
        <v>329</v>
      </c>
      <c r="E29">
        <v>0.45889999999999997</v>
      </c>
      <c r="F29" t="s">
        <v>330</v>
      </c>
      <c r="G29" t="s">
        <v>331</v>
      </c>
      <c r="H29" t="s">
        <v>332</v>
      </c>
      <c r="I29" t="s">
        <v>333</v>
      </c>
      <c r="J29" t="s">
        <v>240</v>
      </c>
      <c r="K29">
        <f t="shared" si="7"/>
        <v>9.6000900000000016</v>
      </c>
      <c r="L29" s="2">
        <v>36</v>
      </c>
      <c r="M29">
        <f t="shared" si="6"/>
        <v>16.520399999999999</v>
      </c>
      <c r="N29">
        <f>M29+M11</f>
        <v>6.7931999999999988</v>
      </c>
      <c r="O29">
        <f t="shared" si="3"/>
        <v>78.103899999999996</v>
      </c>
      <c r="P29">
        <f t="shared" si="4"/>
        <v>107</v>
      </c>
    </row>
    <row r="30" spans="1:16" x14ac:dyDescent="0.3">
      <c r="A30" s="1">
        <v>45571.802083333336</v>
      </c>
      <c r="B30" t="s">
        <v>344</v>
      </c>
      <c r="C30" t="s">
        <v>353</v>
      </c>
      <c r="D30" t="s">
        <v>343</v>
      </c>
      <c r="E30">
        <v>0.44269999999999998</v>
      </c>
      <c r="F30" t="s">
        <v>354</v>
      </c>
      <c r="G30" t="s">
        <v>355</v>
      </c>
      <c r="H30" t="s">
        <v>356</v>
      </c>
      <c r="I30" t="s">
        <v>357</v>
      </c>
      <c r="J30" t="s">
        <v>240</v>
      </c>
      <c r="K30">
        <f t="shared" si="7"/>
        <v>9.6000900000000016</v>
      </c>
      <c r="L30" s="2">
        <v>36</v>
      </c>
      <c r="M30">
        <f t="shared" si="6"/>
        <v>15.937199999999999</v>
      </c>
      <c r="N30">
        <f>M30+M12</f>
        <v>6.2747999999999973</v>
      </c>
      <c r="O30">
        <f t="shared" si="3"/>
        <v>94.0411</v>
      </c>
      <c r="P30">
        <f t="shared" si="4"/>
        <v>71</v>
      </c>
    </row>
    <row r="31" spans="1:16" x14ac:dyDescent="0.3">
      <c r="A31" s="1">
        <v>45590.260416666664</v>
      </c>
      <c r="B31" t="s">
        <v>163</v>
      </c>
      <c r="C31" t="s">
        <v>170</v>
      </c>
      <c r="D31" t="s">
        <v>167</v>
      </c>
      <c r="E31">
        <v>0.40129999999999999</v>
      </c>
      <c r="F31" t="s">
        <v>359</v>
      </c>
      <c r="G31" t="s">
        <v>360</v>
      </c>
      <c r="H31" t="s">
        <v>361</v>
      </c>
      <c r="I31" t="s">
        <v>362</v>
      </c>
      <c r="J31" t="s">
        <v>24</v>
      </c>
      <c r="K31">
        <f>(O$1+N$7+N$15+N$16+SUM(N$24:N$30))*0.1</f>
        <v>11.31385</v>
      </c>
      <c r="L31" s="2">
        <f t="shared" si="1"/>
        <v>-28</v>
      </c>
      <c r="M31">
        <f t="shared" si="6"/>
        <v>-11.2364</v>
      </c>
      <c r="O31">
        <f t="shared" si="3"/>
        <v>82.804699999999997</v>
      </c>
      <c r="P31">
        <f t="shared" si="4"/>
        <v>99</v>
      </c>
    </row>
    <row r="32" spans="1:16" x14ac:dyDescent="0.3">
      <c r="A32" s="1">
        <v>45590.270833333336</v>
      </c>
      <c r="B32" t="s">
        <v>160</v>
      </c>
      <c r="C32" t="s">
        <v>165</v>
      </c>
      <c r="D32" t="s">
        <v>161</v>
      </c>
      <c r="E32">
        <v>0.40110000000000001</v>
      </c>
      <c r="F32" t="s">
        <v>363</v>
      </c>
      <c r="G32" t="s">
        <v>364</v>
      </c>
      <c r="H32" t="s">
        <v>365</v>
      </c>
      <c r="I32" t="s">
        <v>366</v>
      </c>
      <c r="J32" t="s">
        <v>24</v>
      </c>
      <c r="K32">
        <f t="shared" ref="K32:K95" si="8">(O$1+N$7+N$15+N$16+SUM(N$24:N$30))*0.1</f>
        <v>11.31385</v>
      </c>
      <c r="L32" s="2">
        <f t="shared" si="1"/>
        <v>-28</v>
      </c>
      <c r="M32">
        <f t="shared" si="6"/>
        <v>-11.2308</v>
      </c>
      <c r="O32">
        <f t="shared" si="3"/>
        <v>71.573899999999995</v>
      </c>
      <c r="P32">
        <f t="shared" si="4"/>
        <v>127</v>
      </c>
    </row>
    <row r="33" spans="1:16" x14ac:dyDescent="0.3">
      <c r="A33" s="1">
        <v>45590.291666666664</v>
      </c>
      <c r="B33" t="s">
        <v>166</v>
      </c>
      <c r="C33" t="s">
        <v>164</v>
      </c>
      <c r="D33" t="s">
        <v>159</v>
      </c>
      <c r="E33">
        <v>0.40039999999999998</v>
      </c>
      <c r="F33" t="s">
        <v>367</v>
      </c>
      <c r="G33" t="s">
        <v>368</v>
      </c>
      <c r="H33" t="s">
        <v>369</v>
      </c>
      <c r="I33" t="s">
        <v>370</v>
      </c>
      <c r="J33" t="s">
        <v>24</v>
      </c>
      <c r="K33">
        <f t="shared" si="8"/>
        <v>11.31385</v>
      </c>
      <c r="L33" s="2">
        <f t="shared" si="1"/>
        <v>-28</v>
      </c>
      <c r="M33">
        <f t="shared" si="6"/>
        <v>-11.2112</v>
      </c>
      <c r="O33">
        <f t="shared" si="3"/>
        <v>60.362699999999997</v>
      </c>
      <c r="P33">
        <f t="shared" si="4"/>
        <v>155</v>
      </c>
    </row>
    <row r="34" spans="1:16" x14ac:dyDescent="0.3">
      <c r="A34" s="1">
        <v>45590.302083333336</v>
      </c>
      <c r="B34" t="s">
        <v>158</v>
      </c>
      <c r="C34" t="s">
        <v>162</v>
      </c>
      <c r="D34" t="s">
        <v>168</v>
      </c>
      <c r="E34">
        <v>0.40039999999999998</v>
      </c>
      <c r="F34" t="s">
        <v>371</v>
      </c>
      <c r="G34" t="s">
        <v>372</v>
      </c>
      <c r="H34" t="s">
        <v>373</v>
      </c>
      <c r="I34" t="s">
        <v>374</v>
      </c>
      <c r="J34" t="s">
        <v>24</v>
      </c>
      <c r="K34">
        <f t="shared" si="8"/>
        <v>11.31385</v>
      </c>
      <c r="L34" s="2">
        <f t="shared" si="1"/>
        <v>-28</v>
      </c>
      <c r="M34">
        <f t="shared" si="6"/>
        <v>-11.2112</v>
      </c>
      <c r="O34">
        <f t="shared" si="3"/>
        <v>49.151499999999999</v>
      </c>
      <c r="P34">
        <f t="shared" si="4"/>
        <v>183</v>
      </c>
    </row>
    <row r="35" spans="1:16" x14ac:dyDescent="0.3">
      <c r="A35" s="1">
        <v>45602.302083333336</v>
      </c>
      <c r="B35" t="s">
        <v>157</v>
      </c>
      <c r="C35" t="s">
        <v>169</v>
      </c>
      <c r="D35" t="s">
        <v>156</v>
      </c>
      <c r="E35">
        <v>0.38779999999999998</v>
      </c>
      <c r="F35" t="s">
        <v>375</v>
      </c>
      <c r="G35" t="s">
        <v>376</v>
      </c>
      <c r="H35" t="s">
        <v>377</v>
      </c>
      <c r="I35" t="s">
        <v>378</v>
      </c>
      <c r="J35" t="s">
        <v>240</v>
      </c>
      <c r="K35">
        <f t="shared" si="8"/>
        <v>11.31385</v>
      </c>
      <c r="L35" s="2">
        <v>36</v>
      </c>
      <c r="M35">
        <f t="shared" si="6"/>
        <v>13.960799999999999</v>
      </c>
      <c r="N35">
        <f>M35+M13</f>
        <v>4.3343999999999987</v>
      </c>
      <c r="O35">
        <f t="shared" si="3"/>
        <v>63.112299999999998</v>
      </c>
      <c r="P35">
        <f t="shared" si="4"/>
        <v>147</v>
      </c>
    </row>
    <row r="36" spans="1:16" x14ac:dyDescent="0.3">
      <c r="A36" s="1">
        <v>45644.270833333336</v>
      </c>
      <c r="B36" t="s">
        <v>380</v>
      </c>
      <c r="C36" t="s">
        <v>345</v>
      </c>
      <c r="D36" t="s">
        <v>379</v>
      </c>
      <c r="E36">
        <v>0.50849999999999995</v>
      </c>
      <c r="F36" t="s">
        <v>381</v>
      </c>
      <c r="G36" t="s">
        <v>382</v>
      </c>
      <c r="H36" t="s">
        <v>383</v>
      </c>
      <c r="I36" t="s">
        <v>384</v>
      </c>
      <c r="J36" t="s">
        <v>24</v>
      </c>
      <c r="K36">
        <f>(O$1+N$7+N$15+N$16+SUM(N$24:N$30)+N$35)*0.1</f>
        <v>11.74729</v>
      </c>
      <c r="L36" s="2">
        <f t="shared" si="1"/>
        <v>-23</v>
      </c>
      <c r="M36">
        <f t="shared" si="6"/>
        <v>-11.695499999999999</v>
      </c>
      <c r="O36">
        <f t="shared" si="3"/>
        <v>51.416799999999995</v>
      </c>
      <c r="P36">
        <f t="shared" si="4"/>
        <v>170</v>
      </c>
    </row>
    <row r="37" spans="1:16" x14ac:dyDescent="0.3">
      <c r="A37" s="1">
        <v>45659.010416666664</v>
      </c>
      <c r="B37" t="s">
        <v>352</v>
      </c>
      <c r="C37" t="s">
        <v>347</v>
      </c>
      <c r="D37" t="s">
        <v>324</v>
      </c>
      <c r="E37">
        <v>0.42609999999999998</v>
      </c>
      <c r="F37" t="s">
        <v>385</v>
      </c>
      <c r="G37" t="s">
        <v>386</v>
      </c>
      <c r="H37" t="s">
        <v>387</v>
      </c>
      <c r="I37" t="s">
        <v>388</v>
      </c>
      <c r="J37" t="s">
        <v>240</v>
      </c>
      <c r="K37">
        <f t="shared" ref="K37:K100" si="9">(O$1+N$7+N$15+N$16+SUM(N$24:N$30)+N$35)*0.1</f>
        <v>11.74729</v>
      </c>
      <c r="L37" s="2">
        <v>35</v>
      </c>
      <c r="M37">
        <f t="shared" si="6"/>
        <v>14.913499999999999</v>
      </c>
      <c r="N37">
        <f>M37+M17</f>
        <v>5.442499999999999</v>
      </c>
      <c r="O37">
        <f t="shared" si="3"/>
        <v>66.330299999999994</v>
      </c>
      <c r="P37">
        <f t="shared" si="4"/>
        <v>135</v>
      </c>
    </row>
    <row r="38" spans="1:16" x14ac:dyDescent="0.3">
      <c r="A38" s="1">
        <v>45659.020833333336</v>
      </c>
      <c r="B38" t="s">
        <v>351</v>
      </c>
      <c r="C38" t="s">
        <v>350</v>
      </c>
      <c r="D38" t="s">
        <v>358</v>
      </c>
      <c r="E38">
        <v>0.42709999999999998</v>
      </c>
      <c r="F38" t="s">
        <v>389</v>
      </c>
      <c r="G38" t="s">
        <v>390</v>
      </c>
      <c r="H38" t="s">
        <v>391</v>
      </c>
      <c r="I38" t="s">
        <v>392</v>
      </c>
      <c r="J38" t="s">
        <v>240</v>
      </c>
      <c r="K38">
        <f t="shared" si="9"/>
        <v>11.74729</v>
      </c>
      <c r="L38" s="2">
        <v>28</v>
      </c>
      <c r="M38">
        <f t="shared" si="6"/>
        <v>11.9588</v>
      </c>
      <c r="N38">
        <f>M38+M31</f>
        <v>0.72240000000000038</v>
      </c>
      <c r="O38">
        <f t="shared" si="3"/>
        <v>78.289099999999991</v>
      </c>
      <c r="P38">
        <f t="shared" si="4"/>
        <v>107</v>
      </c>
    </row>
    <row r="39" spans="1:16" x14ac:dyDescent="0.3">
      <c r="A39" s="1">
        <v>45660.729166666664</v>
      </c>
      <c r="B39" t="s">
        <v>334</v>
      </c>
      <c r="C39" t="s">
        <v>341</v>
      </c>
      <c r="D39" t="s">
        <v>338</v>
      </c>
      <c r="E39">
        <v>0.45639999999999997</v>
      </c>
      <c r="F39" t="s">
        <v>393</v>
      </c>
      <c r="G39" t="s">
        <v>394</v>
      </c>
      <c r="H39" t="s">
        <v>395</v>
      </c>
      <c r="I39" t="s">
        <v>396</v>
      </c>
      <c r="J39" t="s">
        <v>240</v>
      </c>
      <c r="K39">
        <f t="shared" si="9"/>
        <v>11.74729</v>
      </c>
      <c r="L39" s="2">
        <v>28</v>
      </c>
      <c r="M39">
        <f t="shared" si="6"/>
        <v>12.779199999999999</v>
      </c>
      <c r="N39">
        <f t="shared" ref="N39:N41" si="10">M39+M32</f>
        <v>1.5483999999999991</v>
      </c>
      <c r="O39">
        <f t="shared" si="3"/>
        <v>91.068299999999994</v>
      </c>
      <c r="P39">
        <f t="shared" si="4"/>
        <v>79</v>
      </c>
    </row>
    <row r="40" spans="1:16" x14ac:dyDescent="0.3">
      <c r="A40" s="1">
        <v>45660.75</v>
      </c>
      <c r="B40" t="s">
        <v>336</v>
      </c>
      <c r="C40" t="s">
        <v>339</v>
      </c>
      <c r="D40" t="s">
        <v>326</v>
      </c>
      <c r="E40">
        <v>0.45660000000000001</v>
      </c>
      <c r="F40" t="s">
        <v>397</v>
      </c>
      <c r="G40" t="s">
        <v>398</v>
      </c>
      <c r="H40" t="s">
        <v>399</v>
      </c>
      <c r="I40" t="s">
        <v>400</v>
      </c>
      <c r="J40" t="s">
        <v>240</v>
      </c>
      <c r="K40">
        <f t="shared" si="9"/>
        <v>11.74729</v>
      </c>
      <c r="L40" s="2">
        <v>28</v>
      </c>
      <c r="M40">
        <f t="shared" si="6"/>
        <v>12.784800000000001</v>
      </c>
      <c r="N40">
        <f t="shared" si="10"/>
        <v>1.5736000000000008</v>
      </c>
      <c r="O40">
        <f t="shared" si="3"/>
        <v>103.8531</v>
      </c>
      <c r="P40">
        <f t="shared" si="4"/>
        <v>51</v>
      </c>
    </row>
    <row r="41" spans="1:16" x14ac:dyDescent="0.3">
      <c r="A41" s="1">
        <v>45660.760416666664</v>
      </c>
      <c r="B41" t="s">
        <v>342</v>
      </c>
      <c r="C41" t="s">
        <v>335</v>
      </c>
      <c r="D41" t="s">
        <v>340</v>
      </c>
      <c r="E41">
        <v>0.4577</v>
      </c>
      <c r="F41" t="s">
        <v>401</v>
      </c>
      <c r="G41" t="s">
        <v>402</v>
      </c>
      <c r="H41" t="s">
        <v>403</v>
      </c>
      <c r="I41" t="s">
        <v>404</v>
      </c>
      <c r="J41" t="s">
        <v>240</v>
      </c>
      <c r="K41">
        <f t="shared" si="9"/>
        <v>11.74729</v>
      </c>
      <c r="L41" s="2">
        <v>28</v>
      </c>
      <c r="M41">
        <f t="shared" si="6"/>
        <v>12.8156</v>
      </c>
      <c r="N41">
        <f t="shared" si="10"/>
        <v>1.6044</v>
      </c>
      <c r="O41">
        <f t="shared" si="3"/>
        <v>116.6687</v>
      </c>
      <c r="P41">
        <f t="shared" si="4"/>
        <v>23</v>
      </c>
    </row>
    <row r="42" spans="1:16" x14ac:dyDescent="0.3">
      <c r="A42" s="1">
        <v>45660.770833333336</v>
      </c>
      <c r="B42" t="s">
        <v>339</v>
      </c>
      <c r="C42" t="s">
        <v>337</v>
      </c>
      <c r="D42" t="s">
        <v>342</v>
      </c>
      <c r="E42">
        <v>0.45829999999999999</v>
      </c>
      <c r="F42" t="s">
        <v>405</v>
      </c>
      <c r="G42" t="s">
        <v>406</v>
      </c>
      <c r="H42" t="s">
        <v>407</v>
      </c>
      <c r="I42" t="s">
        <v>408</v>
      </c>
      <c r="J42" t="s">
        <v>240</v>
      </c>
      <c r="K42">
        <f t="shared" si="9"/>
        <v>11.74729</v>
      </c>
      <c r="M42">
        <f t="shared" si="6"/>
        <v>0</v>
      </c>
      <c r="O42">
        <f t="shared" si="3"/>
        <v>116.6687</v>
      </c>
      <c r="P42">
        <f t="shared" si="4"/>
        <v>23</v>
      </c>
    </row>
    <row r="43" spans="1:16" x14ac:dyDescent="0.3">
      <c r="A43" s="1">
        <v>45664.90625</v>
      </c>
      <c r="B43" t="s">
        <v>325</v>
      </c>
      <c r="C43" t="s">
        <v>348</v>
      </c>
      <c r="D43" t="s">
        <v>349</v>
      </c>
      <c r="E43">
        <v>0.41470000000000001</v>
      </c>
      <c r="F43" t="s">
        <v>409</v>
      </c>
      <c r="G43" t="s">
        <v>410</v>
      </c>
      <c r="H43" t="s">
        <v>411</v>
      </c>
      <c r="I43" t="s">
        <v>412</v>
      </c>
      <c r="J43" t="s">
        <v>24</v>
      </c>
      <c r="K43">
        <f>(O$1+N$7+N$15+N$16+SUM(N$24:N$30)+N$35+SUM(N$37:N$41))*0.1</f>
        <v>12.836419999999999</v>
      </c>
      <c r="L43" s="2">
        <f t="shared" si="1"/>
        <v>-30</v>
      </c>
      <c r="M43">
        <f t="shared" si="6"/>
        <v>-12.441000000000001</v>
      </c>
      <c r="O43">
        <f t="shared" si="3"/>
        <v>104.2277</v>
      </c>
      <c r="P43">
        <f t="shared" si="4"/>
        <v>53</v>
      </c>
    </row>
    <row r="44" spans="1:16" x14ac:dyDescent="0.3">
      <c r="A44" s="1">
        <v>45670.53125</v>
      </c>
      <c r="B44" t="s">
        <v>12</v>
      </c>
      <c r="C44" t="s">
        <v>11</v>
      </c>
      <c r="D44" t="s">
        <v>13</v>
      </c>
      <c r="E44">
        <v>0.34560000000000002</v>
      </c>
      <c r="F44" t="s">
        <v>413</v>
      </c>
      <c r="G44" t="s">
        <v>414</v>
      </c>
      <c r="H44" t="s">
        <v>415</v>
      </c>
      <c r="I44" t="s">
        <v>416</v>
      </c>
      <c r="J44" t="s">
        <v>24</v>
      </c>
      <c r="K44">
        <f t="shared" ref="K44:K107" si="11">(O$1+N$7+N$15+N$16+SUM(N$24:N$30)+N$35+SUM(N$37:N$41))*0.1</f>
        <v>12.836419999999999</v>
      </c>
      <c r="L44" s="2">
        <f t="shared" si="1"/>
        <v>-37</v>
      </c>
      <c r="M44">
        <f t="shared" si="6"/>
        <v>-12.7872</v>
      </c>
      <c r="O44">
        <f t="shared" si="3"/>
        <v>91.4405</v>
      </c>
      <c r="P44">
        <f t="shared" si="4"/>
        <v>90</v>
      </c>
    </row>
    <row r="45" spans="1:16" x14ac:dyDescent="0.3">
      <c r="A45" s="1">
        <v>45684.145833333336</v>
      </c>
      <c r="B45" t="s">
        <v>139</v>
      </c>
      <c r="C45" t="s">
        <v>139</v>
      </c>
      <c r="D45" t="s">
        <v>50</v>
      </c>
      <c r="E45">
        <v>0.3221</v>
      </c>
      <c r="F45" t="s">
        <v>417</v>
      </c>
      <c r="G45" t="s">
        <v>418</v>
      </c>
      <c r="H45" t="s">
        <v>419</v>
      </c>
      <c r="I45" t="s">
        <v>420</v>
      </c>
      <c r="J45" t="s">
        <v>24</v>
      </c>
      <c r="K45">
        <f t="shared" si="11"/>
        <v>12.836419999999999</v>
      </c>
      <c r="L45" s="3">
        <f t="shared" si="1"/>
        <v>-39</v>
      </c>
      <c r="M45">
        <f t="shared" si="6"/>
        <v>-12.5619</v>
      </c>
      <c r="O45">
        <f t="shared" si="3"/>
        <v>78.878600000000006</v>
      </c>
      <c r="P45">
        <f t="shared" si="4"/>
        <v>129</v>
      </c>
    </row>
    <row r="46" spans="1:16" x14ac:dyDescent="0.3">
      <c r="A46" s="1">
        <v>45684.15625</v>
      </c>
      <c r="B46" t="s">
        <v>142</v>
      </c>
      <c r="C46" t="s">
        <v>49</v>
      </c>
      <c r="D46" t="s">
        <v>140</v>
      </c>
      <c r="E46">
        <v>0.3226</v>
      </c>
      <c r="F46" t="s">
        <v>421</v>
      </c>
      <c r="G46" t="s">
        <v>422</v>
      </c>
      <c r="H46" t="s">
        <v>423</v>
      </c>
      <c r="I46" t="s">
        <v>424</v>
      </c>
      <c r="J46" t="s">
        <v>24</v>
      </c>
      <c r="K46">
        <f t="shared" si="11"/>
        <v>12.836419999999999</v>
      </c>
      <c r="L46" s="3">
        <f t="shared" si="1"/>
        <v>-39</v>
      </c>
      <c r="M46">
        <f t="shared" si="6"/>
        <v>-12.5814</v>
      </c>
      <c r="O46">
        <f t="shared" si="3"/>
        <v>66.297200000000004</v>
      </c>
      <c r="P46">
        <f t="shared" si="4"/>
        <v>168</v>
      </c>
    </row>
    <row r="47" spans="1:16" x14ac:dyDescent="0.3">
      <c r="A47" s="1">
        <v>45684.166666666664</v>
      </c>
      <c r="B47" t="s">
        <v>49</v>
      </c>
      <c r="C47" t="s">
        <v>49</v>
      </c>
      <c r="D47" t="s">
        <v>138</v>
      </c>
      <c r="E47">
        <v>0.31990000000000002</v>
      </c>
      <c r="F47" t="s">
        <v>425</v>
      </c>
      <c r="G47" t="s">
        <v>426</v>
      </c>
      <c r="H47" t="s">
        <v>427</v>
      </c>
      <c r="I47" t="s">
        <v>428</v>
      </c>
      <c r="J47" t="s">
        <v>24</v>
      </c>
      <c r="K47">
        <f t="shared" si="11"/>
        <v>12.836419999999999</v>
      </c>
      <c r="L47" s="3">
        <f t="shared" si="1"/>
        <v>-40</v>
      </c>
      <c r="M47">
        <f t="shared" si="6"/>
        <v>-12.796000000000001</v>
      </c>
      <c r="O47">
        <f t="shared" si="3"/>
        <v>53.501200000000004</v>
      </c>
      <c r="P47">
        <f t="shared" si="4"/>
        <v>208</v>
      </c>
    </row>
    <row r="48" spans="1:16" x14ac:dyDescent="0.3">
      <c r="A48" s="1">
        <v>45684.177083333336</v>
      </c>
      <c r="B48" t="s">
        <v>143</v>
      </c>
      <c r="C48" t="s">
        <v>47</v>
      </c>
      <c r="D48" t="s">
        <v>149</v>
      </c>
      <c r="E48">
        <v>0.31909999999999999</v>
      </c>
      <c r="F48" t="s">
        <v>429</v>
      </c>
      <c r="G48" t="s">
        <v>430</v>
      </c>
      <c r="H48" t="s">
        <v>431</v>
      </c>
      <c r="I48" t="s">
        <v>432</v>
      </c>
      <c r="J48" t="s">
        <v>24</v>
      </c>
      <c r="K48">
        <f t="shared" si="11"/>
        <v>12.836419999999999</v>
      </c>
      <c r="L48" s="3">
        <f t="shared" si="1"/>
        <v>-40</v>
      </c>
      <c r="M48">
        <f t="shared" si="6"/>
        <v>-12.763999999999999</v>
      </c>
      <c r="O48">
        <f t="shared" si="3"/>
        <v>40.737200000000001</v>
      </c>
      <c r="P48">
        <f t="shared" si="4"/>
        <v>248</v>
      </c>
    </row>
    <row r="49" spans="1:16" x14ac:dyDescent="0.3">
      <c r="A49" s="1">
        <v>45684.1875</v>
      </c>
      <c r="B49" t="s">
        <v>55</v>
      </c>
      <c r="C49" t="s">
        <v>48</v>
      </c>
      <c r="D49" t="s">
        <v>51</v>
      </c>
      <c r="E49">
        <v>0.32079999999999997</v>
      </c>
      <c r="F49" t="s">
        <v>433</v>
      </c>
      <c r="G49" t="s">
        <v>434</v>
      </c>
      <c r="H49" t="s">
        <v>435</v>
      </c>
      <c r="I49" t="s">
        <v>436</v>
      </c>
      <c r="J49" t="s">
        <v>24</v>
      </c>
      <c r="K49">
        <f t="shared" si="11"/>
        <v>12.836419999999999</v>
      </c>
      <c r="L49" s="3">
        <f t="shared" si="1"/>
        <v>-40</v>
      </c>
      <c r="M49">
        <f t="shared" si="6"/>
        <v>-12.831999999999999</v>
      </c>
      <c r="O49">
        <f t="shared" si="3"/>
        <v>27.905200000000001</v>
      </c>
      <c r="P49">
        <f t="shared" si="4"/>
        <v>288</v>
      </c>
    </row>
    <row r="50" spans="1:16" x14ac:dyDescent="0.3">
      <c r="A50" s="1">
        <v>45684.197916666664</v>
      </c>
      <c r="B50" t="s">
        <v>46</v>
      </c>
      <c r="C50" t="s">
        <v>45</v>
      </c>
      <c r="D50" t="s">
        <v>150</v>
      </c>
      <c r="E50">
        <v>0.318</v>
      </c>
      <c r="F50" t="s">
        <v>437</v>
      </c>
      <c r="G50" t="s">
        <v>438</v>
      </c>
      <c r="H50" t="s">
        <v>439</v>
      </c>
      <c r="I50" t="s">
        <v>440</v>
      </c>
      <c r="J50" t="s">
        <v>24</v>
      </c>
      <c r="K50">
        <f t="shared" si="11"/>
        <v>12.836419999999999</v>
      </c>
      <c r="L50" s="3">
        <f t="shared" si="1"/>
        <v>-40</v>
      </c>
      <c r="M50">
        <f t="shared" si="6"/>
        <v>-12.72</v>
      </c>
      <c r="O50">
        <f t="shared" si="3"/>
        <v>15.1852</v>
      </c>
      <c r="P50">
        <f t="shared" si="4"/>
        <v>328</v>
      </c>
    </row>
    <row r="51" spans="1:16" x14ac:dyDescent="0.3">
      <c r="A51" s="1">
        <v>45684.208333333336</v>
      </c>
      <c r="B51" t="s">
        <v>53</v>
      </c>
      <c r="C51" t="s">
        <v>138</v>
      </c>
      <c r="D51" t="s">
        <v>52</v>
      </c>
      <c r="E51">
        <v>0.31680000000000003</v>
      </c>
      <c r="F51" t="s">
        <v>441</v>
      </c>
      <c r="G51" t="s">
        <v>442</v>
      </c>
      <c r="H51" t="s">
        <v>443</v>
      </c>
      <c r="I51" t="s">
        <v>444</v>
      </c>
      <c r="J51" t="s">
        <v>24</v>
      </c>
      <c r="K51">
        <f t="shared" si="11"/>
        <v>12.836419999999999</v>
      </c>
      <c r="L51" s="3">
        <f t="shared" si="1"/>
        <v>-40</v>
      </c>
      <c r="M51">
        <f t="shared" si="6"/>
        <v>-12.672000000000001</v>
      </c>
      <c r="O51">
        <f t="shared" si="3"/>
        <v>2.5131999999999994</v>
      </c>
      <c r="P51">
        <f t="shared" si="4"/>
        <v>368</v>
      </c>
    </row>
    <row r="52" spans="1:16" x14ac:dyDescent="0.3">
      <c r="A52" s="1">
        <v>45684.21875</v>
      </c>
      <c r="B52" t="s">
        <v>137</v>
      </c>
      <c r="C52" t="s">
        <v>141</v>
      </c>
      <c r="D52" t="s">
        <v>146</v>
      </c>
      <c r="E52">
        <v>0.31769999999999998</v>
      </c>
      <c r="F52" t="s">
        <v>445</v>
      </c>
      <c r="G52" t="s">
        <v>446</v>
      </c>
      <c r="H52" t="s">
        <v>447</v>
      </c>
      <c r="I52" t="s">
        <v>448</v>
      </c>
      <c r="J52" t="s">
        <v>24</v>
      </c>
      <c r="K52">
        <f t="shared" si="11"/>
        <v>12.836419999999999</v>
      </c>
      <c r="M52">
        <f t="shared" si="6"/>
        <v>0</v>
      </c>
      <c r="O52">
        <f t="shared" si="3"/>
        <v>2.5131999999999994</v>
      </c>
      <c r="P52">
        <f t="shared" si="4"/>
        <v>368</v>
      </c>
    </row>
    <row r="53" spans="1:16" x14ac:dyDescent="0.3">
      <c r="A53" s="1">
        <v>45684.229166666664</v>
      </c>
      <c r="B53" t="s">
        <v>145</v>
      </c>
      <c r="C53" t="s">
        <v>56</v>
      </c>
      <c r="D53" t="s">
        <v>65</v>
      </c>
      <c r="E53">
        <v>0.316</v>
      </c>
      <c r="F53" t="s">
        <v>449</v>
      </c>
      <c r="G53" t="s">
        <v>450</v>
      </c>
      <c r="H53" t="s">
        <v>451</v>
      </c>
      <c r="I53" t="s">
        <v>452</v>
      </c>
      <c r="J53" t="s">
        <v>24</v>
      </c>
      <c r="K53">
        <f t="shared" si="11"/>
        <v>12.836419999999999</v>
      </c>
      <c r="M53">
        <f t="shared" si="6"/>
        <v>0</v>
      </c>
      <c r="O53">
        <f t="shared" si="3"/>
        <v>2.5131999999999994</v>
      </c>
      <c r="P53">
        <f t="shared" si="4"/>
        <v>368</v>
      </c>
    </row>
    <row r="54" spans="1:16" x14ac:dyDescent="0.3">
      <c r="A54" s="1">
        <v>45684.239583333336</v>
      </c>
      <c r="B54" t="s">
        <v>58</v>
      </c>
      <c r="C54" t="s">
        <v>180</v>
      </c>
      <c r="D54" t="s">
        <v>152</v>
      </c>
      <c r="E54">
        <v>0.317</v>
      </c>
      <c r="F54" t="s">
        <v>453</v>
      </c>
      <c r="G54" t="s">
        <v>454</v>
      </c>
      <c r="H54" t="s">
        <v>455</v>
      </c>
      <c r="I54" t="s">
        <v>456</v>
      </c>
      <c r="J54" t="s">
        <v>24</v>
      </c>
      <c r="K54">
        <f t="shared" si="11"/>
        <v>12.836419999999999</v>
      </c>
      <c r="M54">
        <f t="shared" si="6"/>
        <v>0</v>
      </c>
      <c r="O54">
        <f t="shared" si="3"/>
        <v>2.5131999999999994</v>
      </c>
      <c r="P54">
        <f t="shared" si="4"/>
        <v>368</v>
      </c>
    </row>
    <row r="55" spans="1:16" x14ac:dyDescent="0.3">
      <c r="A55" s="1">
        <v>45684.25</v>
      </c>
      <c r="B55" t="s">
        <v>144</v>
      </c>
      <c r="C55" t="s">
        <v>148</v>
      </c>
      <c r="D55" t="s">
        <v>151</v>
      </c>
      <c r="E55">
        <v>0.31659999999999999</v>
      </c>
      <c r="F55" t="s">
        <v>457</v>
      </c>
      <c r="G55" t="s">
        <v>458</v>
      </c>
      <c r="H55" t="s">
        <v>459</v>
      </c>
      <c r="I55" t="s">
        <v>460</v>
      </c>
      <c r="J55" t="s">
        <v>24</v>
      </c>
      <c r="K55">
        <f t="shared" si="11"/>
        <v>12.836419999999999</v>
      </c>
      <c r="M55">
        <f t="shared" si="6"/>
        <v>0</v>
      </c>
      <c r="O55">
        <f t="shared" si="3"/>
        <v>2.5131999999999994</v>
      </c>
      <c r="P55">
        <f t="shared" si="4"/>
        <v>368</v>
      </c>
    </row>
    <row r="56" spans="1:16" x14ac:dyDescent="0.3">
      <c r="A56" s="1">
        <v>45684.260416666664</v>
      </c>
      <c r="B56" t="s">
        <v>54</v>
      </c>
      <c r="C56" t="s">
        <v>52</v>
      </c>
      <c r="D56" t="s">
        <v>147</v>
      </c>
      <c r="E56">
        <v>0.31480000000000002</v>
      </c>
      <c r="F56" t="s">
        <v>461</v>
      </c>
      <c r="G56" t="s">
        <v>462</v>
      </c>
      <c r="H56" t="s">
        <v>463</v>
      </c>
      <c r="I56" t="s">
        <v>464</v>
      </c>
      <c r="J56" t="s">
        <v>24</v>
      </c>
      <c r="K56">
        <f t="shared" si="11"/>
        <v>12.836419999999999</v>
      </c>
      <c r="M56">
        <f t="shared" si="6"/>
        <v>0</v>
      </c>
      <c r="O56">
        <f t="shared" si="3"/>
        <v>2.5131999999999994</v>
      </c>
      <c r="P56">
        <f t="shared" si="4"/>
        <v>368</v>
      </c>
    </row>
    <row r="57" spans="1:16" x14ac:dyDescent="0.3">
      <c r="A57" s="1">
        <v>45684.270833333336</v>
      </c>
      <c r="B57" t="s">
        <v>147</v>
      </c>
      <c r="C57" t="s">
        <v>57</v>
      </c>
      <c r="D57" t="s">
        <v>64</v>
      </c>
      <c r="E57">
        <v>0.31090000000000001</v>
      </c>
      <c r="F57" t="s">
        <v>465</v>
      </c>
      <c r="G57" t="s">
        <v>466</v>
      </c>
      <c r="H57" t="s">
        <v>467</v>
      </c>
      <c r="I57" t="s">
        <v>468</v>
      </c>
      <c r="J57" t="s">
        <v>24</v>
      </c>
      <c r="K57">
        <f t="shared" si="11"/>
        <v>12.836419999999999</v>
      </c>
      <c r="M57">
        <f t="shared" si="6"/>
        <v>0</v>
      </c>
      <c r="O57">
        <f t="shared" si="3"/>
        <v>2.5131999999999994</v>
      </c>
      <c r="P57">
        <f t="shared" si="4"/>
        <v>368</v>
      </c>
    </row>
    <row r="58" spans="1:16" x14ac:dyDescent="0.3">
      <c r="A58" s="1">
        <v>45684.28125</v>
      </c>
      <c r="B58" t="s">
        <v>67</v>
      </c>
      <c r="C58" t="s">
        <v>60</v>
      </c>
      <c r="D58" t="s">
        <v>63</v>
      </c>
      <c r="E58">
        <v>0.31109999999999999</v>
      </c>
      <c r="F58" t="s">
        <v>469</v>
      </c>
      <c r="G58" t="s">
        <v>470</v>
      </c>
      <c r="H58" t="s">
        <v>471</v>
      </c>
      <c r="I58" t="s">
        <v>472</v>
      </c>
      <c r="J58" t="s">
        <v>24</v>
      </c>
      <c r="K58">
        <f t="shared" si="11"/>
        <v>12.836419999999999</v>
      </c>
      <c r="M58">
        <f t="shared" si="6"/>
        <v>0</v>
      </c>
      <c r="O58">
        <f t="shared" si="3"/>
        <v>2.5131999999999994</v>
      </c>
      <c r="P58">
        <f t="shared" si="4"/>
        <v>368</v>
      </c>
    </row>
    <row r="59" spans="1:16" x14ac:dyDescent="0.3">
      <c r="A59" s="1">
        <v>45684.291666666664</v>
      </c>
      <c r="B59" t="s">
        <v>62</v>
      </c>
      <c r="C59" t="s">
        <v>59</v>
      </c>
      <c r="D59" t="s">
        <v>66</v>
      </c>
      <c r="E59">
        <v>0.31</v>
      </c>
      <c r="F59" t="s">
        <v>473</v>
      </c>
      <c r="G59" t="s">
        <v>474</v>
      </c>
      <c r="H59" t="s">
        <v>475</v>
      </c>
      <c r="I59" t="s">
        <v>476</v>
      </c>
      <c r="J59" t="s">
        <v>24</v>
      </c>
      <c r="K59">
        <f t="shared" si="11"/>
        <v>12.836419999999999</v>
      </c>
      <c r="M59">
        <f t="shared" si="6"/>
        <v>0</v>
      </c>
      <c r="O59">
        <f t="shared" si="3"/>
        <v>2.5131999999999994</v>
      </c>
      <c r="P59">
        <f t="shared" si="4"/>
        <v>368</v>
      </c>
    </row>
    <row r="60" spans="1:16" x14ac:dyDescent="0.3">
      <c r="A60" s="1">
        <v>45690.90625</v>
      </c>
      <c r="B60" t="s">
        <v>87</v>
      </c>
      <c r="C60" t="s">
        <v>92</v>
      </c>
      <c r="D60" t="s">
        <v>132</v>
      </c>
      <c r="E60">
        <v>0.25979999999999998</v>
      </c>
      <c r="F60" t="s">
        <v>477</v>
      </c>
      <c r="G60" t="s">
        <v>478</v>
      </c>
      <c r="H60" t="s">
        <v>479</v>
      </c>
      <c r="I60" t="s">
        <v>480</v>
      </c>
      <c r="J60" t="s">
        <v>24</v>
      </c>
      <c r="K60">
        <f t="shared" si="11"/>
        <v>12.836419999999999</v>
      </c>
      <c r="M60">
        <f t="shared" si="6"/>
        <v>0</v>
      </c>
      <c r="O60">
        <f t="shared" si="3"/>
        <v>2.5131999999999994</v>
      </c>
      <c r="P60">
        <f t="shared" si="4"/>
        <v>368</v>
      </c>
    </row>
    <row r="61" spans="1:16" x14ac:dyDescent="0.3">
      <c r="A61" s="1">
        <v>45691.1875</v>
      </c>
      <c r="B61" t="s">
        <v>205</v>
      </c>
      <c r="C61" t="s">
        <v>209</v>
      </c>
      <c r="D61" t="s">
        <v>488</v>
      </c>
      <c r="E61">
        <v>0.2122</v>
      </c>
      <c r="F61" t="s">
        <v>489</v>
      </c>
      <c r="G61" t="s">
        <v>490</v>
      </c>
      <c r="H61" t="s">
        <v>491</v>
      </c>
      <c r="I61" t="s">
        <v>492</v>
      </c>
      <c r="J61" t="s">
        <v>24</v>
      </c>
      <c r="K61">
        <f t="shared" si="11"/>
        <v>12.836419999999999</v>
      </c>
      <c r="M61">
        <f t="shared" si="6"/>
        <v>0</v>
      </c>
      <c r="O61">
        <f t="shared" si="3"/>
        <v>2.5131999999999994</v>
      </c>
      <c r="P61">
        <f t="shared" si="4"/>
        <v>368</v>
      </c>
    </row>
    <row r="62" spans="1:16" x14ac:dyDescent="0.3">
      <c r="A62" s="1">
        <v>45691.197916666664</v>
      </c>
      <c r="B62" t="s">
        <v>493</v>
      </c>
      <c r="C62" t="s">
        <v>494</v>
      </c>
      <c r="D62" t="s">
        <v>495</v>
      </c>
      <c r="E62">
        <v>0.21099999999999999</v>
      </c>
      <c r="F62" t="s">
        <v>496</v>
      </c>
      <c r="G62" t="s">
        <v>497</v>
      </c>
      <c r="H62" t="s">
        <v>498</v>
      </c>
      <c r="I62" t="s">
        <v>499</v>
      </c>
      <c r="J62" t="s">
        <v>24</v>
      </c>
      <c r="K62">
        <f t="shared" si="11"/>
        <v>12.836419999999999</v>
      </c>
      <c r="M62">
        <f t="shared" si="6"/>
        <v>0</v>
      </c>
      <c r="O62">
        <f t="shared" si="3"/>
        <v>2.5131999999999994</v>
      </c>
      <c r="P62">
        <f t="shared" si="4"/>
        <v>368</v>
      </c>
    </row>
    <row r="63" spans="1:16" x14ac:dyDescent="0.3">
      <c r="A63" s="1">
        <v>45708.333333333336</v>
      </c>
      <c r="B63" t="s">
        <v>89</v>
      </c>
      <c r="C63" t="s">
        <v>232</v>
      </c>
      <c r="D63" t="s">
        <v>189</v>
      </c>
      <c r="E63">
        <v>0.2492</v>
      </c>
      <c r="F63" t="s">
        <v>511</v>
      </c>
      <c r="G63" t="s">
        <v>512</v>
      </c>
      <c r="H63" t="s">
        <v>513</v>
      </c>
      <c r="I63" t="s">
        <v>514</v>
      </c>
      <c r="J63" t="s">
        <v>240</v>
      </c>
      <c r="K63">
        <f t="shared" si="11"/>
        <v>12.836419999999999</v>
      </c>
      <c r="L63" s="2">
        <v>28</v>
      </c>
      <c r="M63">
        <f t="shared" si="6"/>
        <v>6.9775999999999998</v>
      </c>
      <c r="N63">
        <f>M63+M31</f>
        <v>-4.2587999999999999</v>
      </c>
      <c r="O63">
        <f t="shared" si="3"/>
        <v>9.4908000000000001</v>
      </c>
      <c r="P63">
        <f t="shared" si="4"/>
        <v>340</v>
      </c>
    </row>
    <row r="64" spans="1:16" x14ac:dyDescent="0.3">
      <c r="A64" s="1">
        <v>45708.34375</v>
      </c>
      <c r="B64" t="s">
        <v>188</v>
      </c>
      <c r="C64" t="s">
        <v>131</v>
      </c>
      <c r="D64" t="s">
        <v>233</v>
      </c>
      <c r="E64">
        <v>0.25069999999999998</v>
      </c>
      <c r="F64" t="s">
        <v>515</v>
      </c>
      <c r="G64" t="s">
        <v>516</v>
      </c>
      <c r="H64" t="s">
        <v>517</v>
      </c>
      <c r="I64" t="s">
        <v>518</v>
      </c>
      <c r="J64" t="s">
        <v>240</v>
      </c>
      <c r="K64">
        <f t="shared" si="11"/>
        <v>12.836419999999999</v>
      </c>
      <c r="L64" s="2">
        <v>28</v>
      </c>
      <c r="M64">
        <f t="shared" si="6"/>
        <v>7.0195999999999996</v>
      </c>
      <c r="N64">
        <f>M64+M32</f>
        <v>-4.2112000000000007</v>
      </c>
      <c r="O64">
        <f t="shared" si="3"/>
        <v>16.510400000000001</v>
      </c>
      <c r="P64">
        <f t="shared" si="4"/>
        <v>312</v>
      </c>
    </row>
    <row r="65" spans="1:16" x14ac:dyDescent="0.3">
      <c r="A65" s="1">
        <v>45709.885416666664</v>
      </c>
      <c r="B65" t="s">
        <v>90</v>
      </c>
      <c r="C65" t="s">
        <v>90</v>
      </c>
      <c r="D65" t="s">
        <v>91</v>
      </c>
      <c r="E65">
        <v>0.25059999999999999</v>
      </c>
      <c r="F65" t="s">
        <v>519</v>
      </c>
      <c r="G65" t="s">
        <v>520</v>
      </c>
      <c r="H65" t="s">
        <v>521</v>
      </c>
      <c r="I65" t="s">
        <v>522</v>
      </c>
      <c r="J65" t="s">
        <v>24</v>
      </c>
      <c r="K65">
        <f>(O$1+N$7+N$15+N$16+SUM(N$24:N$30)+N$35+SUM(N$37:N$41)+N$63+N$64)*0.1</f>
        <v>11.989419999999999</v>
      </c>
      <c r="L65" s="3">
        <f t="shared" si="1"/>
        <v>-47</v>
      </c>
      <c r="M65">
        <f t="shared" si="6"/>
        <v>-11.7782</v>
      </c>
      <c r="O65">
        <f t="shared" si="3"/>
        <v>4.7322000000000006</v>
      </c>
      <c r="P65">
        <f t="shared" si="4"/>
        <v>359</v>
      </c>
    </row>
    <row r="66" spans="1:16" x14ac:dyDescent="0.3">
      <c r="A66" s="1">
        <v>45709.895833333336</v>
      </c>
      <c r="B66" t="s">
        <v>190</v>
      </c>
      <c r="C66" t="s">
        <v>88</v>
      </c>
      <c r="D66" t="s">
        <v>187</v>
      </c>
      <c r="E66">
        <v>0.25</v>
      </c>
      <c r="F66" t="s">
        <v>523</v>
      </c>
      <c r="G66" t="s">
        <v>524</v>
      </c>
      <c r="H66" t="s">
        <v>525</v>
      </c>
      <c r="I66" t="s">
        <v>526</v>
      </c>
      <c r="J66" t="s">
        <v>24</v>
      </c>
      <c r="K66">
        <f t="shared" ref="K66:K129" si="12">(O$1+N$7+N$15+N$16+SUM(N$24:N$30)+N$35+SUM(N$37:N$41)+N$63+N$64)*0.1</f>
        <v>11.989419999999999</v>
      </c>
      <c r="M66">
        <f t="shared" si="6"/>
        <v>0</v>
      </c>
      <c r="O66">
        <f t="shared" si="3"/>
        <v>4.7322000000000006</v>
      </c>
      <c r="P66">
        <f t="shared" si="4"/>
        <v>359</v>
      </c>
    </row>
    <row r="67" spans="1:16" x14ac:dyDescent="0.3">
      <c r="A67" s="1">
        <v>45716.25</v>
      </c>
      <c r="B67" t="s">
        <v>231</v>
      </c>
      <c r="C67" t="s">
        <v>229</v>
      </c>
      <c r="D67" t="s">
        <v>218</v>
      </c>
      <c r="E67">
        <v>0.2339</v>
      </c>
      <c r="F67" t="s">
        <v>527</v>
      </c>
      <c r="G67" t="s">
        <v>528</v>
      </c>
      <c r="H67" t="s">
        <v>529</v>
      </c>
      <c r="I67" t="s">
        <v>530</v>
      </c>
      <c r="J67" t="s">
        <v>24</v>
      </c>
      <c r="K67">
        <f t="shared" si="12"/>
        <v>11.989419999999999</v>
      </c>
      <c r="M67">
        <f t="shared" si="6"/>
        <v>0</v>
      </c>
      <c r="O67">
        <f t="shared" si="3"/>
        <v>4.7322000000000006</v>
      </c>
      <c r="P67">
        <f t="shared" si="4"/>
        <v>359</v>
      </c>
    </row>
    <row r="68" spans="1:16" x14ac:dyDescent="0.3">
      <c r="A68" s="1">
        <v>45716.260416666664</v>
      </c>
      <c r="B68" t="s">
        <v>218</v>
      </c>
      <c r="C68" t="s">
        <v>504</v>
      </c>
      <c r="D68" t="s">
        <v>219</v>
      </c>
      <c r="E68">
        <v>0.2339</v>
      </c>
      <c r="F68" t="s">
        <v>531</v>
      </c>
      <c r="G68" t="s">
        <v>528</v>
      </c>
      <c r="H68" t="s">
        <v>532</v>
      </c>
      <c r="I68" t="s">
        <v>533</v>
      </c>
      <c r="J68" t="s">
        <v>24</v>
      </c>
      <c r="K68">
        <f t="shared" si="12"/>
        <v>11.989419999999999</v>
      </c>
      <c r="M68">
        <f t="shared" si="6"/>
        <v>0</v>
      </c>
      <c r="O68">
        <f t="shared" ref="O68:O131" si="13">O67+M68</f>
        <v>4.7322000000000006</v>
      </c>
      <c r="P68">
        <f t="shared" ref="P68:P131" si="14">P67-L68</f>
        <v>359</v>
      </c>
    </row>
    <row r="69" spans="1:16" x14ac:dyDescent="0.3">
      <c r="A69" s="1">
        <v>45716.270833333336</v>
      </c>
      <c r="B69" t="s">
        <v>213</v>
      </c>
      <c r="C69" t="s">
        <v>505</v>
      </c>
      <c r="D69" t="s">
        <v>220</v>
      </c>
      <c r="E69">
        <v>0.2336</v>
      </c>
      <c r="F69" t="s">
        <v>534</v>
      </c>
      <c r="G69" t="s">
        <v>535</v>
      </c>
      <c r="H69" t="s">
        <v>536</v>
      </c>
      <c r="I69" t="s">
        <v>537</v>
      </c>
      <c r="J69" t="s">
        <v>24</v>
      </c>
      <c r="K69">
        <f t="shared" si="12"/>
        <v>11.989419999999999</v>
      </c>
      <c r="M69">
        <f t="shared" si="6"/>
        <v>0</v>
      </c>
      <c r="O69">
        <f t="shared" si="13"/>
        <v>4.7322000000000006</v>
      </c>
      <c r="P69">
        <f t="shared" si="14"/>
        <v>359</v>
      </c>
    </row>
    <row r="70" spans="1:16" x14ac:dyDescent="0.3">
      <c r="A70" s="1">
        <v>45716.28125</v>
      </c>
      <c r="B70" t="s">
        <v>215</v>
      </c>
      <c r="C70" t="s">
        <v>230</v>
      </c>
      <c r="D70" t="s">
        <v>214</v>
      </c>
      <c r="E70">
        <v>0.23449999999999999</v>
      </c>
      <c r="F70" t="s">
        <v>538</v>
      </c>
      <c r="G70" t="s">
        <v>539</v>
      </c>
      <c r="H70" t="s">
        <v>540</v>
      </c>
      <c r="I70" t="s">
        <v>541</v>
      </c>
      <c r="J70" t="s">
        <v>24</v>
      </c>
      <c r="K70">
        <f t="shared" si="12"/>
        <v>11.989419999999999</v>
      </c>
      <c r="M70">
        <f t="shared" si="6"/>
        <v>0</v>
      </c>
      <c r="O70">
        <f t="shared" si="13"/>
        <v>4.7322000000000006</v>
      </c>
      <c r="P70">
        <f t="shared" si="14"/>
        <v>359</v>
      </c>
    </row>
    <row r="71" spans="1:16" x14ac:dyDescent="0.3">
      <c r="A71" s="1">
        <v>45716.333333333336</v>
      </c>
      <c r="B71" t="s">
        <v>504</v>
      </c>
      <c r="C71" t="s">
        <v>228</v>
      </c>
      <c r="D71" t="s">
        <v>481</v>
      </c>
      <c r="E71">
        <v>0.23330000000000001</v>
      </c>
      <c r="F71" t="s">
        <v>542</v>
      </c>
      <c r="G71" t="s">
        <v>543</v>
      </c>
      <c r="H71" t="s">
        <v>544</v>
      </c>
      <c r="I71" t="s">
        <v>545</v>
      </c>
      <c r="J71" t="s">
        <v>24</v>
      </c>
      <c r="K71">
        <f t="shared" si="12"/>
        <v>11.989419999999999</v>
      </c>
      <c r="M71">
        <f t="shared" si="6"/>
        <v>0</v>
      </c>
      <c r="O71">
        <f t="shared" si="13"/>
        <v>4.7322000000000006</v>
      </c>
      <c r="P71">
        <f t="shared" si="14"/>
        <v>359</v>
      </c>
    </row>
    <row r="72" spans="1:16" x14ac:dyDescent="0.3">
      <c r="A72" s="1">
        <v>45718.885416666664</v>
      </c>
      <c r="B72" t="s">
        <v>116</v>
      </c>
      <c r="C72" t="s">
        <v>112</v>
      </c>
      <c r="D72" t="s">
        <v>116</v>
      </c>
      <c r="E72">
        <v>0.27160000000000001</v>
      </c>
      <c r="F72" t="s">
        <v>546</v>
      </c>
      <c r="G72" t="s">
        <v>547</v>
      </c>
      <c r="H72" t="s">
        <v>548</v>
      </c>
      <c r="I72" t="s">
        <v>549</v>
      </c>
      <c r="J72" t="s">
        <v>240</v>
      </c>
      <c r="K72">
        <f t="shared" si="12"/>
        <v>11.989419999999999</v>
      </c>
      <c r="L72" s="2">
        <v>28</v>
      </c>
      <c r="M72">
        <f t="shared" si="6"/>
        <v>7.6048</v>
      </c>
      <c r="N72">
        <f>M72+M33</f>
        <v>-3.6063999999999998</v>
      </c>
      <c r="O72">
        <f t="shared" si="13"/>
        <v>12.337</v>
      </c>
      <c r="P72">
        <f t="shared" si="14"/>
        <v>331</v>
      </c>
    </row>
    <row r="73" spans="1:16" x14ac:dyDescent="0.3">
      <c r="A73" s="1">
        <v>45718.895833333336</v>
      </c>
      <c r="B73" t="s">
        <v>109</v>
      </c>
      <c r="C73" t="s">
        <v>108</v>
      </c>
      <c r="D73" t="s">
        <v>111</v>
      </c>
      <c r="E73">
        <v>0.27360000000000001</v>
      </c>
      <c r="F73" t="s">
        <v>550</v>
      </c>
      <c r="G73" t="s">
        <v>551</v>
      </c>
      <c r="H73" t="s">
        <v>552</v>
      </c>
      <c r="I73" t="s">
        <v>553</v>
      </c>
      <c r="J73" t="s">
        <v>240</v>
      </c>
      <c r="K73">
        <f t="shared" si="12"/>
        <v>11.989419999999999</v>
      </c>
      <c r="L73" s="2">
        <v>28</v>
      </c>
      <c r="M73">
        <f t="shared" si="6"/>
        <v>7.6608000000000001</v>
      </c>
      <c r="N73">
        <f>M73+M34</f>
        <v>-3.5503999999999998</v>
      </c>
      <c r="O73">
        <f t="shared" si="13"/>
        <v>19.997799999999998</v>
      </c>
      <c r="P73">
        <f t="shared" si="14"/>
        <v>303</v>
      </c>
    </row>
    <row r="74" spans="1:16" x14ac:dyDescent="0.3">
      <c r="A74" s="1">
        <v>45718.90625</v>
      </c>
      <c r="B74" t="s">
        <v>105</v>
      </c>
      <c r="C74" t="s">
        <v>113</v>
      </c>
      <c r="D74" t="s">
        <v>110</v>
      </c>
      <c r="E74">
        <v>0.2742</v>
      </c>
      <c r="F74" t="s">
        <v>554</v>
      </c>
      <c r="G74" t="s">
        <v>555</v>
      </c>
      <c r="H74" t="s">
        <v>556</v>
      </c>
      <c r="I74" t="s">
        <v>557</v>
      </c>
      <c r="J74" t="s">
        <v>240</v>
      </c>
      <c r="K74">
        <f t="shared" si="12"/>
        <v>11.989419999999999</v>
      </c>
      <c r="L74" s="2">
        <v>23</v>
      </c>
      <c r="M74">
        <f t="shared" si="6"/>
        <v>6.3065999999999995</v>
      </c>
      <c r="N74">
        <f>M74+M36</f>
        <v>-5.3888999999999996</v>
      </c>
      <c r="O74">
        <f t="shared" si="13"/>
        <v>26.304399999999998</v>
      </c>
      <c r="P74">
        <f t="shared" si="14"/>
        <v>280</v>
      </c>
    </row>
    <row r="75" spans="1:16" x14ac:dyDescent="0.3">
      <c r="A75" s="1">
        <v>45718.916666666664</v>
      </c>
      <c r="B75" t="s">
        <v>104</v>
      </c>
      <c r="C75" t="s">
        <v>113</v>
      </c>
      <c r="D75" t="s">
        <v>81</v>
      </c>
      <c r="E75">
        <v>0.2737</v>
      </c>
      <c r="F75" t="s">
        <v>558</v>
      </c>
      <c r="G75" t="s">
        <v>559</v>
      </c>
      <c r="H75" t="s">
        <v>560</v>
      </c>
      <c r="I75" t="s">
        <v>561</v>
      </c>
      <c r="J75" t="s">
        <v>240</v>
      </c>
      <c r="K75">
        <f t="shared" si="12"/>
        <v>11.989419999999999</v>
      </c>
      <c r="L75" s="2">
        <v>30</v>
      </c>
      <c r="M75">
        <f t="shared" si="6"/>
        <v>8.2110000000000003</v>
      </c>
      <c r="N75">
        <f>M75+M43</f>
        <v>-4.2300000000000004</v>
      </c>
      <c r="O75">
        <f t="shared" si="13"/>
        <v>34.5154</v>
      </c>
      <c r="P75">
        <f t="shared" si="14"/>
        <v>250</v>
      </c>
    </row>
    <row r="76" spans="1:16" x14ac:dyDescent="0.3">
      <c r="A76" s="1">
        <v>45718.927083333336</v>
      </c>
      <c r="B76" t="s">
        <v>101</v>
      </c>
      <c r="C76" t="s">
        <v>104</v>
      </c>
      <c r="D76" t="s">
        <v>107</v>
      </c>
      <c r="E76">
        <v>0.27329999999999999</v>
      </c>
      <c r="F76" t="s">
        <v>562</v>
      </c>
      <c r="G76" t="s">
        <v>563</v>
      </c>
      <c r="H76" t="s">
        <v>564</v>
      </c>
      <c r="I76" t="s">
        <v>565</v>
      </c>
      <c r="J76" t="s">
        <v>240</v>
      </c>
      <c r="K76">
        <f t="shared" si="12"/>
        <v>11.989419999999999</v>
      </c>
      <c r="L76" s="2">
        <v>37</v>
      </c>
      <c r="M76">
        <f t="shared" si="6"/>
        <v>10.1121</v>
      </c>
      <c r="N76">
        <f>M76+M44</f>
        <v>-2.6751000000000005</v>
      </c>
      <c r="O76">
        <f t="shared" si="13"/>
        <v>44.627499999999998</v>
      </c>
      <c r="P76">
        <f t="shared" si="14"/>
        <v>213</v>
      </c>
    </row>
    <row r="77" spans="1:16" x14ac:dyDescent="0.3">
      <c r="A77" s="1">
        <v>45719.927083333336</v>
      </c>
      <c r="B77" t="s">
        <v>194</v>
      </c>
      <c r="C77" t="s">
        <v>500</v>
      </c>
      <c r="D77" t="s">
        <v>226</v>
      </c>
      <c r="E77">
        <v>0.2283</v>
      </c>
      <c r="F77" t="s">
        <v>566</v>
      </c>
      <c r="G77" t="s">
        <v>567</v>
      </c>
      <c r="H77" t="s">
        <v>568</v>
      </c>
      <c r="I77" t="s">
        <v>569</v>
      </c>
      <c r="J77" t="s">
        <v>24</v>
      </c>
      <c r="K77">
        <f>(O$1+N$7+N$15+N$16+SUM(N$24:N$30)+N$35+SUM(N$37:N$41)+N$63+N$64+SUM(N$72:N$76))*0.1</f>
        <v>10.044339999999998</v>
      </c>
      <c r="L77" s="3">
        <f t="shared" ref="L67:L130" si="15">IF(J77="buy",-ROUNDDOWN(K77/E77,0),ROUNDDOWN(K77/E77,0))</f>
        <v>-43</v>
      </c>
      <c r="M77">
        <f t="shared" si="6"/>
        <v>-9.8169000000000004</v>
      </c>
      <c r="O77">
        <f t="shared" si="13"/>
        <v>34.810599999999994</v>
      </c>
      <c r="P77">
        <f t="shared" si="14"/>
        <v>256</v>
      </c>
    </row>
    <row r="78" spans="1:16" x14ac:dyDescent="0.3">
      <c r="A78" s="1">
        <v>45720.03125</v>
      </c>
      <c r="B78" t="s">
        <v>223</v>
      </c>
      <c r="C78" t="s">
        <v>501</v>
      </c>
      <c r="D78" t="s">
        <v>225</v>
      </c>
      <c r="E78">
        <v>0.2253</v>
      </c>
      <c r="F78" t="s">
        <v>570</v>
      </c>
      <c r="G78" t="s">
        <v>571</v>
      </c>
      <c r="H78" t="s">
        <v>572</v>
      </c>
      <c r="I78" t="s">
        <v>573</v>
      </c>
      <c r="J78" t="s">
        <v>24</v>
      </c>
      <c r="K78">
        <f t="shared" ref="K78:K141" si="16">(O$1+N$7+N$15+N$16+SUM(N$24:N$30)+N$35+SUM(N$37:N$41)+N$63+N$64+SUM(N$72:N$76))*0.1</f>
        <v>10.044339999999998</v>
      </c>
      <c r="L78" s="3">
        <f t="shared" si="15"/>
        <v>-44</v>
      </c>
      <c r="M78">
        <f t="shared" ref="M78:M141" si="17">L78*E78</f>
        <v>-9.9131999999999998</v>
      </c>
      <c r="O78">
        <f t="shared" si="13"/>
        <v>24.897399999999994</v>
      </c>
      <c r="P78">
        <f t="shared" si="14"/>
        <v>300</v>
      </c>
    </row>
    <row r="79" spans="1:16" x14ac:dyDescent="0.3">
      <c r="A79" s="1">
        <v>45720.041666666664</v>
      </c>
      <c r="B79" t="s">
        <v>195</v>
      </c>
      <c r="C79" t="s">
        <v>192</v>
      </c>
      <c r="D79" t="s">
        <v>196</v>
      </c>
      <c r="E79">
        <v>0.22339999999999999</v>
      </c>
      <c r="F79" t="s">
        <v>574</v>
      </c>
      <c r="G79" t="s">
        <v>575</v>
      </c>
      <c r="H79" t="s">
        <v>576</v>
      </c>
      <c r="I79" t="s">
        <v>577</v>
      </c>
      <c r="J79" t="s">
        <v>24</v>
      </c>
      <c r="K79">
        <f t="shared" si="16"/>
        <v>10.044339999999998</v>
      </c>
      <c r="L79" s="3">
        <f t="shared" si="15"/>
        <v>-44</v>
      </c>
      <c r="M79">
        <f t="shared" si="17"/>
        <v>-9.8295999999999992</v>
      </c>
      <c r="O79">
        <f t="shared" si="13"/>
        <v>15.067799999999995</v>
      </c>
      <c r="P79">
        <f t="shared" si="14"/>
        <v>344</v>
      </c>
    </row>
    <row r="80" spans="1:16" x14ac:dyDescent="0.3">
      <c r="A80" s="1">
        <v>45720.052083333336</v>
      </c>
      <c r="B80" t="s">
        <v>197</v>
      </c>
      <c r="C80" t="s">
        <v>224</v>
      </c>
      <c r="D80" t="s">
        <v>200</v>
      </c>
      <c r="E80">
        <v>0.22259999999999999</v>
      </c>
      <c r="F80" t="s">
        <v>578</v>
      </c>
      <c r="G80" t="s">
        <v>579</v>
      </c>
      <c r="H80" t="s">
        <v>580</v>
      </c>
      <c r="I80" t="s">
        <v>581</v>
      </c>
      <c r="J80" t="s">
        <v>24</v>
      </c>
      <c r="K80">
        <f t="shared" si="16"/>
        <v>10.044339999999998</v>
      </c>
      <c r="L80" s="3">
        <f t="shared" si="15"/>
        <v>-45</v>
      </c>
      <c r="M80">
        <f t="shared" si="17"/>
        <v>-10.016999999999999</v>
      </c>
      <c r="O80">
        <f t="shared" si="13"/>
        <v>5.0507999999999953</v>
      </c>
      <c r="P80">
        <f t="shared" si="14"/>
        <v>389</v>
      </c>
    </row>
    <row r="81" spans="1:16" x14ac:dyDescent="0.3">
      <c r="A81" s="1">
        <v>45720.166666666664</v>
      </c>
      <c r="B81" t="s">
        <v>203</v>
      </c>
      <c r="C81" t="s">
        <v>508</v>
      </c>
      <c r="D81" t="s">
        <v>485</v>
      </c>
      <c r="E81">
        <v>0.21529999999999999</v>
      </c>
      <c r="F81" t="s">
        <v>583</v>
      </c>
      <c r="G81" t="s">
        <v>582</v>
      </c>
      <c r="H81" t="s">
        <v>584</v>
      </c>
      <c r="I81" t="s">
        <v>585</v>
      </c>
      <c r="J81" t="s">
        <v>24</v>
      </c>
      <c r="K81">
        <f t="shared" si="16"/>
        <v>10.044339999999998</v>
      </c>
      <c r="M81">
        <f t="shared" si="17"/>
        <v>0</v>
      </c>
      <c r="O81">
        <f t="shared" si="13"/>
        <v>5.0507999999999953</v>
      </c>
      <c r="P81">
        <f t="shared" si="14"/>
        <v>389</v>
      </c>
    </row>
    <row r="82" spans="1:16" x14ac:dyDescent="0.3">
      <c r="A82" s="1">
        <v>45720.177083333336</v>
      </c>
      <c r="B82" t="s">
        <v>203</v>
      </c>
      <c r="C82" t="s">
        <v>510</v>
      </c>
      <c r="D82" t="s">
        <v>198</v>
      </c>
      <c r="E82">
        <v>0.216</v>
      </c>
      <c r="F82" t="s">
        <v>586</v>
      </c>
      <c r="G82" t="s">
        <v>587</v>
      </c>
      <c r="H82" t="s">
        <v>588</v>
      </c>
      <c r="I82" t="s">
        <v>589</v>
      </c>
      <c r="J82" t="s">
        <v>24</v>
      </c>
      <c r="K82">
        <f t="shared" si="16"/>
        <v>10.044339999999998</v>
      </c>
      <c r="M82">
        <f t="shared" si="17"/>
        <v>0</v>
      </c>
      <c r="O82">
        <f t="shared" si="13"/>
        <v>5.0507999999999953</v>
      </c>
      <c r="P82">
        <f t="shared" si="14"/>
        <v>389</v>
      </c>
    </row>
    <row r="83" spans="1:16" x14ac:dyDescent="0.3">
      <c r="A83" s="1">
        <v>45720.1875</v>
      </c>
      <c r="B83" t="s">
        <v>509</v>
      </c>
      <c r="C83" t="s">
        <v>199</v>
      </c>
      <c r="D83" t="s">
        <v>201</v>
      </c>
      <c r="E83">
        <v>0.216</v>
      </c>
      <c r="F83" t="s">
        <v>590</v>
      </c>
      <c r="G83" t="s">
        <v>587</v>
      </c>
      <c r="H83" t="s">
        <v>591</v>
      </c>
      <c r="I83" t="s">
        <v>592</v>
      </c>
      <c r="J83" t="s">
        <v>24</v>
      </c>
      <c r="K83">
        <f t="shared" si="16"/>
        <v>10.044339999999998</v>
      </c>
      <c r="M83">
        <f t="shared" si="17"/>
        <v>0</v>
      </c>
      <c r="O83">
        <f t="shared" si="13"/>
        <v>5.0507999999999953</v>
      </c>
      <c r="P83">
        <f t="shared" si="14"/>
        <v>389</v>
      </c>
    </row>
    <row r="84" spans="1:16" x14ac:dyDescent="0.3">
      <c r="A84" s="1">
        <v>45720.197916666664</v>
      </c>
      <c r="B84" t="s">
        <v>509</v>
      </c>
      <c r="C84" t="s">
        <v>199</v>
      </c>
      <c r="D84" t="s">
        <v>198</v>
      </c>
      <c r="E84">
        <v>0.21540000000000001</v>
      </c>
      <c r="F84" t="s">
        <v>593</v>
      </c>
      <c r="G84" t="s">
        <v>594</v>
      </c>
      <c r="H84" t="s">
        <v>595</v>
      </c>
      <c r="I84" t="s">
        <v>596</v>
      </c>
      <c r="J84" t="s">
        <v>24</v>
      </c>
      <c r="K84">
        <f t="shared" si="16"/>
        <v>10.044339999999998</v>
      </c>
      <c r="M84">
        <f t="shared" si="17"/>
        <v>0</v>
      </c>
      <c r="O84">
        <f t="shared" si="13"/>
        <v>5.0507999999999953</v>
      </c>
      <c r="P84">
        <f t="shared" si="14"/>
        <v>389</v>
      </c>
    </row>
    <row r="85" spans="1:16" x14ac:dyDescent="0.3">
      <c r="A85" s="1">
        <v>45738.385416666664</v>
      </c>
      <c r="B85" t="s">
        <v>640</v>
      </c>
      <c r="C85" t="s">
        <v>641</v>
      </c>
      <c r="D85" t="s">
        <v>640</v>
      </c>
      <c r="E85">
        <v>0.19650000000000001</v>
      </c>
      <c r="F85" t="s">
        <v>647</v>
      </c>
      <c r="G85" t="s">
        <v>648</v>
      </c>
      <c r="H85" t="s">
        <v>649</v>
      </c>
      <c r="I85" t="s">
        <v>650</v>
      </c>
      <c r="J85" t="s">
        <v>240</v>
      </c>
      <c r="K85">
        <f t="shared" si="16"/>
        <v>10.044339999999998</v>
      </c>
      <c r="L85" s="2">
        <v>30</v>
      </c>
      <c r="M85">
        <f t="shared" si="17"/>
        <v>5.8950000000000005</v>
      </c>
      <c r="N85">
        <f>M85+M43</f>
        <v>-6.5460000000000003</v>
      </c>
      <c r="O85">
        <f t="shared" si="13"/>
        <v>10.945799999999995</v>
      </c>
      <c r="P85">
        <f t="shared" si="14"/>
        <v>359</v>
      </c>
    </row>
    <row r="86" spans="1:16" x14ac:dyDescent="0.3">
      <c r="A86" s="1">
        <v>45740.4375</v>
      </c>
      <c r="B86" t="s">
        <v>609</v>
      </c>
      <c r="C86" t="s">
        <v>611</v>
      </c>
      <c r="D86" t="s">
        <v>613</v>
      </c>
      <c r="E86">
        <v>0.20180000000000001</v>
      </c>
      <c r="F86" t="s">
        <v>651</v>
      </c>
      <c r="G86" t="s">
        <v>652</v>
      </c>
      <c r="H86" t="s">
        <v>653</v>
      </c>
      <c r="I86" t="s">
        <v>654</v>
      </c>
      <c r="J86" t="s">
        <v>240</v>
      </c>
      <c r="K86">
        <f t="shared" si="16"/>
        <v>10.044339999999998</v>
      </c>
      <c r="L86" s="2">
        <v>37</v>
      </c>
      <c r="M86">
        <f t="shared" si="17"/>
        <v>7.4666000000000006</v>
      </c>
      <c r="N86">
        <f>M86+M44</f>
        <v>-5.3205999999999998</v>
      </c>
      <c r="O86">
        <f t="shared" si="13"/>
        <v>18.412399999999995</v>
      </c>
      <c r="P86">
        <f t="shared" si="14"/>
        <v>322</v>
      </c>
    </row>
    <row r="87" spans="1:16" x14ac:dyDescent="0.3">
      <c r="A87" s="1">
        <v>45740.447916666664</v>
      </c>
      <c r="B87" t="s">
        <v>608</v>
      </c>
      <c r="C87" t="s">
        <v>482</v>
      </c>
      <c r="D87" t="s">
        <v>608</v>
      </c>
      <c r="E87">
        <v>0.20250000000000001</v>
      </c>
      <c r="F87" t="s">
        <v>655</v>
      </c>
      <c r="G87" t="s">
        <v>656</v>
      </c>
      <c r="H87" t="s">
        <v>657</v>
      </c>
      <c r="I87" t="s">
        <v>658</v>
      </c>
      <c r="J87" t="s">
        <v>240</v>
      </c>
      <c r="K87">
        <f t="shared" si="16"/>
        <v>10.044339999999998</v>
      </c>
      <c r="L87" s="3">
        <f t="shared" si="15"/>
        <v>49</v>
      </c>
      <c r="M87">
        <f t="shared" si="17"/>
        <v>9.9225000000000012</v>
      </c>
      <c r="O87">
        <f t="shared" si="13"/>
        <v>28.334899999999998</v>
      </c>
      <c r="P87">
        <f t="shared" si="14"/>
        <v>273</v>
      </c>
    </row>
    <row r="88" spans="1:16" x14ac:dyDescent="0.3">
      <c r="A88" s="1">
        <v>45740.458333333336</v>
      </c>
      <c r="B88" t="s">
        <v>612</v>
      </c>
      <c r="C88" t="s">
        <v>610</v>
      </c>
      <c r="D88" t="s">
        <v>611</v>
      </c>
      <c r="E88">
        <v>0.20219999999999999</v>
      </c>
      <c r="F88" t="s">
        <v>659</v>
      </c>
      <c r="G88" t="s">
        <v>660</v>
      </c>
      <c r="H88" t="s">
        <v>661</v>
      </c>
      <c r="I88" t="s">
        <v>662</v>
      </c>
      <c r="J88" t="s">
        <v>240</v>
      </c>
      <c r="K88">
        <f t="shared" si="16"/>
        <v>10.044339999999998</v>
      </c>
      <c r="L88" s="3">
        <f t="shared" si="15"/>
        <v>49</v>
      </c>
      <c r="M88">
        <f t="shared" si="17"/>
        <v>9.9077999999999999</v>
      </c>
      <c r="O88">
        <f t="shared" si="13"/>
        <v>38.242699999999999</v>
      </c>
      <c r="P88">
        <f t="shared" si="14"/>
        <v>224</v>
      </c>
    </row>
    <row r="89" spans="1:16" x14ac:dyDescent="0.3">
      <c r="A89" s="1">
        <v>45744.385416666664</v>
      </c>
      <c r="B89" t="s">
        <v>638</v>
      </c>
      <c r="C89" t="s">
        <v>616</v>
      </c>
      <c r="D89" t="s">
        <v>622</v>
      </c>
      <c r="E89">
        <v>0.19620000000000001</v>
      </c>
      <c r="F89" t="s">
        <v>665</v>
      </c>
      <c r="G89" t="s">
        <v>666</v>
      </c>
      <c r="H89" t="s">
        <v>667</v>
      </c>
      <c r="I89" t="s">
        <v>668</v>
      </c>
      <c r="J89" t="s">
        <v>24</v>
      </c>
      <c r="K89">
        <f t="shared" si="16"/>
        <v>10.044339999999998</v>
      </c>
      <c r="L89" s="3">
        <f t="shared" si="15"/>
        <v>-51</v>
      </c>
      <c r="M89">
        <f t="shared" si="17"/>
        <v>-10.006200000000002</v>
      </c>
      <c r="O89">
        <f t="shared" si="13"/>
        <v>28.236499999999999</v>
      </c>
      <c r="P89">
        <f t="shared" si="14"/>
        <v>275</v>
      </c>
    </row>
    <row r="90" spans="1:16" x14ac:dyDescent="0.3">
      <c r="A90" s="1">
        <v>45744.395833333336</v>
      </c>
      <c r="B90" t="s">
        <v>640</v>
      </c>
      <c r="C90" t="s">
        <v>646</v>
      </c>
      <c r="D90" t="s">
        <v>645</v>
      </c>
      <c r="E90">
        <v>0.1961</v>
      </c>
      <c r="F90" t="s">
        <v>669</v>
      </c>
      <c r="G90" t="s">
        <v>670</v>
      </c>
      <c r="H90" t="s">
        <v>671</v>
      </c>
      <c r="I90" t="s">
        <v>672</v>
      </c>
      <c r="J90" t="s">
        <v>24</v>
      </c>
      <c r="K90">
        <f t="shared" si="16"/>
        <v>10.044339999999998</v>
      </c>
      <c r="L90" s="3">
        <f t="shared" si="15"/>
        <v>-51</v>
      </c>
      <c r="M90">
        <f t="shared" si="17"/>
        <v>-10.001099999999999</v>
      </c>
      <c r="O90">
        <f t="shared" si="13"/>
        <v>18.235399999999998</v>
      </c>
      <c r="P90">
        <f t="shared" si="14"/>
        <v>326</v>
      </c>
    </row>
    <row r="91" spans="1:16" x14ac:dyDescent="0.3">
      <c r="A91" s="1">
        <v>45744.40625</v>
      </c>
      <c r="B91" t="s">
        <v>642</v>
      </c>
      <c r="C91" t="s">
        <v>642</v>
      </c>
      <c r="D91" t="s">
        <v>615</v>
      </c>
      <c r="E91">
        <v>0.19570000000000001</v>
      </c>
      <c r="F91" t="s">
        <v>673</v>
      </c>
      <c r="G91" t="s">
        <v>674</v>
      </c>
      <c r="H91" t="s">
        <v>675</v>
      </c>
      <c r="I91" t="s">
        <v>676</v>
      </c>
      <c r="J91" t="s">
        <v>24</v>
      </c>
      <c r="K91">
        <f t="shared" si="16"/>
        <v>10.044339999999998</v>
      </c>
      <c r="L91" s="3">
        <f t="shared" si="15"/>
        <v>-51</v>
      </c>
      <c r="M91">
        <f t="shared" si="17"/>
        <v>-9.9807000000000006</v>
      </c>
      <c r="O91">
        <f t="shared" si="13"/>
        <v>8.2546999999999979</v>
      </c>
      <c r="P91">
        <f t="shared" si="14"/>
        <v>377</v>
      </c>
    </row>
    <row r="92" spans="1:16" x14ac:dyDescent="0.3">
      <c r="A92" s="1">
        <v>45744.416666666664</v>
      </c>
      <c r="B92" t="s">
        <v>622</v>
      </c>
      <c r="C92" t="s">
        <v>616</v>
      </c>
      <c r="D92" t="s">
        <v>643</v>
      </c>
      <c r="E92">
        <v>0.19600000000000001</v>
      </c>
      <c r="F92" t="s">
        <v>677</v>
      </c>
      <c r="G92" t="s">
        <v>678</v>
      </c>
      <c r="H92" t="s">
        <v>679</v>
      </c>
      <c r="I92" t="s">
        <v>680</v>
      </c>
      <c r="J92" t="s">
        <v>24</v>
      </c>
      <c r="K92">
        <f t="shared" si="16"/>
        <v>10.044339999999998</v>
      </c>
      <c r="L92" s="3">
        <f t="shared" si="15"/>
        <v>-51</v>
      </c>
      <c r="M92">
        <f t="shared" si="17"/>
        <v>-9.9960000000000004</v>
      </c>
      <c r="O92">
        <f t="shared" si="13"/>
        <v>-1.7413000000000025</v>
      </c>
      <c r="P92">
        <f t="shared" si="14"/>
        <v>428</v>
      </c>
    </row>
    <row r="93" spans="1:16" x14ac:dyDescent="0.3">
      <c r="A93" s="1">
        <v>45744.427083333336</v>
      </c>
      <c r="B93" t="s">
        <v>645</v>
      </c>
      <c r="C93" t="s">
        <v>645</v>
      </c>
      <c r="D93" t="s">
        <v>614</v>
      </c>
      <c r="E93">
        <v>0.19570000000000001</v>
      </c>
      <c r="F93" t="s">
        <v>681</v>
      </c>
      <c r="G93" t="s">
        <v>682</v>
      </c>
      <c r="H93" t="s">
        <v>683</v>
      </c>
      <c r="I93" t="s">
        <v>684</v>
      </c>
      <c r="J93" t="s">
        <v>24</v>
      </c>
      <c r="K93">
        <f t="shared" si="16"/>
        <v>10.044339999999998</v>
      </c>
      <c r="L93" s="3">
        <f t="shared" si="15"/>
        <v>-51</v>
      </c>
      <c r="M93">
        <f t="shared" si="17"/>
        <v>-9.9807000000000006</v>
      </c>
      <c r="O93">
        <f t="shared" si="13"/>
        <v>-11.722000000000003</v>
      </c>
      <c r="P93">
        <f t="shared" si="14"/>
        <v>479</v>
      </c>
    </row>
    <row r="94" spans="1:16" x14ac:dyDescent="0.3">
      <c r="A94" s="1">
        <v>45744.4375</v>
      </c>
      <c r="B94" t="s">
        <v>639</v>
      </c>
      <c r="C94" t="s">
        <v>638</v>
      </c>
      <c r="D94" t="s">
        <v>620</v>
      </c>
      <c r="E94">
        <v>0.19570000000000001</v>
      </c>
      <c r="F94" t="s">
        <v>685</v>
      </c>
      <c r="G94" t="s">
        <v>682</v>
      </c>
      <c r="H94" t="s">
        <v>686</v>
      </c>
      <c r="I94" t="s">
        <v>687</v>
      </c>
      <c r="J94" t="s">
        <v>24</v>
      </c>
      <c r="K94">
        <f t="shared" si="16"/>
        <v>10.044339999999998</v>
      </c>
      <c r="L94" s="3">
        <f t="shared" si="15"/>
        <v>-51</v>
      </c>
      <c r="M94">
        <f t="shared" si="17"/>
        <v>-9.9807000000000006</v>
      </c>
      <c r="O94">
        <f t="shared" si="13"/>
        <v>-21.702700000000004</v>
      </c>
      <c r="P94">
        <f t="shared" si="14"/>
        <v>530</v>
      </c>
    </row>
    <row r="95" spans="1:16" x14ac:dyDescent="0.3">
      <c r="A95" s="1">
        <v>45744.447916666664</v>
      </c>
      <c r="B95" t="s">
        <v>622</v>
      </c>
      <c r="C95" t="s">
        <v>639</v>
      </c>
      <c r="D95" t="s">
        <v>643</v>
      </c>
      <c r="E95">
        <v>0.1948</v>
      </c>
      <c r="F95" t="s">
        <v>688</v>
      </c>
      <c r="G95" t="s">
        <v>689</v>
      </c>
      <c r="H95" t="s">
        <v>690</v>
      </c>
      <c r="I95" t="s">
        <v>691</v>
      </c>
      <c r="J95" t="s">
        <v>24</v>
      </c>
      <c r="K95">
        <f t="shared" si="16"/>
        <v>10.044339999999998</v>
      </c>
      <c r="L95" s="3">
        <f t="shared" si="15"/>
        <v>-51</v>
      </c>
      <c r="M95">
        <f t="shared" si="17"/>
        <v>-9.9347999999999992</v>
      </c>
      <c r="O95">
        <f t="shared" si="13"/>
        <v>-31.637500000000003</v>
      </c>
      <c r="P95">
        <f t="shared" si="14"/>
        <v>581</v>
      </c>
    </row>
    <row r="96" spans="1:16" x14ac:dyDescent="0.3">
      <c r="A96" s="1">
        <v>45744.458333333336</v>
      </c>
      <c r="B96" t="s">
        <v>619</v>
      </c>
      <c r="C96" t="s">
        <v>614</v>
      </c>
      <c r="D96" t="s">
        <v>637</v>
      </c>
      <c r="E96">
        <v>0.1943</v>
      </c>
      <c r="F96" t="s">
        <v>692</v>
      </c>
      <c r="G96" t="s">
        <v>693</v>
      </c>
      <c r="H96" t="s">
        <v>694</v>
      </c>
      <c r="I96" t="s">
        <v>695</v>
      </c>
      <c r="J96" t="s">
        <v>24</v>
      </c>
      <c r="K96">
        <f t="shared" si="16"/>
        <v>10.044339999999998</v>
      </c>
      <c r="L96" s="3">
        <f t="shared" si="15"/>
        <v>-51</v>
      </c>
      <c r="M96">
        <f t="shared" si="17"/>
        <v>-9.9093</v>
      </c>
      <c r="O96">
        <f t="shared" si="13"/>
        <v>-41.546800000000005</v>
      </c>
      <c r="P96">
        <f t="shared" si="14"/>
        <v>632</v>
      </c>
    </row>
    <row r="97" spans="1:16" x14ac:dyDescent="0.3">
      <c r="A97" s="1">
        <v>45744.46875</v>
      </c>
      <c r="B97" t="s">
        <v>617</v>
      </c>
      <c r="C97" t="s">
        <v>642</v>
      </c>
      <c r="D97" t="s">
        <v>621</v>
      </c>
      <c r="E97">
        <v>0.19520000000000001</v>
      </c>
      <c r="F97" t="s">
        <v>696</v>
      </c>
      <c r="G97" t="s">
        <v>697</v>
      </c>
      <c r="H97" t="s">
        <v>698</v>
      </c>
      <c r="I97" t="s">
        <v>699</v>
      </c>
      <c r="J97" t="s">
        <v>24</v>
      </c>
      <c r="K97">
        <f t="shared" si="16"/>
        <v>10.044339999999998</v>
      </c>
      <c r="L97" s="3">
        <f t="shared" si="15"/>
        <v>-51</v>
      </c>
      <c r="M97">
        <f t="shared" si="17"/>
        <v>-9.9552000000000014</v>
      </c>
      <c r="O97">
        <f t="shared" si="13"/>
        <v>-51.50200000000001</v>
      </c>
      <c r="P97">
        <f t="shared" si="14"/>
        <v>683</v>
      </c>
    </row>
    <row r="98" spans="1:16" x14ac:dyDescent="0.3">
      <c r="A98" s="1">
        <v>45744.71875</v>
      </c>
      <c r="B98" t="s">
        <v>623</v>
      </c>
      <c r="C98" t="s">
        <v>634</v>
      </c>
      <c r="D98" t="s">
        <v>618</v>
      </c>
      <c r="E98">
        <v>0.19070000000000001</v>
      </c>
      <c r="F98" t="s">
        <v>700</v>
      </c>
      <c r="G98" t="s">
        <v>701</v>
      </c>
      <c r="H98" t="s">
        <v>702</v>
      </c>
      <c r="I98" t="s">
        <v>703</v>
      </c>
      <c r="J98" t="s">
        <v>24</v>
      </c>
      <c r="K98">
        <f t="shared" si="16"/>
        <v>10.044339999999998</v>
      </c>
      <c r="L98" s="3">
        <f t="shared" si="15"/>
        <v>-52</v>
      </c>
      <c r="M98">
        <f t="shared" si="17"/>
        <v>-9.9164000000000012</v>
      </c>
      <c r="O98">
        <f t="shared" si="13"/>
        <v>-61.418400000000013</v>
      </c>
      <c r="P98">
        <f t="shared" si="14"/>
        <v>735</v>
      </c>
    </row>
    <row r="99" spans="1:16" x14ac:dyDescent="0.3">
      <c r="A99" s="1">
        <v>45753.9375</v>
      </c>
      <c r="B99" t="s">
        <v>753</v>
      </c>
      <c r="C99" t="s">
        <v>753</v>
      </c>
      <c r="D99" t="s">
        <v>754</v>
      </c>
      <c r="E99">
        <v>0.14549999999999999</v>
      </c>
      <c r="F99" t="s">
        <v>755</v>
      </c>
      <c r="G99" t="s">
        <v>756</v>
      </c>
      <c r="H99" t="s">
        <v>757</v>
      </c>
      <c r="I99" t="s">
        <v>758</v>
      </c>
      <c r="J99" t="s">
        <v>24</v>
      </c>
      <c r="K99">
        <f t="shared" si="16"/>
        <v>10.044339999999998</v>
      </c>
      <c r="L99" s="3">
        <f t="shared" si="15"/>
        <v>-69</v>
      </c>
      <c r="M99">
        <f t="shared" si="17"/>
        <v>-10.039499999999999</v>
      </c>
      <c r="O99">
        <f t="shared" si="13"/>
        <v>-71.457900000000009</v>
      </c>
      <c r="P99">
        <f t="shared" si="14"/>
        <v>804</v>
      </c>
    </row>
    <row r="100" spans="1:16" x14ac:dyDescent="0.3">
      <c r="A100" s="1">
        <v>45753.947916666664</v>
      </c>
      <c r="B100" t="s">
        <v>754</v>
      </c>
      <c r="C100" t="s">
        <v>759</v>
      </c>
      <c r="D100" t="s">
        <v>760</v>
      </c>
      <c r="E100">
        <v>0.1457</v>
      </c>
      <c r="F100" t="s">
        <v>761</v>
      </c>
      <c r="G100" t="s">
        <v>762</v>
      </c>
      <c r="H100" t="s">
        <v>763</v>
      </c>
      <c r="I100" t="s">
        <v>764</v>
      </c>
      <c r="J100" t="s">
        <v>24</v>
      </c>
      <c r="K100">
        <f t="shared" si="16"/>
        <v>10.044339999999998</v>
      </c>
      <c r="L100" s="3">
        <f t="shared" si="15"/>
        <v>-68</v>
      </c>
      <c r="M100">
        <f t="shared" si="17"/>
        <v>-9.9076000000000004</v>
      </c>
      <c r="O100">
        <f t="shared" si="13"/>
        <v>-81.365500000000011</v>
      </c>
      <c r="P100">
        <f t="shared" si="14"/>
        <v>872</v>
      </c>
    </row>
    <row r="101" spans="1:16" x14ac:dyDescent="0.3">
      <c r="A101" s="1">
        <v>45753.958333333336</v>
      </c>
      <c r="B101" t="s">
        <v>765</v>
      </c>
      <c r="C101" t="s">
        <v>752</v>
      </c>
      <c r="D101" t="s">
        <v>766</v>
      </c>
      <c r="E101">
        <v>0.14449999999999999</v>
      </c>
      <c r="F101" t="s">
        <v>767</v>
      </c>
      <c r="G101" t="s">
        <v>768</v>
      </c>
      <c r="H101" t="s">
        <v>769</v>
      </c>
      <c r="I101" t="s">
        <v>770</v>
      </c>
      <c r="J101" t="s">
        <v>24</v>
      </c>
      <c r="K101">
        <f t="shared" si="16"/>
        <v>10.044339999999998</v>
      </c>
      <c r="L101" s="3">
        <f t="shared" si="15"/>
        <v>-69</v>
      </c>
      <c r="M101">
        <f t="shared" si="17"/>
        <v>-9.9704999999999995</v>
      </c>
      <c r="O101">
        <f t="shared" si="13"/>
        <v>-91.336000000000013</v>
      </c>
      <c r="P101">
        <f t="shared" si="14"/>
        <v>941</v>
      </c>
    </row>
    <row r="102" spans="1:16" x14ac:dyDescent="0.3">
      <c r="A102" s="1">
        <v>45756.875</v>
      </c>
      <c r="B102" t="s">
        <v>746</v>
      </c>
      <c r="C102" t="s">
        <v>744</v>
      </c>
      <c r="D102" t="s">
        <v>749</v>
      </c>
      <c r="E102">
        <v>0.158</v>
      </c>
      <c r="F102" t="s">
        <v>771</v>
      </c>
      <c r="G102" t="s">
        <v>772</v>
      </c>
      <c r="H102" t="s">
        <v>773</v>
      </c>
      <c r="I102" t="s">
        <v>774</v>
      </c>
      <c r="J102" t="s">
        <v>240</v>
      </c>
      <c r="K102">
        <f t="shared" si="16"/>
        <v>10.044339999999998</v>
      </c>
      <c r="L102" s="3">
        <f t="shared" si="15"/>
        <v>63</v>
      </c>
      <c r="M102">
        <f t="shared" si="17"/>
        <v>9.9540000000000006</v>
      </c>
      <c r="O102">
        <f t="shared" si="13"/>
        <v>-81.382000000000005</v>
      </c>
      <c r="P102">
        <f t="shared" si="14"/>
        <v>878</v>
      </c>
    </row>
    <row r="103" spans="1:16" x14ac:dyDescent="0.3">
      <c r="A103" s="1">
        <v>45756.885416666664</v>
      </c>
      <c r="B103" t="s">
        <v>747</v>
      </c>
      <c r="C103" t="s">
        <v>775</v>
      </c>
      <c r="D103" t="s">
        <v>751</v>
      </c>
      <c r="E103">
        <v>0.15740000000000001</v>
      </c>
      <c r="F103" t="s">
        <v>777</v>
      </c>
      <c r="G103" t="s">
        <v>778</v>
      </c>
      <c r="H103" t="s">
        <v>779</v>
      </c>
      <c r="I103" t="s">
        <v>780</v>
      </c>
      <c r="J103" t="s">
        <v>240</v>
      </c>
      <c r="K103">
        <f t="shared" si="16"/>
        <v>10.044339999999998</v>
      </c>
      <c r="L103" s="3">
        <f t="shared" si="15"/>
        <v>63</v>
      </c>
      <c r="M103">
        <f t="shared" si="17"/>
        <v>9.9161999999999999</v>
      </c>
      <c r="O103">
        <f t="shared" si="13"/>
        <v>-71.465800000000002</v>
      </c>
      <c r="P103">
        <f t="shared" si="14"/>
        <v>815</v>
      </c>
    </row>
    <row r="104" spans="1:16" x14ac:dyDescent="0.3">
      <c r="A104" s="1">
        <v>45756.90625</v>
      </c>
      <c r="B104" t="s">
        <v>749</v>
      </c>
      <c r="C104" t="s">
        <v>745</v>
      </c>
      <c r="D104" t="s">
        <v>750</v>
      </c>
      <c r="E104">
        <v>0.15820000000000001</v>
      </c>
      <c r="F104" t="s">
        <v>781</v>
      </c>
      <c r="G104" t="s">
        <v>782</v>
      </c>
      <c r="H104" t="s">
        <v>783</v>
      </c>
      <c r="I104" t="s">
        <v>784</v>
      </c>
      <c r="J104" t="s">
        <v>240</v>
      </c>
      <c r="K104">
        <f t="shared" si="16"/>
        <v>10.044339999999998</v>
      </c>
      <c r="L104" s="3">
        <f t="shared" si="15"/>
        <v>63</v>
      </c>
      <c r="M104">
        <f t="shared" si="17"/>
        <v>9.9665999999999997</v>
      </c>
      <c r="O104">
        <f t="shared" si="13"/>
        <v>-61.499200000000002</v>
      </c>
      <c r="P104">
        <f t="shared" si="14"/>
        <v>752</v>
      </c>
    </row>
    <row r="105" spans="1:16" x14ac:dyDescent="0.3">
      <c r="A105" s="1">
        <v>45756.916666666664</v>
      </c>
      <c r="B105" t="s">
        <v>775</v>
      </c>
      <c r="C105" t="s">
        <v>748</v>
      </c>
      <c r="D105" t="s">
        <v>776</v>
      </c>
      <c r="E105">
        <v>0.1578</v>
      </c>
      <c r="F105" t="s">
        <v>785</v>
      </c>
      <c r="G105" t="s">
        <v>786</v>
      </c>
      <c r="H105" t="s">
        <v>787</v>
      </c>
      <c r="I105" t="s">
        <v>788</v>
      </c>
      <c r="J105" t="s">
        <v>240</v>
      </c>
      <c r="K105">
        <f t="shared" si="16"/>
        <v>10.044339999999998</v>
      </c>
      <c r="L105" s="3">
        <f t="shared" si="15"/>
        <v>63</v>
      </c>
      <c r="M105">
        <f t="shared" si="17"/>
        <v>9.9413999999999998</v>
      </c>
      <c r="O105">
        <f t="shared" si="13"/>
        <v>-51.5578</v>
      </c>
      <c r="P105">
        <f t="shared" si="14"/>
        <v>689</v>
      </c>
    </row>
    <row r="106" spans="1:16" x14ac:dyDescent="0.3">
      <c r="A106" s="1">
        <v>45759.416666666664</v>
      </c>
      <c r="B106" t="s">
        <v>715</v>
      </c>
      <c r="C106" t="s">
        <v>713</v>
      </c>
      <c r="D106" t="s">
        <v>716</v>
      </c>
      <c r="E106">
        <v>0.17050000000000001</v>
      </c>
      <c r="F106" t="s">
        <v>789</v>
      </c>
      <c r="G106" t="s">
        <v>790</v>
      </c>
      <c r="H106" t="s">
        <v>791</v>
      </c>
      <c r="I106" t="s">
        <v>792</v>
      </c>
      <c r="J106" t="s">
        <v>240</v>
      </c>
      <c r="K106">
        <f t="shared" si="16"/>
        <v>10.044339999999998</v>
      </c>
      <c r="L106" s="3">
        <f t="shared" si="15"/>
        <v>58</v>
      </c>
      <c r="M106">
        <f t="shared" si="17"/>
        <v>9.8890000000000011</v>
      </c>
      <c r="O106">
        <f t="shared" si="13"/>
        <v>-41.668799999999997</v>
      </c>
      <c r="P106">
        <f t="shared" si="14"/>
        <v>631</v>
      </c>
    </row>
    <row r="107" spans="1:16" x14ac:dyDescent="0.3">
      <c r="A107" s="1">
        <v>45759.447916666664</v>
      </c>
      <c r="B107" t="s">
        <v>714</v>
      </c>
      <c r="C107" t="s">
        <v>710</v>
      </c>
      <c r="D107" t="s">
        <v>722</v>
      </c>
      <c r="E107">
        <v>0.17150000000000001</v>
      </c>
      <c r="F107" t="s">
        <v>793</v>
      </c>
      <c r="G107" t="s">
        <v>794</v>
      </c>
      <c r="H107" t="s">
        <v>795</v>
      </c>
      <c r="I107" t="s">
        <v>796</v>
      </c>
      <c r="J107" t="s">
        <v>240</v>
      </c>
      <c r="K107">
        <f t="shared" si="16"/>
        <v>10.044339999999998</v>
      </c>
      <c r="L107" s="3">
        <f t="shared" si="15"/>
        <v>58</v>
      </c>
      <c r="M107">
        <f t="shared" si="17"/>
        <v>9.947000000000001</v>
      </c>
      <c r="O107">
        <f t="shared" si="13"/>
        <v>-31.721799999999995</v>
      </c>
      <c r="P107">
        <f t="shared" si="14"/>
        <v>573</v>
      </c>
    </row>
    <row r="108" spans="1:16" x14ac:dyDescent="0.3">
      <c r="A108" s="1">
        <v>45759.458333333336</v>
      </c>
      <c r="B108" t="s">
        <v>712</v>
      </c>
      <c r="C108" t="s">
        <v>708</v>
      </c>
      <c r="D108" t="s">
        <v>707</v>
      </c>
      <c r="E108">
        <v>0.17330000000000001</v>
      </c>
      <c r="F108" t="s">
        <v>797</v>
      </c>
      <c r="G108" t="s">
        <v>798</v>
      </c>
      <c r="H108" t="s">
        <v>799</v>
      </c>
      <c r="I108" t="s">
        <v>800</v>
      </c>
      <c r="J108" t="s">
        <v>240</v>
      </c>
      <c r="K108">
        <f t="shared" si="16"/>
        <v>10.044339999999998</v>
      </c>
      <c r="L108" s="3">
        <f t="shared" si="15"/>
        <v>57</v>
      </c>
      <c r="M108">
        <f t="shared" si="17"/>
        <v>9.8780999999999999</v>
      </c>
      <c r="O108">
        <f t="shared" si="13"/>
        <v>-21.843699999999995</v>
      </c>
      <c r="P108">
        <f t="shared" si="14"/>
        <v>516</v>
      </c>
    </row>
    <row r="109" spans="1:16" x14ac:dyDescent="0.3">
      <c r="A109" s="1">
        <v>45759.46875</v>
      </c>
      <c r="B109" t="s">
        <v>710</v>
      </c>
      <c r="C109" t="s">
        <v>706</v>
      </c>
      <c r="D109" t="s">
        <v>711</v>
      </c>
      <c r="E109">
        <v>0.17299999999999999</v>
      </c>
      <c r="F109" t="s">
        <v>801</v>
      </c>
      <c r="G109" t="s">
        <v>802</v>
      </c>
      <c r="H109" t="s">
        <v>803</v>
      </c>
      <c r="I109" t="s">
        <v>804</v>
      </c>
      <c r="J109" t="s">
        <v>240</v>
      </c>
      <c r="K109">
        <f t="shared" si="16"/>
        <v>10.044339999999998</v>
      </c>
      <c r="L109" s="3">
        <f t="shared" si="15"/>
        <v>58</v>
      </c>
      <c r="M109">
        <f t="shared" si="17"/>
        <v>10.033999999999999</v>
      </c>
      <c r="O109">
        <f t="shared" si="13"/>
        <v>-11.809699999999996</v>
      </c>
      <c r="P109">
        <f t="shared" si="14"/>
        <v>458</v>
      </c>
    </row>
    <row r="110" spans="1:16" x14ac:dyDescent="0.3">
      <c r="A110" s="1">
        <v>45759.604166666664</v>
      </c>
      <c r="B110" t="s">
        <v>709</v>
      </c>
      <c r="C110" t="s">
        <v>704</v>
      </c>
      <c r="D110" t="s">
        <v>705</v>
      </c>
      <c r="E110">
        <v>0.17480000000000001</v>
      </c>
      <c r="F110" t="s">
        <v>805</v>
      </c>
      <c r="G110" t="s">
        <v>806</v>
      </c>
      <c r="H110" t="s">
        <v>807</v>
      </c>
      <c r="I110" t="s">
        <v>808</v>
      </c>
      <c r="J110" t="s">
        <v>240</v>
      </c>
      <c r="K110">
        <f t="shared" si="16"/>
        <v>10.044339999999998</v>
      </c>
      <c r="L110" s="3">
        <f t="shared" si="15"/>
        <v>57</v>
      </c>
      <c r="M110">
        <f t="shared" si="17"/>
        <v>9.9636000000000013</v>
      </c>
      <c r="O110">
        <f t="shared" si="13"/>
        <v>-1.8460999999999945</v>
      </c>
      <c r="P110">
        <f t="shared" si="14"/>
        <v>401</v>
      </c>
    </row>
    <row r="111" spans="1:16" x14ac:dyDescent="0.3">
      <c r="A111" s="1">
        <v>45775.395833333336</v>
      </c>
      <c r="B111" t="s">
        <v>506</v>
      </c>
      <c r="C111" t="s">
        <v>191</v>
      </c>
      <c r="D111" t="s">
        <v>506</v>
      </c>
      <c r="E111">
        <v>0.21310000000000001</v>
      </c>
      <c r="F111" t="s">
        <v>809</v>
      </c>
      <c r="G111" t="s">
        <v>810</v>
      </c>
      <c r="H111" t="s">
        <v>811</v>
      </c>
      <c r="I111" t="s">
        <v>812</v>
      </c>
      <c r="J111" t="s">
        <v>240</v>
      </c>
      <c r="K111">
        <f t="shared" si="16"/>
        <v>10.044339999999998</v>
      </c>
      <c r="L111" s="3">
        <f t="shared" si="15"/>
        <v>47</v>
      </c>
      <c r="M111">
        <f t="shared" si="17"/>
        <v>10.015700000000001</v>
      </c>
      <c r="O111">
        <f t="shared" si="13"/>
        <v>8.1696000000000062</v>
      </c>
      <c r="P111">
        <f t="shared" si="14"/>
        <v>354</v>
      </c>
    </row>
    <row r="112" spans="1:16" x14ac:dyDescent="0.3">
      <c r="A112" s="1">
        <v>45775.4375</v>
      </c>
      <c r="B112" t="s">
        <v>207</v>
      </c>
      <c r="C112" t="s">
        <v>201</v>
      </c>
      <c r="D112" t="s">
        <v>207</v>
      </c>
      <c r="E112">
        <v>0.2145</v>
      </c>
      <c r="F112" t="s">
        <v>813</v>
      </c>
      <c r="G112" t="s">
        <v>814</v>
      </c>
      <c r="H112" t="s">
        <v>815</v>
      </c>
      <c r="I112" t="s">
        <v>816</v>
      </c>
      <c r="J112" t="s">
        <v>240</v>
      </c>
      <c r="K112">
        <f t="shared" si="16"/>
        <v>10.044339999999998</v>
      </c>
      <c r="L112" s="3">
        <f t="shared" si="15"/>
        <v>46</v>
      </c>
      <c r="M112">
        <f t="shared" si="17"/>
        <v>9.8669999999999991</v>
      </c>
      <c r="O112">
        <f t="shared" si="13"/>
        <v>18.036600000000007</v>
      </c>
      <c r="P112">
        <f t="shared" si="14"/>
        <v>308</v>
      </c>
    </row>
    <row r="113" spans="1:16" x14ac:dyDescent="0.3">
      <c r="A113" s="1">
        <v>45775.447916666664</v>
      </c>
      <c r="B113" t="s">
        <v>507</v>
      </c>
      <c r="C113" t="s">
        <v>201</v>
      </c>
      <c r="D113" t="s">
        <v>204</v>
      </c>
      <c r="E113">
        <v>0.215</v>
      </c>
      <c r="F113" t="s">
        <v>817</v>
      </c>
      <c r="G113" t="s">
        <v>818</v>
      </c>
      <c r="H113" t="s">
        <v>819</v>
      </c>
      <c r="I113" t="s">
        <v>820</v>
      </c>
      <c r="J113" t="s">
        <v>240</v>
      </c>
      <c r="K113">
        <f t="shared" si="16"/>
        <v>10.044339999999998</v>
      </c>
      <c r="L113" s="3">
        <f t="shared" si="15"/>
        <v>46</v>
      </c>
      <c r="M113">
        <f t="shared" si="17"/>
        <v>9.89</v>
      </c>
      <c r="O113">
        <f t="shared" si="13"/>
        <v>27.926600000000008</v>
      </c>
      <c r="P113">
        <f t="shared" si="14"/>
        <v>262</v>
      </c>
    </row>
    <row r="114" spans="1:16" x14ac:dyDescent="0.3">
      <c r="A114" s="1">
        <v>45775.46875</v>
      </c>
      <c r="B114" t="s">
        <v>486</v>
      </c>
      <c r="C114" t="s">
        <v>487</v>
      </c>
      <c r="D114" t="s">
        <v>485</v>
      </c>
      <c r="E114">
        <v>0.2167</v>
      </c>
      <c r="F114" t="s">
        <v>821</v>
      </c>
      <c r="G114" t="s">
        <v>822</v>
      </c>
      <c r="H114" t="s">
        <v>823</v>
      </c>
      <c r="I114" t="s">
        <v>824</v>
      </c>
      <c r="J114" t="s">
        <v>240</v>
      </c>
      <c r="K114">
        <f t="shared" si="16"/>
        <v>10.044339999999998</v>
      </c>
      <c r="L114" s="3">
        <f t="shared" si="15"/>
        <v>46</v>
      </c>
      <c r="M114">
        <f t="shared" si="17"/>
        <v>9.9681999999999995</v>
      </c>
      <c r="O114">
        <f t="shared" si="13"/>
        <v>37.894800000000004</v>
      </c>
      <c r="P114">
        <f t="shared" si="14"/>
        <v>216</v>
      </c>
    </row>
    <row r="115" spans="1:16" x14ac:dyDescent="0.3">
      <c r="A115" s="1">
        <v>45780.697916666664</v>
      </c>
      <c r="B115" t="s">
        <v>202</v>
      </c>
      <c r="C115" t="s">
        <v>208</v>
      </c>
      <c r="D115" t="s">
        <v>598</v>
      </c>
      <c r="E115">
        <v>0.20899999999999999</v>
      </c>
      <c r="F115" t="s">
        <v>825</v>
      </c>
      <c r="G115" t="s">
        <v>826</v>
      </c>
      <c r="H115" t="s">
        <v>827</v>
      </c>
      <c r="I115" t="s">
        <v>828</v>
      </c>
      <c r="J115" t="s">
        <v>24</v>
      </c>
      <c r="K115">
        <f t="shared" si="16"/>
        <v>10.044339999999998</v>
      </c>
      <c r="L115" s="3">
        <f t="shared" si="15"/>
        <v>-48</v>
      </c>
      <c r="M115">
        <f t="shared" si="17"/>
        <v>-10.032</v>
      </c>
      <c r="O115">
        <f t="shared" si="13"/>
        <v>27.862800000000004</v>
      </c>
      <c r="P115">
        <f t="shared" si="14"/>
        <v>264</v>
      </c>
    </row>
    <row r="116" spans="1:16" x14ac:dyDescent="0.3">
      <c r="A116" s="1">
        <v>45780.770833333336</v>
      </c>
      <c r="B116" t="s">
        <v>602</v>
      </c>
      <c r="C116" t="s">
        <v>602</v>
      </c>
      <c r="D116" t="s">
        <v>663</v>
      </c>
      <c r="E116">
        <v>0.2074</v>
      </c>
      <c r="F116" t="s">
        <v>829</v>
      </c>
      <c r="G116" t="s">
        <v>830</v>
      </c>
      <c r="H116" t="s">
        <v>831</v>
      </c>
      <c r="I116" t="s">
        <v>832</v>
      </c>
      <c r="J116" t="s">
        <v>24</v>
      </c>
      <c r="K116">
        <f t="shared" si="16"/>
        <v>10.044339999999998</v>
      </c>
      <c r="L116" s="3">
        <f t="shared" si="15"/>
        <v>-48</v>
      </c>
      <c r="M116">
        <f t="shared" si="17"/>
        <v>-9.9551999999999996</v>
      </c>
      <c r="O116">
        <f t="shared" si="13"/>
        <v>17.907600000000002</v>
      </c>
      <c r="P116">
        <f t="shared" si="14"/>
        <v>312</v>
      </c>
    </row>
    <row r="117" spans="1:16" x14ac:dyDescent="0.3">
      <c r="A117" s="1">
        <v>45785.291666666664</v>
      </c>
      <c r="B117" t="s">
        <v>603</v>
      </c>
      <c r="C117" t="s">
        <v>602</v>
      </c>
      <c r="D117" t="s">
        <v>601</v>
      </c>
      <c r="E117">
        <v>0.20880000000000001</v>
      </c>
      <c r="F117" t="s">
        <v>833</v>
      </c>
      <c r="G117" t="s">
        <v>834</v>
      </c>
      <c r="H117" t="s">
        <v>835</v>
      </c>
      <c r="I117" t="s">
        <v>836</v>
      </c>
      <c r="J117" t="s">
        <v>240</v>
      </c>
      <c r="K117">
        <f t="shared" si="16"/>
        <v>10.044339999999998</v>
      </c>
      <c r="L117" s="3">
        <f t="shared" si="15"/>
        <v>48</v>
      </c>
      <c r="M117">
        <f t="shared" si="17"/>
        <v>10.022400000000001</v>
      </c>
      <c r="O117">
        <f t="shared" si="13"/>
        <v>27.930000000000003</v>
      </c>
      <c r="P117">
        <f t="shared" si="14"/>
        <v>264</v>
      </c>
    </row>
    <row r="118" spans="1:16" x14ac:dyDescent="0.3">
      <c r="A118" s="1">
        <v>45785.302083333336</v>
      </c>
      <c r="B118" t="s">
        <v>598</v>
      </c>
      <c r="C118" t="s">
        <v>206</v>
      </c>
      <c r="D118" t="s">
        <v>211</v>
      </c>
      <c r="E118">
        <v>0.2089</v>
      </c>
      <c r="F118" t="s">
        <v>837</v>
      </c>
      <c r="G118" t="s">
        <v>838</v>
      </c>
      <c r="H118" t="s">
        <v>839</v>
      </c>
      <c r="I118" t="s">
        <v>840</v>
      </c>
      <c r="J118" t="s">
        <v>240</v>
      </c>
      <c r="K118">
        <f t="shared" si="16"/>
        <v>10.044339999999998</v>
      </c>
      <c r="L118" s="3">
        <f t="shared" si="15"/>
        <v>48</v>
      </c>
      <c r="M118">
        <f t="shared" si="17"/>
        <v>10.027200000000001</v>
      </c>
      <c r="O118">
        <f t="shared" si="13"/>
        <v>37.9572</v>
      </c>
      <c r="P118">
        <f t="shared" si="14"/>
        <v>216</v>
      </c>
    </row>
    <row r="119" spans="1:16" x14ac:dyDescent="0.3">
      <c r="A119" s="1">
        <v>45785.3125</v>
      </c>
      <c r="B119" t="s">
        <v>206</v>
      </c>
      <c r="C119" t="s">
        <v>484</v>
      </c>
      <c r="D119" t="s">
        <v>603</v>
      </c>
      <c r="E119">
        <v>0.20949999999999999</v>
      </c>
      <c r="F119" t="s">
        <v>841</v>
      </c>
      <c r="G119" t="s">
        <v>842</v>
      </c>
      <c r="H119" t="s">
        <v>843</v>
      </c>
      <c r="I119" t="s">
        <v>844</v>
      </c>
      <c r="J119" t="s">
        <v>240</v>
      </c>
      <c r="K119">
        <f t="shared" si="16"/>
        <v>10.044339999999998</v>
      </c>
      <c r="L119" s="3">
        <f t="shared" si="15"/>
        <v>47</v>
      </c>
      <c r="M119">
        <f t="shared" si="17"/>
        <v>9.8464999999999989</v>
      </c>
      <c r="O119">
        <f t="shared" si="13"/>
        <v>47.803699999999999</v>
      </c>
      <c r="P119">
        <f t="shared" si="14"/>
        <v>169</v>
      </c>
    </row>
    <row r="120" spans="1:16" x14ac:dyDescent="0.3">
      <c r="A120" s="1">
        <v>45785.333333333336</v>
      </c>
      <c r="B120" t="s">
        <v>604</v>
      </c>
      <c r="C120" t="s">
        <v>484</v>
      </c>
      <c r="D120" t="s">
        <v>604</v>
      </c>
      <c r="E120">
        <v>0.2097</v>
      </c>
      <c r="F120" t="s">
        <v>845</v>
      </c>
      <c r="G120" t="s">
        <v>846</v>
      </c>
      <c r="H120" t="s">
        <v>847</v>
      </c>
      <c r="I120" t="s">
        <v>848</v>
      </c>
      <c r="J120" t="s">
        <v>240</v>
      </c>
      <c r="K120">
        <f t="shared" si="16"/>
        <v>10.044339999999998</v>
      </c>
      <c r="L120" s="3">
        <f t="shared" si="15"/>
        <v>47</v>
      </c>
      <c r="M120">
        <f t="shared" si="17"/>
        <v>9.8559000000000001</v>
      </c>
      <c r="O120">
        <f t="shared" si="13"/>
        <v>57.659599999999998</v>
      </c>
      <c r="P120">
        <f t="shared" si="14"/>
        <v>122</v>
      </c>
    </row>
    <row r="121" spans="1:16" x14ac:dyDescent="0.3">
      <c r="A121" s="1">
        <v>45785.34375</v>
      </c>
      <c r="B121" t="s">
        <v>202</v>
      </c>
      <c r="C121" t="s">
        <v>664</v>
      </c>
      <c r="D121" t="s">
        <v>599</v>
      </c>
      <c r="E121">
        <v>0.21010000000000001</v>
      </c>
      <c r="F121" t="s">
        <v>849</v>
      </c>
      <c r="G121" t="s">
        <v>850</v>
      </c>
      <c r="H121" t="s">
        <v>851</v>
      </c>
      <c r="I121" t="s">
        <v>852</v>
      </c>
      <c r="J121" t="s">
        <v>240</v>
      </c>
      <c r="K121">
        <f t="shared" si="16"/>
        <v>10.044339999999998</v>
      </c>
      <c r="L121" s="3">
        <f t="shared" si="15"/>
        <v>47</v>
      </c>
      <c r="M121">
        <f t="shared" si="17"/>
        <v>9.8747000000000007</v>
      </c>
      <c r="O121">
        <f t="shared" si="13"/>
        <v>67.534300000000002</v>
      </c>
      <c r="P121">
        <f t="shared" si="14"/>
        <v>75</v>
      </c>
    </row>
    <row r="122" spans="1:16" x14ac:dyDescent="0.3">
      <c r="A122" s="1">
        <v>45785.354166666664</v>
      </c>
      <c r="B122" t="s">
        <v>600</v>
      </c>
      <c r="C122" t="s">
        <v>483</v>
      </c>
      <c r="D122" t="s">
        <v>598</v>
      </c>
      <c r="E122">
        <v>0.21049999999999999</v>
      </c>
      <c r="F122" t="s">
        <v>853</v>
      </c>
      <c r="G122" t="s">
        <v>854</v>
      </c>
      <c r="H122" t="s">
        <v>855</v>
      </c>
      <c r="I122" t="s">
        <v>856</v>
      </c>
      <c r="J122" t="s">
        <v>240</v>
      </c>
      <c r="K122">
        <f t="shared" si="16"/>
        <v>10.044339999999998</v>
      </c>
      <c r="L122" s="3">
        <f t="shared" si="15"/>
        <v>47</v>
      </c>
      <c r="M122">
        <f t="shared" si="17"/>
        <v>9.8934999999999995</v>
      </c>
      <c r="O122">
        <f t="shared" si="13"/>
        <v>77.427800000000005</v>
      </c>
      <c r="P122">
        <f t="shared" si="14"/>
        <v>28</v>
      </c>
    </row>
    <row r="123" spans="1:16" x14ac:dyDescent="0.3">
      <c r="A123" s="1">
        <v>45785.427083333336</v>
      </c>
      <c r="B123" t="s">
        <v>210</v>
      </c>
      <c r="C123" t="s">
        <v>597</v>
      </c>
      <c r="D123" t="s">
        <v>483</v>
      </c>
      <c r="E123">
        <v>0.2117</v>
      </c>
      <c r="F123" t="s">
        <v>857</v>
      </c>
      <c r="G123" t="s">
        <v>858</v>
      </c>
      <c r="H123" t="s">
        <v>859</v>
      </c>
      <c r="I123" t="s">
        <v>860</v>
      </c>
      <c r="J123" t="s">
        <v>240</v>
      </c>
      <c r="K123">
        <f t="shared" si="16"/>
        <v>10.044339999999998</v>
      </c>
      <c r="L123" s="3">
        <f t="shared" si="15"/>
        <v>47</v>
      </c>
      <c r="M123">
        <f t="shared" si="17"/>
        <v>9.9498999999999995</v>
      </c>
      <c r="O123">
        <f t="shared" si="13"/>
        <v>87.377700000000004</v>
      </c>
      <c r="P123">
        <f t="shared" si="14"/>
        <v>-19</v>
      </c>
    </row>
    <row r="124" spans="1:16" x14ac:dyDescent="0.3">
      <c r="A124" s="1">
        <v>45786.041666666664</v>
      </c>
      <c r="B124" t="s">
        <v>222</v>
      </c>
      <c r="C124" t="s">
        <v>212</v>
      </c>
      <c r="D124" t="s">
        <v>502</v>
      </c>
      <c r="E124">
        <v>0.23180000000000001</v>
      </c>
      <c r="F124" t="s">
        <v>861</v>
      </c>
      <c r="G124" t="s">
        <v>862</v>
      </c>
      <c r="H124" t="s">
        <v>863</v>
      </c>
      <c r="I124" t="s">
        <v>864</v>
      </c>
      <c r="J124" t="s">
        <v>240</v>
      </c>
      <c r="K124">
        <f t="shared" si="16"/>
        <v>10.044339999999998</v>
      </c>
      <c r="L124" s="3">
        <f t="shared" si="15"/>
        <v>43</v>
      </c>
      <c r="M124">
        <f t="shared" si="17"/>
        <v>9.9673999999999996</v>
      </c>
      <c r="O124">
        <f t="shared" si="13"/>
        <v>97.345100000000002</v>
      </c>
      <c r="P124">
        <f t="shared" si="14"/>
        <v>-62</v>
      </c>
    </row>
    <row r="125" spans="1:16" x14ac:dyDescent="0.3">
      <c r="A125" s="1">
        <v>45786.072916666664</v>
      </c>
      <c r="B125" t="s">
        <v>216</v>
      </c>
      <c r="C125" t="s">
        <v>214</v>
      </c>
      <c r="D125" t="s">
        <v>503</v>
      </c>
      <c r="E125">
        <v>0.23269999999999999</v>
      </c>
      <c r="F125" t="s">
        <v>865</v>
      </c>
      <c r="G125" t="s">
        <v>866</v>
      </c>
      <c r="H125" t="s">
        <v>867</v>
      </c>
      <c r="I125" t="s">
        <v>868</v>
      </c>
      <c r="J125" t="s">
        <v>240</v>
      </c>
      <c r="K125">
        <f t="shared" si="16"/>
        <v>10.044339999999998</v>
      </c>
      <c r="L125" s="3">
        <f t="shared" si="15"/>
        <v>43</v>
      </c>
      <c r="M125">
        <f t="shared" si="17"/>
        <v>10.0061</v>
      </c>
      <c r="O125">
        <f t="shared" si="13"/>
        <v>107.35120000000001</v>
      </c>
      <c r="P125">
        <f t="shared" si="14"/>
        <v>-105</v>
      </c>
    </row>
    <row r="126" spans="1:16" x14ac:dyDescent="0.3">
      <c r="A126" s="1">
        <v>45786.083333333336</v>
      </c>
      <c r="B126" t="s">
        <v>214</v>
      </c>
      <c r="C126" t="s">
        <v>221</v>
      </c>
      <c r="D126" t="s">
        <v>193</v>
      </c>
      <c r="E126">
        <v>0.23280000000000001</v>
      </c>
      <c r="F126" t="s">
        <v>869</v>
      </c>
      <c r="G126" t="s">
        <v>870</v>
      </c>
      <c r="H126" t="s">
        <v>871</v>
      </c>
      <c r="I126" t="s">
        <v>872</v>
      </c>
      <c r="J126" t="s">
        <v>240</v>
      </c>
      <c r="K126">
        <f t="shared" si="16"/>
        <v>10.044339999999998</v>
      </c>
      <c r="L126" s="3">
        <f t="shared" si="15"/>
        <v>43</v>
      </c>
      <c r="M126">
        <f t="shared" si="17"/>
        <v>10.010400000000001</v>
      </c>
      <c r="O126">
        <f t="shared" si="13"/>
        <v>117.36160000000001</v>
      </c>
      <c r="P126">
        <f t="shared" si="14"/>
        <v>-148</v>
      </c>
    </row>
    <row r="127" spans="1:16" x14ac:dyDescent="0.3">
      <c r="A127" s="1">
        <v>45786.125</v>
      </c>
      <c r="B127" t="s">
        <v>227</v>
      </c>
      <c r="C127" t="s">
        <v>235</v>
      </c>
      <c r="D127" t="s">
        <v>217</v>
      </c>
      <c r="E127">
        <v>0.2341</v>
      </c>
      <c r="F127" t="s">
        <v>873</v>
      </c>
      <c r="G127" t="s">
        <v>874</v>
      </c>
      <c r="H127" t="s">
        <v>875</v>
      </c>
      <c r="I127" t="s">
        <v>876</v>
      </c>
      <c r="J127" t="s">
        <v>240</v>
      </c>
      <c r="K127">
        <f t="shared" si="16"/>
        <v>10.044339999999998</v>
      </c>
      <c r="L127" s="3">
        <f t="shared" si="15"/>
        <v>42</v>
      </c>
      <c r="M127">
        <f t="shared" si="17"/>
        <v>9.8322000000000003</v>
      </c>
      <c r="O127">
        <f t="shared" si="13"/>
        <v>127.19380000000001</v>
      </c>
      <c r="P127">
        <f t="shared" si="14"/>
        <v>-190</v>
      </c>
    </row>
    <row r="128" spans="1:16" x14ac:dyDescent="0.3">
      <c r="A128" s="1">
        <v>45786.135416666664</v>
      </c>
      <c r="B128" t="s">
        <v>234</v>
      </c>
      <c r="C128" t="s">
        <v>504</v>
      </c>
      <c r="D128" t="s">
        <v>215</v>
      </c>
      <c r="E128">
        <v>0.23419999999999999</v>
      </c>
      <c r="F128" t="s">
        <v>877</v>
      </c>
      <c r="G128" t="s">
        <v>878</v>
      </c>
      <c r="H128" t="s">
        <v>879</v>
      </c>
      <c r="I128" t="s">
        <v>880</v>
      </c>
      <c r="J128" t="s">
        <v>240</v>
      </c>
      <c r="K128">
        <f t="shared" si="16"/>
        <v>10.044339999999998</v>
      </c>
      <c r="L128" s="3">
        <f t="shared" si="15"/>
        <v>42</v>
      </c>
      <c r="M128">
        <f t="shared" si="17"/>
        <v>9.8363999999999994</v>
      </c>
      <c r="O128">
        <f t="shared" si="13"/>
        <v>137.03020000000001</v>
      </c>
      <c r="P128">
        <f t="shared" si="14"/>
        <v>-232</v>
      </c>
    </row>
    <row r="129" spans="1:16" x14ac:dyDescent="0.3">
      <c r="A129" s="1">
        <v>45807.395833333336</v>
      </c>
      <c r="B129" t="s">
        <v>605</v>
      </c>
      <c r="C129" t="s">
        <v>606</v>
      </c>
      <c r="D129" t="s">
        <v>607</v>
      </c>
      <c r="E129">
        <v>0.20230000000000001</v>
      </c>
      <c r="F129" t="s">
        <v>881</v>
      </c>
      <c r="G129" t="s">
        <v>882</v>
      </c>
      <c r="H129" t="s">
        <v>883</v>
      </c>
      <c r="I129" t="s">
        <v>884</v>
      </c>
      <c r="J129" t="s">
        <v>24</v>
      </c>
      <c r="K129">
        <f t="shared" si="16"/>
        <v>10.044339999999998</v>
      </c>
      <c r="L129" s="3">
        <f t="shared" si="15"/>
        <v>-49</v>
      </c>
      <c r="M129">
        <f t="shared" si="17"/>
        <v>-9.912700000000001</v>
      </c>
      <c r="O129">
        <f t="shared" si="13"/>
        <v>127.11750000000001</v>
      </c>
      <c r="P129">
        <f t="shared" si="14"/>
        <v>-183</v>
      </c>
    </row>
    <row r="130" spans="1:16" x14ac:dyDescent="0.3">
      <c r="A130" s="1">
        <v>45820.46875</v>
      </c>
      <c r="B130" t="s">
        <v>644</v>
      </c>
      <c r="C130" t="s">
        <v>644</v>
      </c>
      <c r="D130" t="s">
        <v>636</v>
      </c>
      <c r="E130">
        <v>0.18940000000000001</v>
      </c>
      <c r="F130" t="s">
        <v>885</v>
      </c>
      <c r="G130" t="s">
        <v>886</v>
      </c>
      <c r="H130" t="s">
        <v>887</v>
      </c>
      <c r="I130" t="s">
        <v>888</v>
      </c>
      <c r="J130" t="s">
        <v>24</v>
      </c>
      <c r="K130">
        <f t="shared" si="16"/>
        <v>10.044339999999998</v>
      </c>
      <c r="L130" s="3">
        <f t="shared" si="15"/>
        <v>-53</v>
      </c>
      <c r="M130">
        <f t="shared" si="17"/>
        <v>-10.0382</v>
      </c>
      <c r="O130">
        <f t="shared" si="13"/>
        <v>117.0793</v>
      </c>
      <c r="P130">
        <f t="shared" si="14"/>
        <v>-130</v>
      </c>
    </row>
    <row r="131" spans="1:16" x14ac:dyDescent="0.3">
      <c r="A131" s="1">
        <v>45820.489583333336</v>
      </c>
      <c r="B131" t="s">
        <v>624</v>
      </c>
      <c r="C131" t="s">
        <v>633</v>
      </c>
      <c r="D131" t="s">
        <v>635</v>
      </c>
      <c r="E131">
        <v>0.18920000000000001</v>
      </c>
      <c r="F131" t="s">
        <v>889</v>
      </c>
      <c r="G131" t="s">
        <v>890</v>
      </c>
      <c r="H131" t="s">
        <v>891</v>
      </c>
      <c r="I131" t="s">
        <v>892</v>
      </c>
      <c r="J131" t="s">
        <v>24</v>
      </c>
      <c r="K131">
        <f t="shared" si="16"/>
        <v>10.044339999999998</v>
      </c>
      <c r="L131" s="3">
        <f t="shared" ref="L131:L159" si="18">IF(J131="buy",-ROUNDDOWN(K131/E131,0),ROUNDDOWN(K131/E131,0))</f>
        <v>-53</v>
      </c>
      <c r="M131">
        <f t="shared" si="17"/>
        <v>-10.0276</v>
      </c>
      <c r="O131">
        <f t="shared" si="13"/>
        <v>107.05170000000001</v>
      </c>
      <c r="P131">
        <f t="shared" si="14"/>
        <v>-77</v>
      </c>
    </row>
    <row r="132" spans="1:16" x14ac:dyDescent="0.3">
      <c r="A132" s="1">
        <v>45824.385416666664</v>
      </c>
      <c r="B132" t="s">
        <v>631</v>
      </c>
      <c r="C132" t="s">
        <v>626</v>
      </c>
      <c r="D132" t="s">
        <v>632</v>
      </c>
      <c r="E132">
        <v>0.18279999999999999</v>
      </c>
      <c r="F132" t="s">
        <v>894</v>
      </c>
      <c r="G132" t="s">
        <v>893</v>
      </c>
      <c r="H132" t="s">
        <v>895</v>
      </c>
      <c r="I132" t="s">
        <v>896</v>
      </c>
      <c r="J132" t="s">
        <v>240</v>
      </c>
      <c r="K132">
        <f t="shared" si="16"/>
        <v>10.044339999999998</v>
      </c>
      <c r="L132" s="3">
        <f t="shared" si="18"/>
        <v>54</v>
      </c>
      <c r="M132">
        <f t="shared" si="17"/>
        <v>9.8712</v>
      </c>
      <c r="O132">
        <f t="shared" ref="O132:O159" si="19">O131+M132</f>
        <v>116.92290000000001</v>
      </c>
      <c r="P132">
        <f t="shared" ref="P132:P159" si="20">P131-L132</f>
        <v>-131</v>
      </c>
    </row>
    <row r="133" spans="1:16" x14ac:dyDescent="0.3">
      <c r="A133" s="1">
        <v>45825.40625</v>
      </c>
      <c r="B133" t="s">
        <v>740</v>
      </c>
      <c r="C133" t="s">
        <v>719</v>
      </c>
      <c r="D133" t="s">
        <v>721</v>
      </c>
      <c r="E133">
        <v>0.16800000000000001</v>
      </c>
      <c r="F133" t="s">
        <v>897</v>
      </c>
      <c r="G133" t="s">
        <v>898</v>
      </c>
      <c r="H133" t="s">
        <v>899</v>
      </c>
      <c r="I133" t="s">
        <v>900</v>
      </c>
      <c r="J133" t="s">
        <v>24</v>
      </c>
      <c r="K133">
        <f t="shared" si="16"/>
        <v>10.044339999999998</v>
      </c>
      <c r="L133" s="3">
        <f t="shared" si="18"/>
        <v>-59</v>
      </c>
      <c r="M133">
        <f t="shared" si="17"/>
        <v>-9.9120000000000008</v>
      </c>
      <c r="O133">
        <f t="shared" si="19"/>
        <v>107.01090000000001</v>
      </c>
      <c r="P133">
        <f t="shared" si="20"/>
        <v>-72</v>
      </c>
    </row>
    <row r="134" spans="1:16" x14ac:dyDescent="0.3">
      <c r="A134" s="1">
        <v>45825.416666666664</v>
      </c>
      <c r="B134" t="s">
        <v>736</v>
      </c>
      <c r="C134" t="s">
        <v>720</v>
      </c>
      <c r="D134" t="s">
        <v>737</v>
      </c>
      <c r="E134">
        <v>0.1678</v>
      </c>
      <c r="F134" t="s">
        <v>901</v>
      </c>
      <c r="G134" t="s">
        <v>902</v>
      </c>
      <c r="H134" t="s">
        <v>903</v>
      </c>
      <c r="I134" t="s">
        <v>904</v>
      </c>
      <c r="J134" t="s">
        <v>24</v>
      </c>
      <c r="K134">
        <f t="shared" si="16"/>
        <v>10.044339999999998</v>
      </c>
      <c r="L134" s="3">
        <f t="shared" si="18"/>
        <v>-59</v>
      </c>
      <c r="M134">
        <f t="shared" si="17"/>
        <v>-9.9001999999999999</v>
      </c>
      <c r="O134">
        <f t="shared" si="19"/>
        <v>97.110700000000008</v>
      </c>
      <c r="P134">
        <f t="shared" si="20"/>
        <v>-13</v>
      </c>
    </row>
    <row r="135" spans="1:16" x14ac:dyDescent="0.3">
      <c r="A135" s="1">
        <v>45825.427083333336</v>
      </c>
      <c r="B135" t="s">
        <v>721</v>
      </c>
      <c r="C135" t="s">
        <v>718</v>
      </c>
      <c r="D135" t="s">
        <v>737</v>
      </c>
      <c r="E135">
        <v>0.16819999999999999</v>
      </c>
      <c r="F135" t="s">
        <v>905</v>
      </c>
      <c r="G135" t="s">
        <v>906</v>
      </c>
      <c r="H135" t="s">
        <v>907</v>
      </c>
      <c r="I135" t="s">
        <v>908</v>
      </c>
      <c r="J135" t="s">
        <v>24</v>
      </c>
      <c r="K135">
        <f t="shared" si="16"/>
        <v>10.044339999999998</v>
      </c>
      <c r="L135" s="3">
        <f t="shared" si="18"/>
        <v>-59</v>
      </c>
      <c r="M135">
        <f t="shared" si="17"/>
        <v>-9.9238</v>
      </c>
      <c r="O135">
        <f t="shared" si="19"/>
        <v>87.186900000000009</v>
      </c>
      <c r="P135">
        <f t="shared" si="20"/>
        <v>46</v>
      </c>
    </row>
    <row r="136" spans="1:16" x14ac:dyDescent="0.3">
      <c r="A136" s="1">
        <v>45825.4375</v>
      </c>
      <c r="B136" t="s">
        <v>741</v>
      </c>
      <c r="C136" t="s">
        <v>720</v>
      </c>
      <c r="D136" t="s">
        <v>725</v>
      </c>
      <c r="E136">
        <v>0.1671</v>
      </c>
      <c r="F136" t="s">
        <v>909</v>
      </c>
      <c r="G136" t="s">
        <v>910</v>
      </c>
      <c r="H136" t="s">
        <v>911</v>
      </c>
      <c r="I136" t="s">
        <v>912</v>
      </c>
      <c r="J136" t="s">
        <v>24</v>
      </c>
      <c r="K136">
        <f t="shared" si="16"/>
        <v>10.044339999999998</v>
      </c>
      <c r="L136" s="3">
        <f t="shared" si="18"/>
        <v>-60</v>
      </c>
      <c r="M136">
        <f t="shared" si="17"/>
        <v>-10.026</v>
      </c>
      <c r="O136">
        <f t="shared" si="19"/>
        <v>77.160900000000012</v>
      </c>
      <c r="P136">
        <f t="shared" si="20"/>
        <v>106</v>
      </c>
    </row>
    <row r="137" spans="1:16" x14ac:dyDescent="0.3">
      <c r="A137" s="1">
        <v>45825.447916666664</v>
      </c>
      <c r="B137" t="s">
        <v>732</v>
      </c>
      <c r="C137" t="s">
        <v>717</v>
      </c>
      <c r="D137" t="s">
        <v>724</v>
      </c>
      <c r="E137">
        <v>0.16750000000000001</v>
      </c>
      <c r="F137" t="s">
        <v>913</v>
      </c>
      <c r="G137" t="s">
        <v>914</v>
      </c>
      <c r="H137" t="s">
        <v>915</v>
      </c>
      <c r="I137" t="s">
        <v>916</v>
      </c>
      <c r="J137" t="s">
        <v>24</v>
      </c>
      <c r="K137">
        <f t="shared" si="16"/>
        <v>10.044339999999998</v>
      </c>
      <c r="L137" s="3">
        <f t="shared" si="18"/>
        <v>-59</v>
      </c>
      <c r="M137">
        <f t="shared" si="17"/>
        <v>-9.8825000000000003</v>
      </c>
      <c r="O137">
        <f t="shared" si="19"/>
        <v>67.278400000000005</v>
      </c>
      <c r="P137">
        <f t="shared" si="20"/>
        <v>165</v>
      </c>
    </row>
    <row r="138" spans="1:16" x14ac:dyDescent="0.3">
      <c r="A138" s="1">
        <v>45825.458333333336</v>
      </c>
      <c r="B138" t="s">
        <v>717</v>
      </c>
      <c r="C138" t="s">
        <v>717</v>
      </c>
      <c r="D138" t="s">
        <v>735</v>
      </c>
      <c r="E138">
        <v>0.1663</v>
      </c>
      <c r="F138" t="s">
        <v>917</v>
      </c>
      <c r="G138" t="s">
        <v>918</v>
      </c>
      <c r="H138" t="s">
        <v>919</v>
      </c>
      <c r="I138" t="s">
        <v>920</v>
      </c>
      <c r="J138" t="s">
        <v>24</v>
      </c>
      <c r="K138">
        <f t="shared" si="16"/>
        <v>10.044339999999998</v>
      </c>
      <c r="L138" s="3">
        <f t="shared" si="18"/>
        <v>-60</v>
      </c>
      <c r="M138">
        <f t="shared" si="17"/>
        <v>-9.9779999999999998</v>
      </c>
      <c r="O138">
        <f t="shared" si="19"/>
        <v>57.300400000000003</v>
      </c>
      <c r="P138">
        <f t="shared" si="20"/>
        <v>225</v>
      </c>
    </row>
    <row r="139" spans="1:16" x14ac:dyDescent="0.3">
      <c r="A139" s="1">
        <v>45825.46875</v>
      </c>
      <c r="B139" t="s">
        <v>723</v>
      </c>
      <c r="C139" t="s">
        <v>734</v>
      </c>
      <c r="D139" t="s">
        <v>729</v>
      </c>
      <c r="E139">
        <v>0.1661</v>
      </c>
      <c r="F139" t="s">
        <v>921</v>
      </c>
      <c r="G139" t="s">
        <v>922</v>
      </c>
      <c r="H139" t="s">
        <v>923</v>
      </c>
      <c r="I139" t="s">
        <v>924</v>
      </c>
      <c r="J139" t="s">
        <v>24</v>
      </c>
      <c r="K139">
        <f t="shared" si="16"/>
        <v>10.044339999999998</v>
      </c>
      <c r="L139" s="3">
        <f t="shared" si="18"/>
        <v>-60</v>
      </c>
      <c r="M139">
        <f t="shared" si="17"/>
        <v>-9.9659999999999993</v>
      </c>
      <c r="O139">
        <f t="shared" si="19"/>
        <v>47.334400000000002</v>
      </c>
      <c r="P139">
        <f t="shared" si="20"/>
        <v>285</v>
      </c>
    </row>
    <row r="140" spans="1:16" x14ac:dyDescent="0.3">
      <c r="A140" s="1">
        <v>45825.479166666664</v>
      </c>
      <c r="B140" t="s">
        <v>739</v>
      </c>
      <c r="C140" t="s">
        <v>733</v>
      </c>
      <c r="D140" t="s">
        <v>729</v>
      </c>
      <c r="E140">
        <v>0.16600000000000001</v>
      </c>
      <c r="F140" t="s">
        <v>925</v>
      </c>
      <c r="G140" t="s">
        <v>926</v>
      </c>
      <c r="H140" t="s">
        <v>927</v>
      </c>
      <c r="I140" t="s">
        <v>928</v>
      </c>
      <c r="J140" t="s">
        <v>24</v>
      </c>
      <c r="K140">
        <f t="shared" si="16"/>
        <v>10.044339999999998</v>
      </c>
      <c r="L140" s="3">
        <f t="shared" si="18"/>
        <v>-60</v>
      </c>
      <c r="M140">
        <f t="shared" si="17"/>
        <v>-9.9600000000000009</v>
      </c>
      <c r="O140">
        <f t="shared" si="19"/>
        <v>37.374400000000001</v>
      </c>
      <c r="P140">
        <f t="shared" si="20"/>
        <v>345</v>
      </c>
    </row>
    <row r="141" spans="1:16" x14ac:dyDescent="0.3">
      <c r="A141" s="1">
        <v>45825.489583333336</v>
      </c>
      <c r="B141" t="s">
        <v>738</v>
      </c>
      <c r="C141" t="s">
        <v>723</v>
      </c>
      <c r="D141" t="s">
        <v>726</v>
      </c>
      <c r="E141">
        <v>0.1663</v>
      </c>
      <c r="F141" t="s">
        <v>929</v>
      </c>
      <c r="G141" t="s">
        <v>930</v>
      </c>
      <c r="H141" t="s">
        <v>931</v>
      </c>
      <c r="I141" t="s">
        <v>932</v>
      </c>
      <c r="J141" t="s">
        <v>24</v>
      </c>
      <c r="K141">
        <f t="shared" si="16"/>
        <v>10.044339999999998</v>
      </c>
      <c r="L141" s="3">
        <f t="shared" si="18"/>
        <v>-60</v>
      </c>
      <c r="M141">
        <f t="shared" si="17"/>
        <v>-9.9779999999999998</v>
      </c>
      <c r="O141">
        <f t="shared" si="19"/>
        <v>27.3964</v>
      </c>
      <c r="P141">
        <f t="shared" si="20"/>
        <v>405</v>
      </c>
    </row>
    <row r="142" spans="1:16" x14ac:dyDescent="0.3">
      <c r="A142" s="1">
        <v>45825.510416666664</v>
      </c>
      <c r="B142" t="s">
        <v>725</v>
      </c>
      <c r="C142" t="s">
        <v>725</v>
      </c>
      <c r="D142" t="s">
        <v>738</v>
      </c>
      <c r="E142">
        <v>0.16619999999999999</v>
      </c>
      <c r="F142" t="s">
        <v>933</v>
      </c>
      <c r="G142" t="s">
        <v>934</v>
      </c>
      <c r="H142" t="s">
        <v>935</v>
      </c>
      <c r="I142" t="s">
        <v>936</v>
      </c>
      <c r="J142" t="s">
        <v>24</v>
      </c>
      <c r="K142">
        <f t="shared" ref="K142:K159" si="21">(O$1+N$7+N$15+N$16+SUM(N$24:N$30)+N$35+SUM(N$37:N$41)+N$63+N$64+SUM(N$72:N$76))*0.1</f>
        <v>10.044339999999998</v>
      </c>
      <c r="L142" s="3">
        <f t="shared" si="18"/>
        <v>-60</v>
      </c>
      <c r="M142">
        <f t="shared" ref="M142:M159" si="22">L142*E142</f>
        <v>-9.9719999999999995</v>
      </c>
      <c r="O142">
        <f t="shared" si="19"/>
        <v>17.424399999999999</v>
      </c>
      <c r="P142">
        <f t="shared" si="20"/>
        <v>465</v>
      </c>
    </row>
    <row r="143" spans="1:16" x14ac:dyDescent="0.3">
      <c r="A143" s="1">
        <v>45825.520833333336</v>
      </c>
      <c r="B143" t="s">
        <v>735</v>
      </c>
      <c r="C143" t="s">
        <v>733</v>
      </c>
      <c r="D143" t="s">
        <v>729</v>
      </c>
      <c r="E143">
        <v>0.1663</v>
      </c>
      <c r="F143" t="s">
        <v>346</v>
      </c>
      <c r="G143" t="s">
        <v>937</v>
      </c>
      <c r="H143" t="s">
        <v>938</v>
      </c>
      <c r="I143" t="s">
        <v>939</v>
      </c>
      <c r="J143" t="s">
        <v>24</v>
      </c>
      <c r="K143">
        <f t="shared" si="21"/>
        <v>10.044339999999998</v>
      </c>
      <c r="L143" s="3">
        <f t="shared" si="18"/>
        <v>-60</v>
      </c>
      <c r="M143">
        <f t="shared" si="22"/>
        <v>-9.9779999999999998</v>
      </c>
      <c r="O143">
        <f t="shared" si="19"/>
        <v>7.4463999999999988</v>
      </c>
      <c r="P143">
        <f t="shared" si="20"/>
        <v>525</v>
      </c>
    </row>
    <row r="144" spans="1:16" x14ac:dyDescent="0.3">
      <c r="A144" s="1">
        <v>45825.53125</v>
      </c>
      <c r="B144" t="s">
        <v>735</v>
      </c>
      <c r="C144" t="s">
        <v>735</v>
      </c>
      <c r="D144" t="s">
        <v>731</v>
      </c>
      <c r="E144">
        <v>0.1653</v>
      </c>
      <c r="F144" t="s">
        <v>940</v>
      </c>
      <c r="G144" t="s">
        <v>941</v>
      </c>
      <c r="H144" t="s">
        <v>942</v>
      </c>
      <c r="I144" t="s">
        <v>943</v>
      </c>
      <c r="J144" t="s">
        <v>24</v>
      </c>
      <c r="K144">
        <f t="shared" si="21"/>
        <v>10.044339999999998</v>
      </c>
      <c r="L144" s="3">
        <f t="shared" si="18"/>
        <v>-60</v>
      </c>
      <c r="M144">
        <f t="shared" si="22"/>
        <v>-9.9179999999999993</v>
      </c>
      <c r="O144">
        <f t="shared" si="19"/>
        <v>-2.4716000000000005</v>
      </c>
      <c r="P144">
        <f t="shared" si="20"/>
        <v>585</v>
      </c>
    </row>
    <row r="145" spans="1:16" x14ac:dyDescent="0.3">
      <c r="A145" s="1">
        <v>45825.541666666664</v>
      </c>
      <c r="B145" t="s">
        <v>742</v>
      </c>
      <c r="C145" t="s">
        <v>727</v>
      </c>
      <c r="D145" t="s">
        <v>731</v>
      </c>
      <c r="E145">
        <v>0.16539999999999999</v>
      </c>
      <c r="F145" t="s">
        <v>944</v>
      </c>
      <c r="G145" t="s">
        <v>945</v>
      </c>
      <c r="H145" t="s">
        <v>946</v>
      </c>
      <c r="I145" t="s">
        <v>947</v>
      </c>
      <c r="J145" t="s">
        <v>24</v>
      </c>
      <c r="K145">
        <f t="shared" si="21"/>
        <v>10.044339999999998</v>
      </c>
      <c r="L145" s="3">
        <f t="shared" si="18"/>
        <v>-60</v>
      </c>
      <c r="M145">
        <f t="shared" si="22"/>
        <v>-9.9239999999999995</v>
      </c>
      <c r="O145">
        <f t="shared" si="19"/>
        <v>-12.3956</v>
      </c>
      <c r="P145">
        <f t="shared" si="20"/>
        <v>645</v>
      </c>
    </row>
    <row r="146" spans="1:16" x14ac:dyDescent="0.3">
      <c r="A146" s="1">
        <v>45825.5625</v>
      </c>
      <c r="B146" t="s">
        <v>739</v>
      </c>
      <c r="C146" t="s">
        <v>734</v>
      </c>
      <c r="D146" t="s">
        <v>728</v>
      </c>
      <c r="E146">
        <v>0.1651</v>
      </c>
      <c r="F146" t="s">
        <v>948</v>
      </c>
      <c r="G146" t="s">
        <v>949</v>
      </c>
      <c r="H146" t="s">
        <v>950</v>
      </c>
      <c r="I146" t="s">
        <v>951</v>
      </c>
      <c r="J146" t="s">
        <v>24</v>
      </c>
      <c r="K146">
        <f t="shared" si="21"/>
        <v>10.044339999999998</v>
      </c>
      <c r="L146" s="3">
        <f t="shared" si="18"/>
        <v>-60</v>
      </c>
      <c r="M146">
        <f t="shared" si="22"/>
        <v>-9.9060000000000006</v>
      </c>
      <c r="O146">
        <f t="shared" si="19"/>
        <v>-22.301600000000001</v>
      </c>
      <c r="P146">
        <f t="shared" si="20"/>
        <v>705</v>
      </c>
    </row>
    <row r="147" spans="1:16" x14ac:dyDescent="0.3">
      <c r="A147" s="1">
        <v>45825.572916666664</v>
      </c>
      <c r="B147" t="s">
        <v>728</v>
      </c>
      <c r="C147" t="s">
        <v>742</v>
      </c>
      <c r="D147" t="s">
        <v>730</v>
      </c>
      <c r="E147">
        <v>0.1648</v>
      </c>
      <c r="F147" t="s">
        <v>952</v>
      </c>
      <c r="G147" t="s">
        <v>953</v>
      </c>
      <c r="H147" t="s">
        <v>954</v>
      </c>
      <c r="I147" t="s">
        <v>955</v>
      </c>
      <c r="J147" t="s">
        <v>24</v>
      </c>
      <c r="K147">
        <f t="shared" si="21"/>
        <v>10.044339999999998</v>
      </c>
      <c r="L147" s="3">
        <f t="shared" si="18"/>
        <v>-60</v>
      </c>
      <c r="M147">
        <f t="shared" si="22"/>
        <v>-9.8879999999999999</v>
      </c>
      <c r="O147">
        <f t="shared" si="19"/>
        <v>-32.189599999999999</v>
      </c>
      <c r="P147">
        <f t="shared" si="20"/>
        <v>765</v>
      </c>
    </row>
    <row r="148" spans="1:16" x14ac:dyDescent="0.3">
      <c r="A148" s="1">
        <v>45825.604166666664</v>
      </c>
      <c r="B148" t="s">
        <v>728</v>
      </c>
      <c r="C148" t="s">
        <v>742</v>
      </c>
      <c r="D148" t="s">
        <v>743</v>
      </c>
      <c r="E148">
        <v>0.1636</v>
      </c>
      <c r="F148" t="s">
        <v>956</v>
      </c>
      <c r="G148" t="s">
        <v>957</v>
      </c>
      <c r="H148" t="s">
        <v>958</v>
      </c>
      <c r="I148" t="s">
        <v>959</v>
      </c>
      <c r="J148" t="s">
        <v>24</v>
      </c>
      <c r="K148">
        <f t="shared" si="21"/>
        <v>10.044339999999998</v>
      </c>
      <c r="L148" s="3">
        <f t="shared" si="18"/>
        <v>-61</v>
      </c>
      <c r="M148">
        <f t="shared" si="22"/>
        <v>-9.9795999999999996</v>
      </c>
      <c r="O148">
        <f t="shared" si="19"/>
        <v>-42.169199999999996</v>
      </c>
      <c r="P148">
        <f t="shared" si="20"/>
        <v>826</v>
      </c>
    </row>
    <row r="149" spans="1:16" x14ac:dyDescent="0.3">
      <c r="A149" s="1">
        <v>45827.135416666664</v>
      </c>
      <c r="B149" t="s">
        <v>629</v>
      </c>
      <c r="C149" t="s">
        <v>628</v>
      </c>
      <c r="D149" t="s">
        <v>630</v>
      </c>
      <c r="E149">
        <v>0.18310000000000001</v>
      </c>
      <c r="F149" t="s">
        <v>960</v>
      </c>
      <c r="G149" t="s">
        <v>961</v>
      </c>
      <c r="H149" t="s">
        <v>962</v>
      </c>
      <c r="I149" t="s">
        <v>963</v>
      </c>
      <c r="J149" t="s">
        <v>240</v>
      </c>
      <c r="K149">
        <f t="shared" si="21"/>
        <v>10.044339999999998</v>
      </c>
      <c r="L149" s="3">
        <f t="shared" si="18"/>
        <v>54</v>
      </c>
      <c r="M149">
        <f t="shared" si="22"/>
        <v>9.8874000000000013</v>
      </c>
      <c r="O149">
        <f t="shared" si="19"/>
        <v>-32.281799999999997</v>
      </c>
      <c r="P149">
        <f t="shared" si="20"/>
        <v>772</v>
      </c>
    </row>
    <row r="150" spans="1:16" x14ac:dyDescent="0.3">
      <c r="A150" s="1">
        <v>45827.145833333336</v>
      </c>
      <c r="B150" t="s">
        <v>626</v>
      </c>
      <c r="C150" t="s">
        <v>625</v>
      </c>
      <c r="D150" t="s">
        <v>627</v>
      </c>
      <c r="E150">
        <v>0.18379999999999999</v>
      </c>
      <c r="F150" t="s">
        <v>964</v>
      </c>
      <c r="G150" t="s">
        <v>965</v>
      </c>
      <c r="H150" t="s">
        <v>966</v>
      </c>
      <c r="I150" t="s">
        <v>967</v>
      </c>
      <c r="J150" t="s">
        <v>240</v>
      </c>
      <c r="K150">
        <f t="shared" si="21"/>
        <v>10.044339999999998</v>
      </c>
      <c r="L150" s="3">
        <f t="shared" si="18"/>
        <v>54</v>
      </c>
      <c r="M150">
        <f t="shared" si="22"/>
        <v>9.9252000000000002</v>
      </c>
      <c r="O150">
        <f t="shared" si="19"/>
        <v>-22.356599999999997</v>
      </c>
      <c r="P150">
        <f t="shared" si="20"/>
        <v>718</v>
      </c>
    </row>
    <row r="151" spans="1:16" x14ac:dyDescent="0.3">
      <c r="A151" s="1">
        <v>45832.145833333336</v>
      </c>
      <c r="B151" t="s">
        <v>115</v>
      </c>
      <c r="C151" t="s">
        <v>107</v>
      </c>
      <c r="D151" t="s">
        <v>122</v>
      </c>
      <c r="E151">
        <v>0.2681</v>
      </c>
      <c r="F151" t="s">
        <v>968</v>
      </c>
      <c r="G151" t="s">
        <v>969</v>
      </c>
      <c r="H151" t="s">
        <v>970</v>
      </c>
      <c r="I151" t="s">
        <v>971</v>
      </c>
      <c r="J151" t="s">
        <v>240</v>
      </c>
      <c r="K151">
        <f t="shared" si="21"/>
        <v>10.044339999999998</v>
      </c>
      <c r="L151" s="3">
        <f t="shared" si="18"/>
        <v>37</v>
      </c>
      <c r="M151">
        <f t="shared" si="22"/>
        <v>9.9197000000000006</v>
      </c>
      <c r="O151">
        <f t="shared" si="19"/>
        <v>-12.436899999999996</v>
      </c>
      <c r="P151">
        <f t="shared" si="20"/>
        <v>681</v>
      </c>
    </row>
    <row r="152" spans="1:16" x14ac:dyDescent="0.3">
      <c r="A152" s="1">
        <v>45832.197916666664</v>
      </c>
      <c r="B152" t="s">
        <v>93</v>
      </c>
      <c r="C152" t="s">
        <v>80</v>
      </c>
      <c r="D152" t="s">
        <v>96</v>
      </c>
      <c r="E152">
        <v>0.26960000000000001</v>
      </c>
      <c r="F152" t="s">
        <v>972</v>
      </c>
      <c r="G152" t="s">
        <v>973</v>
      </c>
      <c r="H152" t="s">
        <v>974</v>
      </c>
      <c r="I152" t="s">
        <v>975</v>
      </c>
      <c r="J152" t="s">
        <v>240</v>
      </c>
      <c r="K152">
        <f t="shared" si="21"/>
        <v>10.044339999999998</v>
      </c>
      <c r="L152" s="3">
        <f t="shared" si="18"/>
        <v>37</v>
      </c>
      <c r="M152">
        <f t="shared" si="22"/>
        <v>9.975200000000001</v>
      </c>
      <c r="O152">
        <f t="shared" si="19"/>
        <v>-2.4616999999999951</v>
      </c>
      <c r="P152">
        <f t="shared" si="20"/>
        <v>644</v>
      </c>
    </row>
    <row r="153" spans="1:16" x14ac:dyDescent="0.3">
      <c r="A153" s="1">
        <v>45832.208333333336</v>
      </c>
      <c r="B153" t="s">
        <v>130</v>
      </c>
      <c r="C153" t="s">
        <v>116</v>
      </c>
      <c r="D153" t="s">
        <v>184</v>
      </c>
      <c r="E153">
        <v>0.26939999999999997</v>
      </c>
      <c r="F153" t="s">
        <v>976</v>
      </c>
      <c r="G153" t="s">
        <v>977</v>
      </c>
      <c r="H153" t="s">
        <v>978</v>
      </c>
      <c r="I153" t="s">
        <v>979</v>
      </c>
      <c r="J153" t="s">
        <v>240</v>
      </c>
      <c r="K153">
        <f t="shared" si="21"/>
        <v>10.044339999999998</v>
      </c>
      <c r="L153" s="3">
        <f t="shared" si="18"/>
        <v>37</v>
      </c>
      <c r="M153">
        <f t="shared" si="22"/>
        <v>9.9677999999999987</v>
      </c>
      <c r="O153">
        <f t="shared" si="19"/>
        <v>7.5061000000000035</v>
      </c>
      <c r="P153">
        <f t="shared" si="20"/>
        <v>607</v>
      </c>
    </row>
    <row r="154" spans="1:16" x14ac:dyDescent="0.3">
      <c r="A154" s="1">
        <v>45832.21875</v>
      </c>
      <c r="B154" t="s">
        <v>126</v>
      </c>
      <c r="C154" t="s">
        <v>128</v>
      </c>
      <c r="D154" t="s">
        <v>184</v>
      </c>
      <c r="E154">
        <v>0.26910000000000001</v>
      </c>
      <c r="F154" t="s">
        <v>980</v>
      </c>
      <c r="G154" t="s">
        <v>981</v>
      </c>
      <c r="H154" t="s">
        <v>982</v>
      </c>
      <c r="I154" t="s">
        <v>983</v>
      </c>
      <c r="J154" t="s">
        <v>240</v>
      </c>
      <c r="K154">
        <f t="shared" si="21"/>
        <v>10.044339999999998</v>
      </c>
      <c r="L154" s="3">
        <f t="shared" si="18"/>
        <v>37</v>
      </c>
      <c r="M154">
        <f t="shared" si="22"/>
        <v>9.9566999999999997</v>
      </c>
      <c r="O154">
        <f t="shared" si="19"/>
        <v>17.462800000000001</v>
      </c>
      <c r="P154">
        <f t="shared" si="20"/>
        <v>570</v>
      </c>
    </row>
    <row r="155" spans="1:16" x14ac:dyDescent="0.3">
      <c r="A155" s="1">
        <v>45832.229166666664</v>
      </c>
      <c r="B155" t="s">
        <v>129</v>
      </c>
      <c r="C155" t="s">
        <v>77</v>
      </c>
      <c r="D155" t="s">
        <v>127</v>
      </c>
      <c r="E155">
        <v>0.27410000000000001</v>
      </c>
      <c r="F155" t="s">
        <v>984</v>
      </c>
      <c r="G155" t="s">
        <v>985</v>
      </c>
      <c r="H155" t="s">
        <v>986</v>
      </c>
      <c r="I155" t="s">
        <v>987</v>
      </c>
      <c r="J155" t="s">
        <v>240</v>
      </c>
      <c r="K155">
        <f t="shared" si="21"/>
        <v>10.044339999999998</v>
      </c>
      <c r="L155" s="3">
        <f t="shared" si="18"/>
        <v>36</v>
      </c>
      <c r="M155">
        <f t="shared" si="22"/>
        <v>9.8675999999999995</v>
      </c>
      <c r="O155">
        <f t="shared" si="19"/>
        <v>27.330400000000001</v>
      </c>
      <c r="P155">
        <f t="shared" si="20"/>
        <v>534</v>
      </c>
    </row>
    <row r="156" spans="1:16" x14ac:dyDescent="0.3">
      <c r="A156" s="1">
        <v>45832.239583333336</v>
      </c>
      <c r="B156" t="s">
        <v>114</v>
      </c>
      <c r="C156" t="s">
        <v>182</v>
      </c>
      <c r="D156" t="s">
        <v>112</v>
      </c>
      <c r="E156">
        <v>0.28060000000000002</v>
      </c>
      <c r="F156" t="s">
        <v>988</v>
      </c>
      <c r="G156" t="s">
        <v>989</v>
      </c>
      <c r="H156" t="s">
        <v>990</v>
      </c>
      <c r="I156" t="s">
        <v>991</v>
      </c>
      <c r="J156" t="s">
        <v>240</v>
      </c>
      <c r="K156">
        <f t="shared" si="21"/>
        <v>10.044339999999998</v>
      </c>
      <c r="L156" s="3">
        <f t="shared" si="18"/>
        <v>35</v>
      </c>
      <c r="M156">
        <f t="shared" si="22"/>
        <v>9.8209999999999997</v>
      </c>
      <c r="O156">
        <f t="shared" si="19"/>
        <v>37.151400000000002</v>
      </c>
      <c r="P156">
        <f t="shared" si="20"/>
        <v>499</v>
      </c>
    </row>
    <row r="157" spans="1:16" x14ac:dyDescent="0.3">
      <c r="A157" s="1">
        <v>45832.25</v>
      </c>
      <c r="B157" t="s">
        <v>119</v>
      </c>
      <c r="C157" t="s">
        <v>118</v>
      </c>
      <c r="D157" t="s">
        <v>117</v>
      </c>
      <c r="E157">
        <v>0.28089999999999998</v>
      </c>
      <c r="F157" t="s">
        <v>992</v>
      </c>
      <c r="G157" t="s">
        <v>993</v>
      </c>
      <c r="H157" t="s">
        <v>994</v>
      </c>
      <c r="I157" t="s">
        <v>995</v>
      </c>
      <c r="J157" t="s">
        <v>240</v>
      </c>
      <c r="K157">
        <f t="shared" si="21"/>
        <v>10.044339999999998</v>
      </c>
      <c r="L157" s="3">
        <f t="shared" si="18"/>
        <v>35</v>
      </c>
      <c r="M157">
        <f t="shared" si="22"/>
        <v>9.8315000000000001</v>
      </c>
      <c r="O157">
        <f t="shared" si="19"/>
        <v>46.982900000000001</v>
      </c>
      <c r="P157">
        <f t="shared" si="20"/>
        <v>464</v>
      </c>
    </row>
    <row r="158" spans="1:16" x14ac:dyDescent="0.3">
      <c r="A158" s="1">
        <v>45832.354166666664</v>
      </c>
      <c r="B158" t="s">
        <v>183</v>
      </c>
      <c r="C158" t="s">
        <v>120</v>
      </c>
      <c r="D158" t="s">
        <v>72</v>
      </c>
      <c r="E158">
        <v>0.28499999999999998</v>
      </c>
      <c r="F158" t="s">
        <v>996</v>
      </c>
      <c r="G158" t="s">
        <v>997</v>
      </c>
      <c r="H158" t="s">
        <v>998</v>
      </c>
      <c r="I158" t="s">
        <v>999</v>
      </c>
      <c r="J158" t="s">
        <v>240</v>
      </c>
      <c r="K158">
        <f t="shared" si="21"/>
        <v>10.044339999999998</v>
      </c>
      <c r="L158" s="3">
        <f t="shared" si="18"/>
        <v>35</v>
      </c>
      <c r="M158">
        <f t="shared" si="22"/>
        <v>9.9749999999999996</v>
      </c>
      <c r="O158">
        <f t="shared" si="19"/>
        <v>56.957900000000002</v>
      </c>
      <c r="P158">
        <f t="shared" si="20"/>
        <v>429</v>
      </c>
    </row>
    <row r="159" spans="1:16" x14ac:dyDescent="0.3">
      <c r="A159" s="1">
        <v>45832.364583333336</v>
      </c>
      <c r="B159" t="s">
        <v>73</v>
      </c>
      <c r="C159" t="s">
        <v>74</v>
      </c>
      <c r="D159" t="s">
        <v>121</v>
      </c>
      <c r="E159">
        <v>0.28499999999999998</v>
      </c>
      <c r="F159" t="s">
        <v>1000</v>
      </c>
      <c r="G159" t="s">
        <v>997</v>
      </c>
      <c r="H159" t="s">
        <v>1001</v>
      </c>
      <c r="I159" t="s">
        <v>1002</v>
      </c>
      <c r="J159" t="s">
        <v>240</v>
      </c>
      <c r="K159">
        <f t="shared" si="21"/>
        <v>10.044339999999998</v>
      </c>
      <c r="L159" s="3">
        <f t="shared" si="18"/>
        <v>35</v>
      </c>
      <c r="M159">
        <f t="shared" si="22"/>
        <v>9.9749999999999996</v>
      </c>
      <c r="O159">
        <f t="shared" si="19"/>
        <v>66.932900000000004</v>
      </c>
      <c r="P159">
        <f t="shared" si="20"/>
        <v>394</v>
      </c>
    </row>
  </sheetData>
  <autoFilter ref="A1:O159"/>
  <conditionalFormatting sqref="J1:J1048576">
    <cfRule type="containsText" dxfId="7" priority="2" operator="containsText" text="buy">
      <formula>NOT(ISERROR(SEARCH("buy",J1)))</formula>
    </cfRule>
  </conditionalFormatting>
  <conditionalFormatting sqref="O1:P1048576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70" zoomScaleNormal="70" workbookViewId="0">
      <pane ySplit="1" topLeftCell="A35" activePane="bottomLeft" state="frozen"/>
      <selection pane="bottomLeft" activeCell="L40" sqref="L40:L43"/>
    </sheetView>
  </sheetViews>
  <sheetFormatPr defaultRowHeight="14.4" x14ac:dyDescent="0.3"/>
  <cols>
    <col min="1" max="1" width="16.77734375" customWidth="1"/>
    <col min="12" max="12" width="8.88671875" style="3"/>
    <col min="14" max="14" width="10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>
        <f>SUM(N2:N57)</f>
        <v>-21.581299999999995</v>
      </c>
      <c r="O1">
        <v>100</v>
      </c>
    </row>
    <row r="2" spans="1:16" s="5" customFormat="1" x14ac:dyDescent="0.3">
      <c r="A2" s="4">
        <v>45513.083333333336</v>
      </c>
      <c r="B2" s="5" t="s">
        <v>181</v>
      </c>
      <c r="C2" s="5" t="s">
        <v>68</v>
      </c>
      <c r="D2" s="5" t="s">
        <v>70</v>
      </c>
      <c r="E2" s="5">
        <v>0.29730000000000001</v>
      </c>
      <c r="F2" s="5" t="s">
        <v>236</v>
      </c>
      <c r="G2" s="5" t="s">
        <v>237</v>
      </c>
      <c r="H2" s="5" t="s">
        <v>238</v>
      </c>
      <c r="I2" s="5" t="s">
        <v>239</v>
      </c>
      <c r="J2" s="5" t="s">
        <v>240</v>
      </c>
      <c r="K2" s="5">
        <v>10</v>
      </c>
      <c r="L2" s="5">
        <v>29</v>
      </c>
      <c r="M2" s="5">
        <v>8.6217000000000006</v>
      </c>
      <c r="N2" s="5">
        <v>-1.2643999999999984</v>
      </c>
      <c r="O2" s="5">
        <v>59.446799999999996</v>
      </c>
      <c r="P2" s="5">
        <v>112</v>
      </c>
    </row>
    <row r="3" spans="1:16" s="5" customFormat="1" x14ac:dyDescent="0.3">
      <c r="A3" s="4">
        <v>45524.197916666664</v>
      </c>
      <c r="B3" s="5" t="s">
        <v>103</v>
      </c>
      <c r="C3" s="5" t="s">
        <v>78</v>
      </c>
      <c r="D3" s="5" t="s">
        <v>103</v>
      </c>
      <c r="E3" s="5">
        <v>0.27679999999999999</v>
      </c>
      <c r="F3" s="5" t="s">
        <v>269</v>
      </c>
      <c r="G3" s="5" t="s">
        <v>270</v>
      </c>
      <c r="H3" s="5" t="s">
        <v>271</v>
      </c>
      <c r="I3" s="5" t="s">
        <v>272</v>
      </c>
      <c r="J3" s="5" t="s">
        <v>240</v>
      </c>
      <c r="K3" s="5">
        <v>9.8735600000000012</v>
      </c>
      <c r="L3" s="5">
        <v>29</v>
      </c>
      <c r="M3" s="5">
        <v>8.0272000000000006</v>
      </c>
      <c r="N3" s="5">
        <v>-1.8588999999999984</v>
      </c>
      <c r="O3" s="5">
        <v>9.5879999999999974</v>
      </c>
      <c r="P3" s="5">
        <v>292</v>
      </c>
    </row>
    <row r="4" spans="1:16" s="5" customFormat="1" x14ac:dyDescent="0.3">
      <c r="A4" s="4">
        <v>45527.385416666664</v>
      </c>
      <c r="B4" s="5" t="s">
        <v>136</v>
      </c>
      <c r="C4" s="5" t="s">
        <v>61</v>
      </c>
      <c r="D4" s="5" t="s">
        <v>136</v>
      </c>
      <c r="E4" s="5">
        <v>0.3105</v>
      </c>
      <c r="F4" s="5" t="s">
        <v>273</v>
      </c>
      <c r="G4" s="5" t="s">
        <v>274</v>
      </c>
      <c r="H4" s="5" t="s">
        <v>275</v>
      </c>
      <c r="I4" s="5" t="s">
        <v>276</v>
      </c>
      <c r="J4" s="5" t="s">
        <v>240</v>
      </c>
      <c r="K4" s="5">
        <v>9.8735600000000012</v>
      </c>
      <c r="L4" s="5">
        <v>29</v>
      </c>
      <c r="M4" s="5">
        <v>9.0045000000000002</v>
      </c>
      <c r="N4" s="5">
        <v>-0.87579999999999991</v>
      </c>
      <c r="O4" s="5">
        <v>18.592499999999998</v>
      </c>
      <c r="P4" s="5">
        <v>263</v>
      </c>
    </row>
    <row r="5" spans="1:16" s="5" customFormat="1" x14ac:dyDescent="0.3">
      <c r="A5" s="4">
        <v>45554.125</v>
      </c>
      <c r="B5" s="5" t="s">
        <v>39</v>
      </c>
      <c r="C5" s="5" t="s">
        <v>41</v>
      </c>
      <c r="D5" s="5" t="s">
        <v>35</v>
      </c>
      <c r="E5" s="5">
        <v>0.33750000000000002</v>
      </c>
      <c r="F5" s="5" t="s">
        <v>304</v>
      </c>
      <c r="G5" s="5" t="s">
        <v>305</v>
      </c>
      <c r="H5" s="5" t="s">
        <v>306</v>
      </c>
      <c r="I5" s="5" t="s">
        <v>307</v>
      </c>
      <c r="J5" s="5" t="s">
        <v>240</v>
      </c>
      <c r="K5" s="5">
        <v>9.6000900000000016</v>
      </c>
      <c r="L5" s="5">
        <v>26</v>
      </c>
      <c r="M5" s="5">
        <v>8.7750000000000004</v>
      </c>
      <c r="N5" s="5">
        <v>-1.0061999999999998</v>
      </c>
      <c r="O5" s="5">
        <v>17.896499999999996</v>
      </c>
      <c r="P5" s="5">
        <v>272</v>
      </c>
    </row>
    <row r="6" spans="1:16" s="5" customFormat="1" x14ac:dyDescent="0.3">
      <c r="A6" s="4">
        <v>45554.135416666664</v>
      </c>
      <c r="B6" s="5" t="s">
        <v>38</v>
      </c>
      <c r="C6" s="5" t="s">
        <v>34</v>
      </c>
      <c r="D6" s="5" t="s">
        <v>38</v>
      </c>
      <c r="E6" s="5">
        <v>0.34100000000000003</v>
      </c>
      <c r="F6" s="5" t="s">
        <v>308</v>
      </c>
      <c r="G6" s="5" t="s">
        <v>309</v>
      </c>
      <c r="H6" s="5" t="s">
        <v>310</v>
      </c>
      <c r="I6" s="5" t="s">
        <v>311</v>
      </c>
      <c r="J6" s="5" t="s">
        <v>240</v>
      </c>
      <c r="K6" s="5">
        <v>9.6000900000000016</v>
      </c>
      <c r="L6" s="5">
        <v>28</v>
      </c>
      <c r="M6" s="5">
        <v>9.548</v>
      </c>
      <c r="N6" s="5">
        <v>-0.19319999999999915</v>
      </c>
      <c r="O6" s="5">
        <v>27.444499999999998</v>
      </c>
      <c r="P6" s="5">
        <v>244</v>
      </c>
    </row>
    <row r="7" spans="1:16" s="5" customFormat="1" x14ac:dyDescent="0.3">
      <c r="A7" s="4">
        <v>45554.145833333336</v>
      </c>
      <c r="B7" s="5" t="s">
        <v>19</v>
      </c>
      <c r="C7" s="5" t="s">
        <v>16</v>
      </c>
      <c r="D7" s="5" t="s">
        <v>44</v>
      </c>
      <c r="E7" s="5">
        <v>0.33810000000000001</v>
      </c>
      <c r="F7" s="5" t="s">
        <v>312</v>
      </c>
      <c r="G7" s="5" t="s">
        <v>313</v>
      </c>
      <c r="H7" s="5" t="s">
        <v>314</v>
      </c>
      <c r="I7" s="5" t="s">
        <v>315</v>
      </c>
      <c r="J7" s="5" t="s">
        <v>240</v>
      </c>
      <c r="K7" s="5">
        <v>9.6000900000000016</v>
      </c>
      <c r="L7" s="5">
        <v>33</v>
      </c>
      <c r="M7" s="5">
        <v>11.157300000000001</v>
      </c>
      <c r="N7" s="5">
        <v>1.5312000000000001</v>
      </c>
      <c r="O7" s="5">
        <v>38.601799999999997</v>
      </c>
      <c r="P7" s="5">
        <v>211</v>
      </c>
    </row>
    <row r="8" spans="1:16" s="5" customFormat="1" x14ac:dyDescent="0.3">
      <c r="A8" s="4">
        <v>45554.15625</v>
      </c>
      <c r="B8" s="5" t="s">
        <v>43</v>
      </c>
      <c r="C8" s="5" t="s">
        <v>40</v>
      </c>
      <c r="D8" s="5" t="s">
        <v>35</v>
      </c>
      <c r="E8" s="5">
        <v>0.33739999999999998</v>
      </c>
      <c r="F8" s="5" t="s">
        <v>316</v>
      </c>
      <c r="G8" s="5" t="s">
        <v>317</v>
      </c>
      <c r="H8" s="5" t="s">
        <v>318</v>
      </c>
      <c r="I8" s="5" t="s">
        <v>319</v>
      </c>
      <c r="J8" s="5" t="s">
        <v>240</v>
      </c>
      <c r="K8" s="5">
        <v>9.6000900000000016</v>
      </c>
      <c r="L8" s="5">
        <v>33</v>
      </c>
      <c r="M8" s="5">
        <v>11.1342</v>
      </c>
      <c r="N8" s="5">
        <v>1.5047999999999995</v>
      </c>
      <c r="O8" s="5">
        <v>49.735999999999997</v>
      </c>
      <c r="P8" s="5">
        <v>178</v>
      </c>
    </row>
    <row r="9" spans="1:16" s="5" customFormat="1" x14ac:dyDescent="0.3">
      <c r="A9" s="4">
        <v>45554.21875</v>
      </c>
      <c r="B9" s="5" t="s">
        <v>37</v>
      </c>
      <c r="C9" s="5" t="s">
        <v>42</v>
      </c>
      <c r="D9" s="5" t="s">
        <v>36</v>
      </c>
      <c r="E9" s="5">
        <v>0.33850000000000002</v>
      </c>
      <c r="F9" s="5" t="s">
        <v>320</v>
      </c>
      <c r="G9" s="5" t="s">
        <v>321</v>
      </c>
      <c r="H9" s="5" t="s">
        <v>322</v>
      </c>
      <c r="I9" s="5" t="s">
        <v>323</v>
      </c>
      <c r="J9" s="5" t="s">
        <v>240</v>
      </c>
      <c r="K9" s="5">
        <v>9.6000900000000016</v>
      </c>
      <c r="L9" s="5">
        <v>35</v>
      </c>
      <c r="M9" s="5">
        <v>11.8475</v>
      </c>
      <c r="N9" s="5">
        <v>2.2330000000000005</v>
      </c>
      <c r="O9" s="5">
        <v>61.583500000000001</v>
      </c>
      <c r="P9" s="5">
        <v>143</v>
      </c>
    </row>
    <row r="10" spans="1:16" s="5" customFormat="1" x14ac:dyDescent="0.3">
      <c r="A10" s="4">
        <v>45560.104166666664</v>
      </c>
      <c r="B10" s="5" t="s">
        <v>327</v>
      </c>
      <c r="C10" s="5" t="s">
        <v>328</v>
      </c>
      <c r="D10" s="5" t="s">
        <v>329</v>
      </c>
      <c r="E10" s="5">
        <v>0.45889999999999997</v>
      </c>
      <c r="F10" s="5" t="s">
        <v>330</v>
      </c>
      <c r="G10" s="5" t="s">
        <v>331</v>
      </c>
      <c r="H10" s="5" t="s">
        <v>332</v>
      </c>
      <c r="I10" s="5" t="s">
        <v>333</v>
      </c>
      <c r="J10" s="5" t="s">
        <v>240</v>
      </c>
      <c r="K10" s="5">
        <v>9.6000900000000016</v>
      </c>
      <c r="L10" s="5">
        <v>36</v>
      </c>
      <c r="M10" s="5">
        <v>16.520399999999999</v>
      </c>
      <c r="N10" s="5">
        <v>6.7931999999999988</v>
      </c>
      <c r="O10" s="5">
        <v>78.103899999999996</v>
      </c>
      <c r="P10" s="5">
        <v>107</v>
      </c>
    </row>
    <row r="11" spans="1:16" s="5" customFormat="1" x14ac:dyDescent="0.3">
      <c r="A11" s="4">
        <v>45571.802083333336</v>
      </c>
      <c r="B11" s="5" t="s">
        <v>344</v>
      </c>
      <c r="C11" s="5" t="s">
        <v>353</v>
      </c>
      <c r="D11" s="5" t="s">
        <v>343</v>
      </c>
      <c r="E11" s="5">
        <v>0.44269999999999998</v>
      </c>
      <c r="F11" s="5" t="s">
        <v>354</v>
      </c>
      <c r="G11" s="5" t="s">
        <v>355</v>
      </c>
      <c r="H11" s="5" t="s">
        <v>356</v>
      </c>
      <c r="I11" s="5" t="s">
        <v>357</v>
      </c>
      <c r="J11" s="5" t="s">
        <v>240</v>
      </c>
      <c r="K11" s="5">
        <v>9.6000900000000016</v>
      </c>
      <c r="L11" s="5">
        <v>36</v>
      </c>
      <c r="M11" s="5">
        <v>15.937199999999999</v>
      </c>
      <c r="N11" s="5">
        <v>6.2747999999999973</v>
      </c>
      <c r="O11" s="5">
        <v>94.0411</v>
      </c>
      <c r="P11" s="5">
        <v>71</v>
      </c>
    </row>
    <row r="12" spans="1:16" s="5" customFormat="1" x14ac:dyDescent="0.3">
      <c r="A12" s="4">
        <v>45602.302083333336</v>
      </c>
      <c r="B12" s="5" t="s">
        <v>157</v>
      </c>
      <c r="C12" s="5" t="s">
        <v>169</v>
      </c>
      <c r="D12" s="5" t="s">
        <v>156</v>
      </c>
      <c r="E12" s="5">
        <v>0.38779999999999998</v>
      </c>
      <c r="F12" s="5" t="s">
        <v>375</v>
      </c>
      <c r="G12" s="5" t="s">
        <v>376</v>
      </c>
      <c r="H12" s="5" t="s">
        <v>377</v>
      </c>
      <c r="I12" s="5" t="s">
        <v>378</v>
      </c>
      <c r="J12" s="5" t="s">
        <v>240</v>
      </c>
      <c r="K12" s="5">
        <v>11.31385</v>
      </c>
      <c r="L12" s="5">
        <v>36</v>
      </c>
      <c r="M12" s="5">
        <v>13.960799999999999</v>
      </c>
      <c r="N12" s="5">
        <v>4.3343999999999987</v>
      </c>
      <c r="O12" s="5">
        <v>63.112299999999998</v>
      </c>
      <c r="P12" s="5">
        <v>147</v>
      </c>
    </row>
    <row r="13" spans="1:16" s="5" customFormat="1" x14ac:dyDescent="0.3">
      <c r="A13" s="4">
        <v>45659.010416666664</v>
      </c>
      <c r="B13" s="5" t="s">
        <v>352</v>
      </c>
      <c r="C13" s="5" t="s">
        <v>347</v>
      </c>
      <c r="D13" s="5" t="s">
        <v>324</v>
      </c>
      <c r="E13" s="5">
        <v>0.42609999999999998</v>
      </c>
      <c r="F13" s="5" t="s">
        <v>385</v>
      </c>
      <c r="G13" s="5" t="s">
        <v>386</v>
      </c>
      <c r="H13" s="5" t="s">
        <v>387</v>
      </c>
      <c r="I13" s="5" t="s">
        <v>388</v>
      </c>
      <c r="J13" s="5" t="s">
        <v>240</v>
      </c>
      <c r="K13" s="5">
        <v>11.74729</v>
      </c>
      <c r="L13" s="5">
        <v>35</v>
      </c>
      <c r="M13" s="5">
        <v>14.913499999999999</v>
      </c>
      <c r="N13" s="5">
        <v>5.442499999999999</v>
      </c>
      <c r="O13" s="5">
        <v>66.330299999999994</v>
      </c>
      <c r="P13" s="5">
        <v>135</v>
      </c>
    </row>
    <row r="14" spans="1:16" s="5" customFormat="1" x14ac:dyDescent="0.3">
      <c r="A14" s="4">
        <v>45659.020833333336</v>
      </c>
      <c r="B14" s="5" t="s">
        <v>351</v>
      </c>
      <c r="C14" s="5" t="s">
        <v>350</v>
      </c>
      <c r="D14" s="5" t="s">
        <v>358</v>
      </c>
      <c r="E14" s="5">
        <v>0.42709999999999998</v>
      </c>
      <c r="F14" s="5" t="s">
        <v>389</v>
      </c>
      <c r="G14" s="5" t="s">
        <v>390</v>
      </c>
      <c r="H14" s="5" t="s">
        <v>391</v>
      </c>
      <c r="I14" s="5" t="s">
        <v>392</v>
      </c>
      <c r="J14" s="5" t="s">
        <v>240</v>
      </c>
      <c r="K14" s="5">
        <v>11.74729</v>
      </c>
      <c r="L14" s="5">
        <v>28</v>
      </c>
      <c r="M14" s="5">
        <v>11.9588</v>
      </c>
      <c r="N14" s="5">
        <v>0.72240000000000038</v>
      </c>
      <c r="O14" s="5">
        <v>78.289099999999991</v>
      </c>
      <c r="P14" s="5">
        <v>107</v>
      </c>
    </row>
    <row r="15" spans="1:16" s="5" customFormat="1" x14ac:dyDescent="0.3">
      <c r="A15" s="4">
        <v>45660.729166666664</v>
      </c>
      <c r="B15" s="5" t="s">
        <v>334</v>
      </c>
      <c r="C15" s="5" t="s">
        <v>341</v>
      </c>
      <c r="D15" s="5" t="s">
        <v>338</v>
      </c>
      <c r="E15" s="5">
        <v>0.45639999999999997</v>
      </c>
      <c r="F15" s="5" t="s">
        <v>393</v>
      </c>
      <c r="G15" s="5" t="s">
        <v>394</v>
      </c>
      <c r="H15" s="5" t="s">
        <v>395</v>
      </c>
      <c r="I15" s="5" t="s">
        <v>396</v>
      </c>
      <c r="J15" s="5" t="s">
        <v>240</v>
      </c>
      <c r="K15" s="5">
        <v>11.74729</v>
      </c>
      <c r="L15" s="5">
        <v>28</v>
      </c>
      <c r="M15" s="5">
        <v>12.779199999999999</v>
      </c>
      <c r="N15" s="5">
        <v>1.5483999999999991</v>
      </c>
      <c r="O15" s="5">
        <v>91.068299999999994</v>
      </c>
      <c r="P15" s="5">
        <v>79</v>
      </c>
    </row>
    <row r="16" spans="1:16" s="5" customFormat="1" x14ac:dyDescent="0.3">
      <c r="A16" s="4">
        <v>45660.75</v>
      </c>
      <c r="B16" s="5" t="s">
        <v>336</v>
      </c>
      <c r="C16" s="5" t="s">
        <v>339</v>
      </c>
      <c r="D16" s="5" t="s">
        <v>326</v>
      </c>
      <c r="E16" s="5">
        <v>0.45660000000000001</v>
      </c>
      <c r="F16" s="5" t="s">
        <v>397</v>
      </c>
      <c r="G16" s="5" t="s">
        <v>398</v>
      </c>
      <c r="H16" s="5" t="s">
        <v>399</v>
      </c>
      <c r="I16" s="5" t="s">
        <v>400</v>
      </c>
      <c r="J16" s="5" t="s">
        <v>240</v>
      </c>
      <c r="K16" s="5">
        <v>11.74729</v>
      </c>
      <c r="L16" s="5">
        <v>28</v>
      </c>
      <c r="M16" s="5">
        <v>12.784800000000001</v>
      </c>
      <c r="N16" s="5">
        <v>1.5736000000000008</v>
      </c>
      <c r="O16" s="5">
        <v>103.8531</v>
      </c>
      <c r="P16" s="5">
        <v>51</v>
      </c>
    </row>
    <row r="17" spans="1:16" s="5" customFormat="1" x14ac:dyDescent="0.3">
      <c r="A17" s="4">
        <v>45660.760416666664</v>
      </c>
      <c r="B17" s="5" t="s">
        <v>342</v>
      </c>
      <c r="C17" s="5" t="s">
        <v>335</v>
      </c>
      <c r="D17" s="5" t="s">
        <v>340</v>
      </c>
      <c r="E17" s="5">
        <v>0.4577</v>
      </c>
      <c r="F17" s="5" t="s">
        <v>401</v>
      </c>
      <c r="G17" s="5" t="s">
        <v>402</v>
      </c>
      <c r="H17" s="5" t="s">
        <v>403</v>
      </c>
      <c r="I17" s="5" t="s">
        <v>404</v>
      </c>
      <c r="J17" s="5" t="s">
        <v>240</v>
      </c>
      <c r="K17" s="5">
        <v>11.74729</v>
      </c>
      <c r="L17" s="5">
        <v>28</v>
      </c>
      <c r="M17" s="5">
        <v>12.8156</v>
      </c>
      <c r="N17" s="5">
        <v>1.6044</v>
      </c>
      <c r="O17" s="5">
        <v>116.6687</v>
      </c>
      <c r="P17" s="5">
        <v>23</v>
      </c>
    </row>
    <row r="18" spans="1:16" s="5" customFormat="1" x14ac:dyDescent="0.3">
      <c r="A18" s="4">
        <v>45708.333333333336</v>
      </c>
      <c r="B18" s="5" t="s">
        <v>89</v>
      </c>
      <c r="C18" s="5" t="s">
        <v>232</v>
      </c>
      <c r="D18" s="5" t="s">
        <v>189</v>
      </c>
      <c r="E18" s="5">
        <v>0.2492</v>
      </c>
      <c r="F18" s="5" t="s">
        <v>511</v>
      </c>
      <c r="G18" s="5" t="s">
        <v>512</v>
      </c>
      <c r="H18" s="5" t="s">
        <v>513</v>
      </c>
      <c r="I18" s="5" t="s">
        <v>514</v>
      </c>
      <c r="J18" s="5" t="s">
        <v>240</v>
      </c>
      <c r="K18" s="5">
        <v>12.836419999999999</v>
      </c>
      <c r="L18" s="5">
        <v>23</v>
      </c>
      <c r="M18" s="5">
        <v>5.7316000000000003</v>
      </c>
      <c r="N18" s="5">
        <v>-5.9638999999999989</v>
      </c>
      <c r="O18" s="5">
        <v>8.2447999999999997</v>
      </c>
      <c r="P18" s="5">
        <v>345</v>
      </c>
    </row>
    <row r="19" spans="1:16" s="5" customFormat="1" x14ac:dyDescent="0.3">
      <c r="A19" s="4">
        <v>45708.34375</v>
      </c>
      <c r="B19" s="5" t="s">
        <v>188</v>
      </c>
      <c r="C19" s="5" t="s">
        <v>131</v>
      </c>
      <c r="D19" s="5" t="s">
        <v>233</v>
      </c>
      <c r="E19" s="5">
        <v>0.25069999999999998</v>
      </c>
      <c r="F19" s="5" t="s">
        <v>515</v>
      </c>
      <c r="G19" s="5" t="s">
        <v>516</v>
      </c>
      <c r="H19" s="5" t="s">
        <v>517</v>
      </c>
      <c r="I19" s="5" t="s">
        <v>518</v>
      </c>
      <c r="J19" s="5" t="s">
        <v>240</v>
      </c>
      <c r="K19" s="5">
        <v>12.836419999999999</v>
      </c>
      <c r="L19" s="5">
        <v>30</v>
      </c>
      <c r="M19" s="5">
        <v>7.520999999999999</v>
      </c>
      <c r="N19" s="5">
        <v>-4.9200000000000017</v>
      </c>
      <c r="O19" s="5">
        <v>15.765799999999999</v>
      </c>
      <c r="P19" s="5">
        <v>315</v>
      </c>
    </row>
    <row r="20" spans="1:16" s="5" customFormat="1" x14ac:dyDescent="0.3">
      <c r="A20" s="4">
        <v>45718.885416666664</v>
      </c>
      <c r="B20" s="5" t="s">
        <v>116</v>
      </c>
      <c r="C20" s="5" t="s">
        <v>112</v>
      </c>
      <c r="D20" s="5" t="s">
        <v>116</v>
      </c>
      <c r="E20" s="5">
        <v>0.27160000000000001</v>
      </c>
      <c r="F20" s="5" t="s">
        <v>546</v>
      </c>
      <c r="G20" s="5" t="s">
        <v>547</v>
      </c>
      <c r="H20" s="5" t="s">
        <v>548</v>
      </c>
      <c r="I20" s="5" t="s">
        <v>549</v>
      </c>
      <c r="J20" s="5" t="s">
        <v>240</v>
      </c>
      <c r="K20" s="5">
        <v>11.74803</v>
      </c>
      <c r="L20" s="5">
        <v>37</v>
      </c>
      <c r="M20" s="5">
        <v>10.049200000000001</v>
      </c>
      <c r="N20" s="5">
        <v>-2.7379999999999995</v>
      </c>
      <c r="O20" s="5">
        <v>14.2874</v>
      </c>
      <c r="P20" s="5">
        <v>324</v>
      </c>
    </row>
    <row r="21" spans="1:16" s="5" customFormat="1" x14ac:dyDescent="0.3">
      <c r="A21" s="4">
        <v>45718.895833333336</v>
      </c>
      <c r="B21" s="5" t="s">
        <v>109</v>
      </c>
      <c r="C21" s="5" t="s">
        <v>108</v>
      </c>
      <c r="D21" s="5" t="s">
        <v>111</v>
      </c>
      <c r="E21" s="5">
        <v>0.27360000000000001</v>
      </c>
      <c r="F21" s="5" t="s">
        <v>550</v>
      </c>
      <c r="G21" s="5" t="s">
        <v>551</v>
      </c>
      <c r="H21" s="5" t="s">
        <v>552</v>
      </c>
      <c r="I21" s="5" t="s">
        <v>553</v>
      </c>
      <c r="J21" s="5" t="s">
        <v>240</v>
      </c>
      <c r="K21" s="5">
        <v>11.74803</v>
      </c>
      <c r="L21" s="5">
        <v>39</v>
      </c>
      <c r="M21" s="5">
        <v>10.670400000000001</v>
      </c>
      <c r="N21" s="5">
        <v>-1.8914999999999988</v>
      </c>
      <c r="O21" s="5">
        <v>24.957799999999999</v>
      </c>
      <c r="P21" s="5">
        <v>285</v>
      </c>
    </row>
    <row r="22" spans="1:16" s="5" customFormat="1" x14ac:dyDescent="0.3">
      <c r="A22" s="4">
        <v>45718.90625</v>
      </c>
      <c r="B22" s="5" t="s">
        <v>105</v>
      </c>
      <c r="C22" s="5" t="s">
        <v>113</v>
      </c>
      <c r="D22" s="5" t="s">
        <v>110</v>
      </c>
      <c r="E22" s="5">
        <v>0.2742</v>
      </c>
      <c r="F22" s="5" t="s">
        <v>554</v>
      </c>
      <c r="G22" s="5" t="s">
        <v>555</v>
      </c>
      <c r="H22" s="5" t="s">
        <v>556</v>
      </c>
      <c r="I22" s="5" t="s">
        <v>557</v>
      </c>
      <c r="J22" s="5" t="s">
        <v>240</v>
      </c>
      <c r="K22" s="5">
        <v>11.74803</v>
      </c>
      <c r="L22" s="5">
        <v>39</v>
      </c>
      <c r="M22" s="5">
        <v>10.6938</v>
      </c>
      <c r="N22" s="5">
        <v>-1.8876000000000008</v>
      </c>
      <c r="O22" s="5">
        <v>35.651600000000002</v>
      </c>
      <c r="P22" s="5">
        <v>246</v>
      </c>
    </row>
    <row r="23" spans="1:16" s="5" customFormat="1" x14ac:dyDescent="0.3">
      <c r="A23" s="4">
        <v>45718.916666666664</v>
      </c>
      <c r="B23" s="5" t="s">
        <v>104</v>
      </c>
      <c r="C23" s="5" t="s">
        <v>113</v>
      </c>
      <c r="D23" s="5" t="s">
        <v>81</v>
      </c>
      <c r="E23" s="5">
        <v>0.2737</v>
      </c>
      <c r="F23" s="5" t="s">
        <v>558</v>
      </c>
      <c r="G23" s="5" t="s">
        <v>559</v>
      </c>
      <c r="H23" s="5" t="s">
        <v>560</v>
      </c>
      <c r="I23" s="5" t="s">
        <v>561</v>
      </c>
      <c r="J23" s="5" t="s">
        <v>240</v>
      </c>
      <c r="K23" s="5">
        <v>11.74803</v>
      </c>
      <c r="L23" s="5">
        <v>40</v>
      </c>
      <c r="M23" s="5">
        <v>10.948</v>
      </c>
      <c r="N23" s="5">
        <v>-1.8480000000000008</v>
      </c>
      <c r="O23" s="5">
        <v>46.599600000000002</v>
      </c>
      <c r="P23" s="5">
        <v>206</v>
      </c>
    </row>
    <row r="24" spans="1:16" s="5" customFormat="1" x14ac:dyDescent="0.3">
      <c r="A24" s="4">
        <v>45718.927083333336</v>
      </c>
      <c r="B24" s="5" t="s">
        <v>101</v>
      </c>
      <c r="C24" s="5" t="s">
        <v>104</v>
      </c>
      <c r="D24" s="5" t="s">
        <v>107</v>
      </c>
      <c r="E24" s="5">
        <v>0.27329999999999999</v>
      </c>
      <c r="F24" s="5" t="s">
        <v>562</v>
      </c>
      <c r="G24" s="5" t="s">
        <v>563</v>
      </c>
      <c r="H24" s="5" t="s">
        <v>564</v>
      </c>
      <c r="I24" s="5" t="s">
        <v>565</v>
      </c>
      <c r="J24" s="5" t="s">
        <v>240</v>
      </c>
      <c r="K24" s="5">
        <v>11.74803</v>
      </c>
      <c r="L24" s="5">
        <v>40</v>
      </c>
      <c r="M24" s="5">
        <v>10.931999999999999</v>
      </c>
      <c r="N24" s="5">
        <v>-1.8320000000000007</v>
      </c>
      <c r="O24" s="5">
        <v>57.531599999999997</v>
      </c>
      <c r="P24" s="5">
        <v>166</v>
      </c>
    </row>
    <row r="25" spans="1:16" s="5" customFormat="1" x14ac:dyDescent="0.3">
      <c r="A25" s="4">
        <v>45738.385416666664</v>
      </c>
      <c r="B25" s="5" t="s">
        <v>640</v>
      </c>
      <c r="C25" s="5" t="s">
        <v>641</v>
      </c>
      <c r="D25" s="5" t="s">
        <v>640</v>
      </c>
      <c r="E25" s="5">
        <v>0.19650000000000001</v>
      </c>
      <c r="F25" s="5" t="s">
        <v>647</v>
      </c>
      <c r="G25" s="5" t="s">
        <v>648</v>
      </c>
      <c r="H25" s="5" t="s">
        <v>649</v>
      </c>
      <c r="I25" s="5" t="s">
        <v>650</v>
      </c>
      <c r="J25" s="5" t="s">
        <v>240</v>
      </c>
      <c r="K25" s="5">
        <v>10.728319999999998</v>
      </c>
      <c r="L25" s="5">
        <v>40</v>
      </c>
      <c r="M25" s="5">
        <v>7.86</v>
      </c>
      <c r="N25" s="5">
        <v>-4.9719999999999986</v>
      </c>
      <c r="O25" s="5">
        <v>12.342999999999996</v>
      </c>
      <c r="P25" s="5">
        <v>364</v>
      </c>
    </row>
    <row r="26" spans="1:16" s="5" customFormat="1" x14ac:dyDescent="0.3">
      <c r="A26" s="4">
        <v>45740.4375</v>
      </c>
      <c r="B26" s="5" t="s">
        <v>609</v>
      </c>
      <c r="C26" s="5" t="s">
        <v>611</v>
      </c>
      <c r="D26" s="5" t="s">
        <v>613</v>
      </c>
      <c r="E26" s="5">
        <v>0.20180000000000001</v>
      </c>
      <c r="F26" s="5" t="s">
        <v>651</v>
      </c>
      <c r="G26" s="5" t="s">
        <v>652</v>
      </c>
      <c r="H26" s="5" t="s">
        <v>653</v>
      </c>
      <c r="I26" s="5" t="s">
        <v>654</v>
      </c>
      <c r="J26" s="5" t="s">
        <v>240</v>
      </c>
      <c r="K26" s="5">
        <v>10.728319999999998</v>
      </c>
      <c r="L26" s="5">
        <v>40</v>
      </c>
      <c r="M26" s="5">
        <v>8.072000000000001</v>
      </c>
      <c r="N26" s="5">
        <v>-4.6479999999999997</v>
      </c>
      <c r="O26" s="5">
        <v>20.414999999999999</v>
      </c>
      <c r="P26" s="5">
        <v>324</v>
      </c>
    </row>
    <row r="27" spans="1:16" s="5" customFormat="1" x14ac:dyDescent="0.3">
      <c r="A27" s="4">
        <v>45740.447916666664</v>
      </c>
      <c r="B27" s="5" t="s">
        <v>608</v>
      </c>
      <c r="C27" s="5" t="s">
        <v>482</v>
      </c>
      <c r="D27" s="5" t="s">
        <v>608</v>
      </c>
      <c r="E27" s="5">
        <v>0.20250000000000001</v>
      </c>
      <c r="F27" s="5" t="s">
        <v>655</v>
      </c>
      <c r="G27" s="5" t="s">
        <v>656</v>
      </c>
      <c r="H27" s="5" t="s">
        <v>657</v>
      </c>
      <c r="I27" s="5" t="s">
        <v>658</v>
      </c>
      <c r="J27" s="5" t="s">
        <v>240</v>
      </c>
      <c r="K27" s="5">
        <v>10.728319999999998</v>
      </c>
      <c r="L27" s="5">
        <v>40</v>
      </c>
      <c r="M27" s="5">
        <v>8.1000000000000014</v>
      </c>
      <c r="N27" s="5">
        <v>-4.5719999999999992</v>
      </c>
      <c r="O27" s="5">
        <v>28.515000000000001</v>
      </c>
      <c r="P27" s="5">
        <v>284</v>
      </c>
    </row>
    <row r="28" spans="1:16" s="5" customFormat="1" x14ac:dyDescent="0.3">
      <c r="A28" s="4">
        <v>45740.458333333336</v>
      </c>
      <c r="B28" s="5" t="s">
        <v>612</v>
      </c>
      <c r="C28" s="5" t="s">
        <v>610</v>
      </c>
      <c r="D28" s="5" t="s">
        <v>611</v>
      </c>
      <c r="E28" s="5">
        <v>0.20219999999999999</v>
      </c>
      <c r="F28" s="5" t="s">
        <v>659</v>
      </c>
      <c r="G28" s="5" t="s">
        <v>660</v>
      </c>
      <c r="H28" s="5" t="s">
        <v>661</v>
      </c>
      <c r="I28" s="5" t="s">
        <v>662</v>
      </c>
      <c r="J28" s="5" t="s">
        <v>240</v>
      </c>
      <c r="K28" s="5">
        <v>10.728319999999998</v>
      </c>
      <c r="L28" s="5">
        <v>40</v>
      </c>
      <c r="M28" s="5">
        <v>8.0879999999999992</v>
      </c>
      <c r="N28" s="5">
        <v>-4.7439999999999998</v>
      </c>
      <c r="O28" s="5">
        <v>36.603000000000002</v>
      </c>
      <c r="P28" s="5">
        <v>244</v>
      </c>
    </row>
    <row r="29" spans="1:16" s="5" customFormat="1" x14ac:dyDescent="0.3">
      <c r="A29" s="4">
        <v>45756.875</v>
      </c>
      <c r="B29" s="5" t="s">
        <v>746</v>
      </c>
      <c r="C29" s="5" t="s">
        <v>744</v>
      </c>
      <c r="D29" s="5" t="s">
        <v>749</v>
      </c>
      <c r="E29" s="5">
        <v>0.158</v>
      </c>
      <c r="F29" s="5" t="s">
        <v>771</v>
      </c>
      <c r="G29" s="5" t="s">
        <v>772</v>
      </c>
      <c r="H29" s="5" t="s">
        <v>773</v>
      </c>
      <c r="I29" s="5" t="s">
        <v>774</v>
      </c>
      <c r="J29" s="5" t="s">
        <v>240</v>
      </c>
      <c r="K29" s="5">
        <v>8.834719999999999</v>
      </c>
      <c r="L29" s="5">
        <v>40</v>
      </c>
      <c r="M29" s="5">
        <v>6.32</v>
      </c>
      <c r="N29" s="5">
        <v>-6.4</v>
      </c>
      <c r="O29" s="5">
        <v>7.6430000000000007</v>
      </c>
      <c r="P29" s="5">
        <v>384</v>
      </c>
    </row>
    <row r="30" spans="1:16" s="5" customFormat="1" x14ac:dyDescent="0.3">
      <c r="A30" s="4">
        <v>45756.885416666664</v>
      </c>
      <c r="B30" s="5" t="s">
        <v>747</v>
      </c>
      <c r="C30" s="5" t="s">
        <v>775</v>
      </c>
      <c r="D30" s="5" t="s">
        <v>751</v>
      </c>
      <c r="E30" s="5">
        <v>0.15740000000000001</v>
      </c>
      <c r="F30" s="5" t="s">
        <v>777</v>
      </c>
      <c r="G30" s="5" t="s">
        <v>778</v>
      </c>
      <c r="H30" s="5" t="s">
        <v>779</v>
      </c>
      <c r="I30" s="5" t="s">
        <v>780</v>
      </c>
      <c r="J30" s="5" t="s">
        <v>240</v>
      </c>
      <c r="K30" s="5">
        <v>8.834719999999999</v>
      </c>
      <c r="L30" s="5">
        <v>40</v>
      </c>
      <c r="M30" s="5">
        <v>6.2960000000000003</v>
      </c>
      <c r="N30" s="5">
        <v>-6.3760000000000003</v>
      </c>
      <c r="O30" s="5">
        <v>13.939</v>
      </c>
      <c r="P30" s="5">
        <v>344</v>
      </c>
    </row>
    <row r="31" spans="1:16" s="5" customFormat="1" x14ac:dyDescent="0.3">
      <c r="A31" s="4">
        <v>45756.90625</v>
      </c>
      <c r="B31" s="5" t="s">
        <v>749</v>
      </c>
      <c r="C31" s="5" t="s">
        <v>745</v>
      </c>
      <c r="D31" s="5" t="s">
        <v>750</v>
      </c>
      <c r="E31" s="5">
        <v>0.15820000000000001</v>
      </c>
      <c r="F31" s="5" t="s">
        <v>781</v>
      </c>
      <c r="G31" s="5" t="s">
        <v>782</v>
      </c>
      <c r="H31" s="5" t="s">
        <v>783</v>
      </c>
      <c r="I31" s="5" t="s">
        <v>784</v>
      </c>
      <c r="J31" s="5" t="s">
        <v>240</v>
      </c>
      <c r="K31" s="5">
        <v>8.834719999999999</v>
      </c>
      <c r="L31" s="5">
        <v>46</v>
      </c>
      <c r="M31" s="5">
        <v>7.2772000000000006</v>
      </c>
      <c r="N31" s="5">
        <v>-4.2503999999999991</v>
      </c>
      <c r="O31" s="5">
        <v>21.216200000000001</v>
      </c>
      <c r="P31" s="5">
        <v>298</v>
      </c>
    </row>
    <row r="32" spans="1:16" s="5" customFormat="1" x14ac:dyDescent="0.3">
      <c r="A32" s="4">
        <v>45756.916666666664</v>
      </c>
      <c r="B32" s="5" t="s">
        <v>775</v>
      </c>
      <c r="C32" s="5" t="s">
        <v>748</v>
      </c>
      <c r="D32" s="5" t="s">
        <v>776</v>
      </c>
      <c r="E32" s="5">
        <v>0.1578</v>
      </c>
      <c r="F32" s="5" t="s">
        <v>785</v>
      </c>
      <c r="G32" s="5" t="s">
        <v>786</v>
      </c>
      <c r="H32" s="5" t="s">
        <v>787</v>
      </c>
      <c r="I32" s="5" t="s">
        <v>788</v>
      </c>
      <c r="J32" s="5" t="s">
        <v>240</v>
      </c>
      <c r="K32" s="5">
        <v>8.834719999999999</v>
      </c>
      <c r="L32" s="5">
        <v>46</v>
      </c>
      <c r="M32" s="5">
        <v>7.2587999999999999</v>
      </c>
      <c r="N32" s="5">
        <v>-4.2687999999999997</v>
      </c>
      <c r="O32" s="5">
        <v>28.475000000000001</v>
      </c>
      <c r="P32" s="5">
        <v>252</v>
      </c>
    </row>
    <row r="33" spans="1:16" s="5" customFormat="1" x14ac:dyDescent="0.3">
      <c r="A33" s="4">
        <v>45759.416666666664</v>
      </c>
      <c r="B33" s="5" t="s">
        <v>715</v>
      </c>
      <c r="C33" s="5" t="s">
        <v>713</v>
      </c>
      <c r="D33" s="5" t="s">
        <v>716</v>
      </c>
      <c r="E33" s="5">
        <v>0.17050000000000001</v>
      </c>
      <c r="F33" s="5" t="s">
        <v>789</v>
      </c>
      <c r="G33" s="5" t="s">
        <v>790</v>
      </c>
      <c r="H33" s="5" t="s">
        <v>791</v>
      </c>
      <c r="I33" s="5" t="s">
        <v>792</v>
      </c>
      <c r="J33" s="5" t="s">
        <v>240</v>
      </c>
      <c r="K33" s="5">
        <v>8.834719999999999</v>
      </c>
      <c r="L33" s="5">
        <v>46</v>
      </c>
      <c r="M33" s="5">
        <v>7.8430000000000009</v>
      </c>
      <c r="N33" s="5">
        <v>-2.6587999999999985</v>
      </c>
      <c r="O33" s="5">
        <v>36.318000000000005</v>
      </c>
      <c r="P33" s="5">
        <v>206</v>
      </c>
    </row>
    <row r="34" spans="1:16" s="5" customFormat="1" x14ac:dyDescent="0.3">
      <c r="A34" s="4">
        <v>45759.447916666664</v>
      </c>
      <c r="B34" s="5" t="s">
        <v>714</v>
      </c>
      <c r="C34" s="5" t="s">
        <v>710</v>
      </c>
      <c r="D34" s="5" t="s">
        <v>722</v>
      </c>
      <c r="E34" s="5">
        <v>0.17150000000000001</v>
      </c>
      <c r="F34" s="5" t="s">
        <v>793</v>
      </c>
      <c r="G34" s="5" t="s">
        <v>794</v>
      </c>
      <c r="H34" s="5" t="s">
        <v>795</v>
      </c>
      <c r="I34" s="5" t="s">
        <v>796</v>
      </c>
      <c r="J34" s="5" t="s">
        <v>240</v>
      </c>
      <c r="K34" s="5">
        <v>8.834719999999999</v>
      </c>
      <c r="L34" s="5">
        <v>47</v>
      </c>
      <c r="M34" s="5">
        <v>8.0605000000000011</v>
      </c>
      <c r="N34" s="5">
        <v>-2.5285999999999991</v>
      </c>
      <c r="O34" s="5">
        <v>44.378500000000003</v>
      </c>
      <c r="P34" s="5">
        <v>159</v>
      </c>
    </row>
    <row r="35" spans="1:16" s="5" customFormat="1" x14ac:dyDescent="0.3">
      <c r="A35" s="4">
        <v>45759.458333333336</v>
      </c>
      <c r="B35" s="5" t="s">
        <v>712</v>
      </c>
      <c r="C35" s="5" t="s">
        <v>708</v>
      </c>
      <c r="D35" s="5" t="s">
        <v>707</v>
      </c>
      <c r="E35" s="5">
        <v>0.17330000000000001</v>
      </c>
      <c r="F35" s="5" t="s">
        <v>797</v>
      </c>
      <c r="G35" s="5" t="s">
        <v>798</v>
      </c>
      <c r="H35" s="5" t="s">
        <v>799</v>
      </c>
      <c r="I35" s="5" t="s">
        <v>800</v>
      </c>
      <c r="J35" s="5" t="s">
        <v>240</v>
      </c>
      <c r="K35" s="5">
        <v>8.834719999999999</v>
      </c>
      <c r="L35" s="5">
        <v>48</v>
      </c>
      <c r="M35" s="5">
        <v>8.3184000000000005</v>
      </c>
      <c r="N35" s="5">
        <v>-2.4047999999999981</v>
      </c>
      <c r="O35" s="5">
        <v>52.696899999999999</v>
      </c>
      <c r="P35" s="5">
        <v>111</v>
      </c>
    </row>
    <row r="36" spans="1:16" s="5" customFormat="1" x14ac:dyDescent="0.3">
      <c r="A36" s="4">
        <v>45759.46875</v>
      </c>
      <c r="B36" s="5" t="s">
        <v>710</v>
      </c>
      <c r="C36" s="5" t="s">
        <v>706</v>
      </c>
      <c r="D36" s="5" t="s">
        <v>711</v>
      </c>
      <c r="E36" s="5">
        <v>0.17299999999999999</v>
      </c>
      <c r="F36" s="5" t="s">
        <v>801</v>
      </c>
      <c r="G36" s="5" t="s">
        <v>802</v>
      </c>
      <c r="H36" s="5" t="s">
        <v>803</v>
      </c>
      <c r="I36" s="5" t="s">
        <v>804</v>
      </c>
      <c r="J36" s="5" t="s">
        <v>240</v>
      </c>
      <c r="K36" s="5">
        <v>8.834719999999999</v>
      </c>
      <c r="L36" s="5">
        <v>48</v>
      </c>
      <c r="M36" s="5">
        <v>8.3039999999999985</v>
      </c>
      <c r="N36" s="5">
        <v>-2.3808000000000007</v>
      </c>
      <c r="O36" s="5">
        <v>61.000900000000001</v>
      </c>
      <c r="P36" s="5">
        <v>63</v>
      </c>
    </row>
    <row r="37" spans="1:16" s="5" customFormat="1" x14ac:dyDescent="0.3">
      <c r="A37" s="4">
        <v>45759.604166666664</v>
      </c>
      <c r="B37" s="5" t="s">
        <v>709</v>
      </c>
      <c r="C37" s="5" t="s">
        <v>704</v>
      </c>
      <c r="D37" s="5" t="s">
        <v>705</v>
      </c>
      <c r="E37" s="5">
        <v>0.17480000000000001</v>
      </c>
      <c r="F37" s="5" t="s">
        <v>805</v>
      </c>
      <c r="G37" s="5" t="s">
        <v>806</v>
      </c>
      <c r="H37" s="5" t="s">
        <v>807</v>
      </c>
      <c r="I37" s="5" t="s">
        <v>808</v>
      </c>
      <c r="J37" s="5" t="s">
        <v>240</v>
      </c>
      <c r="K37" s="5">
        <v>8.834719999999999</v>
      </c>
      <c r="L37" s="5">
        <v>49</v>
      </c>
      <c r="M37" s="5">
        <v>8.5652000000000008</v>
      </c>
      <c r="N37" s="5">
        <v>-1.9844999999999988</v>
      </c>
      <c r="O37" s="5">
        <v>69.566100000000006</v>
      </c>
      <c r="P37" s="5">
        <v>14</v>
      </c>
    </row>
    <row r="38" spans="1:16" s="5" customFormat="1" x14ac:dyDescent="0.3">
      <c r="A38" s="4">
        <v>45785.291666666664</v>
      </c>
      <c r="B38" s="5" t="s">
        <v>603</v>
      </c>
      <c r="C38" s="5" t="s">
        <v>602</v>
      </c>
      <c r="D38" s="5" t="s">
        <v>601</v>
      </c>
      <c r="E38" s="5">
        <v>0.20880000000000001</v>
      </c>
      <c r="F38" s="5" t="s">
        <v>833</v>
      </c>
      <c r="G38" s="5" t="s">
        <v>834</v>
      </c>
      <c r="H38" s="5" t="s">
        <v>835</v>
      </c>
      <c r="I38" s="5" t="s">
        <v>836</v>
      </c>
      <c r="J38" s="5" t="s">
        <v>240</v>
      </c>
      <c r="K38" s="5">
        <v>5.5094499999999993</v>
      </c>
      <c r="L38" s="5">
        <v>45</v>
      </c>
      <c r="M38" s="5">
        <v>9.3960000000000008</v>
      </c>
      <c r="N38" s="5">
        <v>0.56699999999999995</v>
      </c>
      <c r="O38" s="5">
        <v>68.135700000000014</v>
      </c>
      <c r="P38" s="5">
        <v>21</v>
      </c>
    </row>
    <row r="39" spans="1:16" s="5" customFormat="1" x14ac:dyDescent="0.3">
      <c r="A39" s="4">
        <v>45824.385416666664</v>
      </c>
      <c r="B39" s="5" t="s">
        <v>631</v>
      </c>
      <c r="C39" s="5" t="s">
        <v>626</v>
      </c>
      <c r="D39" s="5" t="s">
        <v>632</v>
      </c>
      <c r="E39" s="5">
        <v>0.18279999999999999</v>
      </c>
      <c r="F39" s="5" t="s">
        <v>894</v>
      </c>
      <c r="G39" s="5" t="s">
        <v>893</v>
      </c>
      <c r="H39" s="5" t="s">
        <v>895</v>
      </c>
      <c r="I39" s="5" t="s">
        <v>896</v>
      </c>
      <c r="J39" s="5" t="s">
        <v>240</v>
      </c>
      <c r="K39" s="5">
        <v>5.5661499999999995</v>
      </c>
      <c r="L39" s="5">
        <v>45</v>
      </c>
      <c r="M39" s="5">
        <v>8.2259999999999991</v>
      </c>
      <c r="N39" s="5">
        <v>-0.59850000000000136</v>
      </c>
      <c r="O39" s="5">
        <v>59.920200000000008</v>
      </c>
      <c r="P39" s="5">
        <v>61</v>
      </c>
    </row>
    <row r="40" spans="1:16" x14ac:dyDescent="0.3">
      <c r="A40" s="1">
        <v>45825.447916666664</v>
      </c>
      <c r="B40" t="s">
        <v>732</v>
      </c>
      <c r="C40" t="s">
        <v>717</v>
      </c>
      <c r="D40" t="s">
        <v>724</v>
      </c>
      <c r="E40">
        <v>0.16750000000000001</v>
      </c>
      <c r="F40" t="s">
        <v>913</v>
      </c>
      <c r="G40" t="s">
        <v>914</v>
      </c>
      <c r="H40" t="s">
        <v>915</v>
      </c>
      <c r="I40" t="s">
        <v>916</v>
      </c>
      <c r="J40" t="s">
        <v>24</v>
      </c>
      <c r="K40">
        <f>(O$1+N$2+N$3+N$4+SUM(N$5:N$11)+N$12+SUM(N$13:N$17)+N$18+N$19+SUM(N$20:N$24)+N$25+N$26+N$27+N$28+N$29+N$30+N$31+N$32+N$33+N$34+N$35+N$36+N$37+N$38+N$39)*0.1</f>
        <v>5.5062999999999995</v>
      </c>
      <c r="L40" s="3">
        <f t="shared" ref="L40:L46" si="0">IF(J40="buy",-ROUNDDOWN(K40/E40,0),ROUNDDOWN(K40/E40,0))</f>
        <v>-32</v>
      </c>
      <c r="M40">
        <f t="shared" ref="M40:M46" si="1">L40*E40</f>
        <v>-5.36</v>
      </c>
      <c r="O40" t="e">
        <f>#REF!+M40</f>
        <v>#REF!</v>
      </c>
      <c r="P40" t="e">
        <f>#REF!-L40</f>
        <v>#REF!</v>
      </c>
    </row>
    <row r="41" spans="1:16" x14ac:dyDescent="0.3">
      <c r="A41" s="1">
        <v>45825.458333333336</v>
      </c>
      <c r="B41" t="s">
        <v>717</v>
      </c>
      <c r="C41" t="s">
        <v>717</v>
      </c>
      <c r="D41" t="s">
        <v>735</v>
      </c>
      <c r="E41">
        <v>0.1663</v>
      </c>
      <c r="F41" t="s">
        <v>917</v>
      </c>
      <c r="G41" t="s">
        <v>918</v>
      </c>
      <c r="H41" t="s">
        <v>919</v>
      </c>
      <c r="I41" t="s">
        <v>920</v>
      </c>
      <c r="J41" t="s">
        <v>24</v>
      </c>
      <c r="K41">
        <f>(O$1+N$2+N$3+N$4+SUM(N$5:N$11)+N$12+SUM(N$13:N$17)+N$18+N$19+SUM(N$20:N$24)+N$25+N$26+N$27+N$28+N$29+N$30+N$31+N$32+N$33+N$34+N$35+N$36+N$37+N$38+N$39)*0.1</f>
        <v>5.5062999999999995</v>
      </c>
      <c r="L41" s="3">
        <f t="shared" si="0"/>
        <v>-33</v>
      </c>
      <c r="M41">
        <f t="shared" si="1"/>
        <v>-5.4878999999999998</v>
      </c>
      <c r="O41" t="e">
        <f t="shared" ref="O41:O46" si="2">O40+M41</f>
        <v>#REF!</v>
      </c>
      <c r="P41" t="e">
        <f t="shared" ref="P41:P46" si="3">P40-L41</f>
        <v>#REF!</v>
      </c>
    </row>
    <row r="42" spans="1:16" x14ac:dyDescent="0.3">
      <c r="A42" s="1">
        <v>45825.46875</v>
      </c>
      <c r="B42" t="s">
        <v>723</v>
      </c>
      <c r="C42" t="s">
        <v>734</v>
      </c>
      <c r="D42" t="s">
        <v>729</v>
      </c>
      <c r="E42">
        <v>0.1661</v>
      </c>
      <c r="F42" t="s">
        <v>921</v>
      </c>
      <c r="G42" t="s">
        <v>922</v>
      </c>
      <c r="H42" t="s">
        <v>923</v>
      </c>
      <c r="I42" t="s">
        <v>924</v>
      </c>
      <c r="J42" t="s">
        <v>24</v>
      </c>
      <c r="K42">
        <f>(O$1+N$2+N$3+N$4+SUM(N$5:N$11)+N$12+SUM(N$13:N$17)+N$18+N$19+SUM(N$20:N$24)+N$25+N$26+N$27+N$28+N$29+N$30+N$31+N$32+N$33+N$34+N$35+N$36+N$37+N$38+N$39)*0.1</f>
        <v>5.5062999999999995</v>
      </c>
      <c r="L42" s="3">
        <f t="shared" si="0"/>
        <v>-33</v>
      </c>
      <c r="M42">
        <f t="shared" si="1"/>
        <v>-5.4813000000000001</v>
      </c>
      <c r="O42" t="e">
        <f t="shared" si="2"/>
        <v>#REF!</v>
      </c>
      <c r="P42" t="e">
        <f t="shared" si="3"/>
        <v>#REF!</v>
      </c>
    </row>
    <row r="43" spans="1:16" x14ac:dyDescent="0.3">
      <c r="A43" s="1">
        <v>45825.479166666664</v>
      </c>
      <c r="B43" t="s">
        <v>739</v>
      </c>
      <c r="C43" t="s">
        <v>733</v>
      </c>
      <c r="D43" t="s">
        <v>729</v>
      </c>
      <c r="E43">
        <v>0.16600000000000001</v>
      </c>
      <c r="F43" t="s">
        <v>925</v>
      </c>
      <c r="G43" t="s">
        <v>926</v>
      </c>
      <c r="H43" t="s">
        <v>927</v>
      </c>
      <c r="I43" t="s">
        <v>928</v>
      </c>
      <c r="J43" t="s">
        <v>24</v>
      </c>
      <c r="K43">
        <f>(O$1+N$2+N$3+N$4+SUM(N$5:N$11)+N$12+SUM(N$13:N$17)+N$18+N$19+SUM(N$20:N$24)+N$25+N$26+N$27+N$28+N$29+N$30+N$31+N$32+N$33+N$34+N$35+N$36+N$37+N$38+N$39)*0.1</f>
        <v>5.5062999999999995</v>
      </c>
      <c r="L43" s="3">
        <f t="shared" si="0"/>
        <v>-33</v>
      </c>
      <c r="M43">
        <f t="shared" si="1"/>
        <v>-5.4780000000000006</v>
      </c>
      <c r="O43" t="e">
        <f t="shared" si="2"/>
        <v>#REF!</v>
      </c>
      <c r="P43" t="e">
        <f t="shared" si="3"/>
        <v>#REF!</v>
      </c>
    </row>
    <row r="44" spans="1:16" x14ac:dyDescent="0.3">
      <c r="A44" s="1">
        <v>45825.489583333336</v>
      </c>
      <c r="B44" t="s">
        <v>738</v>
      </c>
      <c r="C44" t="s">
        <v>723</v>
      </c>
      <c r="D44" t="s">
        <v>726</v>
      </c>
      <c r="E44">
        <v>0.1663</v>
      </c>
      <c r="F44" t="s">
        <v>929</v>
      </c>
      <c r="G44" t="s">
        <v>930</v>
      </c>
      <c r="H44" t="s">
        <v>931</v>
      </c>
      <c r="I44" t="s">
        <v>932</v>
      </c>
      <c r="J44" t="s">
        <v>24</v>
      </c>
      <c r="K44">
        <f>(O$1+N$2+N$3+N$4+SUM(N$5:N$11)+N$12+SUM(N$13:N$17)+N$18+N$19+SUM(N$20:N$24)+N$25+N$26+N$27+N$28+N$29+N$30+N$31+N$32+N$33+N$34+N$35+N$36+N$37+N$38+N$39)*0.1</f>
        <v>5.5062999999999995</v>
      </c>
      <c r="L44" s="3">
        <f t="shared" si="0"/>
        <v>-33</v>
      </c>
      <c r="M44">
        <f t="shared" si="1"/>
        <v>-5.4878999999999998</v>
      </c>
      <c r="O44" t="e">
        <f t="shared" si="2"/>
        <v>#REF!</v>
      </c>
      <c r="P44" t="e">
        <f t="shared" si="3"/>
        <v>#REF!</v>
      </c>
    </row>
    <row r="45" spans="1:16" x14ac:dyDescent="0.3">
      <c r="A45" s="1">
        <v>45825.510416666664</v>
      </c>
      <c r="B45" t="s">
        <v>725</v>
      </c>
      <c r="C45" t="s">
        <v>725</v>
      </c>
      <c r="D45" t="s">
        <v>738</v>
      </c>
      <c r="E45">
        <v>0.16619999999999999</v>
      </c>
      <c r="F45" t="s">
        <v>933</v>
      </c>
      <c r="G45" t="s">
        <v>934</v>
      </c>
      <c r="H45" t="s">
        <v>935</v>
      </c>
      <c r="I45" t="s">
        <v>936</v>
      </c>
      <c r="J45" t="s">
        <v>24</v>
      </c>
      <c r="K45">
        <f>(O$1+N$2+N$3+N$4+SUM(N$5:N$11)+N$12+SUM(N$13:N$17)+N$18+N$19+SUM(N$20:N$24)+N$25+N$26+N$27+N$28+N$29+N$30+N$31+N$32+N$33+N$34+N$35+N$36+N$37+N$38+N$39)*0.1</f>
        <v>5.5062999999999995</v>
      </c>
      <c r="L45" s="3">
        <f t="shared" si="0"/>
        <v>-33</v>
      </c>
      <c r="M45">
        <f t="shared" si="1"/>
        <v>-5.4845999999999995</v>
      </c>
      <c r="O45" t="e">
        <f t="shared" si="2"/>
        <v>#REF!</v>
      </c>
      <c r="P45" t="e">
        <f t="shared" si="3"/>
        <v>#REF!</v>
      </c>
    </row>
    <row r="46" spans="1:16" x14ac:dyDescent="0.3">
      <c r="A46" s="1">
        <v>45825.520833333336</v>
      </c>
      <c r="B46" t="s">
        <v>735</v>
      </c>
      <c r="C46" t="s">
        <v>733</v>
      </c>
      <c r="D46" t="s">
        <v>729</v>
      </c>
      <c r="E46">
        <v>0.1663</v>
      </c>
      <c r="F46" t="s">
        <v>346</v>
      </c>
      <c r="G46" t="s">
        <v>937</v>
      </c>
      <c r="H46" t="s">
        <v>938</v>
      </c>
      <c r="I46" t="s">
        <v>939</v>
      </c>
      <c r="J46" t="s">
        <v>24</v>
      </c>
      <c r="K46">
        <f>(O$1+N$2+N$3+N$4+SUM(N$5:N$11)+N$12+SUM(N$13:N$17)+N$18+N$19+SUM(N$20:N$24)+N$25+N$26+N$27+N$28+N$29+N$30+N$31+N$32+N$33+N$34+N$35+N$36+N$37+N$38+N$39)*0.1</f>
        <v>5.5062999999999995</v>
      </c>
      <c r="L46" s="3">
        <f t="shared" si="0"/>
        <v>-33</v>
      </c>
      <c r="M46">
        <f t="shared" si="1"/>
        <v>-5.4878999999999998</v>
      </c>
      <c r="O46" t="e">
        <f t="shared" si="2"/>
        <v>#REF!</v>
      </c>
      <c r="P46" t="e">
        <f t="shared" si="3"/>
        <v>#REF!</v>
      </c>
    </row>
    <row r="47" spans="1:16" s="5" customFormat="1" x14ac:dyDescent="0.3">
      <c r="A47" s="4">
        <v>45827.135416666664</v>
      </c>
      <c r="B47" s="5" t="s">
        <v>629</v>
      </c>
      <c r="C47" s="5" t="s">
        <v>628</v>
      </c>
      <c r="D47" s="5" t="s">
        <v>630</v>
      </c>
      <c r="E47" s="5">
        <v>0.18310000000000001</v>
      </c>
      <c r="F47" s="5" t="s">
        <v>960</v>
      </c>
      <c r="G47" s="5" t="s">
        <v>961</v>
      </c>
      <c r="H47" s="5" t="s">
        <v>962</v>
      </c>
      <c r="I47" s="5" t="s">
        <v>963</v>
      </c>
      <c r="J47" s="5" t="s">
        <v>240</v>
      </c>
      <c r="K47" s="5">
        <v>5.5062999999999995</v>
      </c>
      <c r="L47" s="5">
        <v>45</v>
      </c>
      <c r="M47" s="5">
        <v>8.2395000000000014</v>
      </c>
      <c r="N47" s="5">
        <v>-0.56699999999999839</v>
      </c>
      <c r="O47" s="5">
        <v>8.416900000000016</v>
      </c>
      <c r="P47" s="5">
        <v>374</v>
      </c>
    </row>
    <row r="48" spans="1:16" s="5" customFormat="1" x14ac:dyDescent="0.3">
      <c r="A48" s="4">
        <v>45827.145833333336</v>
      </c>
      <c r="B48" s="5" t="s">
        <v>626</v>
      </c>
      <c r="C48" s="5" t="s">
        <v>625</v>
      </c>
      <c r="D48" s="5" t="s">
        <v>627</v>
      </c>
      <c r="E48" s="5">
        <v>0.18379999999999999</v>
      </c>
      <c r="F48" s="5" t="s">
        <v>964</v>
      </c>
      <c r="G48" s="5" t="s">
        <v>965</v>
      </c>
      <c r="H48" s="5" t="s">
        <v>966</v>
      </c>
      <c r="I48" s="5" t="s">
        <v>967</v>
      </c>
      <c r="J48" s="5" t="s">
        <v>240</v>
      </c>
      <c r="K48" s="5">
        <v>5.5062999999999995</v>
      </c>
      <c r="L48" s="5">
        <v>45</v>
      </c>
      <c r="M48" s="5">
        <v>8.270999999999999</v>
      </c>
      <c r="N48" s="5">
        <v>-0.54900000000000126</v>
      </c>
      <c r="O48" s="5">
        <v>16.687900000000013</v>
      </c>
      <c r="P48" s="5">
        <v>329</v>
      </c>
    </row>
    <row r="49" spans="1:16" s="5" customFormat="1" x14ac:dyDescent="0.3">
      <c r="A49" s="4">
        <v>45832.145833333336</v>
      </c>
      <c r="B49" s="5" t="s">
        <v>115</v>
      </c>
      <c r="C49" s="5" t="s">
        <v>107</v>
      </c>
      <c r="D49" s="5" t="s">
        <v>122</v>
      </c>
      <c r="E49" s="5">
        <v>0.2681</v>
      </c>
      <c r="F49" s="5" t="s">
        <v>968</v>
      </c>
      <c r="G49" s="5" t="s">
        <v>969</v>
      </c>
      <c r="H49" s="5" t="s">
        <v>970</v>
      </c>
      <c r="I49" s="5" t="s">
        <v>971</v>
      </c>
      <c r="J49" s="5" t="s">
        <v>240</v>
      </c>
      <c r="K49" s="5">
        <v>5.5062999999999995</v>
      </c>
      <c r="L49" s="5">
        <v>26</v>
      </c>
      <c r="M49" s="5">
        <v>6.9706000000000001</v>
      </c>
      <c r="N49" s="5">
        <v>1.5366</v>
      </c>
      <c r="O49" s="5">
        <v>23.658500000000014</v>
      </c>
      <c r="P49" s="5">
        <v>303</v>
      </c>
    </row>
    <row r="50" spans="1:16" s="5" customFormat="1" x14ac:dyDescent="0.3">
      <c r="A50" s="4">
        <v>45832.197916666664</v>
      </c>
      <c r="B50" s="5" t="s">
        <v>93</v>
      </c>
      <c r="C50" s="5" t="s">
        <v>80</v>
      </c>
      <c r="D50" s="5" t="s">
        <v>96</v>
      </c>
      <c r="E50" s="5">
        <v>0.26960000000000001</v>
      </c>
      <c r="F50" s="5" t="s">
        <v>972</v>
      </c>
      <c r="G50" s="5" t="s">
        <v>973</v>
      </c>
      <c r="H50" s="5" t="s">
        <v>974</v>
      </c>
      <c r="I50" s="5" t="s">
        <v>975</v>
      </c>
      <c r="J50" s="5" t="s">
        <v>240</v>
      </c>
      <c r="K50" s="5">
        <v>5.5062999999999995</v>
      </c>
      <c r="L50" s="5">
        <v>26</v>
      </c>
      <c r="M50" s="5">
        <v>7.0095999999999998</v>
      </c>
      <c r="N50" s="5">
        <v>1.6171999999999995</v>
      </c>
      <c r="O50" s="5">
        <v>30.668100000000013</v>
      </c>
      <c r="P50" s="5">
        <v>277</v>
      </c>
    </row>
    <row r="51" spans="1:16" s="5" customFormat="1" x14ac:dyDescent="0.3">
      <c r="A51" s="4">
        <v>45832.208333333336</v>
      </c>
      <c r="B51" s="5" t="s">
        <v>130</v>
      </c>
      <c r="C51" s="5" t="s">
        <v>116</v>
      </c>
      <c r="D51" s="5" t="s">
        <v>184</v>
      </c>
      <c r="E51" s="5">
        <v>0.26939999999999997</v>
      </c>
      <c r="F51" s="5" t="s">
        <v>976</v>
      </c>
      <c r="G51" s="5" t="s">
        <v>977</v>
      </c>
      <c r="H51" s="5" t="s">
        <v>978</v>
      </c>
      <c r="I51" s="5" t="s">
        <v>979</v>
      </c>
      <c r="J51" s="5" t="s">
        <v>240</v>
      </c>
      <c r="K51" s="5">
        <v>5.5062999999999995</v>
      </c>
      <c r="L51" s="5">
        <v>27</v>
      </c>
      <c r="M51" s="5">
        <v>7.2737999999999996</v>
      </c>
      <c r="N51" s="5">
        <v>1.8116999999999992</v>
      </c>
      <c r="O51" s="5">
        <v>37.941900000000011</v>
      </c>
      <c r="P51" s="5">
        <v>250</v>
      </c>
    </row>
    <row r="52" spans="1:16" s="5" customFormat="1" x14ac:dyDescent="0.3">
      <c r="A52" s="4">
        <v>45832.21875</v>
      </c>
      <c r="B52" s="5" t="s">
        <v>126</v>
      </c>
      <c r="C52" s="5" t="s">
        <v>128</v>
      </c>
      <c r="D52" s="5" t="s">
        <v>184</v>
      </c>
      <c r="E52" s="5">
        <v>0.26910000000000001</v>
      </c>
      <c r="F52" s="5" t="s">
        <v>980</v>
      </c>
      <c r="G52" s="5" t="s">
        <v>981</v>
      </c>
      <c r="H52" s="5" t="s">
        <v>982</v>
      </c>
      <c r="I52" s="5" t="s">
        <v>983</v>
      </c>
      <c r="J52" s="5" t="s">
        <v>240</v>
      </c>
      <c r="K52" s="5">
        <v>5.5062999999999995</v>
      </c>
      <c r="L52" s="5">
        <v>29</v>
      </c>
      <c r="M52" s="5">
        <v>7.8039000000000005</v>
      </c>
      <c r="N52" s="5">
        <v>2.3113000000000001</v>
      </c>
      <c r="O52" s="5">
        <v>45.74580000000001</v>
      </c>
      <c r="P52" s="5">
        <v>221</v>
      </c>
    </row>
    <row r="53" spans="1:16" s="5" customFormat="1" x14ac:dyDescent="0.3">
      <c r="A53" s="4">
        <v>45832.229166666664</v>
      </c>
      <c r="B53" s="5" t="s">
        <v>129</v>
      </c>
      <c r="C53" s="5" t="s">
        <v>77</v>
      </c>
      <c r="D53" s="5" t="s">
        <v>127</v>
      </c>
      <c r="E53" s="5">
        <v>0.27410000000000001</v>
      </c>
      <c r="F53" s="5" t="s">
        <v>984</v>
      </c>
      <c r="G53" s="5" t="s">
        <v>985</v>
      </c>
      <c r="H53" s="5" t="s">
        <v>986</v>
      </c>
      <c r="I53" s="5" t="s">
        <v>987</v>
      </c>
      <c r="J53" s="5" t="s">
        <v>240</v>
      </c>
      <c r="K53" s="5">
        <v>5.5062999999999995</v>
      </c>
      <c r="L53" s="5">
        <v>29</v>
      </c>
      <c r="M53" s="5">
        <v>7.9489000000000001</v>
      </c>
      <c r="N53" s="5">
        <v>2.4620999999999995</v>
      </c>
      <c r="O53" s="5">
        <v>53.694700000000012</v>
      </c>
      <c r="P53" s="5">
        <v>192</v>
      </c>
    </row>
    <row r="54" spans="1:16" s="5" customFormat="1" x14ac:dyDescent="0.3">
      <c r="A54" s="4">
        <v>45832.239583333336</v>
      </c>
      <c r="B54" s="5" t="s">
        <v>114</v>
      </c>
      <c r="C54" s="5" t="s">
        <v>182</v>
      </c>
      <c r="D54" s="5" t="s">
        <v>112</v>
      </c>
      <c r="E54" s="5">
        <v>0.28060000000000002</v>
      </c>
      <c r="F54" s="5" t="s">
        <v>988</v>
      </c>
      <c r="G54" s="5" t="s">
        <v>989</v>
      </c>
      <c r="H54" s="5" t="s">
        <v>990</v>
      </c>
      <c r="I54" s="5" t="s">
        <v>991</v>
      </c>
      <c r="J54" s="5" t="s">
        <v>240</v>
      </c>
      <c r="K54" s="5">
        <v>5.5062999999999995</v>
      </c>
      <c r="L54" s="5">
        <v>32</v>
      </c>
      <c r="M54" s="5">
        <v>8.9792000000000005</v>
      </c>
      <c r="N54" s="5">
        <v>3.6032000000000002</v>
      </c>
      <c r="O54" s="5">
        <v>62.67390000000001</v>
      </c>
      <c r="P54" s="5">
        <v>160</v>
      </c>
    </row>
    <row r="55" spans="1:16" s="5" customFormat="1" x14ac:dyDescent="0.3">
      <c r="A55" s="4">
        <v>45832.25</v>
      </c>
      <c r="B55" s="5" t="s">
        <v>119</v>
      </c>
      <c r="C55" s="5" t="s">
        <v>118</v>
      </c>
      <c r="D55" s="5" t="s">
        <v>117</v>
      </c>
      <c r="E55" s="5">
        <v>0.28089999999999998</v>
      </c>
      <c r="F55" s="5" t="s">
        <v>992</v>
      </c>
      <c r="G55" s="5" t="s">
        <v>993</v>
      </c>
      <c r="H55" s="5" t="s">
        <v>994</v>
      </c>
      <c r="I55" s="5" t="s">
        <v>995</v>
      </c>
      <c r="J55" s="5" t="s">
        <v>240</v>
      </c>
      <c r="K55" s="5">
        <v>5.5062999999999995</v>
      </c>
      <c r="L55" s="5">
        <v>32</v>
      </c>
      <c r="M55" s="5">
        <v>8.9887999999999995</v>
      </c>
      <c r="N55" s="5">
        <v>3.6191999999999993</v>
      </c>
      <c r="O55" s="5">
        <v>71.662700000000015</v>
      </c>
      <c r="P55" s="5">
        <v>128</v>
      </c>
    </row>
    <row r="56" spans="1:16" s="5" customFormat="1" x14ac:dyDescent="0.3">
      <c r="A56" s="4">
        <v>45832.354166666664</v>
      </c>
      <c r="B56" s="5" t="s">
        <v>183</v>
      </c>
      <c r="C56" s="5" t="s">
        <v>120</v>
      </c>
      <c r="D56" s="5" t="s">
        <v>72</v>
      </c>
      <c r="E56" s="5">
        <v>0.28499999999999998</v>
      </c>
      <c r="F56" s="5" t="s">
        <v>996</v>
      </c>
      <c r="G56" s="5" t="s">
        <v>997</v>
      </c>
      <c r="H56" s="5" t="s">
        <v>998</v>
      </c>
      <c r="I56" s="5" t="s">
        <v>999</v>
      </c>
      <c r="J56" s="5" t="s">
        <v>240</v>
      </c>
      <c r="K56" s="5">
        <v>5.5062999999999995</v>
      </c>
      <c r="L56" s="5">
        <v>32</v>
      </c>
      <c r="M56" s="5">
        <v>9.1199999999999992</v>
      </c>
      <c r="N56" s="5">
        <v>3.7375999999999996</v>
      </c>
      <c r="O56" s="5">
        <v>80.78270000000002</v>
      </c>
      <c r="P56" s="5">
        <v>96</v>
      </c>
    </row>
    <row r="57" spans="1:16" s="5" customFormat="1" x14ac:dyDescent="0.3">
      <c r="A57" s="4">
        <v>45832.364583333336</v>
      </c>
      <c r="B57" s="5" t="s">
        <v>73</v>
      </c>
      <c r="C57" s="5" t="s">
        <v>74</v>
      </c>
      <c r="D57" s="5" t="s">
        <v>121</v>
      </c>
      <c r="E57" s="5">
        <v>0.28499999999999998</v>
      </c>
      <c r="F57" s="5" t="s">
        <v>1000</v>
      </c>
      <c r="G57" s="5" t="s">
        <v>997</v>
      </c>
      <c r="H57" s="5" t="s">
        <v>1001</v>
      </c>
      <c r="I57" s="5" t="s">
        <v>1002</v>
      </c>
      <c r="J57" s="5" t="s">
        <v>240</v>
      </c>
      <c r="K57" s="5">
        <v>5.5062999999999995</v>
      </c>
      <c r="L57" s="5">
        <v>32</v>
      </c>
      <c r="M57" s="5">
        <v>9.1199999999999992</v>
      </c>
      <c r="N57" s="5">
        <v>3.7727999999999993</v>
      </c>
      <c r="O57" s="5">
        <v>89.902700000000024</v>
      </c>
      <c r="P57" s="5">
        <v>64</v>
      </c>
    </row>
  </sheetData>
  <autoFilter ref="A1:O57"/>
  <conditionalFormatting sqref="J1:J1048576">
    <cfRule type="containsText" dxfId="5" priority="2" operator="containsText" text="buy">
      <formula>NOT(ISERROR(SEARCH("buy",J1)))</formula>
    </cfRule>
  </conditionalFormatting>
  <conditionalFormatting sqref="O1:P1048576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="70" zoomScaleNormal="70" workbookViewId="0">
      <pane ySplit="1" topLeftCell="A35" activePane="bottomLeft" state="frozen"/>
      <selection pane="bottomLeft" activeCell="A53" sqref="A53:XFD53"/>
    </sheetView>
  </sheetViews>
  <sheetFormatPr defaultRowHeight="14.4" x14ac:dyDescent="0.3"/>
  <cols>
    <col min="1" max="1" width="16.77734375" customWidth="1"/>
    <col min="12" max="12" width="8.88671875" style="3"/>
    <col min="14" max="14" width="12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/>
      <c r="N1">
        <f>SUM(N2:N54)</f>
        <v>8.4628000000000014</v>
      </c>
      <c r="O1">
        <v>100</v>
      </c>
      <c r="R1">
        <f>MIN(E2:E43)</f>
        <v>0.18940000000000001</v>
      </c>
    </row>
    <row r="2" spans="1:18" s="5" customFormat="1" x14ac:dyDescent="0.3">
      <c r="A2" s="4">
        <v>45513.083333333336</v>
      </c>
      <c r="B2" s="5" t="s">
        <v>181</v>
      </c>
      <c r="C2" s="5" t="s">
        <v>68</v>
      </c>
      <c r="D2" s="5" t="s">
        <v>70</v>
      </c>
      <c r="F2" s="5" t="s">
        <v>236</v>
      </c>
      <c r="G2" s="5" t="s">
        <v>237</v>
      </c>
      <c r="H2" s="5" t="s">
        <v>238</v>
      </c>
      <c r="I2" s="5" t="s">
        <v>239</v>
      </c>
      <c r="J2" s="5" t="s">
        <v>240</v>
      </c>
      <c r="K2" s="5">
        <v>10</v>
      </c>
      <c r="L2" s="5">
        <v>29</v>
      </c>
      <c r="M2" s="5">
        <v>8.6217000000000006</v>
      </c>
      <c r="N2" s="5">
        <v>-1.2585999999999995</v>
      </c>
      <c r="O2" s="5">
        <v>59.446799999999996</v>
      </c>
      <c r="P2" s="5">
        <v>112</v>
      </c>
    </row>
    <row r="3" spans="1:18" s="5" customFormat="1" x14ac:dyDescent="0.3">
      <c r="A3" s="4">
        <v>45524.197916666664</v>
      </c>
      <c r="B3" s="5" t="s">
        <v>103</v>
      </c>
      <c r="C3" s="5" t="s">
        <v>78</v>
      </c>
      <c r="D3" s="5" t="s">
        <v>103</v>
      </c>
      <c r="F3" s="5" t="s">
        <v>269</v>
      </c>
      <c r="G3" s="5" t="s">
        <v>270</v>
      </c>
      <c r="H3" s="5" t="s">
        <v>271</v>
      </c>
      <c r="I3" s="5" t="s">
        <v>272</v>
      </c>
      <c r="J3" s="5" t="s">
        <v>240</v>
      </c>
      <c r="K3" s="5">
        <v>9.8741400000000006</v>
      </c>
      <c r="L3" s="5">
        <v>29</v>
      </c>
      <c r="M3" s="5">
        <v>8.0272000000000006</v>
      </c>
      <c r="N3" s="5">
        <v>-1.8588999999999984</v>
      </c>
      <c r="O3" s="5">
        <v>9.5879999999999974</v>
      </c>
      <c r="P3" s="5">
        <v>292</v>
      </c>
    </row>
    <row r="4" spans="1:18" s="5" customFormat="1" x14ac:dyDescent="0.3">
      <c r="A4" s="4">
        <v>45527.385416666664</v>
      </c>
      <c r="B4" s="5" t="s">
        <v>136</v>
      </c>
      <c r="C4" s="5" t="s">
        <v>61</v>
      </c>
      <c r="D4" s="5" t="s">
        <v>136</v>
      </c>
      <c r="F4" s="5" t="s">
        <v>273</v>
      </c>
      <c r="G4" s="5" t="s">
        <v>274</v>
      </c>
      <c r="H4" s="5" t="s">
        <v>275</v>
      </c>
      <c r="I4" s="5" t="s">
        <v>276</v>
      </c>
      <c r="J4" s="5" t="s">
        <v>240</v>
      </c>
      <c r="K4" s="5">
        <v>9.8741400000000006</v>
      </c>
      <c r="L4" s="5">
        <v>29</v>
      </c>
      <c r="M4" s="5">
        <v>9.0045000000000002</v>
      </c>
      <c r="N4" s="5">
        <v>-0.88159999999999883</v>
      </c>
      <c r="O4" s="5">
        <v>18.592499999999998</v>
      </c>
      <c r="P4" s="5">
        <v>263</v>
      </c>
    </row>
    <row r="5" spans="1:18" s="5" customFormat="1" x14ac:dyDescent="0.3">
      <c r="A5" s="4">
        <v>45554.125</v>
      </c>
      <c r="B5" s="5" t="s">
        <v>39</v>
      </c>
      <c r="C5" s="5" t="s">
        <v>41</v>
      </c>
      <c r="D5" s="5" t="s">
        <v>35</v>
      </c>
      <c r="F5" s="5" t="s">
        <v>304</v>
      </c>
      <c r="G5" s="5" t="s">
        <v>305</v>
      </c>
      <c r="H5" s="5" t="s">
        <v>306</v>
      </c>
      <c r="I5" s="5" t="s">
        <v>307</v>
      </c>
      <c r="J5" s="5" t="s">
        <v>240</v>
      </c>
      <c r="K5" s="5">
        <v>9.6000900000000016</v>
      </c>
      <c r="L5" s="5">
        <v>36</v>
      </c>
      <c r="M5" s="5">
        <v>12.15</v>
      </c>
      <c r="N5" s="5">
        <v>2.5236000000000001</v>
      </c>
      <c r="O5" s="5">
        <v>21.271499999999996</v>
      </c>
      <c r="P5" s="5">
        <v>262</v>
      </c>
    </row>
    <row r="6" spans="1:18" s="5" customFormat="1" x14ac:dyDescent="0.3">
      <c r="A6" s="4">
        <v>45554.135416666664</v>
      </c>
      <c r="B6" s="5" t="s">
        <v>38</v>
      </c>
      <c r="C6" s="5" t="s">
        <v>34</v>
      </c>
      <c r="D6" s="5" t="s">
        <v>38</v>
      </c>
      <c r="F6" s="5" t="s">
        <v>308</v>
      </c>
      <c r="G6" s="5" t="s">
        <v>309</v>
      </c>
      <c r="H6" s="5" t="s">
        <v>310</v>
      </c>
      <c r="I6" s="5" t="s">
        <v>311</v>
      </c>
      <c r="J6" s="5" t="s">
        <v>240</v>
      </c>
      <c r="K6" s="5">
        <v>9.6000900000000016</v>
      </c>
      <c r="L6" s="5">
        <v>36</v>
      </c>
      <c r="M6" s="5">
        <v>12.276000000000002</v>
      </c>
      <c r="N6" s="5">
        <v>2.6135999999999999</v>
      </c>
      <c r="O6" s="5">
        <v>33.547499999999999</v>
      </c>
      <c r="P6" s="5">
        <v>226</v>
      </c>
    </row>
    <row r="7" spans="1:18" s="5" customFormat="1" x14ac:dyDescent="0.3">
      <c r="A7" s="4">
        <v>45554.145833333336</v>
      </c>
      <c r="B7" s="5" t="s">
        <v>19</v>
      </c>
      <c r="C7" s="5" t="s">
        <v>16</v>
      </c>
      <c r="D7" s="5" t="s">
        <v>44</v>
      </c>
      <c r="F7" s="5" t="s">
        <v>312</v>
      </c>
      <c r="G7" s="5" t="s">
        <v>313</v>
      </c>
      <c r="H7" s="5" t="s">
        <v>314</v>
      </c>
      <c r="I7" s="5" t="s">
        <v>315</v>
      </c>
      <c r="J7" s="5" t="s">
        <v>240</v>
      </c>
      <c r="K7" s="5">
        <v>9.6000900000000016</v>
      </c>
      <c r="L7" s="5">
        <v>36</v>
      </c>
      <c r="M7" s="5">
        <v>12.1716</v>
      </c>
      <c r="N7" s="5">
        <v>2.4443999999999999</v>
      </c>
      <c r="O7" s="5">
        <v>45.719099999999997</v>
      </c>
      <c r="P7" s="5">
        <v>190</v>
      </c>
    </row>
    <row r="8" spans="1:18" s="5" customFormat="1" x14ac:dyDescent="0.3">
      <c r="A8" s="4">
        <v>45554.15625</v>
      </c>
      <c r="B8" s="5" t="s">
        <v>43</v>
      </c>
      <c r="C8" s="5" t="s">
        <v>40</v>
      </c>
      <c r="D8" s="5" t="s">
        <v>35</v>
      </c>
      <c r="F8" s="5" t="s">
        <v>316</v>
      </c>
      <c r="G8" s="5" t="s">
        <v>317</v>
      </c>
      <c r="H8" s="5" t="s">
        <v>318</v>
      </c>
      <c r="I8" s="5" t="s">
        <v>319</v>
      </c>
      <c r="J8" s="5" t="s">
        <v>240</v>
      </c>
      <c r="K8" s="5">
        <v>9.6000900000000016</v>
      </c>
      <c r="L8" s="5">
        <v>35</v>
      </c>
      <c r="M8" s="5">
        <v>11.808999999999999</v>
      </c>
      <c r="N8" s="5">
        <v>2.3379999999999992</v>
      </c>
      <c r="O8" s="5">
        <v>57.528099999999995</v>
      </c>
      <c r="P8" s="5">
        <v>155</v>
      </c>
    </row>
    <row r="9" spans="1:18" s="5" customFormat="1" x14ac:dyDescent="0.3">
      <c r="A9" s="4">
        <v>45554.21875</v>
      </c>
      <c r="B9" s="5" t="s">
        <v>37</v>
      </c>
      <c r="C9" s="5" t="s">
        <v>42</v>
      </c>
      <c r="D9" s="5" t="s">
        <v>36</v>
      </c>
      <c r="F9" s="5" t="s">
        <v>320</v>
      </c>
      <c r="G9" s="5" t="s">
        <v>321</v>
      </c>
      <c r="H9" s="5" t="s">
        <v>322</v>
      </c>
      <c r="I9" s="5" t="s">
        <v>323</v>
      </c>
      <c r="J9" s="5" t="s">
        <v>240</v>
      </c>
      <c r="K9" s="5">
        <v>9.6000900000000016</v>
      </c>
      <c r="L9" s="5">
        <v>35</v>
      </c>
      <c r="M9" s="5">
        <v>11.8475</v>
      </c>
      <c r="N9" s="5">
        <v>2.2330000000000005</v>
      </c>
      <c r="O9" s="5">
        <v>69.375599999999991</v>
      </c>
      <c r="P9" s="5">
        <v>120</v>
      </c>
    </row>
    <row r="10" spans="1:18" s="5" customFormat="1" x14ac:dyDescent="0.3">
      <c r="A10" s="4">
        <v>45560.104166666664</v>
      </c>
      <c r="B10" s="5" t="s">
        <v>327</v>
      </c>
      <c r="C10" s="5" t="s">
        <v>328</v>
      </c>
      <c r="D10" s="5" t="s">
        <v>329</v>
      </c>
      <c r="F10" s="5" t="s">
        <v>330</v>
      </c>
      <c r="G10" s="5" t="s">
        <v>331</v>
      </c>
      <c r="H10" s="5" t="s">
        <v>332</v>
      </c>
      <c r="I10" s="5" t="s">
        <v>333</v>
      </c>
      <c r="J10" s="5" t="s">
        <v>240</v>
      </c>
      <c r="K10" s="5">
        <v>9.6000900000000016</v>
      </c>
      <c r="L10" s="5">
        <v>33</v>
      </c>
      <c r="M10" s="5">
        <v>15.143699999999999</v>
      </c>
      <c r="N10" s="5">
        <v>5.5175999999999981</v>
      </c>
      <c r="O10" s="5">
        <v>84.519299999999987</v>
      </c>
      <c r="P10" s="5">
        <v>87</v>
      </c>
    </row>
    <row r="11" spans="1:18" s="5" customFormat="1" x14ac:dyDescent="0.3">
      <c r="A11" s="4">
        <v>45571.802083333336</v>
      </c>
      <c r="B11" s="5" t="s">
        <v>344</v>
      </c>
      <c r="C11" s="5" t="s">
        <v>353</v>
      </c>
      <c r="D11" s="5" t="s">
        <v>343</v>
      </c>
      <c r="F11" s="5" t="s">
        <v>354</v>
      </c>
      <c r="G11" s="5" t="s">
        <v>355</v>
      </c>
      <c r="H11" s="5" t="s">
        <v>356</v>
      </c>
      <c r="I11" s="5" t="s">
        <v>357</v>
      </c>
      <c r="J11" s="5" t="s">
        <v>240</v>
      </c>
      <c r="K11" s="5">
        <v>9.6000900000000016</v>
      </c>
      <c r="L11" s="5">
        <v>33</v>
      </c>
      <c r="M11" s="5">
        <v>14.6091</v>
      </c>
      <c r="N11" s="5">
        <v>4.9796999999999993</v>
      </c>
      <c r="O11" s="5">
        <v>99.128399999999985</v>
      </c>
      <c r="P11" s="5">
        <v>54</v>
      </c>
    </row>
    <row r="12" spans="1:18" s="5" customFormat="1" x14ac:dyDescent="0.3">
      <c r="A12" s="4">
        <v>45602.302083333336</v>
      </c>
      <c r="B12" s="5" t="s">
        <v>157</v>
      </c>
      <c r="C12" s="5" t="s">
        <v>169</v>
      </c>
      <c r="D12" s="5" t="s">
        <v>156</v>
      </c>
      <c r="F12" s="5" t="s">
        <v>375</v>
      </c>
      <c r="G12" s="5" t="s">
        <v>376</v>
      </c>
      <c r="H12" s="5" t="s">
        <v>377</v>
      </c>
      <c r="I12" s="5" t="s">
        <v>378</v>
      </c>
      <c r="J12" s="5" t="s">
        <v>240</v>
      </c>
      <c r="K12" s="5">
        <v>11.865080000000001</v>
      </c>
      <c r="L12" s="5">
        <v>28</v>
      </c>
      <c r="M12" s="5">
        <v>10.8584</v>
      </c>
      <c r="N12" s="5">
        <v>1.1172000000000004</v>
      </c>
      <c r="O12" s="5">
        <v>63.494</v>
      </c>
      <c r="P12" s="5">
        <v>142</v>
      </c>
    </row>
    <row r="13" spans="1:18" s="5" customFormat="1" x14ac:dyDescent="0.3">
      <c r="A13" s="4">
        <v>45659.010416666664</v>
      </c>
      <c r="B13" s="5" t="s">
        <v>352</v>
      </c>
      <c r="C13" s="5" t="s">
        <v>347</v>
      </c>
      <c r="F13" s="5" t="s">
        <v>385</v>
      </c>
      <c r="G13" s="5" t="s">
        <v>386</v>
      </c>
      <c r="H13" s="5" t="s">
        <v>387</v>
      </c>
      <c r="I13" s="5" t="s">
        <v>388</v>
      </c>
      <c r="J13" s="5" t="s">
        <v>240</v>
      </c>
      <c r="K13" s="5">
        <v>11.976800000000001</v>
      </c>
      <c r="L13" s="5">
        <v>26</v>
      </c>
      <c r="M13" s="5">
        <v>11.0786</v>
      </c>
      <c r="N13" s="5">
        <v>1.2973999999999997</v>
      </c>
      <c r="O13" s="5">
        <v>62.877100000000006</v>
      </c>
      <c r="P13" s="5">
        <v>139</v>
      </c>
    </row>
    <row r="14" spans="1:18" s="5" customFormat="1" x14ac:dyDescent="0.3">
      <c r="A14" s="4">
        <v>45659.020833333336</v>
      </c>
      <c r="B14" s="5" t="s">
        <v>351</v>
      </c>
      <c r="C14" s="5" t="s">
        <v>350</v>
      </c>
      <c r="F14" s="5" t="s">
        <v>389</v>
      </c>
      <c r="G14" s="5" t="s">
        <v>390</v>
      </c>
      <c r="H14" s="5" t="s">
        <v>391</v>
      </c>
      <c r="I14" s="5" t="s">
        <v>392</v>
      </c>
      <c r="J14" s="5" t="s">
        <v>240</v>
      </c>
      <c r="K14" s="5">
        <v>11.976800000000001</v>
      </c>
      <c r="L14" s="5">
        <v>29</v>
      </c>
      <c r="M14" s="5">
        <v>12.385899999999999</v>
      </c>
      <c r="N14" s="5">
        <v>0.77430000000000021</v>
      </c>
      <c r="O14" s="5">
        <v>75.263000000000005</v>
      </c>
      <c r="P14" s="5">
        <v>110</v>
      </c>
    </row>
    <row r="15" spans="1:18" s="5" customFormat="1" x14ac:dyDescent="0.3">
      <c r="A15" s="4">
        <v>45660.729166666664</v>
      </c>
      <c r="B15" s="5" t="s">
        <v>334</v>
      </c>
      <c r="C15" s="5" t="s">
        <v>341</v>
      </c>
      <c r="F15" s="5" t="s">
        <v>393</v>
      </c>
      <c r="G15" s="5" t="s">
        <v>394</v>
      </c>
      <c r="H15" s="5" t="s">
        <v>395</v>
      </c>
      <c r="I15" s="5" t="s">
        <v>396</v>
      </c>
      <c r="J15" s="5" t="s">
        <v>240</v>
      </c>
      <c r="K15" s="5">
        <v>11.976800000000001</v>
      </c>
      <c r="L15" s="5">
        <v>29</v>
      </c>
      <c r="M15" s="5">
        <v>13.2356</v>
      </c>
      <c r="N15" s="5">
        <v>1.6240000000000006</v>
      </c>
      <c r="O15" s="5">
        <v>88.49860000000001</v>
      </c>
      <c r="P15" s="5">
        <v>81</v>
      </c>
    </row>
    <row r="16" spans="1:18" s="5" customFormat="1" x14ac:dyDescent="0.3">
      <c r="A16" s="4">
        <v>45660.75</v>
      </c>
      <c r="B16" s="5" t="s">
        <v>336</v>
      </c>
      <c r="C16" s="5" t="s">
        <v>339</v>
      </c>
      <c r="D16" s="5" t="s">
        <v>326</v>
      </c>
      <c r="F16" s="5" t="s">
        <v>397</v>
      </c>
      <c r="G16" s="5" t="s">
        <v>398</v>
      </c>
      <c r="H16" s="5" t="s">
        <v>399</v>
      </c>
      <c r="I16" s="5" t="s">
        <v>400</v>
      </c>
      <c r="J16" s="5" t="s">
        <v>240</v>
      </c>
      <c r="K16" s="5">
        <v>11.976800000000001</v>
      </c>
      <c r="L16" s="5">
        <v>29</v>
      </c>
      <c r="M16" s="5">
        <v>13.241400000000001</v>
      </c>
      <c r="N16" s="5">
        <v>1.6095000000000006</v>
      </c>
      <c r="O16" s="5">
        <v>101.74000000000001</v>
      </c>
      <c r="P16" s="5">
        <v>52</v>
      </c>
    </row>
    <row r="17" spans="1:16" s="5" customFormat="1" x14ac:dyDescent="0.3">
      <c r="A17" s="4">
        <v>45660.760416666664</v>
      </c>
      <c r="B17" s="5" t="s">
        <v>342</v>
      </c>
      <c r="C17" s="5" t="s">
        <v>335</v>
      </c>
      <c r="D17" s="5" t="s">
        <v>340</v>
      </c>
      <c r="F17" s="5" t="s">
        <v>401</v>
      </c>
      <c r="G17" s="5" t="s">
        <v>402</v>
      </c>
      <c r="H17" s="5" t="s">
        <v>403</v>
      </c>
      <c r="I17" s="5" t="s">
        <v>404</v>
      </c>
      <c r="J17" s="5" t="s">
        <v>240</v>
      </c>
      <c r="K17" s="5">
        <v>11.976800000000001</v>
      </c>
      <c r="L17" s="5">
        <v>29</v>
      </c>
      <c r="M17" s="5">
        <v>13.273299999999999</v>
      </c>
      <c r="N17" s="5">
        <v>1.6356000000000002</v>
      </c>
      <c r="O17" s="5">
        <v>115.01330000000002</v>
      </c>
      <c r="P17" s="5">
        <v>23</v>
      </c>
    </row>
    <row r="18" spans="1:16" s="5" customFormat="1" x14ac:dyDescent="0.3">
      <c r="A18" s="4">
        <v>45660.770833333336</v>
      </c>
      <c r="B18" s="5" t="s">
        <v>339</v>
      </c>
      <c r="C18" s="5" t="s">
        <v>337</v>
      </c>
      <c r="D18" s="5" t="s">
        <v>342</v>
      </c>
      <c r="F18" s="5" t="s">
        <v>405</v>
      </c>
      <c r="G18" s="5" t="s">
        <v>406</v>
      </c>
      <c r="H18" s="5" t="s">
        <v>407</v>
      </c>
      <c r="I18" s="5" t="s">
        <v>408</v>
      </c>
      <c r="J18" s="5" t="s">
        <v>240</v>
      </c>
      <c r="K18" s="5">
        <v>11.976800000000001</v>
      </c>
      <c r="L18" s="5">
        <v>23</v>
      </c>
      <c r="M18" s="5">
        <v>10.540899999999999</v>
      </c>
      <c r="N18" s="5">
        <v>-1.1546000000000003</v>
      </c>
      <c r="O18" s="5">
        <v>125.55420000000001</v>
      </c>
      <c r="P18" s="5">
        <v>0</v>
      </c>
    </row>
    <row r="19" spans="1:16" s="5" customFormat="1" x14ac:dyDescent="0.3">
      <c r="A19" s="4">
        <v>45708.333333333336</v>
      </c>
      <c r="B19" s="5" t="s">
        <v>89</v>
      </c>
      <c r="C19" s="5" t="s">
        <v>232</v>
      </c>
      <c r="D19" s="5" t="s">
        <v>189</v>
      </c>
      <c r="F19" s="5" t="s">
        <v>511</v>
      </c>
      <c r="G19" s="5" t="s">
        <v>512</v>
      </c>
      <c r="H19" s="5" t="s">
        <v>513</v>
      </c>
      <c r="I19" s="5" t="s">
        <v>514</v>
      </c>
      <c r="J19" s="5" t="s">
        <v>240</v>
      </c>
      <c r="K19" s="5">
        <v>12.555419999999998</v>
      </c>
      <c r="L19" s="5">
        <v>39</v>
      </c>
      <c r="M19" s="5">
        <v>9.7187999999999999</v>
      </c>
      <c r="N19" s="5">
        <v>-2.6364000000000019</v>
      </c>
      <c r="O19" s="5">
        <v>11.31209999999999</v>
      </c>
      <c r="P19" s="5">
        <v>337</v>
      </c>
    </row>
    <row r="20" spans="1:16" s="5" customFormat="1" x14ac:dyDescent="0.3">
      <c r="A20" s="4">
        <v>45708.34375</v>
      </c>
      <c r="B20" s="5" t="s">
        <v>188</v>
      </c>
      <c r="C20" s="5" t="s">
        <v>131</v>
      </c>
      <c r="D20" s="5" t="s">
        <v>233</v>
      </c>
      <c r="F20" s="5" t="s">
        <v>515</v>
      </c>
      <c r="G20" s="5" t="s">
        <v>516</v>
      </c>
      <c r="H20" s="5" t="s">
        <v>517</v>
      </c>
      <c r="I20" s="5" t="s">
        <v>518</v>
      </c>
      <c r="J20" s="5" t="s">
        <v>240</v>
      </c>
      <c r="K20" s="5">
        <v>12.555419999999998</v>
      </c>
      <c r="L20" s="5">
        <v>39</v>
      </c>
      <c r="M20" s="5">
        <v>9.7772999999999985</v>
      </c>
      <c r="N20" s="5">
        <v>-2.6130000000000013</v>
      </c>
      <c r="O20" s="5">
        <v>21.089399999999991</v>
      </c>
      <c r="P20" s="5">
        <v>298</v>
      </c>
    </row>
    <row r="21" spans="1:16" s="5" customFormat="1" x14ac:dyDescent="0.3">
      <c r="A21" s="4">
        <v>45718.885416666664</v>
      </c>
      <c r="B21" s="5" t="s">
        <v>116</v>
      </c>
      <c r="C21" s="5" t="s">
        <v>112</v>
      </c>
      <c r="D21" s="5" t="s">
        <v>116</v>
      </c>
      <c r="F21" s="5" t="s">
        <v>546</v>
      </c>
      <c r="G21" s="5" t="s">
        <v>547</v>
      </c>
      <c r="H21" s="5" t="s">
        <v>548</v>
      </c>
      <c r="I21" s="5" t="s">
        <v>549</v>
      </c>
      <c r="J21" s="5" t="s">
        <v>240</v>
      </c>
      <c r="K21" s="5">
        <v>12.030479999999997</v>
      </c>
      <c r="L21" s="5">
        <v>48</v>
      </c>
      <c r="M21" s="5">
        <v>13.036799999999999</v>
      </c>
      <c r="N21" s="5">
        <v>1.0079999999999991</v>
      </c>
      <c r="O21" s="5">
        <v>22.09739999999999</v>
      </c>
      <c r="P21" s="5">
        <v>298</v>
      </c>
    </row>
    <row r="22" spans="1:16" s="5" customFormat="1" x14ac:dyDescent="0.3">
      <c r="A22" s="4">
        <v>45718.895833333336</v>
      </c>
      <c r="B22" s="5" t="s">
        <v>109</v>
      </c>
      <c r="C22" s="5" t="s">
        <v>108</v>
      </c>
      <c r="D22" s="5" t="s">
        <v>111</v>
      </c>
      <c r="F22" s="5" t="s">
        <v>550</v>
      </c>
      <c r="G22" s="5" t="s">
        <v>551</v>
      </c>
      <c r="H22" s="5" t="s">
        <v>552</v>
      </c>
      <c r="I22" s="5" t="s">
        <v>553</v>
      </c>
      <c r="J22" s="5" t="s">
        <v>240</v>
      </c>
      <c r="K22" s="5">
        <v>12.030479999999997</v>
      </c>
      <c r="L22" s="5">
        <v>39</v>
      </c>
      <c r="M22" s="5">
        <v>10.670400000000001</v>
      </c>
      <c r="N22" s="5">
        <v>-1.7316000000000003</v>
      </c>
      <c r="O22" s="5">
        <v>32.767799999999994</v>
      </c>
      <c r="P22" s="5">
        <v>259</v>
      </c>
    </row>
    <row r="23" spans="1:16" s="5" customFormat="1" x14ac:dyDescent="0.3">
      <c r="A23" s="4">
        <v>45718.90625</v>
      </c>
      <c r="B23" s="5" t="s">
        <v>105</v>
      </c>
      <c r="C23" s="5" t="s">
        <v>113</v>
      </c>
      <c r="D23" s="5" t="s">
        <v>110</v>
      </c>
      <c r="F23" s="5" t="s">
        <v>554</v>
      </c>
      <c r="G23" s="5" t="s">
        <v>555</v>
      </c>
      <c r="H23" s="5" t="s">
        <v>556</v>
      </c>
      <c r="I23" s="5" t="s">
        <v>557</v>
      </c>
      <c r="J23" s="5" t="s">
        <v>240</v>
      </c>
      <c r="K23" s="5">
        <v>12.030479999999997</v>
      </c>
      <c r="L23" s="5">
        <v>39</v>
      </c>
      <c r="M23" s="5">
        <v>10.6938</v>
      </c>
      <c r="N23" s="5">
        <v>-1.751100000000001</v>
      </c>
      <c r="O23" s="5">
        <v>43.46159999999999</v>
      </c>
      <c r="P23" s="5">
        <v>220</v>
      </c>
    </row>
    <row r="24" spans="1:16" s="5" customFormat="1" x14ac:dyDescent="0.3">
      <c r="A24" s="4">
        <v>45718.916666666664</v>
      </c>
      <c r="B24" s="5" t="s">
        <v>104</v>
      </c>
      <c r="C24" s="5" t="s">
        <v>113</v>
      </c>
      <c r="D24" s="5" t="s">
        <v>81</v>
      </c>
      <c r="F24" s="5" t="s">
        <v>558</v>
      </c>
      <c r="G24" s="5" t="s">
        <v>559</v>
      </c>
      <c r="H24" s="5" t="s">
        <v>560</v>
      </c>
      <c r="I24" s="5" t="s">
        <v>561</v>
      </c>
      <c r="J24" s="5" t="s">
        <v>240</v>
      </c>
      <c r="K24" s="5">
        <v>12.030479999999997</v>
      </c>
      <c r="L24" s="5">
        <v>39</v>
      </c>
      <c r="M24" s="5">
        <v>10.674300000000001</v>
      </c>
      <c r="N24" s="5">
        <v>-1.8018000000000001</v>
      </c>
      <c r="O24" s="5">
        <v>54.135899999999992</v>
      </c>
      <c r="P24" s="5">
        <v>181</v>
      </c>
    </row>
    <row r="25" spans="1:16" s="5" customFormat="1" x14ac:dyDescent="0.3">
      <c r="A25" s="4">
        <v>45718.927083333336</v>
      </c>
      <c r="B25" s="5" t="s">
        <v>101</v>
      </c>
      <c r="C25" s="5" t="s">
        <v>104</v>
      </c>
      <c r="D25" s="5" t="s">
        <v>107</v>
      </c>
      <c r="F25" s="5" t="s">
        <v>562</v>
      </c>
      <c r="G25" s="5" t="s">
        <v>563</v>
      </c>
      <c r="H25" s="5" t="s">
        <v>564</v>
      </c>
      <c r="I25" s="5" t="s">
        <v>565</v>
      </c>
      <c r="J25" s="5" t="s">
        <v>240</v>
      </c>
      <c r="K25" s="5">
        <v>12.030479999999997</v>
      </c>
      <c r="L25" s="5">
        <v>39</v>
      </c>
      <c r="M25" s="5">
        <v>10.6587</v>
      </c>
      <c r="N25" s="5">
        <v>-1.8524999999999991</v>
      </c>
      <c r="O25" s="5">
        <v>64.794599999999988</v>
      </c>
      <c r="P25" s="5">
        <v>142</v>
      </c>
    </row>
    <row r="26" spans="1:16" s="5" customFormat="1" x14ac:dyDescent="0.3">
      <c r="A26" s="4">
        <v>45738.385416666664</v>
      </c>
      <c r="B26" s="5" t="s">
        <v>640</v>
      </c>
      <c r="C26" s="5" t="s">
        <v>641</v>
      </c>
      <c r="D26" s="5" t="s">
        <v>640</v>
      </c>
      <c r="F26" s="5" t="s">
        <v>647</v>
      </c>
      <c r="G26" s="5" t="s">
        <v>648</v>
      </c>
      <c r="H26" s="5" t="s">
        <v>649</v>
      </c>
      <c r="I26" s="5" t="s">
        <v>650</v>
      </c>
      <c r="J26" s="5" t="s">
        <v>240</v>
      </c>
      <c r="K26" s="5">
        <v>11.417579999999996</v>
      </c>
      <c r="L26" s="5">
        <v>53</v>
      </c>
      <c r="M26" s="5">
        <v>10.4145</v>
      </c>
      <c r="N26" s="5">
        <v>-0.99639999999999951</v>
      </c>
      <c r="O26" s="5">
        <v>18.372199999999992</v>
      </c>
      <c r="P26" s="5">
        <v>344</v>
      </c>
    </row>
    <row r="27" spans="1:16" s="5" customFormat="1" x14ac:dyDescent="0.3">
      <c r="A27" s="4">
        <v>45740.4375</v>
      </c>
      <c r="B27" s="5" t="s">
        <v>609</v>
      </c>
      <c r="C27" s="5" t="s">
        <v>611</v>
      </c>
      <c r="D27" s="5" t="s">
        <v>613</v>
      </c>
      <c r="F27" s="5" t="s">
        <v>651</v>
      </c>
      <c r="G27" s="5" t="s">
        <v>652</v>
      </c>
      <c r="H27" s="5" t="s">
        <v>653</v>
      </c>
      <c r="I27" s="5" t="s">
        <v>654</v>
      </c>
      <c r="J27" s="5" t="s">
        <v>240</v>
      </c>
      <c r="K27" s="5">
        <v>11.417579999999996</v>
      </c>
      <c r="L27" s="5">
        <v>51</v>
      </c>
      <c r="M27" s="5">
        <v>10.2918</v>
      </c>
      <c r="N27" s="5">
        <v>-1.0607999999999986</v>
      </c>
      <c r="O27" s="5">
        <v>28.663999999999994</v>
      </c>
      <c r="P27" s="5">
        <v>293</v>
      </c>
    </row>
    <row r="28" spans="1:16" s="5" customFormat="1" x14ac:dyDescent="0.3">
      <c r="A28" s="4">
        <v>45740.447916666664</v>
      </c>
      <c r="B28" s="5" t="s">
        <v>608</v>
      </c>
      <c r="C28" s="5" t="s">
        <v>482</v>
      </c>
      <c r="D28" s="5" t="s">
        <v>608</v>
      </c>
      <c r="F28" s="5" t="s">
        <v>655</v>
      </c>
      <c r="G28" s="5" t="s">
        <v>656</v>
      </c>
      <c r="H28" s="5" t="s">
        <v>657</v>
      </c>
      <c r="I28" s="5" t="s">
        <v>658</v>
      </c>
      <c r="J28" s="5" t="s">
        <v>240</v>
      </c>
      <c r="K28" s="5">
        <v>11.417579999999996</v>
      </c>
      <c r="L28" s="5">
        <v>51</v>
      </c>
      <c r="M28" s="5">
        <v>10.327500000000001</v>
      </c>
      <c r="N28" s="5">
        <v>-1.0658999999999992</v>
      </c>
      <c r="O28" s="5">
        <v>38.991499999999995</v>
      </c>
      <c r="P28" s="5">
        <v>242</v>
      </c>
    </row>
    <row r="29" spans="1:16" s="5" customFormat="1" x14ac:dyDescent="0.3">
      <c r="A29" s="4">
        <v>45740.458333333336</v>
      </c>
      <c r="B29" s="5" t="s">
        <v>612</v>
      </c>
      <c r="C29" s="5" t="s">
        <v>610</v>
      </c>
      <c r="D29" s="5" t="s">
        <v>611</v>
      </c>
      <c r="F29" s="5" t="s">
        <v>659</v>
      </c>
      <c r="G29" s="5" t="s">
        <v>660</v>
      </c>
      <c r="H29" s="5" t="s">
        <v>661</v>
      </c>
      <c r="I29" s="5" t="s">
        <v>662</v>
      </c>
      <c r="J29" s="5" t="s">
        <v>240</v>
      </c>
      <c r="K29" s="5">
        <v>11.417579999999996</v>
      </c>
      <c r="L29" s="5">
        <v>50</v>
      </c>
      <c r="M29" s="5">
        <v>10.11</v>
      </c>
      <c r="N29" s="5">
        <v>-1.1550000000000011</v>
      </c>
      <c r="O29" s="5">
        <v>49.101499999999994</v>
      </c>
      <c r="P29" s="5">
        <v>192</v>
      </c>
    </row>
    <row r="30" spans="1:16" s="5" customFormat="1" x14ac:dyDescent="0.3">
      <c r="A30" s="4">
        <v>45756.875</v>
      </c>
      <c r="B30" s="5" t="s">
        <v>746</v>
      </c>
      <c r="C30" s="5" t="s">
        <v>744</v>
      </c>
      <c r="D30" s="5" t="s">
        <v>749</v>
      </c>
      <c r="F30" s="5" t="s">
        <v>771</v>
      </c>
      <c r="G30" s="5" t="s">
        <v>772</v>
      </c>
      <c r="H30" s="5" t="s">
        <v>773</v>
      </c>
      <c r="I30" s="5" t="s">
        <v>774</v>
      </c>
      <c r="J30" s="5" t="s">
        <v>240</v>
      </c>
      <c r="K30" s="5">
        <v>10.989769999999996</v>
      </c>
      <c r="L30" s="5">
        <v>56</v>
      </c>
      <c r="M30" s="5">
        <v>8.8480000000000008</v>
      </c>
      <c r="N30" s="5">
        <v>-2.1112000000000002</v>
      </c>
      <c r="O30" s="5">
        <v>14.04549999999999</v>
      </c>
      <c r="P30" s="5">
        <v>360</v>
      </c>
    </row>
    <row r="31" spans="1:16" s="5" customFormat="1" x14ac:dyDescent="0.3">
      <c r="A31" s="4">
        <v>45756.885416666664</v>
      </c>
      <c r="B31" s="5" t="s">
        <v>747</v>
      </c>
      <c r="C31" s="5" t="s">
        <v>775</v>
      </c>
      <c r="D31" s="5" t="s">
        <v>751</v>
      </c>
      <c r="F31" s="5" t="s">
        <v>777</v>
      </c>
      <c r="G31" s="5" t="s">
        <v>778</v>
      </c>
      <c r="H31" s="5" t="s">
        <v>779</v>
      </c>
      <c r="I31" s="5" t="s">
        <v>780</v>
      </c>
      <c r="J31" s="5" t="s">
        <v>240</v>
      </c>
      <c r="K31" s="5">
        <v>10.989769999999996</v>
      </c>
      <c r="L31" s="5">
        <v>56</v>
      </c>
      <c r="M31" s="5">
        <v>8.8144000000000009</v>
      </c>
      <c r="N31" s="5">
        <v>-2.1616</v>
      </c>
      <c r="O31" s="5">
        <v>22.859899999999989</v>
      </c>
      <c r="P31" s="5">
        <v>304</v>
      </c>
    </row>
    <row r="32" spans="1:16" s="5" customFormat="1" x14ac:dyDescent="0.3">
      <c r="A32" s="4">
        <v>45756.90625</v>
      </c>
      <c r="B32" s="5" t="s">
        <v>749</v>
      </c>
      <c r="C32" s="5" t="s">
        <v>745</v>
      </c>
      <c r="D32" s="5" t="s">
        <v>750</v>
      </c>
      <c r="F32" s="5" t="s">
        <v>781</v>
      </c>
      <c r="G32" s="5" t="s">
        <v>782</v>
      </c>
      <c r="H32" s="5" t="s">
        <v>783</v>
      </c>
      <c r="I32" s="5" t="s">
        <v>784</v>
      </c>
      <c r="J32" s="5" t="s">
        <v>240</v>
      </c>
      <c r="K32" s="5">
        <v>10.989769999999996</v>
      </c>
      <c r="L32" s="5">
        <v>56</v>
      </c>
      <c r="M32" s="5">
        <v>8.8592000000000013</v>
      </c>
      <c r="N32" s="5">
        <v>-2.122399999999999</v>
      </c>
      <c r="O32" s="5">
        <v>31.71909999999999</v>
      </c>
      <c r="P32" s="5">
        <v>248</v>
      </c>
    </row>
    <row r="33" spans="1:16" s="5" customFormat="1" x14ac:dyDescent="0.3">
      <c r="A33" s="4">
        <v>45756.916666666664</v>
      </c>
      <c r="B33" s="5" t="s">
        <v>775</v>
      </c>
      <c r="C33" s="5" t="s">
        <v>748</v>
      </c>
      <c r="D33" s="5" t="s">
        <v>776</v>
      </c>
      <c r="F33" s="5" t="s">
        <v>785</v>
      </c>
      <c r="G33" s="5" t="s">
        <v>786</v>
      </c>
      <c r="H33" s="5" t="s">
        <v>787</v>
      </c>
      <c r="I33" s="5" t="s">
        <v>788</v>
      </c>
      <c r="J33" s="5" t="s">
        <v>240</v>
      </c>
      <c r="K33" s="5">
        <v>10.989769999999996</v>
      </c>
      <c r="L33" s="5">
        <v>56</v>
      </c>
      <c r="M33" s="5">
        <v>8.8368000000000002</v>
      </c>
      <c r="N33" s="5">
        <v>-2.1504000000000012</v>
      </c>
      <c r="O33" s="5">
        <v>40.555899999999994</v>
      </c>
      <c r="P33" s="5">
        <v>192</v>
      </c>
    </row>
    <row r="34" spans="1:16" s="5" customFormat="1" x14ac:dyDescent="0.3">
      <c r="A34" s="4">
        <v>45759.416666666664</v>
      </c>
      <c r="B34" s="5" t="s">
        <v>715</v>
      </c>
      <c r="C34" s="5" t="s">
        <v>713</v>
      </c>
      <c r="D34" s="5" t="s">
        <v>716</v>
      </c>
      <c r="F34" s="5" t="s">
        <v>789</v>
      </c>
      <c r="G34" s="5" t="s">
        <v>790</v>
      </c>
      <c r="H34" s="5" t="s">
        <v>791</v>
      </c>
      <c r="I34" s="5" t="s">
        <v>792</v>
      </c>
      <c r="J34" s="5" t="s">
        <v>240</v>
      </c>
      <c r="K34" s="5">
        <v>10.989769999999996</v>
      </c>
      <c r="L34" s="5">
        <v>50</v>
      </c>
      <c r="M34" s="5">
        <v>8.5250000000000004</v>
      </c>
      <c r="N34" s="5">
        <v>-2.8900000000000006</v>
      </c>
      <c r="O34" s="5">
        <v>49.080899999999993</v>
      </c>
      <c r="P34" s="5">
        <v>142</v>
      </c>
    </row>
    <row r="35" spans="1:16" s="5" customFormat="1" x14ac:dyDescent="0.3">
      <c r="A35" s="4">
        <v>45759.447916666664</v>
      </c>
      <c r="B35" s="5" t="s">
        <v>714</v>
      </c>
      <c r="C35" s="5" t="s">
        <v>710</v>
      </c>
      <c r="D35" s="5" t="s">
        <v>722</v>
      </c>
      <c r="F35" s="5" t="s">
        <v>793</v>
      </c>
      <c r="G35" s="5" t="s">
        <v>794</v>
      </c>
      <c r="H35" s="5" t="s">
        <v>795</v>
      </c>
      <c r="I35" s="5" t="s">
        <v>796</v>
      </c>
      <c r="J35" s="5" t="s">
        <v>240</v>
      </c>
      <c r="K35" s="5">
        <v>10.989769999999996</v>
      </c>
      <c r="L35" s="5">
        <v>38</v>
      </c>
      <c r="M35" s="5">
        <v>6.5170000000000003</v>
      </c>
      <c r="N35" s="5">
        <v>-5.7228000000000003</v>
      </c>
      <c r="O35" s="5">
        <v>55.597899999999996</v>
      </c>
      <c r="P35" s="5">
        <v>104</v>
      </c>
    </row>
    <row r="36" spans="1:16" s="5" customFormat="1" x14ac:dyDescent="0.3">
      <c r="A36" s="4">
        <v>45759.458333333336</v>
      </c>
      <c r="B36" s="5" t="s">
        <v>712</v>
      </c>
      <c r="C36" s="5" t="s">
        <v>708</v>
      </c>
      <c r="D36" s="5" t="s">
        <v>707</v>
      </c>
      <c r="F36" s="5" t="s">
        <v>797</v>
      </c>
      <c r="G36" s="5" t="s">
        <v>798</v>
      </c>
      <c r="H36" s="5" t="s">
        <v>799</v>
      </c>
      <c r="I36" s="5" t="s">
        <v>800</v>
      </c>
      <c r="J36" s="5" t="s">
        <v>240</v>
      </c>
      <c r="K36" s="5">
        <v>10.989769999999996</v>
      </c>
      <c r="L36" s="5">
        <v>38</v>
      </c>
      <c r="M36" s="5">
        <v>6.5853999999999999</v>
      </c>
      <c r="N36" s="5">
        <v>-5.6734000000000009</v>
      </c>
      <c r="O36" s="5">
        <v>62.183299999999996</v>
      </c>
      <c r="P36" s="5">
        <v>66</v>
      </c>
    </row>
    <row r="37" spans="1:16" s="5" customFormat="1" x14ac:dyDescent="0.3">
      <c r="A37" s="4">
        <v>45759.46875</v>
      </c>
      <c r="B37" s="5" t="s">
        <v>710</v>
      </c>
      <c r="C37" s="5" t="s">
        <v>706</v>
      </c>
      <c r="D37" s="5" t="s">
        <v>711</v>
      </c>
      <c r="F37" s="5" t="s">
        <v>801</v>
      </c>
      <c r="G37" s="5" t="s">
        <v>802</v>
      </c>
      <c r="H37" s="5" t="s">
        <v>803</v>
      </c>
      <c r="I37" s="5" t="s">
        <v>804</v>
      </c>
      <c r="J37" s="5" t="s">
        <v>240</v>
      </c>
      <c r="K37" s="5">
        <v>10.989769999999996</v>
      </c>
      <c r="L37" s="5">
        <v>36</v>
      </c>
      <c r="M37" s="5">
        <v>6.2279999999999998</v>
      </c>
      <c r="N37" s="5">
        <v>-6.2136000000000013</v>
      </c>
      <c r="O37" s="5">
        <v>68.411299999999997</v>
      </c>
      <c r="P37" s="5">
        <v>30</v>
      </c>
    </row>
    <row r="38" spans="1:16" s="5" customFormat="1" x14ac:dyDescent="0.3">
      <c r="A38" s="4">
        <v>45759.604166666664</v>
      </c>
      <c r="B38" s="5" t="s">
        <v>709</v>
      </c>
      <c r="C38" s="5" t="s">
        <v>704</v>
      </c>
      <c r="D38" s="5" t="s">
        <v>705</v>
      </c>
      <c r="F38" s="5" t="s">
        <v>805</v>
      </c>
      <c r="G38" s="5" t="s">
        <v>806</v>
      </c>
      <c r="H38" s="5" t="s">
        <v>807</v>
      </c>
      <c r="I38" s="5" t="s">
        <v>808</v>
      </c>
      <c r="J38" s="5" t="s">
        <v>240</v>
      </c>
      <c r="K38" s="5">
        <v>10.989769999999996</v>
      </c>
      <c r="L38" s="5">
        <v>30</v>
      </c>
      <c r="M38" s="5">
        <v>5.2440000000000007</v>
      </c>
      <c r="N38" s="5">
        <v>-7.1970000000000001</v>
      </c>
      <c r="O38" s="5">
        <v>73.655299999999997</v>
      </c>
      <c r="P38" s="5">
        <v>0</v>
      </c>
    </row>
    <row r="39" spans="1:16" s="5" customFormat="1" x14ac:dyDescent="0.3">
      <c r="A39" s="4">
        <v>45785.291666666664</v>
      </c>
      <c r="B39" s="5" t="s">
        <v>603</v>
      </c>
      <c r="C39" s="5" t="s">
        <v>602</v>
      </c>
      <c r="D39" s="5" t="s">
        <v>601</v>
      </c>
      <c r="F39" s="5" t="s">
        <v>833</v>
      </c>
      <c r="G39" s="5" t="s">
        <v>834</v>
      </c>
      <c r="H39" s="5" t="s">
        <v>835</v>
      </c>
      <c r="I39" s="5" t="s">
        <v>836</v>
      </c>
      <c r="J39" s="5" t="s">
        <v>240</v>
      </c>
      <c r="K39" s="5">
        <v>7.3655299999999961</v>
      </c>
      <c r="L39" s="5">
        <v>35</v>
      </c>
      <c r="M39" s="5">
        <v>7.3080000000000007</v>
      </c>
      <c r="N39" s="5">
        <v>4.9000000000000377E-2</v>
      </c>
      <c r="O39" s="5">
        <v>66.389300000000006</v>
      </c>
      <c r="P39" s="5">
        <v>35</v>
      </c>
    </row>
    <row r="40" spans="1:16" s="5" customFormat="1" x14ac:dyDescent="0.3">
      <c r="A40" s="4">
        <v>45785.302083333336</v>
      </c>
      <c r="B40" s="5" t="s">
        <v>598</v>
      </c>
      <c r="C40" s="5" t="s">
        <v>206</v>
      </c>
      <c r="D40" s="5" t="s">
        <v>211</v>
      </c>
      <c r="F40" s="5" t="s">
        <v>837</v>
      </c>
      <c r="G40" s="5" t="s">
        <v>838</v>
      </c>
      <c r="H40" s="5" t="s">
        <v>839</v>
      </c>
      <c r="I40" s="5" t="s">
        <v>840</v>
      </c>
      <c r="J40" s="5" t="s">
        <v>240</v>
      </c>
      <c r="K40" s="5">
        <v>7.3655299999999961</v>
      </c>
      <c r="L40" s="5">
        <v>35</v>
      </c>
      <c r="M40" s="5">
        <v>7.3114999999999997</v>
      </c>
      <c r="N40" s="5">
        <v>-3.4999999999998366E-3</v>
      </c>
      <c r="O40" s="5">
        <v>73.700800000000001</v>
      </c>
      <c r="P40" s="5">
        <v>0</v>
      </c>
    </row>
    <row r="41" spans="1:16" x14ac:dyDescent="0.3">
      <c r="A41" s="1">
        <v>45807.395833333336</v>
      </c>
      <c r="B41" t="s">
        <v>605</v>
      </c>
      <c r="C41" t="s">
        <v>606</v>
      </c>
      <c r="D41" t="s">
        <v>607</v>
      </c>
      <c r="E41">
        <v>0.20230000000000001</v>
      </c>
      <c r="F41" t="s">
        <v>881</v>
      </c>
      <c r="G41" t="s">
        <v>882</v>
      </c>
      <c r="H41" t="s">
        <v>883</v>
      </c>
      <c r="I41" t="s">
        <v>884</v>
      </c>
      <c r="J41" t="s">
        <v>24</v>
      </c>
      <c r="K41">
        <v>7.3700799999999962</v>
      </c>
      <c r="L41" s="3">
        <v>-36</v>
      </c>
      <c r="M41">
        <v>-7.2827999999999999</v>
      </c>
      <c r="O41">
        <v>66.418000000000006</v>
      </c>
      <c r="P41">
        <v>36</v>
      </c>
    </row>
    <row r="42" spans="1:16" x14ac:dyDescent="0.3">
      <c r="A42" s="1">
        <v>45820.46875</v>
      </c>
      <c r="B42" t="s">
        <v>644</v>
      </c>
      <c r="C42" t="s">
        <v>644</v>
      </c>
      <c r="D42" t="s">
        <v>636</v>
      </c>
      <c r="E42">
        <v>0.18940000000000001</v>
      </c>
      <c r="F42" t="s">
        <v>885</v>
      </c>
      <c r="G42" t="s">
        <v>886</v>
      </c>
      <c r="H42" t="s">
        <v>887</v>
      </c>
      <c r="I42" t="s">
        <v>888</v>
      </c>
      <c r="J42" t="s">
        <v>24</v>
      </c>
      <c r="K42">
        <f t="shared" ref="K42" si="0">(O$1+N$2+N$3+N$4+N$5+N$6+N$7+N$8+N$9+N$10+N$11+N$12+N$13+N$14+N$15+N$16+N$17+N$18+N$19+N$20+N$21+N$22+N$23+N$24+N$25+N$26+N$27+N$28+N$29+N$30+N$31+N$32+N$33+N$34+N$35+N$36+N$37+N$38+N$39+N$40)*0.1</f>
        <v>7.3700799999999962</v>
      </c>
      <c r="L42" s="3">
        <f t="shared" ref="L42" si="1">IF(J42="buy",-ROUNDDOWN(K42/E42,0),ROUNDDOWN(K42/E42,0))</f>
        <v>-38</v>
      </c>
      <c r="M42">
        <f t="shared" ref="M42" si="2">L42*E42</f>
        <v>-7.1972000000000005</v>
      </c>
      <c r="O42">
        <f t="shared" ref="O42" si="3">O41+M42</f>
        <v>59.220800000000004</v>
      </c>
      <c r="P42">
        <f t="shared" ref="P42" si="4">P41-L42</f>
        <v>74</v>
      </c>
    </row>
    <row r="43" spans="1:16" s="5" customFormat="1" x14ac:dyDescent="0.3">
      <c r="A43" s="4">
        <v>45824.385416666664</v>
      </c>
      <c r="B43" s="5" t="s">
        <v>631</v>
      </c>
      <c r="C43" s="5" t="s">
        <v>626</v>
      </c>
      <c r="D43" s="5" t="s">
        <v>632</v>
      </c>
      <c r="F43" s="5" t="s">
        <v>894</v>
      </c>
      <c r="G43" s="5" t="s">
        <v>893</v>
      </c>
      <c r="H43" s="5" t="s">
        <v>895</v>
      </c>
      <c r="I43" s="5" t="s">
        <v>896</v>
      </c>
      <c r="J43" s="5" t="s">
        <v>240</v>
      </c>
      <c r="K43" s="5">
        <v>7.3700799999999962</v>
      </c>
      <c r="L43" s="5">
        <v>38</v>
      </c>
      <c r="M43" s="5">
        <v>6.9463999999999997</v>
      </c>
      <c r="N43" s="5">
        <v>-0.24320000000000075</v>
      </c>
      <c r="O43" s="5">
        <v>58.977600000000002</v>
      </c>
      <c r="P43" s="5">
        <v>74</v>
      </c>
    </row>
    <row r="44" spans="1:16" s="5" customFormat="1" x14ac:dyDescent="0.3">
      <c r="A44" s="4">
        <v>45827.135416666664</v>
      </c>
      <c r="B44" s="5" t="s">
        <v>629</v>
      </c>
      <c r="C44" s="5" t="s">
        <v>628</v>
      </c>
      <c r="D44" s="5" t="s">
        <v>630</v>
      </c>
      <c r="F44" s="5" t="s">
        <v>960</v>
      </c>
      <c r="G44" s="5" t="s">
        <v>961</v>
      </c>
      <c r="H44" s="5" t="s">
        <v>962</v>
      </c>
      <c r="I44" s="5" t="s">
        <v>963</v>
      </c>
      <c r="J44" s="5" t="s">
        <v>240</v>
      </c>
      <c r="K44" s="5">
        <v>7.3457599999999958</v>
      </c>
      <c r="L44" s="5">
        <v>44</v>
      </c>
      <c r="M44" s="5">
        <v>8.0564</v>
      </c>
      <c r="N44" s="5">
        <v>0.75239999999999974</v>
      </c>
      <c r="O44" s="5">
        <v>9.044600000000008</v>
      </c>
      <c r="P44" s="5">
        <v>377</v>
      </c>
    </row>
    <row r="45" spans="1:16" s="5" customFormat="1" x14ac:dyDescent="0.3">
      <c r="A45" s="4">
        <v>45827.145833333336</v>
      </c>
      <c r="B45" s="5" t="s">
        <v>626</v>
      </c>
      <c r="C45" s="5" t="s">
        <v>625</v>
      </c>
      <c r="D45" s="5" t="s">
        <v>627</v>
      </c>
      <c r="F45" s="5" t="s">
        <v>964</v>
      </c>
      <c r="G45" s="5" t="s">
        <v>965</v>
      </c>
      <c r="H45" s="5" t="s">
        <v>966</v>
      </c>
      <c r="I45" s="5" t="s">
        <v>967</v>
      </c>
      <c r="J45" s="5" t="s">
        <v>240</v>
      </c>
      <c r="K45" s="5">
        <v>7.3457599999999958</v>
      </c>
      <c r="L45" s="5">
        <v>44</v>
      </c>
      <c r="M45" s="5">
        <v>8.0871999999999993</v>
      </c>
      <c r="N45" s="5">
        <v>0.77879999999999949</v>
      </c>
      <c r="O45" s="5">
        <v>17.131800000000005</v>
      </c>
      <c r="P45" s="5">
        <v>333</v>
      </c>
    </row>
    <row r="46" spans="1:16" s="5" customFormat="1" x14ac:dyDescent="0.3">
      <c r="A46" s="4">
        <v>45832.145833333336</v>
      </c>
      <c r="B46" s="5" t="s">
        <v>115</v>
      </c>
      <c r="C46" s="5" t="s">
        <v>107</v>
      </c>
      <c r="D46" s="5" t="s">
        <v>122</v>
      </c>
      <c r="E46" s="5">
        <v>0.2681</v>
      </c>
      <c r="F46" s="5" t="s">
        <v>968</v>
      </c>
      <c r="G46" s="5" t="s">
        <v>969</v>
      </c>
      <c r="H46" s="5" t="s">
        <v>970</v>
      </c>
      <c r="I46" s="5" t="s">
        <v>971</v>
      </c>
      <c r="J46" s="5" t="s">
        <v>240</v>
      </c>
      <c r="K46" s="5">
        <v>7.3457599999999958</v>
      </c>
      <c r="L46" s="5">
        <v>44</v>
      </c>
      <c r="M46" s="5">
        <v>11.7964</v>
      </c>
      <c r="N46" s="5">
        <v>4.4792000000000005</v>
      </c>
      <c r="O46" s="5">
        <v>28.928200000000004</v>
      </c>
      <c r="P46" s="5">
        <v>289</v>
      </c>
    </row>
    <row r="47" spans="1:16" s="5" customFormat="1" x14ac:dyDescent="0.3">
      <c r="A47" s="4">
        <v>45832.197916666664</v>
      </c>
      <c r="B47" s="5" t="s">
        <v>93</v>
      </c>
      <c r="C47" s="5" t="s">
        <v>80</v>
      </c>
      <c r="D47" s="5" t="s">
        <v>96</v>
      </c>
      <c r="E47" s="5">
        <v>0.26960000000000001</v>
      </c>
      <c r="F47" s="5" t="s">
        <v>972</v>
      </c>
      <c r="G47" s="5" t="s">
        <v>973</v>
      </c>
      <c r="H47" s="5" t="s">
        <v>974</v>
      </c>
      <c r="I47" s="5" t="s">
        <v>975</v>
      </c>
      <c r="J47" s="5" t="s">
        <v>240</v>
      </c>
      <c r="K47" s="5">
        <v>7.3457599999999958</v>
      </c>
      <c r="L47" s="5">
        <v>43</v>
      </c>
      <c r="M47" s="5">
        <v>11.5928</v>
      </c>
      <c r="N47" s="5">
        <v>4.4075000000000006</v>
      </c>
      <c r="O47" s="5">
        <v>40.521000000000001</v>
      </c>
      <c r="P47" s="5">
        <v>246</v>
      </c>
    </row>
    <row r="48" spans="1:16" s="5" customFormat="1" x14ac:dyDescent="0.3">
      <c r="A48" s="4">
        <v>45832.208333333336</v>
      </c>
      <c r="B48" s="5" t="s">
        <v>130</v>
      </c>
      <c r="C48" s="5" t="s">
        <v>116</v>
      </c>
      <c r="D48" s="5" t="s">
        <v>184</v>
      </c>
      <c r="E48" s="5">
        <v>0.26939999999999997</v>
      </c>
      <c r="F48" s="5" t="s">
        <v>976</v>
      </c>
      <c r="G48" s="5" t="s">
        <v>977</v>
      </c>
      <c r="H48" s="5" t="s">
        <v>978</v>
      </c>
      <c r="I48" s="5" t="s">
        <v>979</v>
      </c>
      <c r="J48" s="5" t="s">
        <v>240</v>
      </c>
      <c r="K48" s="5">
        <v>7.3457599999999958</v>
      </c>
      <c r="L48" s="5">
        <v>43</v>
      </c>
      <c r="M48" s="5">
        <v>11.584199999999999</v>
      </c>
      <c r="N48" s="5">
        <v>4.3816999999999986</v>
      </c>
      <c r="O48" s="5">
        <v>52.105199999999996</v>
      </c>
      <c r="P48" s="5">
        <v>203</v>
      </c>
    </row>
    <row r="49" spans="1:16" s="5" customFormat="1" x14ac:dyDescent="0.3">
      <c r="A49" s="4">
        <v>45832.21875</v>
      </c>
      <c r="B49" s="5" t="s">
        <v>126</v>
      </c>
      <c r="C49" s="5" t="s">
        <v>128</v>
      </c>
      <c r="D49" s="5" t="s">
        <v>184</v>
      </c>
      <c r="E49" s="5">
        <v>0.26910000000000001</v>
      </c>
      <c r="F49" s="5" t="s">
        <v>980</v>
      </c>
      <c r="G49" s="5" t="s">
        <v>981</v>
      </c>
      <c r="H49" s="5" t="s">
        <v>982</v>
      </c>
      <c r="I49" s="5" t="s">
        <v>983</v>
      </c>
      <c r="J49" s="5" t="s">
        <v>240</v>
      </c>
      <c r="K49" s="5">
        <v>7.3457599999999958</v>
      </c>
      <c r="L49" s="5">
        <v>43</v>
      </c>
      <c r="M49" s="5">
        <v>11.571300000000001</v>
      </c>
      <c r="N49" s="5">
        <v>4.355900000000001</v>
      </c>
      <c r="O49" s="5">
        <v>63.676499999999997</v>
      </c>
      <c r="P49" s="5">
        <v>160</v>
      </c>
    </row>
    <row r="50" spans="1:16" s="5" customFormat="1" x14ac:dyDescent="0.3">
      <c r="A50" s="4">
        <v>45832.229166666664</v>
      </c>
      <c r="B50" s="5" t="s">
        <v>129</v>
      </c>
      <c r="C50" s="5" t="s">
        <v>77</v>
      </c>
      <c r="D50" s="5" t="s">
        <v>127</v>
      </c>
      <c r="E50" s="5">
        <v>0.27410000000000001</v>
      </c>
      <c r="F50" s="5" t="s">
        <v>984</v>
      </c>
      <c r="G50" s="5" t="s">
        <v>985</v>
      </c>
      <c r="H50" s="5" t="s">
        <v>986</v>
      </c>
      <c r="I50" s="5" t="s">
        <v>987</v>
      </c>
      <c r="J50" s="5" t="s">
        <v>240</v>
      </c>
      <c r="K50" s="5">
        <v>7.3457599999999958</v>
      </c>
      <c r="L50" s="5">
        <v>43</v>
      </c>
      <c r="M50" s="5">
        <v>11.786300000000001</v>
      </c>
      <c r="N50" s="5">
        <v>4.5623000000000005</v>
      </c>
      <c r="O50" s="5">
        <v>75.462800000000001</v>
      </c>
      <c r="P50" s="5">
        <v>117</v>
      </c>
    </row>
    <row r="51" spans="1:16" s="5" customFormat="1" x14ac:dyDescent="0.3">
      <c r="A51" s="4">
        <v>45832.239583333336</v>
      </c>
      <c r="B51" s="5" t="s">
        <v>114</v>
      </c>
      <c r="C51" s="5" t="s">
        <v>182</v>
      </c>
      <c r="D51" s="5" t="s">
        <v>112</v>
      </c>
      <c r="E51" s="5">
        <v>0.28060000000000002</v>
      </c>
      <c r="F51" s="5" t="s">
        <v>988</v>
      </c>
      <c r="G51" s="5" t="s">
        <v>989</v>
      </c>
      <c r="H51" s="5" t="s">
        <v>990</v>
      </c>
      <c r="I51" s="5" t="s">
        <v>991</v>
      </c>
      <c r="J51" s="5" t="s">
        <v>240</v>
      </c>
      <c r="K51" s="5">
        <v>7.3457599999999958</v>
      </c>
      <c r="L51" s="5">
        <v>43</v>
      </c>
      <c r="M51" s="5">
        <v>12.065800000000001</v>
      </c>
      <c r="N51" s="5">
        <v>4.8332000000000015</v>
      </c>
      <c r="O51" s="5">
        <v>87.528599999999997</v>
      </c>
      <c r="P51" s="5">
        <v>74</v>
      </c>
    </row>
    <row r="52" spans="1:16" s="5" customFormat="1" x14ac:dyDescent="0.3">
      <c r="A52" s="4">
        <v>45832.25</v>
      </c>
      <c r="B52" s="5" t="s">
        <v>119</v>
      </c>
      <c r="C52" s="5" t="s">
        <v>118</v>
      </c>
      <c r="D52" s="5" t="s">
        <v>117</v>
      </c>
      <c r="E52" s="5">
        <v>0.28089999999999998</v>
      </c>
      <c r="F52" s="5" t="s">
        <v>992</v>
      </c>
      <c r="G52" s="5" t="s">
        <v>993</v>
      </c>
      <c r="H52" s="5" t="s">
        <v>994</v>
      </c>
      <c r="I52" s="5" t="s">
        <v>995</v>
      </c>
      <c r="J52" s="5" t="s">
        <v>240</v>
      </c>
      <c r="K52" s="5">
        <v>7.3457599999999958</v>
      </c>
      <c r="L52" s="5">
        <v>38</v>
      </c>
      <c r="M52" s="5">
        <v>10.674199999999999</v>
      </c>
      <c r="N52" s="5">
        <v>3.4769999999999985</v>
      </c>
      <c r="O52" s="5">
        <v>98.202799999999996</v>
      </c>
      <c r="P52" s="5">
        <v>36</v>
      </c>
    </row>
    <row r="53" spans="1:16" s="5" customFormat="1" x14ac:dyDescent="0.3">
      <c r="A53" s="4">
        <v>45832.354166666664</v>
      </c>
      <c r="B53" s="5" t="s">
        <v>183</v>
      </c>
      <c r="C53" s="5" t="s">
        <v>120</v>
      </c>
      <c r="D53" s="5" t="s">
        <v>72</v>
      </c>
      <c r="E53" s="5">
        <v>0.28499999999999998</v>
      </c>
      <c r="F53" s="5" t="s">
        <v>996</v>
      </c>
      <c r="G53" s="5" t="s">
        <v>997</v>
      </c>
      <c r="H53" s="5" t="s">
        <v>998</v>
      </c>
      <c r="I53" s="5" t="s">
        <v>999</v>
      </c>
      <c r="J53" s="5" t="s">
        <v>240</v>
      </c>
      <c r="K53" s="5">
        <v>7.3457599999999958</v>
      </c>
      <c r="L53" s="5">
        <v>36</v>
      </c>
      <c r="M53" s="5">
        <v>10.26</v>
      </c>
      <c r="N53" s="5">
        <v>2.9771999999999998</v>
      </c>
      <c r="O53" s="5">
        <v>108.4628</v>
      </c>
      <c r="P53" s="5">
        <v>0</v>
      </c>
    </row>
    <row r="54" spans="1:16" x14ac:dyDescent="0.3">
      <c r="A54" s="1">
        <v>45832.364583333336</v>
      </c>
      <c r="B54" t="s">
        <v>73</v>
      </c>
      <c r="C54" t="s">
        <v>74</v>
      </c>
      <c r="D54" t="s">
        <v>121</v>
      </c>
      <c r="E54">
        <v>0.28499999999999998</v>
      </c>
      <c r="F54" t="s">
        <v>1000</v>
      </c>
      <c r="G54" t="s">
        <v>997</v>
      </c>
      <c r="H54" t="s">
        <v>1001</v>
      </c>
      <c r="I54" t="s">
        <v>1002</v>
      </c>
      <c r="J54" t="s">
        <v>240</v>
      </c>
      <c r="K54">
        <f>(O$1+N$2+N$3+N$4+N$5+N$6+N$7+N$8+N$9+N$10+N$11+N$12+N$13+N$14+N$15+N$16+N$17+N$18+N$19+N$20+N$21+N$22+N$23+N$24+N$25+N$26+N$27+N$28+N$29+N$30+N$31+N$32+N$33+N$34+N$35+N$36+N$37+N$38+N$39+N$40+N$43)*0.1</f>
        <v>7.3457599999999958</v>
      </c>
      <c r="M54">
        <f t="shared" ref="M52:M54" si="5">L54*E54</f>
        <v>0</v>
      </c>
      <c r="O54">
        <f t="shared" ref="O52:O54" si="6">O53+M54</f>
        <v>108.4628</v>
      </c>
      <c r="P54">
        <f t="shared" ref="P52:P54" si="7">P53-L54</f>
        <v>0</v>
      </c>
    </row>
  </sheetData>
  <autoFilter ref="A1:O54"/>
  <conditionalFormatting sqref="J1:J1048576">
    <cfRule type="containsText" dxfId="3" priority="3" operator="containsText" text="buy">
      <formula>NOT(ISERROR(SEARCH("buy",J1)))</formula>
    </cfRule>
  </conditionalFormatting>
  <conditionalFormatting sqref="O1:P1048576">
    <cfRule type="cellIs" dxfId="2" priority="2" operator="lessThan">
      <formula>0</formula>
    </cfRule>
  </conditionalFormatting>
  <conditionalFormatting sqref="E2:E4">
    <cfRule type="colorScale" priority="38">
      <colorScale>
        <cfvo type="min"/>
        <cfvo type="max"/>
        <color rgb="FF00B05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tabSelected="1" zoomScale="98" zoomScaleNormal="98" workbookViewId="0">
      <pane ySplit="1" topLeftCell="A5" activePane="bottomLeft" state="frozen"/>
      <selection pane="bottomLeft" activeCell="L125" sqref="L125:L135"/>
    </sheetView>
  </sheetViews>
  <sheetFormatPr defaultRowHeight="14.4" x14ac:dyDescent="0.3"/>
  <cols>
    <col min="1" max="1" width="16.77734375" customWidth="1"/>
    <col min="12" max="12" width="8.88671875" style="3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>
        <f>SUM(N2:N135)</f>
        <v>30.107300000000002</v>
      </c>
      <c r="O1">
        <v>100</v>
      </c>
      <c r="R1">
        <f>MIN(E2:E38)</f>
        <v>0.31680000000000003</v>
      </c>
    </row>
    <row r="2" spans="1:18" s="5" customFormat="1" x14ac:dyDescent="0.3">
      <c r="A2" s="4">
        <v>45524.197916666664</v>
      </c>
      <c r="B2" s="5" t="s">
        <v>103</v>
      </c>
      <c r="C2" s="5" t="s">
        <v>78</v>
      </c>
      <c r="D2" s="5" t="s">
        <v>103</v>
      </c>
      <c r="F2" s="5" t="s">
        <v>269</v>
      </c>
      <c r="G2" s="5" t="s">
        <v>270</v>
      </c>
      <c r="H2" s="5" t="s">
        <v>271</v>
      </c>
      <c r="I2" s="5" t="s">
        <v>272</v>
      </c>
      <c r="J2" s="5" t="s">
        <v>240</v>
      </c>
      <c r="K2" s="5">
        <v>10.031080000000001</v>
      </c>
      <c r="L2" s="5">
        <v>37</v>
      </c>
      <c r="M2" s="5">
        <v>10.2416</v>
      </c>
      <c r="N2" s="5">
        <v>0.31079999999999863</v>
      </c>
      <c r="O2" s="5">
        <v>11.410299999999998</v>
      </c>
      <c r="P2" s="5">
        <v>282</v>
      </c>
    </row>
    <row r="3" spans="1:18" s="5" customFormat="1" x14ac:dyDescent="0.3">
      <c r="A3" s="4">
        <v>45527.385416666664</v>
      </c>
      <c r="B3" s="5" t="s">
        <v>136</v>
      </c>
      <c r="C3" s="5" t="s">
        <v>61</v>
      </c>
      <c r="D3" s="5" t="s">
        <v>136</v>
      </c>
      <c r="F3" s="5" t="s">
        <v>273</v>
      </c>
      <c r="G3" s="5" t="s">
        <v>274</v>
      </c>
      <c r="H3" s="5" t="s">
        <v>275</v>
      </c>
      <c r="I3" s="5" t="s">
        <v>276</v>
      </c>
      <c r="J3" s="5" t="s">
        <v>240</v>
      </c>
      <c r="K3" s="5">
        <v>10.180190000000001</v>
      </c>
      <c r="L3" s="5">
        <v>37</v>
      </c>
      <c r="M3" s="5">
        <v>11.4885</v>
      </c>
      <c r="N3" s="5">
        <v>1.4911000000000012</v>
      </c>
      <c r="O3" s="5">
        <v>22.898799999999998</v>
      </c>
      <c r="P3" s="5">
        <v>245</v>
      </c>
    </row>
    <row r="4" spans="1:18" s="5" customFormat="1" x14ac:dyDescent="0.3">
      <c r="A4" s="4">
        <v>45554.125</v>
      </c>
      <c r="B4" s="5" t="s">
        <v>39</v>
      </c>
      <c r="C4" s="5" t="s">
        <v>41</v>
      </c>
      <c r="D4" s="5" t="s">
        <v>35</v>
      </c>
      <c r="F4" s="5" t="s">
        <v>304</v>
      </c>
      <c r="G4" s="5" t="s">
        <v>305</v>
      </c>
      <c r="H4" s="5" t="s">
        <v>306</v>
      </c>
      <c r="I4" s="5" t="s">
        <v>307</v>
      </c>
      <c r="J4" s="5" t="s">
        <v>240</v>
      </c>
      <c r="K4" s="5">
        <v>10.427720000000001</v>
      </c>
      <c r="L4" s="5">
        <v>37</v>
      </c>
      <c r="M4" s="5">
        <v>12.487500000000001</v>
      </c>
      <c r="N4" s="5">
        <v>2.4753000000000007</v>
      </c>
      <c r="O4" s="5">
        <v>15.361899999999999</v>
      </c>
      <c r="P4" s="5">
        <v>282</v>
      </c>
    </row>
    <row r="5" spans="1:18" s="5" customFormat="1" x14ac:dyDescent="0.3">
      <c r="A5" s="4">
        <v>45554.135416666664</v>
      </c>
      <c r="B5" s="5" t="s">
        <v>38</v>
      </c>
      <c r="C5" s="5" t="s">
        <v>34</v>
      </c>
      <c r="D5" s="5" t="s">
        <v>38</v>
      </c>
      <c r="F5" s="5" t="s">
        <v>308</v>
      </c>
      <c r="G5" s="5" t="s">
        <v>309</v>
      </c>
      <c r="H5" s="5" t="s">
        <v>310</v>
      </c>
      <c r="I5" s="5" t="s">
        <v>311</v>
      </c>
      <c r="J5" s="5" t="s">
        <v>240</v>
      </c>
      <c r="K5" s="5">
        <v>10.688200000000002</v>
      </c>
      <c r="L5" s="5">
        <v>37</v>
      </c>
      <c r="M5" s="5">
        <v>12.617000000000001</v>
      </c>
      <c r="N5" s="5">
        <v>2.6048000000000009</v>
      </c>
      <c r="O5" s="5">
        <v>27.978899999999999</v>
      </c>
      <c r="P5" s="5">
        <v>245</v>
      </c>
    </row>
    <row r="6" spans="1:18" s="5" customFormat="1" x14ac:dyDescent="0.3">
      <c r="A6" s="4">
        <v>45554.145833333336</v>
      </c>
      <c r="B6" s="5" t="s">
        <v>19</v>
      </c>
      <c r="C6" s="5" t="s">
        <v>16</v>
      </c>
      <c r="D6" s="5" t="s">
        <v>44</v>
      </c>
      <c r="F6" s="5" t="s">
        <v>312</v>
      </c>
      <c r="G6" s="5" t="s">
        <v>313</v>
      </c>
      <c r="H6" s="5" t="s">
        <v>314</v>
      </c>
      <c r="I6" s="5" t="s">
        <v>315</v>
      </c>
      <c r="J6" s="5" t="s">
        <v>240</v>
      </c>
      <c r="K6" s="5">
        <v>10.916440000000001</v>
      </c>
      <c r="L6" s="5">
        <v>36</v>
      </c>
      <c r="M6" s="5">
        <v>12.1716</v>
      </c>
      <c r="N6" s="5">
        <v>2.2823999999999991</v>
      </c>
      <c r="O6" s="5">
        <v>40.150500000000001</v>
      </c>
      <c r="P6" s="5">
        <v>209</v>
      </c>
    </row>
    <row r="7" spans="1:18" s="5" customFormat="1" x14ac:dyDescent="0.3">
      <c r="A7" s="4">
        <v>45554.15625</v>
      </c>
      <c r="B7" s="5" t="s">
        <v>43</v>
      </c>
      <c r="C7" s="5" t="s">
        <v>40</v>
      </c>
      <c r="D7" s="5" t="s">
        <v>35</v>
      </c>
      <c r="F7" s="5" t="s">
        <v>316</v>
      </c>
      <c r="G7" s="5" t="s">
        <v>317</v>
      </c>
      <c r="H7" s="5" t="s">
        <v>318</v>
      </c>
      <c r="I7" s="5" t="s">
        <v>319</v>
      </c>
      <c r="J7" s="5" t="s">
        <v>240</v>
      </c>
      <c r="K7" s="5">
        <v>11.071820000000001</v>
      </c>
      <c r="L7" s="5">
        <v>34</v>
      </c>
      <c r="M7" s="5">
        <v>11.471599999999999</v>
      </c>
      <c r="N7" s="5">
        <v>1.553799999999999</v>
      </c>
      <c r="O7" s="5">
        <v>51.622100000000003</v>
      </c>
      <c r="P7" s="5">
        <v>175</v>
      </c>
    </row>
    <row r="8" spans="1:18" s="5" customFormat="1" x14ac:dyDescent="0.3">
      <c r="A8" s="4">
        <v>45554.21875</v>
      </c>
      <c r="B8" s="5" t="s">
        <v>37</v>
      </c>
      <c r="C8" s="5" t="s">
        <v>42</v>
      </c>
      <c r="D8" s="5" t="s">
        <v>36</v>
      </c>
      <c r="F8" s="5" t="s">
        <v>320</v>
      </c>
      <c r="G8" s="5" t="s">
        <v>321</v>
      </c>
      <c r="H8" s="5" t="s">
        <v>322</v>
      </c>
      <c r="I8" s="5" t="s">
        <v>323</v>
      </c>
      <c r="J8" s="5" t="s">
        <v>240</v>
      </c>
      <c r="K8" s="5">
        <v>11.230600000000001</v>
      </c>
      <c r="L8" s="5">
        <v>34</v>
      </c>
      <c r="M8" s="5">
        <v>11.509</v>
      </c>
      <c r="N8" s="5">
        <v>1.5877999999999997</v>
      </c>
      <c r="O8" s="5">
        <v>63.131100000000004</v>
      </c>
      <c r="P8" s="5">
        <v>141</v>
      </c>
    </row>
    <row r="9" spans="1:18" s="5" customFormat="1" x14ac:dyDescent="0.3">
      <c r="A9" s="4">
        <v>45560.104166666664</v>
      </c>
      <c r="B9" s="5" t="s">
        <v>327</v>
      </c>
      <c r="C9" s="5" t="s">
        <v>328</v>
      </c>
      <c r="D9" s="5" t="s">
        <v>329</v>
      </c>
      <c r="F9" s="5" t="s">
        <v>330</v>
      </c>
      <c r="G9" s="5" t="s">
        <v>331</v>
      </c>
      <c r="H9" s="5" t="s">
        <v>332</v>
      </c>
      <c r="I9" s="5" t="s">
        <v>333</v>
      </c>
      <c r="J9" s="5" t="s">
        <v>240</v>
      </c>
      <c r="K9" s="5">
        <v>11.57338</v>
      </c>
      <c r="L9" s="5">
        <v>29</v>
      </c>
      <c r="M9" s="5">
        <v>13.3081</v>
      </c>
      <c r="N9" s="5">
        <v>3.4277999999999995</v>
      </c>
      <c r="O9" s="5">
        <v>76.4392</v>
      </c>
      <c r="P9" s="5">
        <v>112</v>
      </c>
    </row>
    <row r="10" spans="1:18" s="5" customFormat="1" x14ac:dyDescent="0.3">
      <c r="A10" s="4">
        <v>45571.802083333336</v>
      </c>
      <c r="B10" s="5" t="s">
        <v>344</v>
      </c>
      <c r="C10" s="5" t="s">
        <v>353</v>
      </c>
      <c r="D10" s="5" t="s">
        <v>343</v>
      </c>
      <c r="F10" s="5" t="s">
        <v>354</v>
      </c>
      <c r="G10" s="5" t="s">
        <v>355</v>
      </c>
      <c r="H10" s="5" t="s">
        <v>356</v>
      </c>
      <c r="I10" s="5" t="s">
        <v>357</v>
      </c>
      <c r="J10" s="5" t="s">
        <v>240</v>
      </c>
      <c r="K10" s="5">
        <v>11.868600000000001</v>
      </c>
      <c r="L10" s="5">
        <v>29</v>
      </c>
      <c r="M10" s="5">
        <v>12.8383</v>
      </c>
      <c r="N10" s="5">
        <v>2.9522000000000013</v>
      </c>
      <c r="O10" s="5">
        <v>89.277500000000003</v>
      </c>
      <c r="P10" s="5">
        <v>83</v>
      </c>
    </row>
    <row r="11" spans="1:18" s="5" customFormat="1" x14ac:dyDescent="0.3">
      <c r="A11" s="4">
        <v>45602.302083333336</v>
      </c>
      <c r="B11" s="5" t="s">
        <v>157</v>
      </c>
      <c r="C11" s="5" t="s">
        <v>169</v>
      </c>
      <c r="D11" s="5" t="s">
        <v>156</v>
      </c>
      <c r="F11" s="5" t="s">
        <v>375</v>
      </c>
      <c r="G11" s="5" t="s">
        <v>376</v>
      </c>
      <c r="H11" s="5" t="s">
        <v>377</v>
      </c>
      <c r="I11" s="5" t="s">
        <v>378</v>
      </c>
      <c r="J11" s="5" t="s">
        <v>240</v>
      </c>
      <c r="K11" s="5">
        <v>12.00461</v>
      </c>
      <c r="L11" s="5">
        <v>29</v>
      </c>
      <c r="M11" s="5">
        <v>11.2462</v>
      </c>
      <c r="N11" s="5">
        <v>1.360100000000001</v>
      </c>
      <c r="O11" s="5">
        <v>54.030900000000017</v>
      </c>
      <c r="P11" s="5">
        <v>170</v>
      </c>
    </row>
    <row r="12" spans="1:18" x14ac:dyDescent="0.3">
      <c r="A12" s="1">
        <v>45644.270833333336</v>
      </c>
      <c r="B12" t="s">
        <v>380</v>
      </c>
      <c r="C12" t="s">
        <v>345</v>
      </c>
      <c r="D12" t="s">
        <v>379</v>
      </c>
      <c r="E12">
        <v>0.50849999999999995</v>
      </c>
      <c r="F12" t="s">
        <v>381</v>
      </c>
      <c r="G12" t="s">
        <v>382</v>
      </c>
      <c r="H12" t="s">
        <v>383</v>
      </c>
      <c r="I12" t="s">
        <v>384</v>
      </c>
      <c r="J12" t="s">
        <v>24</v>
      </c>
      <c r="K12">
        <f>(O$1+SUM(N$2:N12))*0.1</f>
        <v>12.00461</v>
      </c>
      <c r="L12" s="3">
        <f t="shared" ref="L12:L41" si="0">IF(J12="buy",-ROUNDDOWN(K12/E12,0),ROUNDDOWN(K12/E12,0))</f>
        <v>-23</v>
      </c>
      <c r="M12">
        <f t="shared" ref="M12:M42" si="1">L12*E12</f>
        <v>-11.695499999999999</v>
      </c>
      <c r="O12">
        <f t="shared" ref="O12:O43" si="2">O11+M12</f>
        <v>42.335400000000021</v>
      </c>
      <c r="P12">
        <f t="shared" ref="P12:P43" si="3">P11-L12</f>
        <v>193</v>
      </c>
    </row>
    <row r="13" spans="1:18" s="5" customFormat="1" x14ac:dyDescent="0.3">
      <c r="A13" s="4">
        <v>45659.010416666664</v>
      </c>
      <c r="B13" s="5" t="s">
        <v>352</v>
      </c>
      <c r="C13" s="5" t="s">
        <v>347</v>
      </c>
      <c r="D13" s="5" t="s">
        <v>324</v>
      </c>
      <c r="F13" s="5" t="s">
        <v>385</v>
      </c>
      <c r="G13" s="5" t="s">
        <v>386</v>
      </c>
      <c r="H13" s="5" t="s">
        <v>387</v>
      </c>
      <c r="I13" s="5" t="s">
        <v>388</v>
      </c>
      <c r="J13" s="5" t="s">
        <v>240</v>
      </c>
      <c r="K13" s="5">
        <v>12.223570000000002</v>
      </c>
      <c r="L13" s="5">
        <v>28</v>
      </c>
      <c r="M13" s="5">
        <v>11.9308</v>
      </c>
      <c r="N13" s="5">
        <v>2.1896000000000004</v>
      </c>
      <c r="O13" s="5">
        <v>54.266200000000019</v>
      </c>
      <c r="P13" s="5">
        <v>165</v>
      </c>
    </row>
    <row r="14" spans="1:18" s="5" customFormat="1" x14ac:dyDescent="0.3">
      <c r="A14" s="4">
        <v>45659.020833333336</v>
      </c>
      <c r="B14" s="5" t="s">
        <v>351</v>
      </c>
      <c r="C14" s="5" t="s">
        <v>350</v>
      </c>
      <c r="D14" s="5" t="s">
        <v>358</v>
      </c>
      <c r="F14" s="5" t="s">
        <v>389</v>
      </c>
      <c r="G14" s="5" t="s">
        <v>390</v>
      </c>
      <c r="H14" s="5" t="s">
        <v>391</v>
      </c>
      <c r="I14" s="5" t="s">
        <v>392</v>
      </c>
      <c r="J14" s="5" t="s">
        <v>240</v>
      </c>
      <c r="K14" s="5">
        <v>12.355910000000002</v>
      </c>
      <c r="L14" s="5">
        <v>26</v>
      </c>
      <c r="M14" s="5">
        <v>11.1046</v>
      </c>
      <c r="N14" s="5">
        <v>1.3233999999999995</v>
      </c>
      <c r="O14" s="5">
        <v>65.370800000000017</v>
      </c>
      <c r="P14" s="5">
        <v>139</v>
      </c>
    </row>
    <row r="15" spans="1:18" s="5" customFormat="1" x14ac:dyDescent="0.3">
      <c r="A15" s="4">
        <v>45660.729166666664</v>
      </c>
      <c r="B15" s="5" t="s">
        <v>334</v>
      </c>
      <c r="C15" s="5" t="s">
        <v>341</v>
      </c>
      <c r="D15" s="5" t="s">
        <v>338</v>
      </c>
      <c r="F15" s="5" t="s">
        <v>393</v>
      </c>
      <c r="G15" s="5" t="s">
        <v>394</v>
      </c>
      <c r="H15" s="5" t="s">
        <v>395</v>
      </c>
      <c r="I15" s="5" t="s">
        <v>396</v>
      </c>
      <c r="J15" s="5" t="s">
        <v>240</v>
      </c>
      <c r="K15" s="5">
        <v>12.51831</v>
      </c>
      <c r="L15" s="5">
        <v>29</v>
      </c>
      <c r="M15" s="5">
        <v>13.2356</v>
      </c>
      <c r="N15" s="5">
        <v>1.6240000000000006</v>
      </c>
      <c r="O15" s="5">
        <v>78.606400000000022</v>
      </c>
      <c r="P15" s="5">
        <v>110</v>
      </c>
    </row>
    <row r="16" spans="1:18" s="5" customFormat="1" x14ac:dyDescent="0.3">
      <c r="A16" s="4">
        <v>45660.75</v>
      </c>
      <c r="B16" s="5" t="s">
        <v>336</v>
      </c>
      <c r="C16" s="5" t="s">
        <v>339</v>
      </c>
      <c r="D16" s="5" t="s">
        <v>326</v>
      </c>
      <c r="F16" s="5" t="s">
        <v>397</v>
      </c>
      <c r="G16" s="5" t="s">
        <v>398</v>
      </c>
      <c r="H16" s="5" t="s">
        <v>399</v>
      </c>
      <c r="I16" s="5" t="s">
        <v>400</v>
      </c>
      <c r="J16" s="5" t="s">
        <v>240</v>
      </c>
      <c r="K16" s="5">
        <v>12.681290000000002</v>
      </c>
      <c r="L16" s="5">
        <v>29</v>
      </c>
      <c r="M16" s="5">
        <v>13.241400000000001</v>
      </c>
      <c r="N16" s="5">
        <v>1.6298000000000012</v>
      </c>
      <c r="O16" s="5">
        <v>91.847800000000021</v>
      </c>
      <c r="P16" s="5">
        <v>81</v>
      </c>
    </row>
    <row r="17" spans="1:16" s="5" customFormat="1" x14ac:dyDescent="0.3">
      <c r="A17" s="4">
        <v>45660.760416666664</v>
      </c>
      <c r="B17" s="5" t="s">
        <v>342</v>
      </c>
      <c r="C17" s="5" t="s">
        <v>335</v>
      </c>
      <c r="D17" s="5" t="s">
        <v>340</v>
      </c>
      <c r="F17" s="5" t="s">
        <v>401</v>
      </c>
      <c r="G17" s="5" t="s">
        <v>402</v>
      </c>
      <c r="H17" s="5" t="s">
        <v>403</v>
      </c>
      <c r="I17" s="5" t="s">
        <v>404</v>
      </c>
      <c r="J17" s="5" t="s">
        <v>240</v>
      </c>
      <c r="K17" s="5">
        <v>12.84543</v>
      </c>
      <c r="L17" s="5">
        <v>29</v>
      </c>
      <c r="M17" s="5">
        <v>13.273299999999999</v>
      </c>
      <c r="N17" s="5">
        <v>1.6413999999999991</v>
      </c>
      <c r="O17" s="5">
        <v>105.12110000000001</v>
      </c>
      <c r="P17" s="5">
        <v>52</v>
      </c>
    </row>
    <row r="18" spans="1:16" s="5" customFormat="1" x14ac:dyDescent="0.3">
      <c r="A18" s="4">
        <v>45660.770833333336</v>
      </c>
      <c r="B18" s="5" t="s">
        <v>339</v>
      </c>
      <c r="C18" s="5" t="s">
        <v>337</v>
      </c>
      <c r="D18" s="5" t="s">
        <v>342</v>
      </c>
      <c r="F18" s="5" t="s">
        <v>405</v>
      </c>
      <c r="G18" s="5" t="s">
        <v>406</v>
      </c>
      <c r="H18" s="5" t="s">
        <v>407</v>
      </c>
      <c r="I18" s="5" t="s">
        <v>408</v>
      </c>
      <c r="J18" s="5" t="s">
        <v>240</v>
      </c>
      <c r="K18" s="5">
        <v>13.010730000000002</v>
      </c>
      <c r="L18" s="5">
        <v>29</v>
      </c>
      <c r="M18" s="5">
        <v>13.290699999999999</v>
      </c>
      <c r="N18" s="5">
        <v>1.6530000000000005</v>
      </c>
      <c r="O18" s="5">
        <v>118.41180000000001</v>
      </c>
      <c r="P18" s="5">
        <v>23</v>
      </c>
    </row>
    <row r="19" spans="1:16" x14ac:dyDescent="0.3">
      <c r="A19" s="1">
        <v>45664.90625</v>
      </c>
      <c r="B19" t="s">
        <v>325</v>
      </c>
      <c r="C19" t="s">
        <v>348</v>
      </c>
      <c r="D19" t="s">
        <v>349</v>
      </c>
      <c r="E19">
        <v>0.41470000000000001</v>
      </c>
      <c r="F19" t="s">
        <v>409</v>
      </c>
      <c r="G19" t="s">
        <v>410</v>
      </c>
      <c r="H19" t="s">
        <v>411</v>
      </c>
      <c r="I19" t="s">
        <v>412</v>
      </c>
      <c r="J19" t="s">
        <v>24</v>
      </c>
      <c r="K19">
        <f>(O$1+SUM(N$2:N19))*0.1</f>
        <v>13.010730000000002</v>
      </c>
      <c r="L19" s="3">
        <f t="shared" si="0"/>
        <v>-31</v>
      </c>
      <c r="M19">
        <f t="shared" si="1"/>
        <v>-12.855700000000001</v>
      </c>
      <c r="O19">
        <f t="shared" si="2"/>
        <v>105.55610000000001</v>
      </c>
      <c r="P19">
        <f t="shared" si="3"/>
        <v>54</v>
      </c>
    </row>
    <row r="20" spans="1:16" x14ac:dyDescent="0.3">
      <c r="A20" s="1">
        <v>45670.53125</v>
      </c>
      <c r="B20" t="s">
        <v>12</v>
      </c>
      <c r="C20" t="s">
        <v>11</v>
      </c>
      <c r="D20" t="s">
        <v>13</v>
      </c>
      <c r="E20">
        <v>0.34560000000000002</v>
      </c>
      <c r="F20" t="s">
        <v>413</v>
      </c>
      <c r="G20" t="s">
        <v>414</v>
      </c>
      <c r="H20" t="s">
        <v>415</v>
      </c>
      <c r="I20" t="s">
        <v>416</v>
      </c>
      <c r="J20" t="s">
        <v>24</v>
      </c>
      <c r="K20">
        <f>(O$1+SUM(N$2:N20))*0.1</f>
        <v>13.010730000000002</v>
      </c>
      <c r="L20" s="3">
        <f t="shared" si="0"/>
        <v>-37</v>
      </c>
      <c r="M20">
        <f t="shared" si="1"/>
        <v>-12.7872</v>
      </c>
      <c r="O20">
        <f t="shared" si="2"/>
        <v>92.768900000000016</v>
      </c>
      <c r="P20">
        <f t="shared" si="3"/>
        <v>91</v>
      </c>
    </row>
    <row r="21" spans="1:16" x14ac:dyDescent="0.3">
      <c r="A21" s="1">
        <v>45684.145833333336</v>
      </c>
      <c r="B21" t="s">
        <v>139</v>
      </c>
      <c r="C21" t="s">
        <v>139</v>
      </c>
      <c r="D21" t="s">
        <v>50</v>
      </c>
      <c r="E21">
        <v>0.3221</v>
      </c>
      <c r="F21" t="s">
        <v>417</v>
      </c>
      <c r="G21" t="s">
        <v>418</v>
      </c>
      <c r="H21" t="s">
        <v>419</v>
      </c>
      <c r="I21" t="s">
        <v>420</v>
      </c>
      <c r="J21" t="s">
        <v>24</v>
      </c>
      <c r="K21">
        <f>(O$1+SUM(N$2:N21))*0.1</f>
        <v>13.010730000000002</v>
      </c>
      <c r="L21" s="3">
        <f t="shared" si="0"/>
        <v>-40</v>
      </c>
      <c r="M21">
        <f t="shared" si="1"/>
        <v>-12.884</v>
      </c>
      <c r="O21">
        <f t="shared" si="2"/>
        <v>79.884900000000016</v>
      </c>
      <c r="P21">
        <f t="shared" si="3"/>
        <v>131</v>
      </c>
    </row>
    <row r="22" spans="1:16" x14ac:dyDescent="0.3">
      <c r="A22" s="1">
        <v>45684.15625</v>
      </c>
      <c r="B22" t="s">
        <v>142</v>
      </c>
      <c r="C22" t="s">
        <v>49</v>
      </c>
      <c r="D22" t="s">
        <v>140</v>
      </c>
      <c r="E22">
        <v>0.3226</v>
      </c>
      <c r="F22" t="s">
        <v>421</v>
      </c>
      <c r="G22" t="s">
        <v>422</v>
      </c>
      <c r="H22" t="s">
        <v>423</v>
      </c>
      <c r="I22" t="s">
        <v>424</v>
      </c>
      <c r="J22" t="s">
        <v>24</v>
      </c>
      <c r="K22">
        <f>(O$1+SUM(N$2:N22))*0.1</f>
        <v>13.010730000000002</v>
      </c>
      <c r="L22" s="3">
        <f t="shared" si="0"/>
        <v>-40</v>
      </c>
      <c r="M22">
        <f t="shared" si="1"/>
        <v>-12.904</v>
      </c>
      <c r="O22">
        <f t="shared" si="2"/>
        <v>66.98090000000002</v>
      </c>
      <c r="P22">
        <f t="shared" si="3"/>
        <v>171</v>
      </c>
    </row>
    <row r="23" spans="1:16" x14ac:dyDescent="0.3">
      <c r="A23" s="1">
        <v>45684.166666666664</v>
      </c>
      <c r="B23" t="s">
        <v>49</v>
      </c>
      <c r="C23" t="s">
        <v>49</v>
      </c>
      <c r="D23" t="s">
        <v>138</v>
      </c>
      <c r="E23">
        <v>0.31990000000000002</v>
      </c>
      <c r="F23" t="s">
        <v>425</v>
      </c>
      <c r="G23" t="s">
        <v>426</v>
      </c>
      <c r="H23" t="s">
        <v>427</v>
      </c>
      <c r="I23" t="s">
        <v>428</v>
      </c>
      <c r="J23" t="s">
        <v>24</v>
      </c>
      <c r="K23">
        <f>(O$1+SUM(N$2:N23))*0.1</f>
        <v>13.010730000000002</v>
      </c>
      <c r="L23" s="3">
        <f t="shared" si="0"/>
        <v>-40</v>
      </c>
      <c r="M23">
        <f t="shared" si="1"/>
        <v>-12.796000000000001</v>
      </c>
      <c r="O23">
        <f t="shared" si="2"/>
        <v>54.18490000000002</v>
      </c>
      <c r="P23">
        <f t="shared" si="3"/>
        <v>211</v>
      </c>
    </row>
    <row r="24" spans="1:16" x14ac:dyDescent="0.3">
      <c r="A24" s="1">
        <v>45684.177083333336</v>
      </c>
      <c r="B24" t="s">
        <v>143</v>
      </c>
      <c r="C24" t="s">
        <v>47</v>
      </c>
      <c r="D24" t="s">
        <v>149</v>
      </c>
      <c r="E24">
        <v>0.31909999999999999</v>
      </c>
      <c r="F24" t="s">
        <v>429</v>
      </c>
      <c r="G24" t="s">
        <v>430</v>
      </c>
      <c r="H24" t="s">
        <v>431</v>
      </c>
      <c r="I24" t="s">
        <v>432</v>
      </c>
      <c r="J24" t="s">
        <v>24</v>
      </c>
      <c r="K24">
        <f>(O$1+SUM(N$2:N24))*0.1</f>
        <v>13.010730000000002</v>
      </c>
      <c r="L24" s="3">
        <f t="shared" si="0"/>
        <v>-40</v>
      </c>
      <c r="M24">
        <f t="shared" si="1"/>
        <v>-12.763999999999999</v>
      </c>
      <c r="O24">
        <f t="shared" si="2"/>
        <v>41.420900000000017</v>
      </c>
      <c r="P24">
        <f t="shared" si="3"/>
        <v>251</v>
      </c>
    </row>
    <row r="25" spans="1:16" x14ac:dyDescent="0.3">
      <c r="A25" s="1">
        <v>45684.1875</v>
      </c>
      <c r="B25" t="s">
        <v>55</v>
      </c>
      <c r="C25" t="s">
        <v>48</v>
      </c>
      <c r="D25" t="s">
        <v>51</v>
      </c>
      <c r="E25">
        <v>0.32079999999999997</v>
      </c>
      <c r="F25" t="s">
        <v>433</v>
      </c>
      <c r="G25" t="s">
        <v>434</v>
      </c>
      <c r="H25" t="s">
        <v>435</v>
      </c>
      <c r="I25" t="s">
        <v>436</v>
      </c>
      <c r="J25" t="s">
        <v>24</v>
      </c>
      <c r="K25">
        <f>(O$1+SUM(N$2:N25))*0.1</f>
        <v>13.010730000000002</v>
      </c>
      <c r="L25" s="3">
        <f t="shared" si="0"/>
        <v>-40</v>
      </c>
      <c r="M25">
        <f t="shared" si="1"/>
        <v>-12.831999999999999</v>
      </c>
      <c r="O25">
        <f t="shared" si="2"/>
        <v>28.588900000000017</v>
      </c>
      <c r="P25">
        <f t="shared" si="3"/>
        <v>291</v>
      </c>
    </row>
    <row r="26" spans="1:16" x14ac:dyDescent="0.3">
      <c r="A26" s="1">
        <v>45684.197916666664</v>
      </c>
      <c r="B26" t="s">
        <v>46</v>
      </c>
      <c r="C26" t="s">
        <v>45</v>
      </c>
      <c r="D26" t="s">
        <v>150</v>
      </c>
      <c r="E26">
        <v>0.318</v>
      </c>
      <c r="F26" t="s">
        <v>437</v>
      </c>
      <c r="G26" t="s">
        <v>438</v>
      </c>
      <c r="H26" t="s">
        <v>439</v>
      </c>
      <c r="I26" t="s">
        <v>440</v>
      </c>
      <c r="J26" t="s">
        <v>24</v>
      </c>
      <c r="K26">
        <f>(O$1+SUM(N$2:N26))*0.1</f>
        <v>13.010730000000002</v>
      </c>
      <c r="L26" s="3">
        <f t="shared" si="0"/>
        <v>-40</v>
      </c>
      <c r="M26">
        <f t="shared" si="1"/>
        <v>-12.72</v>
      </c>
      <c r="O26">
        <f t="shared" si="2"/>
        <v>15.868900000000016</v>
      </c>
      <c r="P26">
        <f t="shared" si="3"/>
        <v>331</v>
      </c>
    </row>
    <row r="27" spans="1:16" x14ac:dyDescent="0.3">
      <c r="A27" s="1">
        <v>45684.208333333336</v>
      </c>
      <c r="B27" t="s">
        <v>53</v>
      </c>
      <c r="C27" t="s">
        <v>138</v>
      </c>
      <c r="D27" t="s">
        <v>52</v>
      </c>
      <c r="E27">
        <v>0.31680000000000003</v>
      </c>
      <c r="F27" t="s">
        <v>441</v>
      </c>
      <c r="G27" t="s">
        <v>442</v>
      </c>
      <c r="H27" t="s">
        <v>443</v>
      </c>
      <c r="I27" t="s">
        <v>444</v>
      </c>
      <c r="J27" t="s">
        <v>24</v>
      </c>
      <c r="K27">
        <f>(O$1+SUM(N$2:N27))*0.1</f>
        <v>13.010730000000002</v>
      </c>
      <c r="L27" s="3">
        <f t="shared" si="0"/>
        <v>-41</v>
      </c>
      <c r="M27">
        <f t="shared" si="1"/>
        <v>-12.988800000000001</v>
      </c>
      <c r="O27">
        <f t="shared" si="2"/>
        <v>2.8801000000000148</v>
      </c>
      <c r="P27">
        <f t="shared" si="3"/>
        <v>372</v>
      </c>
    </row>
    <row r="28" spans="1:16" x14ac:dyDescent="0.3">
      <c r="A28" s="1">
        <v>45684.21875</v>
      </c>
      <c r="B28" t="s">
        <v>137</v>
      </c>
      <c r="C28" t="s">
        <v>141</v>
      </c>
      <c r="D28" t="s">
        <v>146</v>
      </c>
      <c r="F28" t="s">
        <v>445</v>
      </c>
      <c r="G28" t="s">
        <v>446</v>
      </c>
      <c r="H28" t="s">
        <v>447</v>
      </c>
      <c r="I28" t="s">
        <v>448</v>
      </c>
      <c r="J28" t="s">
        <v>24</v>
      </c>
      <c r="K28">
        <f>(O$1+SUM(N$2:N28))*0.1</f>
        <v>13.010730000000002</v>
      </c>
      <c r="M28">
        <f t="shared" si="1"/>
        <v>0</v>
      </c>
      <c r="O28">
        <f t="shared" si="2"/>
        <v>2.8801000000000148</v>
      </c>
      <c r="P28">
        <f t="shared" si="3"/>
        <v>372</v>
      </c>
    </row>
    <row r="29" spans="1:16" x14ac:dyDescent="0.3">
      <c r="A29" s="1">
        <v>45684.229166666664</v>
      </c>
      <c r="B29" t="s">
        <v>145</v>
      </c>
      <c r="C29" t="s">
        <v>56</v>
      </c>
      <c r="D29" t="s">
        <v>65</v>
      </c>
      <c r="F29" t="s">
        <v>449</v>
      </c>
      <c r="G29" t="s">
        <v>450</v>
      </c>
      <c r="H29" t="s">
        <v>451</v>
      </c>
      <c r="I29" t="s">
        <v>452</v>
      </c>
      <c r="J29" t="s">
        <v>24</v>
      </c>
      <c r="K29">
        <f>(O$1+SUM(N$2:N29))*0.1</f>
        <v>13.010730000000002</v>
      </c>
      <c r="M29">
        <f t="shared" si="1"/>
        <v>0</v>
      </c>
      <c r="O29">
        <f t="shared" si="2"/>
        <v>2.8801000000000148</v>
      </c>
      <c r="P29">
        <f t="shared" si="3"/>
        <v>372</v>
      </c>
    </row>
    <row r="30" spans="1:16" x14ac:dyDescent="0.3">
      <c r="A30" s="1">
        <v>45684.239583333336</v>
      </c>
      <c r="B30" t="s">
        <v>58</v>
      </c>
      <c r="C30" t="s">
        <v>180</v>
      </c>
      <c r="D30" t="s">
        <v>152</v>
      </c>
      <c r="F30" t="s">
        <v>453</v>
      </c>
      <c r="G30" t="s">
        <v>454</v>
      </c>
      <c r="H30" t="s">
        <v>455</v>
      </c>
      <c r="I30" t="s">
        <v>456</v>
      </c>
      <c r="J30" t="s">
        <v>24</v>
      </c>
      <c r="K30">
        <f>(O$1+SUM(N$2:N30))*0.1</f>
        <v>13.010730000000002</v>
      </c>
      <c r="M30">
        <f t="shared" si="1"/>
        <v>0</v>
      </c>
      <c r="O30">
        <f t="shared" si="2"/>
        <v>2.8801000000000148</v>
      </c>
      <c r="P30">
        <f t="shared" si="3"/>
        <v>372</v>
      </c>
    </row>
    <row r="31" spans="1:16" x14ac:dyDescent="0.3">
      <c r="A31" s="1">
        <v>45684.25</v>
      </c>
      <c r="B31" t="s">
        <v>144</v>
      </c>
      <c r="C31" t="s">
        <v>148</v>
      </c>
      <c r="D31" t="s">
        <v>151</v>
      </c>
      <c r="F31" t="s">
        <v>457</v>
      </c>
      <c r="G31" t="s">
        <v>458</v>
      </c>
      <c r="H31" t="s">
        <v>459</v>
      </c>
      <c r="I31" t="s">
        <v>460</v>
      </c>
      <c r="J31" t="s">
        <v>24</v>
      </c>
      <c r="K31">
        <f>(O$1+SUM(N$2:N31))*0.1</f>
        <v>13.010730000000002</v>
      </c>
      <c r="M31">
        <f t="shared" si="1"/>
        <v>0</v>
      </c>
      <c r="O31">
        <f t="shared" si="2"/>
        <v>2.8801000000000148</v>
      </c>
      <c r="P31">
        <f t="shared" si="3"/>
        <v>372</v>
      </c>
    </row>
    <row r="32" spans="1:16" x14ac:dyDescent="0.3">
      <c r="A32" s="1">
        <v>45684.260416666664</v>
      </c>
      <c r="B32" t="s">
        <v>54</v>
      </c>
      <c r="C32" t="s">
        <v>52</v>
      </c>
      <c r="D32" t="s">
        <v>147</v>
      </c>
      <c r="F32" t="s">
        <v>461</v>
      </c>
      <c r="G32" t="s">
        <v>462</v>
      </c>
      <c r="H32" t="s">
        <v>463</v>
      </c>
      <c r="I32" t="s">
        <v>464</v>
      </c>
      <c r="J32" t="s">
        <v>24</v>
      </c>
      <c r="K32">
        <f>(O$1+SUM(N$2:N32))*0.1</f>
        <v>13.010730000000002</v>
      </c>
      <c r="M32">
        <f t="shared" si="1"/>
        <v>0</v>
      </c>
      <c r="O32">
        <f t="shared" si="2"/>
        <v>2.8801000000000148</v>
      </c>
      <c r="P32">
        <f t="shared" si="3"/>
        <v>372</v>
      </c>
    </row>
    <row r="33" spans="1:16" x14ac:dyDescent="0.3">
      <c r="A33" s="1">
        <v>45684.270833333336</v>
      </c>
      <c r="B33" t="s">
        <v>147</v>
      </c>
      <c r="C33" t="s">
        <v>57</v>
      </c>
      <c r="D33" t="s">
        <v>64</v>
      </c>
      <c r="F33" t="s">
        <v>465</v>
      </c>
      <c r="G33" t="s">
        <v>466</v>
      </c>
      <c r="H33" t="s">
        <v>467</v>
      </c>
      <c r="I33" t="s">
        <v>468</v>
      </c>
      <c r="J33" t="s">
        <v>24</v>
      </c>
      <c r="K33">
        <f>(O$1+SUM(N$2:N33))*0.1</f>
        <v>13.010730000000002</v>
      </c>
      <c r="M33">
        <f t="shared" si="1"/>
        <v>0</v>
      </c>
      <c r="O33">
        <f t="shared" si="2"/>
        <v>2.8801000000000148</v>
      </c>
      <c r="P33">
        <f t="shared" si="3"/>
        <v>372</v>
      </c>
    </row>
    <row r="34" spans="1:16" x14ac:dyDescent="0.3">
      <c r="A34" s="1">
        <v>45684.28125</v>
      </c>
      <c r="B34" t="s">
        <v>67</v>
      </c>
      <c r="C34" t="s">
        <v>60</v>
      </c>
      <c r="D34" t="s">
        <v>63</v>
      </c>
      <c r="F34" t="s">
        <v>469</v>
      </c>
      <c r="G34" t="s">
        <v>470</v>
      </c>
      <c r="H34" t="s">
        <v>471</v>
      </c>
      <c r="I34" t="s">
        <v>472</v>
      </c>
      <c r="J34" t="s">
        <v>24</v>
      </c>
      <c r="K34">
        <f>(O$1+SUM(N$2:N34))*0.1</f>
        <v>13.010730000000002</v>
      </c>
      <c r="M34">
        <f t="shared" si="1"/>
        <v>0</v>
      </c>
      <c r="O34">
        <f t="shared" si="2"/>
        <v>2.8801000000000148</v>
      </c>
      <c r="P34">
        <f t="shared" si="3"/>
        <v>372</v>
      </c>
    </row>
    <row r="35" spans="1:16" x14ac:dyDescent="0.3">
      <c r="A35" s="1">
        <v>45684.291666666664</v>
      </c>
      <c r="B35" t="s">
        <v>62</v>
      </c>
      <c r="C35" t="s">
        <v>59</v>
      </c>
      <c r="D35" t="s">
        <v>66</v>
      </c>
      <c r="F35" t="s">
        <v>473</v>
      </c>
      <c r="G35" t="s">
        <v>474</v>
      </c>
      <c r="H35" t="s">
        <v>475</v>
      </c>
      <c r="I35" t="s">
        <v>476</v>
      </c>
      <c r="J35" t="s">
        <v>24</v>
      </c>
      <c r="K35">
        <f>(O$1+SUM(N$2:N35))*0.1</f>
        <v>13.010730000000002</v>
      </c>
      <c r="M35">
        <f t="shared" si="1"/>
        <v>0</v>
      </c>
      <c r="O35">
        <f t="shared" si="2"/>
        <v>2.8801000000000148</v>
      </c>
      <c r="P35">
        <f t="shared" si="3"/>
        <v>372</v>
      </c>
    </row>
    <row r="36" spans="1:16" x14ac:dyDescent="0.3">
      <c r="A36" s="1">
        <v>45690.90625</v>
      </c>
      <c r="B36" t="s">
        <v>87</v>
      </c>
      <c r="C36" t="s">
        <v>92</v>
      </c>
      <c r="D36" t="s">
        <v>132</v>
      </c>
      <c r="F36" t="s">
        <v>477</v>
      </c>
      <c r="G36" t="s">
        <v>478</v>
      </c>
      <c r="H36" t="s">
        <v>479</v>
      </c>
      <c r="I36" t="s">
        <v>480</v>
      </c>
      <c r="J36" t="s">
        <v>24</v>
      </c>
      <c r="K36">
        <f>(O$1+SUM(N$2:N36))*0.1</f>
        <v>13.010730000000002</v>
      </c>
      <c r="M36">
        <f t="shared" si="1"/>
        <v>0</v>
      </c>
      <c r="O36">
        <f t="shared" si="2"/>
        <v>2.8801000000000148</v>
      </c>
      <c r="P36">
        <f t="shared" si="3"/>
        <v>372</v>
      </c>
    </row>
    <row r="37" spans="1:16" x14ac:dyDescent="0.3">
      <c r="A37" s="1">
        <v>45691.1875</v>
      </c>
      <c r="B37" t="s">
        <v>205</v>
      </c>
      <c r="C37" t="s">
        <v>209</v>
      </c>
      <c r="D37" t="s">
        <v>488</v>
      </c>
      <c r="F37" t="s">
        <v>489</v>
      </c>
      <c r="G37" t="s">
        <v>490</v>
      </c>
      <c r="H37" t="s">
        <v>491</v>
      </c>
      <c r="I37" t="s">
        <v>492</v>
      </c>
      <c r="J37" t="s">
        <v>24</v>
      </c>
      <c r="K37">
        <f>(O$1+SUM(N$2:N37))*0.1</f>
        <v>13.010730000000002</v>
      </c>
      <c r="M37">
        <f t="shared" si="1"/>
        <v>0</v>
      </c>
      <c r="O37">
        <f t="shared" si="2"/>
        <v>2.8801000000000148</v>
      </c>
      <c r="P37">
        <f t="shared" si="3"/>
        <v>372</v>
      </c>
    </row>
    <row r="38" spans="1:16" x14ac:dyDescent="0.3">
      <c r="A38" s="1">
        <v>45691.197916666664</v>
      </c>
      <c r="B38" t="s">
        <v>493</v>
      </c>
      <c r="C38" t="s">
        <v>494</v>
      </c>
      <c r="D38" t="s">
        <v>495</v>
      </c>
      <c r="F38" t="s">
        <v>496</v>
      </c>
      <c r="G38" t="s">
        <v>497</v>
      </c>
      <c r="H38" t="s">
        <v>498</v>
      </c>
      <c r="I38" t="s">
        <v>499</v>
      </c>
      <c r="J38" t="s">
        <v>24</v>
      </c>
      <c r="K38">
        <f>(O$1+SUM(N$2:N38))*0.1</f>
        <v>13.010730000000002</v>
      </c>
      <c r="M38">
        <f t="shared" si="1"/>
        <v>0</v>
      </c>
      <c r="O38">
        <f t="shared" si="2"/>
        <v>2.8801000000000148</v>
      </c>
      <c r="P38">
        <f t="shared" si="3"/>
        <v>372</v>
      </c>
    </row>
    <row r="39" spans="1:16" x14ac:dyDescent="0.3">
      <c r="A39" s="1">
        <v>45708.333333333336</v>
      </c>
      <c r="B39" t="s">
        <v>89</v>
      </c>
      <c r="C39" t="s">
        <v>232</v>
      </c>
      <c r="D39" t="s">
        <v>189</v>
      </c>
      <c r="F39" t="s">
        <v>511</v>
      </c>
      <c r="G39" t="s">
        <v>512</v>
      </c>
      <c r="H39" t="s">
        <v>513</v>
      </c>
      <c r="I39" t="s">
        <v>514</v>
      </c>
      <c r="J39" t="s">
        <v>240</v>
      </c>
      <c r="K39">
        <f>(O$1+SUM(N$2:N39))*0.1</f>
        <v>13.010730000000002</v>
      </c>
      <c r="M39">
        <f t="shared" si="1"/>
        <v>0</v>
      </c>
      <c r="O39">
        <f t="shared" si="2"/>
        <v>2.8801000000000148</v>
      </c>
      <c r="P39">
        <f t="shared" si="3"/>
        <v>372</v>
      </c>
    </row>
    <row r="40" spans="1:16" x14ac:dyDescent="0.3">
      <c r="A40" s="1">
        <v>45708.34375</v>
      </c>
      <c r="B40" t="s">
        <v>188</v>
      </c>
      <c r="C40" t="s">
        <v>131</v>
      </c>
      <c r="D40" t="s">
        <v>233</v>
      </c>
      <c r="F40" t="s">
        <v>515</v>
      </c>
      <c r="G40" t="s">
        <v>516</v>
      </c>
      <c r="H40" t="s">
        <v>517</v>
      </c>
      <c r="I40" t="s">
        <v>518</v>
      </c>
      <c r="J40" t="s">
        <v>240</v>
      </c>
      <c r="K40">
        <f>(O$1+SUM(N$2:N40))*0.1</f>
        <v>13.010730000000002</v>
      </c>
      <c r="M40">
        <f t="shared" si="1"/>
        <v>0</v>
      </c>
      <c r="O40">
        <f t="shared" si="2"/>
        <v>2.8801000000000148</v>
      </c>
      <c r="P40">
        <f t="shared" si="3"/>
        <v>372</v>
      </c>
    </row>
    <row r="41" spans="1:16" x14ac:dyDescent="0.3">
      <c r="A41" s="1">
        <v>45709.885416666664</v>
      </c>
      <c r="B41" t="s">
        <v>90</v>
      </c>
      <c r="C41" t="s">
        <v>90</v>
      </c>
      <c r="D41" t="s">
        <v>91</v>
      </c>
      <c r="E41">
        <v>0.25059999999999999</v>
      </c>
      <c r="F41" t="s">
        <v>519</v>
      </c>
      <c r="G41" t="s">
        <v>520</v>
      </c>
      <c r="H41" t="s">
        <v>521</v>
      </c>
      <c r="I41" t="s">
        <v>522</v>
      </c>
      <c r="J41" t="s">
        <v>24</v>
      </c>
      <c r="K41">
        <f>(O$1+SUM(N$2:N41))*0.1</f>
        <v>13.010730000000002</v>
      </c>
      <c r="M41">
        <f t="shared" si="1"/>
        <v>0</v>
      </c>
      <c r="O41">
        <f t="shared" si="2"/>
        <v>2.8801000000000148</v>
      </c>
      <c r="P41">
        <f t="shared" si="3"/>
        <v>372</v>
      </c>
    </row>
    <row r="42" spans="1:16" x14ac:dyDescent="0.3">
      <c r="A42" s="1">
        <v>45709.895833333336</v>
      </c>
      <c r="B42" t="s">
        <v>190</v>
      </c>
      <c r="C42" t="s">
        <v>88</v>
      </c>
      <c r="D42" t="s">
        <v>187</v>
      </c>
      <c r="E42">
        <v>0.25</v>
      </c>
      <c r="F42" t="s">
        <v>523</v>
      </c>
      <c r="G42" t="s">
        <v>524</v>
      </c>
      <c r="H42" t="s">
        <v>525</v>
      </c>
      <c r="I42" t="s">
        <v>526</v>
      </c>
      <c r="J42" t="s">
        <v>24</v>
      </c>
      <c r="K42">
        <f>(O$1+SUM(N$2:N42))*0.1</f>
        <v>13.010730000000002</v>
      </c>
      <c r="M42">
        <f t="shared" si="1"/>
        <v>0</v>
      </c>
      <c r="O42">
        <f t="shared" si="2"/>
        <v>2.8801000000000148</v>
      </c>
      <c r="P42">
        <f t="shared" si="3"/>
        <v>372</v>
      </c>
    </row>
    <row r="43" spans="1:16" x14ac:dyDescent="0.3">
      <c r="A43" s="1">
        <v>45716.25</v>
      </c>
      <c r="B43" t="s">
        <v>231</v>
      </c>
      <c r="C43" t="s">
        <v>229</v>
      </c>
      <c r="D43" t="s">
        <v>218</v>
      </c>
      <c r="E43">
        <v>0.2339</v>
      </c>
      <c r="F43" t="s">
        <v>527</v>
      </c>
      <c r="G43" t="s">
        <v>528</v>
      </c>
      <c r="H43" t="s">
        <v>529</v>
      </c>
      <c r="I43" t="s">
        <v>530</v>
      </c>
      <c r="J43" t="s">
        <v>24</v>
      </c>
      <c r="K43">
        <f>(O$1+SUM(N$2:N43))*0.1</f>
        <v>13.010730000000002</v>
      </c>
      <c r="M43">
        <f t="shared" ref="M43:M106" si="4">L43*E43</f>
        <v>0</v>
      </c>
      <c r="O43">
        <f t="shared" si="2"/>
        <v>2.8801000000000148</v>
      </c>
      <c r="P43">
        <f t="shared" si="3"/>
        <v>372</v>
      </c>
    </row>
    <row r="44" spans="1:16" x14ac:dyDescent="0.3">
      <c r="A44" s="1">
        <v>45716.260416666664</v>
      </c>
      <c r="B44" t="s">
        <v>218</v>
      </c>
      <c r="C44" t="s">
        <v>504</v>
      </c>
      <c r="D44" t="s">
        <v>219</v>
      </c>
      <c r="E44">
        <v>0.2339</v>
      </c>
      <c r="F44" t="s">
        <v>531</v>
      </c>
      <c r="G44" t="s">
        <v>528</v>
      </c>
      <c r="H44" t="s">
        <v>532</v>
      </c>
      <c r="I44" t="s">
        <v>533</v>
      </c>
      <c r="J44" t="s">
        <v>24</v>
      </c>
      <c r="K44">
        <f>(O$1+SUM(N$2:N44))*0.1</f>
        <v>13.010730000000002</v>
      </c>
      <c r="M44">
        <f t="shared" si="4"/>
        <v>0</v>
      </c>
      <c r="O44">
        <f t="shared" ref="O44:O107" si="5">O43+M44</f>
        <v>2.8801000000000148</v>
      </c>
      <c r="P44">
        <f t="shared" ref="P44:P107" si="6">P43-L44</f>
        <v>372</v>
      </c>
    </row>
    <row r="45" spans="1:16" x14ac:dyDescent="0.3">
      <c r="A45" s="1">
        <v>45716.270833333336</v>
      </c>
      <c r="B45" t="s">
        <v>213</v>
      </c>
      <c r="C45" t="s">
        <v>505</v>
      </c>
      <c r="D45" t="s">
        <v>220</v>
      </c>
      <c r="E45">
        <v>0.2336</v>
      </c>
      <c r="F45" t="s">
        <v>534</v>
      </c>
      <c r="G45" t="s">
        <v>535</v>
      </c>
      <c r="H45" t="s">
        <v>536</v>
      </c>
      <c r="I45" t="s">
        <v>537</v>
      </c>
      <c r="J45" t="s">
        <v>24</v>
      </c>
      <c r="K45">
        <f>(O$1+SUM(N$2:N45))*0.1</f>
        <v>13.010730000000002</v>
      </c>
      <c r="M45">
        <f t="shared" si="4"/>
        <v>0</v>
      </c>
      <c r="O45">
        <f t="shared" si="5"/>
        <v>2.8801000000000148</v>
      </c>
      <c r="P45">
        <f t="shared" si="6"/>
        <v>372</v>
      </c>
    </row>
    <row r="46" spans="1:16" x14ac:dyDescent="0.3">
      <c r="A46" s="1">
        <v>45716.28125</v>
      </c>
      <c r="B46" t="s">
        <v>215</v>
      </c>
      <c r="C46" t="s">
        <v>230</v>
      </c>
      <c r="D46" t="s">
        <v>214</v>
      </c>
      <c r="E46">
        <v>0.23449999999999999</v>
      </c>
      <c r="F46" t="s">
        <v>538</v>
      </c>
      <c r="G46" t="s">
        <v>539</v>
      </c>
      <c r="H46" t="s">
        <v>540</v>
      </c>
      <c r="I46" t="s">
        <v>541</v>
      </c>
      <c r="J46" t="s">
        <v>24</v>
      </c>
      <c r="K46">
        <f>(O$1+SUM(N$2:N46))*0.1</f>
        <v>13.010730000000002</v>
      </c>
      <c r="M46">
        <f t="shared" si="4"/>
        <v>0</v>
      </c>
      <c r="O46">
        <f t="shared" si="5"/>
        <v>2.8801000000000148</v>
      </c>
      <c r="P46">
        <f t="shared" si="6"/>
        <v>372</v>
      </c>
    </row>
    <row r="47" spans="1:16" x14ac:dyDescent="0.3">
      <c r="A47" s="1">
        <v>45716.333333333336</v>
      </c>
      <c r="B47" t="s">
        <v>504</v>
      </c>
      <c r="C47" t="s">
        <v>228</v>
      </c>
      <c r="D47" t="s">
        <v>481</v>
      </c>
      <c r="E47">
        <v>0.23330000000000001</v>
      </c>
      <c r="F47" t="s">
        <v>542</v>
      </c>
      <c r="G47" t="s">
        <v>543</v>
      </c>
      <c r="H47" t="s">
        <v>544</v>
      </c>
      <c r="I47" t="s">
        <v>545</v>
      </c>
      <c r="J47" t="s">
        <v>24</v>
      </c>
      <c r="K47">
        <f>(O$1+SUM(N$2:N47))*0.1</f>
        <v>13.010730000000002</v>
      </c>
      <c r="M47">
        <f t="shared" si="4"/>
        <v>0</v>
      </c>
      <c r="O47">
        <f t="shared" si="5"/>
        <v>2.8801000000000148</v>
      </c>
      <c r="P47">
        <f t="shared" si="6"/>
        <v>372</v>
      </c>
    </row>
    <row r="48" spans="1:16" x14ac:dyDescent="0.3">
      <c r="A48" s="1">
        <v>45718.885416666664</v>
      </c>
      <c r="B48" t="s">
        <v>116</v>
      </c>
      <c r="C48" t="s">
        <v>112</v>
      </c>
      <c r="D48" t="s">
        <v>116</v>
      </c>
      <c r="E48">
        <v>0.27160000000000001</v>
      </c>
      <c r="F48" t="s">
        <v>546</v>
      </c>
      <c r="G48" t="s">
        <v>547</v>
      </c>
      <c r="H48" t="s">
        <v>548</v>
      </c>
      <c r="I48" t="s">
        <v>549</v>
      </c>
      <c r="J48" t="s">
        <v>240</v>
      </c>
      <c r="K48">
        <f>(O$1+SUM(N$2:N48))*0.1</f>
        <v>13.010730000000002</v>
      </c>
      <c r="M48">
        <f t="shared" si="4"/>
        <v>0</v>
      </c>
      <c r="O48">
        <f t="shared" si="5"/>
        <v>2.8801000000000148</v>
      </c>
      <c r="P48">
        <f t="shared" si="6"/>
        <v>372</v>
      </c>
    </row>
    <row r="49" spans="1:16" x14ac:dyDescent="0.3">
      <c r="A49" s="1">
        <v>45718.895833333336</v>
      </c>
      <c r="B49" t="s">
        <v>109</v>
      </c>
      <c r="C49" t="s">
        <v>108</v>
      </c>
      <c r="D49" t="s">
        <v>111</v>
      </c>
      <c r="E49">
        <v>0.27360000000000001</v>
      </c>
      <c r="F49" t="s">
        <v>550</v>
      </c>
      <c r="G49" t="s">
        <v>551</v>
      </c>
      <c r="H49" t="s">
        <v>552</v>
      </c>
      <c r="I49" t="s">
        <v>553</v>
      </c>
      <c r="J49" t="s">
        <v>240</v>
      </c>
      <c r="K49">
        <f>(O$1+SUM(N$2:N49))*0.1</f>
        <v>13.010730000000002</v>
      </c>
      <c r="M49">
        <f t="shared" si="4"/>
        <v>0</v>
      </c>
      <c r="O49">
        <f t="shared" si="5"/>
        <v>2.8801000000000148</v>
      </c>
      <c r="P49">
        <f t="shared" si="6"/>
        <v>372</v>
      </c>
    </row>
    <row r="50" spans="1:16" x14ac:dyDescent="0.3">
      <c r="A50" s="1">
        <v>45718.90625</v>
      </c>
      <c r="B50" t="s">
        <v>105</v>
      </c>
      <c r="C50" t="s">
        <v>113</v>
      </c>
      <c r="D50" t="s">
        <v>110</v>
      </c>
      <c r="E50">
        <v>0.2742</v>
      </c>
      <c r="F50" t="s">
        <v>554</v>
      </c>
      <c r="G50" t="s">
        <v>555</v>
      </c>
      <c r="H50" t="s">
        <v>556</v>
      </c>
      <c r="I50" t="s">
        <v>557</v>
      </c>
      <c r="J50" t="s">
        <v>240</v>
      </c>
      <c r="K50">
        <f>(O$1+SUM(N$2:N50))*0.1</f>
        <v>13.010730000000002</v>
      </c>
      <c r="M50">
        <f t="shared" si="4"/>
        <v>0</v>
      </c>
      <c r="O50">
        <f t="shared" si="5"/>
        <v>2.8801000000000148</v>
      </c>
      <c r="P50">
        <f t="shared" si="6"/>
        <v>372</v>
      </c>
    </row>
    <row r="51" spans="1:16" x14ac:dyDescent="0.3">
      <c r="A51" s="1">
        <v>45718.916666666664</v>
      </c>
      <c r="B51" t="s">
        <v>104</v>
      </c>
      <c r="C51" t="s">
        <v>113</v>
      </c>
      <c r="D51" t="s">
        <v>81</v>
      </c>
      <c r="E51">
        <v>0.2737</v>
      </c>
      <c r="F51" t="s">
        <v>558</v>
      </c>
      <c r="G51" t="s">
        <v>559</v>
      </c>
      <c r="H51" t="s">
        <v>560</v>
      </c>
      <c r="I51" t="s">
        <v>561</v>
      </c>
      <c r="J51" t="s">
        <v>240</v>
      </c>
      <c r="K51">
        <f>(O$1+SUM(N$2:N51))*0.1</f>
        <v>13.010730000000002</v>
      </c>
      <c r="M51">
        <f t="shared" si="4"/>
        <v>0</v>
      </c>
      <c r="O51">
        <f t="shared" si="5"/>
        <v>2.8801000000000148</v>
      </c>
      <c r="P51">
        <f t="shared" si="6"/>
        <v>372</v>
      </c>
    </row>
    <row r="52" spans="1:16" x14ac:dyDescent="0.3">
      <c r="A52" s="1">
        <v>45718.927083333336</v>
      </c>
      <c r="B52" t="s">
        <v>101</v>
      </c>
      <c r="C52" t="s">
        <v>104</v>
      </c>
      <c r="D52" t="s">
        <v>107</v>
      </c>
      <c r="E52">
        <v>0.27329999999999999</v>
      </c>
      <c r="F52" t="s">
        <v>562</v>
      </c>
      <c r="G52" t="s">
        <v>563</v>
      </c>
      <c r="H52" t="s">
        <v>564</v>
      </c>
      <c r="I52" t="s">
        <v>565</v>
      </c>
      <c r="J52" t="s">
        <v>240</v>
      </c>
      <c r="K52">
        <f>(O$1+SUM(N$2:N52))*0.1</f>
        <v>13.010730000000002</v>
      </c>
      <c r="M52">
        <f t="shared" si="4"/>
        <v>0</v>
      </c>
      <c r="O52">
        <f t="shared" si="5"/>
        <v>2.8801000000000148</v>
      </c>
      <c r="P52">
        <f t="shared" si="6"/>
        <v>372</v>
      </c>
    </row>
    <row r="53" spans="1:16" x14ac:dyDescent="0.3">
      <c r="A53" s="1">
        <v>45719.927083333336</v>
      </c>
      <c r="B53" t="s">
        <v>194</v>
      </c>
      <c r="C53" t="s">
        <v>500</v>
      </c>
      <c r="D53" t="s">
        <v>226</v>
      </c>
      <c r="E53">
        <v>0.2283</v>
      </c>
      <c r="F53" t="s">
        <v>566</v>
      </c>
      <c r="G53" t="s">
        <v>567</v>
      </c>
      <c r="H53" t="s">
        <v>568</v>
      </c>
      <c r="I53" t="s">
        <v>569</v>
      </c>
      <c r="J53" t="s">
        <v>24</v>
      </c>
      <c r="K53">
        <f>(O$1+SUM(N$2:N53))*0.1</f>
        <v>13.010730000000002</v>
      </c>
      <c r="M53">
        <f t="shared" si="4"/>
        <v>0</v>
      </c>
      <c r="O53">
        <f t="shared" si="5"/>
        <v>2.8801000000000148</v>
      </c>
      <c r="P53">
        <f t="shared" si="6"/>
        <v>372</v>
      </c>
    </row>
    <row r="54" spans="1:16" x14ac:dyDescent="0.3">
      <c r="A54" s="1">
        <v>45720.03125</v>
      </c>
      <c r="B54" t="s">
        <v>223</v>
      </c>
      <c r="C54" t="s">
        <v>501</v>
      </c>
      <c r="D54" t="s">
        <v>225</v>
      </c>
      <c r="E54">
        <v>0.2253</v>
      </c>
      <c r="F54" t="s">
        <v>570</v>
      </c>
      <c r="G54" t="s">
        <v>571</v>
      </c>
      <c r="H54" t="s">
        <v>572</v>
      </c>
      <c r="I54" t="s">
        <v>573</v>
      </c>
      <c r="J54" t="s">
        <v>24</v>
      </c>
      <c r="K54">
        <f>(O$1+SUM(N$2:N54))*0.1</f>
        <v>13.010730000000002</v>
      </c>
      <c r="M54">
        <f t="shared" si="4"/>
        <v>0</v>
      </c>
      <c r="O54">
        <f t="shared" si="5"/>
        <v>2.8801000000000148</v>
      </c>
      <c r="P54">
        <f t="shared" si="6"/>
        <v>372</v>
      </c>
    </row>
    <row r="55" spans="1:16" x14ac:dyDescent="0.3">
      <c r="A55" s="1">
        <v>45720.041666666664</v>
      </c>
      <c r="B55" t="s">
        <v>195</v>
      </c>
      <c r="C55" t="s">
        <v>192</v>
      </c>
      <c r="D55" t="s">
        <v>196</v>
      </c>
      <c r="E55">
        <v>0.22339999999999999</v>
      </c>
      <c r="F55" t="s">
        <v>574</v>
      </c>
      <c r="G55" t="s">
        <v>575</v>
      </c>
      <c r="H55" t="s">
        <v>576</v>
      </c>
      <c r="I55" t="s">
        <v>577</v>
      </c>
      <c r="J55" t="s">
        <v>24</v>
      </c>
      <c r="K55">
        <f>(O$1+SUM(N$2:N55))*0.1</f>
        <v>13.010730000000002</v>
      </c>
      <c r="M55">
        <f t="shared" si="4"/>
        <v>0</v>
      </c>
      <c r="O55">
        <f t="shared" si="5"/>
        <v>2.8801000000000148</v>
      </c>
      <c r="P55">
        <f t="shared" si="6"/>
        <v>372</v>
      </c>
    </row>
    <row r="56" spans="1:16" x14ac:dyDescent="0.3">
      <c r="A56" s="1">
        <v>45720.052083333336</v>
      </c>
      <c r="B56" t="s">
        <v>197</v>
      </c>
      <c r="C56" t="s">
        <v>224</v>
      </c>
      <c r="D56" t="s">
        <v>200</v>
      </c>
      <c r="E56">
        <v>0.22259999999999999</v>
      </c>
      <c r="F56" t="s">
        <v>578</v>
      </c>
      <c r="G56" t="s">
        <v>579</v>
      </c>
      <c r="H56" t="s">
        <v>580</v>
      </c>
      <c r="I56" t="s">
        <v>581</v>
      </c>
      <c r="J56" t="s">
        <v>24</v>
      </c>
      <c r="K56">
        <f>(O$1+SUM(N$2:N56))*0.1</f>
        <v>13.010730000000002</v>
      </c>
      <c r="M56">
        <f t="shared" si="4"/>
        <v>0</v>
      </c>
      <c r="O56">
        <f t="shared" si="5"/>
        <v>2.8801000000000148</v>
      </c>
      <c r="P56">
        <f t="shared" si="6"/>
        <v>372</v>
      </c>
    </row>
    <row r="57" spans="1:16" x14ac:dyDescent="0.3">
      <c r="A57" s="1">
        <v>45720.166666666664</v>
      </c>
      <c r="B57" t="s">
        <v>203</v>
      </c>
      <c r="C57" t="s">
        <v>508</v>
      </c>
      <c r="D57" t="s">
        <v>485</v>
      </c>
      <c r="E57">
        <v>0.21529999999999999</v>
      </c>
      <c r="F57" t="s">
        <v>583</v>
      </c>
      <c r="G57" t="s">
        <v>582</v>
      </c>
      <c r="H57" t="s">
        <v>584</v>
      </c>
      <c r="I57" t="s">
        <v>585</v>
      </c>
      <c r="J57" t="s">
        <v>24</v>
      </c>
      <c r="K57">
        <f>(O$1+SUM(N$2:N57))*0.1</f>
        <v>13.010730000000002</v>
      </c>
      <c r="M57">
        <f t="shared" si="4"/>
        <v>0</v>
      </c>
      <c r="O57">
        <f t="shared" si="5"/>
        <v>2.8801000000000148</v>
      </c>
      <c r="P57">
        <f t="shared" si="6"/>
        <v>372</v>
      </c>
    </row>
    <row r="58" spans="1:16" x14ac:dyDescent="0.3">
      <c r="A58" s="1">
        <v>45720.177083333336</v>
      </c>
      <c r="B58" t="s">
        <v>203</v>
      </c>
      <c r="C58" t="s">
        <v>510</v>
      </c>
      <c r="D58" t="s">
        <v>198</v>
      </c>
      <c r="E58">
        <v>0.216</v>
      </c>
      <c r="F58" t="s">
        <v>586</v>
      </c>
      <c r="G58" t="s">
        <v>587</v>
      </c>
      <c r="H58" t="s">
        <v>588</v>
      </c>
      <c r="I58" t="s">
        <v>589</v>
      </c>
      <c r="J58" t="s">
        <v>24</v>
      </c>
      <c r="K58">
        <f>(O$1+SUM(N$2:N58))*0.1</f>
        <v>13.010730000000002</v>
      </c>
      <c r="M58">
        <f t="shared" si="4"/>
        <v>0</v>
      </c>
      <c r="O58">
        <f t="shared" si="5"/>
        <v>2.8801000000000148</v>
      </c>
      <c r="P58">
        <f t="shared" si="6"/>
        <v>372</v>
      </c>
    </row>
    <row r="59" spans="1:16" x14ac:dyDescent="0.3">
      <c r="A59" s="1">
        <v>45720.1875</v>
      </c>
      <c r="B59" t="s">
        <v>509</v>
      </c>
      <c r="C59" t="s">
        <v>199</v>
      </c>
      <c r="D59" t="s">
        <v>201</v>
      </c>
      <c r="E59">
        <v>0.216</v>
      </c>
      <c r="F59" t="s">
        <v>590</v>
      </c>
      <c r="G59" t="s">
        <v>587</v>
      </c>
      <c r="H59" t="s">
        <v>591</v>
      </c>
      <c r="I59" t="s">
        <v>592</v>
      </c>
      <c r="J59" t="s">
        <v>24</v>
      </c>
      <c r="K59">
        <f>(O$1+SUM(N$2:N59))*0.1</f>
        <v>13.010730000000002</v>
      </c>
      <c r="M59">
        <f t="shared" si="4"/>
        <v>0</v>
      </c>
      <c r="O59">
        <f t="shared" si="5"/>
        <v>2.8801000000000148</v>
      </c>
      <c r="P59">
        <f t="shared" si="6"/>
        <v>372</v>
      </c>
    </row>
    <row r="60" spans="1:16" x14ac:dyDescent="0.3">
      <c r="A60" s="1">
        <v>45720.197916666664</v>
      </c>
      <c r="B60" t="s">
        <v>509</v>
      </c>
      <c r="C60" t="s">
        <v>199</v>
      </c>
      <c r="D60" t="s">
        <v>198</v>
      </c>
      <c r="E60">
        <v>0.21540000000000001</v>
      </c>
      <c r="F60" t="s">
        <v>593</v>
      </c>
      <c r="G60" t="s">
        <v>594</v>
      </c>
      <c r="H60" t="s">
        <v>595</v>
      </c>
      <c r="I60" t="s">
        <v>596</v>
      </c>
      <c r="J60" t="s">
        <v>24</v>
      </c>
      <c r="K60">
        <f>(O$1+SUM(N$2:N60))*0.1</f>
        <v>13.010730000000002</v>
      </c>
      <c r="M60">
        <f t="shared" si="4"/>
        <v>0</v>
      </c>
      <c r="O60">
        <f t="shared" si="5"/>
        <v>2.8801000000000148</v>
      </c>
      <c r="P60">
        <f t="shared" si="6"/>
        <v>372</v>
      </c>
    </row>
    <row r="61" spans="1:16" x14ac:dyDescent="0.3">
      <c r="A61" s="1">
        <v>45738.385416666664</v>
      </c>
      <c r="B61" t="s">
        <v>640</v>
      </c>
      <c r="C61" t="s">
        <v>641</v>
      </c>
      <c r="D61" t="s">
        <v>640</v>
      </c>
      <c r="E61">
        <v>0.19650000000000001</v>
      </c>
      <c r="F61" t="s">
        <v>647</v>
      </c>
      <c r="G61" t="s">
        <v>648</v>
      </c>
      <c r="H61" t="s">
        <v>649</v>
      </c>
      <c r="I61" t="s">
        <v>650</v>
      </c>
      <c r="J61" t="s">
        <v>240</v>
      </c>
      <c r="K61">
        <f>(O$1+SUM(N$2:N61))*0.1</f>
        <v>13.010730000000002</v>
      </c>
      <c r="M61">
        <f t="shared" si="4"/>
        <v>0</v>
      </c>
      <c r="O61">
        <f t="shared" si="5"/>
        <v>2.8801000000000148</v>
      </c>
      <c r="P61">
        <f t="shared" si="6"/>
        <v>372</v>
      </c>
    </row>
    <row r="62" spans="1:16" x14ac:dyDescent="0.3">
      <c r="A62" s="1">
        <v>45740.4375</v>
      </c>
      <c r="B62" t="s">
        <v>609</v>
      </c>
      <c r="C62" t="s">
        <v>611</v>
      </c>
      <c r="D62" t="s">
        <v>613</v>
      </c>
      <c r="E62">
        <v>0.20180000000000001</v>
      </c>
      <c r="F62" t="s">
        <v>651</v>
      </c>
      <c r="G62" t="s">
        <v>652</v>
      </c>
      <c r="H62" t="s">
        <v>653</v>
      </c>
      <c r="I62" t="s">
        <v>654</v>
      </c>
      <c r="J62" t="s">
        <v>240</v>
      </c>
      <c r="K62">
        <f>(O$1+SUM(N$2:N62))*0.1</f>
        <v>13.010730000000002</v>
      </c>
      <c r="M62">
        <f t="shared" si="4"/>
        <v>0</v>
      </c>
      <c r="O62">
        <f t="shared" si="5"/>
        <v>2.8801000000000148</v>
      </c>
      <c r="P62">
        <f t="shared" si="6"/>
        <v>372</v>
      </c>
    </row>
    <row r="63" spans="1:16" x14ac:dyDescent="0.3">
      <c r="A63" s="1">
        <v>45740.447916666664</v>
      </c>
      <c r="B63" t="s">
        <v>608</v>
      </c>
      <c r="C63" t="s">
        <v>482</v>
      </c>
      <c r="D63" t="s">
        <v>608</v>
      </c>
      <c r="E63">
        <v>0.20250000000000001</v>
      </c>
      <c r="F63" t="s">
        <v>655</v>
      </c>
      <c r="G63" t="s">
        <v>656</v>
      </c>
      <c r="H63" t="s">
        <v>657</v>
      </c>
      <c r="I63" t="s">
        <v>658</v>
      </c>
      <c r="J63" t="s">
        <v>240</v>
      </c>
      <c r="K63">
        <f>(O$1+SUM(N$2:N63))*0.1</f>
        <v>13.010730000000002</v>
      </c>
      <c r="M63">
        <f t="shared" si="4"/>
        <v>0</v>
      </c>
      <c r="O63">
        <f t="shared" si="5"/>
        <v>2.8801000000000148</v>
      </c>
      <c r="P63">
        <f t="shared" si="6"/>
        <v>372</v>
      </c>
    </row>
    <row r="64" spans="1:16" x14ac:dyDescent="0.3">
      <c r="A64" s="1">
        <v>45740.458333333336</v>
      </c>
      <c r="B64" t="s">
        <v>612</v>
      </c>
      <c r="C64" t="s">
        <v>610</v>
      </c>
      <c r="D64" t="s">
        <v>611</v>
      </c>
      <c r="E64">
        <v>0.20219999999999999</v>
      </c>
      <c r="F64" t="s">
        <v>659</v>
      </c>
      <c r="G64" t="s">
        <v>660</v>
      </c>
      <c r="H64" t="s">
        <v>661</v>
      </c>
      <c r="I64" t="s">
        <v>662</v>
      </c>
      <c r="J64" t="s">
        <v>240</v>
      </c>
      <c r="K64">
        <f>(O$1+SUM(N$2:N64))*0.1</f>
        <v>13.010730000000002</v>
      </c>
      <c r="M64">
        <f t="shared" si="4"/>
        <v>0</v>
      </c>
      <c r="O64">
        <f t="shared" si="5"/>
        <v>2.8801000000000148</v>
      </c>
      <c r="P64">
        <f t="shared" si="6"/>
        <v>372</v>
      </c>
    </row>
    <row r="65" spans="1:16" x14ac:dyDescent="0.3">
      <c r="A65" s="1">
        <v>45744.385416666664</v>
      </c>
      <c r="B65" t="s">
        <v>638</v>
      </c>
      <c r="C65" t="s">
        <v>616</v>
      </c>
      <c r="D65" t="s">
        <v>622</v>
      </c>
      <c r="E65">
        <v>0.19620000000000001</v>
      </c>
      <c r="F65" t="s">
        <v>665</v>
      </c>
      <c r="G65" t="s">
        <v>666</v>
      </c>
      <c r="H65" t="s">
        <v>667</v>
      </c>
      <c r="I65" t="s">
        <v>668</v>
      </c>
      <c r="J65" t="s">
        <v>24</v>
      </c>
      <c r="K65">
        <f>(O$1+SUM(N$2:N65))*0.1</f>
        <v>13.010730000000002</v>
      </c>
      <c r="M65">
        <f t="shared" si="4"/>
        <v>0</v>
      </c>
      <c r="O65">
        <f t="shared" si="5"/>
        <v>2.8801000000000148</v>
      </c>
      <c r="P65">
        <f t="shared" si="6"/>
        <v>372</v>
      </c>
    </row>
    <row r="66" spans="1:16" x14ac:dyDescent="0.3">
      <c r="A66" s="1">
        <v>45744.395833333336</v>
      </c>
      <c r="B66" t="s">
        <v>640</v>
      </c>
      <c r="C66" t="s">
        <v>646</v>
      </c>
      <c r="D66" t="s">
        <v>645</v>
      </c>
      <c r="E66">
        <v>0.1961</v>
      </c>
      <c r="F66" t="s">
        <v>669</v>
      </c>
      <c r="G66" t="s">
        <v>670</v>
      </c>
      <c r="H66" t="s">
        <v>671</v>
      </c>
      <c r="I66" t="s">
        <v>672</v>
      </c>
      <c r="J66" t="s">
        <v>24</v>
      </c>
      <c r="K66">
        <f>(O$1+SUM(N$2:N66))*0.1</f>
        <v>13.010730000000002</v>
      </c>
      <c r="M66">
        <f t="shared" si="4"/>
        <v>0</v>
      </c>
      <c r="O66">
        <f t="shared" si="5"/>
        <v>2.8801000000000148</v>
      </c>
      <c r="P66">
        <f t="shared" si="6"/>
        <v>372</v>
      </c>
    </row>
    <row r="67" spans="1:16" x14ac:dyDescent="0.3">
      <c r="A67" s="1">
        <v>45744.40625</v>
      </c>
      <c r="B67" t="s">
        <v>642</v>
      </c>
      <c r="C67" t="s">
        <v>642</v>
      </c>
      <c r="D67" t="s">
        <v>615</v>
      </c>
      <c r="E67">
        <v>0.19570000000000001</v>
      </c>
      <c r="F67" t="s">
        <v>673</v>
      </c>
      <c r="G67" t="s">
        <v>674</v>
      </c>
      <c r="H67" t="s">
        <v>675</v>
      </c>
      <c r="I67" t="s">
        <v>676</v>
      </c>
      <c r="J67" t="s">
        <v>24</v>
      </c>
      <c r="K67">
        <f>(O$1+SUM(N$2:N67))*0.1</f>
        <v>13.010730000000002</v>
      </c>
      <c r="M67">
        <f t="shared" si="4"/>
        <v>0</v>
      </c>
      <c r="O67">
        <f t="shared" si="5"/>
        <v>2.8801000000000148</v>
      </c>
      <c r="P67">
        <f t="shared" si="6"/>
        <v>372</v>
      </c>
    </row>
    <row r="68" spans="1:16" x14ac:dyDescent="0.3">
      <c r="A68" s="1">
        <v>45744.416666666664</v>
      </c>
      <c r="B68" t="s">
        <v>622</v>
      </c>
      <c r="C68" t="s">
        <v>616</v>
      </c>
      <c r="D68" t="s">
        <v>643</v>
      </c>
      <c r="E68">
        <v>0.19600000000000001</v>
      </c>
      <c r="F68" t="s">
        <v>677</v>
      </c>
      <c r="G68" t="s">
        <v>678</v>
      </c>
      <c r="H68" t="s">
        <v>679</v>
      </c>
      <c r="I68" t="s">
        <v>680</v>
      </c>
      <c r="J68" t="s">
        <v>24</v>
      </c>
      <c r="K68">
        <f>(O$1+SUM(N$2:N68))*0.1</f>
        <v>13.010730000000002</v>
      </c>
      <c r="M68">
        <f t="shared" si="4"/>
        <v>0</v>
      </c>
      <c r="O68">
        <f t="shared" si="5"/>
        <v>2.8801000000000148</v>
      </c>
      <c r="P68">
        <f t="shared" si="6"/>
        <v>372</v>
      </c>
    </row>
    <row r="69" spans="1:16" x14ac:dyDescent="0.3">
      <c r="A69" s="1">
        <v>45744.427083333336</v>
      </c>
      <c r="B69" t="s">
        <v>645</v>
      </c>
      <c r="C69" t="s">
        <v>645</v>
      </c>
      <c r="D69" t="s">
        <v>614</v>
      </c>
      <c r="E69">
        <v>0.19570000000000001</v>
      </c>
      <c r="F69" t="s">
        <v>681</v>
      </c>
      <c r="G69" t="s">
        <v>682</v>
      </c>
      <c r="H69" t="s">
        <v>683</v>
      </c>
      <c r="I69" t="s">
        <v>684</v>
      </c>
      <c r="J69" t="s">
        <v>24</v>
      </c>
      <c r="K69">
        <f>(O$1+SUM(N$2:N69))*0.1</f>
        <v>13.010730000000002</v>
      </c>
      <c r="M69">
        <f t="shared" si="4"/>
        <v>0</v>
      </c>
      <c r="O69">
        <f t="shared" si="5"/>
        <v>2.8801000000000148</v>
      </c>
      <c r="P69">
        <f t="shared" si="6"/>
        <v>372</v>
      </c>
    </row>
    <row r="70" spans="1:16" x14ac:dyDescent="0.3">
      <c r="A70" s="1">
        <v>45744.4375</v>
      </c>
      <c r="B70" t="s">
        <v>639</v>
      </c>
      <c r="C70" t="s">
        <v>638</v>
      </c>
      <c r="D70" t="s">
        <v>620</v>
      </c>
      <c r="E70">
        <v>0.19570000000000001</v>
      </c>
      <c r="F70" t="s">
        <v>685</v>
      </c>
      <c r="G70" t="s">
        <v>682</v>
      </c>
      <c r="H70" t="s">
        <v>686</v>
      </c>
      <c r="I70" t="s">
        <v>687</v>
      </c>
      <c r="J70" t="s">
        <v>24</v>
      </c>
      <c r="K70">
        <f>(O$1+SUM(N$2:N70))*0.1</f>
        <v>13.010730000000002</v>
      </c>
      <c r="M70">
        <f t="shared" si="4"/>
        <v>0</v>
      </c>
      <c r="O70">
        <f t="shared" si="5"/>
        <v>2.8801000000000148</v>
      </c>
      <c r="P70">
        <f t="shared" si="6"/>
        <v>372</v>
      </c>
    </row>
    <row r="71" spans="1:16" x14ac:dyDescent="0.3">
      <c r="A71" s="1">
        <v>45744.447916666664</v>
      </c>
      <c r="B71" t="s">
        <v>622</v>
      </c>
      <c r="C71" t="s">
        <v>639</v>
      </c>
      <c r="D71" t="s">
        <v>643</v>
      </c>
      <c r="E71">
        <v>0.1948</v>
      </c>
      <c r="F71" t="s">
        <v>688</v>
      </c>
      <c r="G71" t="s">
        <v>689</v>
      </c>
      <c r="H71" t="s">
        <v>690</v>
      </c>
      <c r="I71" t="s">
        <v>691</v>
      </c>
      <c r="J71" t="s">
        <v>24</v>
      </c>
      <c r="K71">
        <f>(O$1+SUM(N$2:N71))*0.1</f>
        <v>13.010730000000002</v>
      </c>
      <c r="M71">
        <f t="shared" si="4"/>
        <v>0</v>
      </c>
      <c r="O71">
        <f t="shared" si="5"/>
        <v>2.8801000000000148</v>
      </c>
      <c r="P71">
        <f t="shared" si="6"/>
        <v>372</v>
      </c>
    </row>
    <row r="72" spans="1:16" x14ac:dyDescent="0.3">
      <c r="A72" s="1">
        <v>45744.458333333336</v>
      </c>
      <c r="B72" t="s">
        <v>619</v>
      </c>
      <c r="C72" t="s">
        <v>614</v>
      </c>
      <c r="D72" t="s">
        <v>637</v>
      </c>
      <c r="E72">
        <v>0.1943</v>
      </c>
      <c r="F72" t="s">
        <v>692</v>
      </c>
      <c r="G72" t="s">
        <v>693</v>
      </c>
      <c r="H72" t="s">
        <v>694</v>
      </c>
      <c r="I72" t="s">
        <v>695</v>
      </c>
      <c r="J72" t="s">
        <v>24</v>
      </c>
      <c r="K72">
        <f>(O$1+SUM(N$2:N72))*0.1</f>
        <v>13.010730000000002</v>
      </c>
      <c r="M72">
        <f t="shared" si="4"/>
        <v>0</v>
      </c>
      <c r="O72">
        <f t="shared" si="5"/>
        <v>2.8801000000000148</v>
      </c>
      <c r="P72">
        <f t="shared" si="6"/>
        <v>372</v>
      </c>
    </row>
    <row r="73" spans="1:16" x14ac:dyDescent="0.3">
      <c r="A73" s="1">
        <v>45744.46875</v>
      </c>
      <c r="B73" t="s">
        <v>617</v>
      </c>
      <c r="C73" t="s">
        <v>642</v>
      </c>
      <c r="D73" t="s">
        <v>621</v>
      </c>
      <c r="E73">
        <v>0.19520000000000001</v>
      </c>
      <c r="F73" t="s">
        <v>696</v>
      </c>
      <c r="G73" t="s">
        <v>697</v>
      </c>
      <c r="H73" t="s">
        <v>698</v>
      </c>
      <c r="I73" t="s">
        <v>699</v>
      </c>
      <c r="J73" t="s">
        <v>24</v>
      </c>
      <c r="K73">
        <f>(O$1+SUM(N$2:N73))*0.1</f>
        <v>13.010730000000002</v>
      </c>
      <c r="M73">
        <f t="shared" si="4"/>
        <v>0</v>
      </c>
      <c r="O73">
        <f t="shared" si="5"/>
        <v>2.8801000000000148</v>
      </c>
      <c r="P73">
        <f t="shared" si="6"/>
        <v>372</v>
      </c>
    </row>
    <row r="74" spans="1:16" x14ac:dyDescent="0.3">
      <c r="A74" s="1">
        <v>45744.71875</v>
      </c>
      <c r="B74" t="s">
        <v>623</v>
      </c>
      <c r="C74" t="s">
        <v>634</v>
      </c>
      <c r="D74" t="s">
        <v>618</v>
      </c>
      <c r="E74">
        <v>0.19070000000000001</v>
      </c>
      <c r="F74" t="s">
        <v>700</v>
      </c>
      <c r="G74" t="s">
        <v>701</v>
      </c>
      <c r="H74" t="s">
        <v>702</v>
      </c>
      <c r="I74" t="s">
        <v>703</v>
      </c>
      <c r="J74" t="s">
        <v>24</v>
      </c>
      <c r="K74">
        <f>(O$1+SUM(N$2:N74))*0.1</f>
        <v>13.010730000000002</v>
      </c>
      <c r="M74">
        <f t="shared" si="4"/>
        <v>0</v>
      </c>
      <c r="O74">
        <f t="shared" si="5"/>
        <v>2.8801000000000148</v>
      </c>
      <c r="P74">
        <f t="shared" si="6"/>
        <v>372</v>
      </c>
    </row>
    <row r="75" spans="1:16" x14ac:dyDescent="0.3">
      <c r="A75" s="1">
        <v>45753.9375</v>
      </c>
      <c r="B75" t="s">
        <v>753</v>
      </c>
      <c r="C75" t="s">
        <v>753</v>
      </c>
      <c r="D75" t="s">
        <v>754</v>
      </c>
      <c r="E75">
        <v>0.14549999999999999</v>
      </c>
      <c r="F75" t="s">
        <v>755</v>
      </c>
      <c r="G75" t="s">
        <v>756</v>
      </c>
      <c r="H75" t="s">
        <v>757</v>
      </c>
      <c r="I75" t="s">
        <v>758</v>
      </c>
      <c r="J75" t="s">
        <v>24</v>
      </c>
      <c r="K75">
        <f>(O$1+SUM(N$2:N75))*0.1</f>
        <v>13.010730000000002</v>
      </c>
      <c r="M75">
        <f t="shared" si="4"/>
        <v>0</v>
      </c>
      <c r="O75">
        <f t="shared" si="5"/>
        <v>2.8801000000000148</v>
      </c>
      <c r="P75">
        <f t="shared" si="6"/>
        <v>372</v>
      </c>
    </row>
    <row r="76" spans="1:16" x14ac:dyDescent="0.3">
      <c r="A76" s="1">
        <v>45753.947916666664</v>
      </c>
      <c r="B76" t="s">
        <v>754</v>
      </c>
      <c r="C76" t="s">
        <v>759</v>
      </c>
      <c r="D76" t="s">
        <v>760</v>
      </c>
      <c r="E76">
        <v>0.1457</v>
      </c>
      <c r="F76" t="s">
        <v>761</v>
      </c>
      <c r="G76" t="s">
        <v>762</v>
      </c>
      <c r="H76" t="s">
        <v>763</v>
      </c>
      <c r="I76" t="s">
        <v>764</v>
      </c>
      <c r="J76" t="s">
        <v>24</v>
      </c>
      <c r="K76">
        <f>(O$1+SUM(N$2:N76))*0.1</f>
        <v>13.010730000000002</v>
      </c>
      <c r="M76">
        <f t="shared" si="4"/>
        <v>0</v>
      </c>
      <c r="O76">
        <f t="shared" si="5"/>
        <v>2.8801000000000148</v>
      </c>
      <c r="P76">
        <f t="shared" si="6"/>
        <v>372</v>
      </c>
    </row>
    <row r="77" spans="1:16" x14ac:dyDescent="0.3">
      <c r="A77" s="1">
        <v>45753.958333333336</v>
      </c>
      <c r="B77" t="s">
        <v>765</v>
      </c>
      <c r="C77" t="s">
        <v>752</v>
      </c>
      <c r="D77" t="s">
        <v>766</v>
      </c>
      <c r="E77">
        <v>0.14449999999999999</v>
      </c>
      <c r="F77" t="s">
        <v>767</v>
      </c>
      <c r="G77" t="s">
        <v>768</v>
      </c>
      <c r="H77" t="s">
        <v>769</v>
      </c>
      <c r="I77" t="s">
        <v>770</v>
      </c>
      <c r="J77" t="s">
        <v>24</v>
      </c>
      <c r="K77">
        <f>(O$1+SUM(N$2:N77))*0.1</f>
        <v>13.010730000000002</v>
      </c>
      <c r="M77">
        <f t="shared" si="4"/>
        <v>0</v>
      </c>
      <c r="O77">
        <f t="shared" si="5"/>
        <v>2.8801000000000148</v>
      </c>
      <c r="P77">
        <f t="shared" si="6"/>
        <v>372</v>
      </c>
    </row>
    <row r="78" spans="1:16" x14ac:dyDescent="0.3">
      <c r="A78" s="1">
        <v>45756.875</v>
      </c>
      <c r="B78" t="s">
        <v>746</v>
      </c>
      <c r="C78" t="s">
        <v>744</v>
      </c>
      <c r="D78" t="s">
        <v>749</v>
      </c>
      <c r="E78">
        <v>0.158</v>
      </c>
      <c r="F78" t="s">
        <v>771</v>
      </c>
      <c r="G78" t="s">
        <v>772</v>
      </c>
      <c r="H78" t="s">
        <v>773</v>
      </c>
      <c r="I78" t="s">
        <v>774</v>
      </c>
      <c r="J78" t="s">
        <v>240</v>
      </c>
      <c r="K78">
        <f>(O$1+SUM(N$2:N78))*0.1</f>
        <v>13.010730000000002</v>
      </c>
      <c r="M78">
        <f t="shared" si="4"/>
        <v>0</v>
      </c>
      <c r="O78">
        <f t="shared" si="5"/>
        <v>2.8801000000000148</v>
      </c>
      <c r="P78">
        <f t="shared" si="6"/>
        <v>372</v>
      </c>
    </row>
    <row r="79" spans="1:16" x14ac:dyDescent="0.3">
      <c r="A79" s="1">
        <v>45756.885416666664</v>
      </c>
      <c r="B79" t="s">
        <v>747</v>
      </c>
      <c r="C79" t="s">
        <v>775</v>
      </c>
      <c r="D79" t="s">
        <v>751</v>
      </c>
      <c r="E79">
        <v>0.15740000000000001</v>
      </c>
      <c r="F79" t="s">
        <v>777</v>
      </c>
      <c r="G79" t="s">
        <v>778</v>
      </c>
      <c r="H79" t="s">
        <v>779</v>
      </c>
      <c r="I79" t="s">
        <v>780</v>
      </c>
      <c r="J79" t="s">
        <v>240</v>
      </c>
      <c r="K79">
        <f>(O$1+SUM(N$2:N79))*0.1</f>
        <v>13.010730000000002</v>
      </c>
      <c r="M79">
        <f t="shared" si="4"/>
        <v>0</v>
      </c>
      <c r="O79">
        <f t="shared" si="5"/>
        <v>2.8801000000000148</v>
      </c>
      <c r="P79">
        <f t="shared" si="6"/>
        <v>372</v>
      </c>
    </row>
    <row r="80" spans="1:16" x14ac:dyDescent="0.3">
      <c r="A80" s="1">
        <v>45756.90625</v>
      </c>
      <c r="B80" t="s">
        <v>749</v>
      </c>
      <c r="C80" t="s">
        <v>745</v>
      </c>
      <c r="D80" t="s">
        <v>750</v>
      </c>
      <c r="E80">
        <v>0.15820000000000001</v>
      </c>
      <c r="F80" t="s">
        <v>781</v>
      </c>
      <c r="G80" t="s">
        <v>782</v>
      </c>
      <c r="H80" t="s">
        <v>783</v>
      </c>
      <c r="I80" t="s">
        <v>784</v>
      </c>
      <c r="J80" t="s">
        <v>240</v>
      </c>
      <c r="K80">
        <f>(O$1+SUM(N$2:N80))*0.1</f>
        <v>13.010730000000002</v>
      </c>
      <c r="M80">
        <f t="shared" si="4"/>
        <v>0</v>
      </c>
      <c r="O80">
        <f t="shared" si="5"/>
        <v>2.8801000000000148</v>
      </c>
      <c r="P80">
        <f t="shared" si="6"/>
        <v>372</v>
      </c>
    </row>
    <row r="81" spans="1:16" x14ac:dyDescent="0.3">
      <c r="A81" s="1">
        <v>45756.916666666664</v>
      </c>
      <c r="B81" t="s">
        <v>775</v>
      </c>
      <c r="C81" t="s">
        <v>748</v>
      </c>
      <c r="D81" t="s">
        <v>776</v>
      </c>
      <c r="E81">
        <v>0.1578</v>
      </c>
      <c r="F81" t="s">
        <v>785</v>
      </c>
      <c r="G81" t="s">
        <v>786</v>
      </c>
      <c r="H81" t="s">
        <v>787</v>
      </c>
      <c r="I81" t="s">
        <v>788</v>
      </c>
      <c r="J81" t="s">
        <v>240</v>
      </c>
      <c r="K81">
        <f>(O$1+SUM(N$2:N81))*0.1</f>
        <v>13.010730000000002</v>
      </c>
      <c r="M81">
        <f t="shared" si="4"/>
        <v>0</v>
      </c>
      <c r="O81">
        <f t="shared" si="5"/>
        <v>2.8801000000000148</v>
      </c>
      <c r="P81">
        <f t="shared" si="6"/>
        <v>372</v>
      </c>
    </row>
    <row r="82" spans="1:16" x14ac:dyDescent="0.3">
      <c r="A82" s="1">
        <v>45759.416666666664</v>
      </c>
      <c r="B82" t="s">
        <v>715</v>
      </c>
      <c r="C82" t="s">
        <v>713</v>
      </c>
      <c r="D82" t="s">
        <v>716</v>
      </c>
      <c r="E82">
        <v>0.17050000000000001</v>
      </c>
      <c r="F82" t="s">
        <v>789</v>
      </c>
      <c r="G82" t="s">
        <v>790</v>
      </c>
      <c r="H82" t="s">
        <v>791</v>
      </c>
      <c r="I82" t="s">
        <v>792</v>
      </c>
      <c r="J82" t="s">
        <v>240</v>
      </c>
      <c r="K82">
        <f>(O$1+SUM(N$2:N82))*0.1</f>
        <v>13.010730000000002</v>
      </c>
      <c r="M82">
        <f t="shared" si="4"/>
        <v>0</v>
      </c>
      <c r="O82">
        <f t="shared" si="5"/>
        <v>2.8801000000000148</v>
      </c>
      <c r="P82">
        <f t="shared" si="6"/>
        <v>372</v>
      </c>
    </row>
    <row r="83" spans="1:16" x14ac:dyDescent="0.3">
      <c r="A83" s="1">
        <v>45759.447916666664</v>
      </c>
      <c r="B83" t="s">
        <v>714</v>
      </c>
      <c r="C83" t="s">
        <v>710</v>
      </c>
      <c r="D83" t="s">
        <v>722</v>
      </c>
      <c r="E83">
        <v>0.17150000000000001</v>
      </c>
      <c r="F83" t="s">
        <v>793</v>
      </c>
      <c r="G83" t="s">
        <v>794</v>
      </c>
      <c r="H83" t="s">
        <v>795</v>
      </c>
      <c r="I83" t="s">
        <v>796</v>
      </c>
      <c r="J83" t="s">
        <v>240</v>
      </c>
      <c r="K83">
        <f>(O$1+SUM(N$2:N83))*0.1</f>
        <v>13.010730000000002</v>
      </c>
      <c r="M83">
        <f t="shared" si="4"/>
        <v>0</v>
      </c>
      <c r="O83">
        <f t="shared" si="5"/>
        <v>2.8801000000000148</v>
      </c>
      <c r="P83">
        <f t="shared" si="6"/>
        <v>372</v>
      </c>
    </row>
    <row r="84" spans="1:16" x14ac:dyDescent="0.3">
      <c r="A84" s="1">
        <v>45759.458333333336</v>
      </c>
      <c r="B84" t="s">
        <v>712</v>
      </c>
      <c r="C84" t="s">
        <v>708</v>
      </c>
      <c r="D84" t="s">
        <v>707</v>
      </c>
      <c r="E84">
        <v>0.17330000000000001</v>
      </c>
      <c r="F84" t="s">
        <v>797</v>
      </c>
      <c r="G84" t="s">
        <v>798</v>
      </c>
      <c r="H84" t="s">
        <v>799</v>
      </c>
      <c r="I84" t="s">
        <v>800</v>
      </c>
      <c r="J84" t="s">
        <v>240</v>
      </c>
      <c r="K84">
        <f>(O$1+SUM(N$2:N84))*0.1</f>
        <v>13.010730000000002</v>
      </c>
      <c r="M84">
        <f t="shared" si="4"/>
        <v>0</v>
      </c>
      <c r="O84">
        <f t="shared" si="5"/>
        <v>2.8801000000000148</v>
      </c>
      <c r="P84">
        <f t="shared" si="6"/>
        <v>372</v>
      </c>
    </row>
    <row r="85" spans="1:16" x14ac:dyDescent="0.3">
      <c r="A85" s="1">
        <v>45759.46875</v>
      </c>
      <c r="B85" t="s">
        <v>710</v>
      </c>
      <c r="C85" t="s">
        <v>706</v>
      </c>
      <c r="D85" t="s">
        <v>711</v>
      </c>
      <c r="E85">
        <v>0.17299999999999999</v>
      </c>
      <c r="F85" t="s">
        <v>801</v>
      </c>
      <c r="G85" t="s">
        <v>802</v>
      </c>
      <c r="H85" t="s">
        <v>803</v>
      </c>
      <c r="I85" t="s">
        <v>804</v>
      </c>
      <c r="J85" t="s">
        <v>240</v>
      </c>
      <c r="K85">
        <f>(O$1+SUM(N$2:N85))*0.1</f>
        <v>13.010730000000002</v>
      </c>
      <c r="M85">
        <f t="shared" si="4"/>
        <v>0</v>
      </c>
      <c r="O85">
        <f t="shared" si="5"/>
        <v>2.8801000000000148</v>
      </c>
      <c r="P85">
        <f t="shared" si="6"/>
        <v>372</v>
      </c>
    </row>
    <row r="86" spans="1:16" x14ac:dyDescent="0.3">
      <c r="A86" s="1">
        <v>45759.604166666664</v>
      </c>
      <c r="B86" t="s">
        <v>709</v>
      </c>
      <c r="C86" t="s">
        <v>704</v>
      </c>
      <c r="D86" t="s">
        <v>705</v>
      </c>
      <c r="E86">
        <v>0.17480000000000001</v>
      </c>
      <c r="F86" t="s">
        <v>805</v>
      </c>
      <c r="G86" t="s">
        <v>806</v>
      </c>
      <c r="H86" t="s">
        <v>807</v>
      </c>
      <c r="I86" t="s">
        <v>808</v>
      </c>
      <c r="J86" t="s">
        <v>240</v>
      </c>
      <c r="K86">
        <f>(O$1+SUM(N$2:N86))*0.1</f>
        <v>13.010730000000002</v>
      </c>
      <c r="M86">
        <f t="shared" si="4"/>
        <v>0</v>
      </c>
      <c r="O86">
        <f t="shared" si="5"/>
        <v>2.8801000000000148</v>
      </c>
      <c r="P86">
        <f t="shared" si="6"/>
        <v>372</v>
      </c>
    </row>
    <row r="87" spans="1:16" x14ac:dyDescent="0.3">
      <c r="A87" s="1">
        <v>45775.395833333336</v>
      </c>
      <c r="B87" t="s">
        <v>506</v>
      </c>
      <c r="C87" t="s">
        <v>191</v>
      </c>
      <c r="D87" t="s">
        <v>506</v>
      </c>
      <c r="E87">
        <v>0.21310000000000001</v>
      </c>
      <c r="F87" t="s">
        <v>809</v>
      </c>
      <c r="G87" t="s">
        <v>810</v>
      </c>
      <c r="H87" t="s">
        <v>811</v>
      </c>
      <c r="I87" t="s">
        <v>812</v>
      </c>
      <c r="J87" t="s">
        <v>240</v>
      </c>
      <c r="K87">
        <f>(O$1+SUM(N$2:N87))*0.1</f>
        <v>13.010730000000002</v>
      </c>
      <c r="M87">
        <f t="shared" si="4"/>
        <v>0</v>
      </c>
      <c r="O87">
        <f t="shared" si="5"/>
        <v>2.8801000000000148</v>
      </c>
      <c r="P87">
        <f t="shared" si="6"/>
        <v>372</v>
      </c>
    </row>
    <row r="88" spans="1:16" x14ac:dyDescent="0.3">
      <c r="A88" s="1">
        <v>45775.4375</v>
      </c>
      <c r="B88" t="s">
        <v>207</v>
      </c>
      <c r="C88" t="s">
        <v>201</v>
      </c>
      <c r="D88" t="s">
        <v>207</v>
      </c>
      <c r="E88">
        <v>0.2145</v>
      </c>
      <c r="F88" t="s">
        <v>813</v>
      </c>
      <c r="G88" t="s">
        <v>814</v>
      </c>
      <c r="H88" t="s">
        <v>815</v>
      </c>
      <c r="I88" t="s">
        <v>816</v>
      </c>
      <c r="J88" t="s">
        <v>240</v>
      </c>
      <c r="K88">
        <f>(O$1+SUM(N$2:N88))*0.1</f>
        <v>13.010730000000002</v>
      </c>
      <c r="M88">
        <f t="shared" si="4"/>
        <v>0</v>
      </c>
      <c r="O88">
        <f t="shared" si="5"/>
        <v>2.8801000000000148</v>
      </c>
      <c r="P88">
        <f t="shared" si="6"/>
        <v>372</v>
      </c>
    </row>
    <row r="89" spans="1:16" x14ac:dyDescent="0.3">
      <c r="A89" s="1">
        <v>45775.447916666664</v>
      </c>
      <c r="B89" t="s">
        <v>507</v>
      </c>
      <c r="C89" t="s">
        <v>201</v>
      </c>
      <c r="D89" t="s">
        <v>204</v>
      </c>
      <c r="E89">
        <v>0.215</v>
      </c>
      <c r="F89" t="s">
        <v>817</v>
      </c>
      <c r="G89" t="s">
        <v>818</v>
      </c>
      <c r="H89" t="s">
        <v>819</v>
      </c>
      <c r="I89" t="s">
        <v>820</v>
      </c>
      <c r="J89" t="s">
        <v>240</v>
      </c>
      <c r="K89">
        <f>(O$1+SUM(N$2:N89))*0.1</f>
        <v>13.010730000000002</v>
      </c>
      <c r="M89">
        <f t="shared" si="4"/>
        <v>0</v>
      </c>
      <c r="O89">
        <f t="shared" si="5"/>
        <v>2.8801000000000148</v>
      </c>
      <c r="P89">
        <f t="shared" si="6"/>
        <v>372</v>
      </c>
    </row>
    <row r="90" spans="1:16" x14ac:dyDescent="0.3">
      <c r="A90" s="1">
        <v>45775.46875</v>
      </c>
      <c r="B90" t="s">
        <v>486</v>
      </c>
      <c r="C90" t="s">
        <v>487</v>
      </c>
      <c r="D90" t="s">
        <v>485</v>
      </c>
      <c r="E90">
        <v>0.2167</v>
      </c>
      <c r="F90" t="s">
        <v>821</v>
      </c>
      <c r="G90" t="s">
        <v>822</v>
      </c>
      <c r="H90" t="s">
        <v>823</v>
      </c>
      <c r="I90" t="s">
        <v>824</v>
      </c>
      <c r="J90" t="s">
        <v>240</v>
      </c>
      <c r="K90">
        <f>(O$1+SUM(N$2:N90))*0.1</f>
        <v>13.010730000000002</v>
      </c>
      <c r="M90">
        <f t="shared" si="4"/>
        <v>0</v>
      </c>
      <c r="O90">
        <f t="shared" si="5"/>
        <v>2.8801000000000148</v>
      </c>
      <c r="P90">
        <f t="shared" si="6"/>
        <v>372</v>
      </c>
    </row>
    <row r="91" spans="1:16" x14ac:dyDescent="0.3">
      <c r="A91" s="1">
        <v>45780.697916666664</v>
      </c>
      <c r="B91" t="s">
        <v>202</v>
      </c>
      <c r="C91" t="s">
        <v>208</v>
      </c>
      <c r="D91" t="s">
        <v>598</v>
      </c>
      <c r="E91">
        <v>0.20899999999999999</v>
      </c>
      <c r="F91" t="s">
        <v>825</v>
      </c>
      <c r="G91" t="s">
        <v>826</v>
      </c>
      <c r="H91" t="s">
        <v>827</v>
      </c>
      <c r="I91" t="s">
        <v>828</v>
      </c>
      <c r="J91" t="s">
        <v>24</v>
      </c>
      <c r="K91">
        <f>(O$1+SUM(N$2:N91))*0.1</f>
        <v>13.010730000000002</v>
      </c>
      <c r="M91">
        <f t="shared" si="4"/>
        <v>0</v>
      </c>
      <c r="O91">
        <f t="shared" si="5"/>
        <v>2.8801000000000148</v>
      </c>
      <c r="P91">
        <f t="shared" si="6"/>
        <v>372</v>
      </c>
    </row>
    <row r="92" spans="1:16" x14ac:dyDescent="0.3">
      <c r="A92" s="1">
        <v>45780.770833333336</v>
      </c>
      <c r="B92" t="s">
        <v>602</v>
      </c>
      <c r="C92" t="s">
        <v>602</v>
      </c>
      <c r="D92" t="s">
        <v>663</v>
      </c>
      <c r="E92">
        <v>0.2074</v>
      </c>
      <c r="F92" t="s">
        <v>829</v>
      </c>
      <c r="G92" t="s">
        <v>830</v>
      </c>
      <c r="H92" t="s">
        <v>831</v>
      </c>
      <c r="I92" t="s">
        <v>832</v>
      </c>
      <c r="J92" t="s">
        <v>24</v>
      </c>
      <c r="K92">
        <f>(O$1+SUM(N$2:N92))*0.1</f>
        <v>13.010730000000002</v>
      </c>
      <c r="M92">
        <f t="shared" si="4"/>
        <v>0</v>
      </c>
      <c r="O92">
        <f t="shared" si="5"/>
        <v>2.8801000000000148</v>
      </c>
      <c r="P92">
        <f t="shared" si="6"/>
        <v>372</v>
      </c>
    </row>
    <row r="93" spans="1:16" x14ac:dyDescent="0.3">
      <c r="A93" s="1">
        <v>45785.291666666664</v>
      </c>
      <c r="B93" t="s">
        <v>603</v>
      </c>
      <c r="C93" t="s">
        <v>602</v>
      </c>
      <c r="D93" t="s">
        <v>601</v>
      </c>
      <c r="E93">
        <v>0.20880000000000001</v>
      </c>
      <c r="F93" t="s">
        <v>833</v>
      </c>
      <c r="G93" t="s">
        <v>834</v>
      </c>
      <c r="H93" t="s">
        <v>835</v>
      </c>
      <c r="I93" t="s">
        <v>836</v>
      </c>
      <c r="J93" t="s">
        <v>240</v>
      </c>
      <c r="K93">
        <f>(O$1+SUM(N$2:N93))*0.1</f>
        <v>13.010730000000002</v>
      </c>
      <c r="M93">
        <f t="shared" si="4"/>
        <v>0</v>
      </c>
      <c r="O93">
        <f t="shared" si="5"/>
        <v>2.8801000000000148</v>
      </c>
      <c r="P93">
        <f t="shared" si="6"/>
        <v>372</v>
      </c>
    </row>
    <row r="94" spans="1:16" x14ac:dyDescent="0.3">
      <c r="A94" s="1">
        <v>45785.302083333336</v>
      </c>
      <c r="B94" t="s">
        <v>598</v>
      </c>
      <c r="C94" t="s">
        <v>206</v>
      </c>
      <c r="D94" t="s">
        <v>211</v>
      </c>
      <c r="E94">
        <v>0.2089</v>
      </c>
      <c r="F94" t="s">
        <v>837</v>
      </c>
      <c r="G94" t="s">
        <v>838</v>
      </c>
      <c r="H94" t="s">
        <v>839</v>
      </c>
      <c r="I94" t="s">
        <v>840</v>
      </c>
      <c r="J94" t="s">
        <v>240</v>
      </c>
      <c r="K94">
        <f>(O$1+SUM(N$2:N94))*0.1</f>
        <v>13.010730000000002</v>
      </c>
      <c r="M94">
        <f t="shared" si="4"/>
        <v>0</v>
      </c>
      <c r="O94">
        <f t="shared" si="5"/>
        <v>2.8801000000000148</v>
      </c>
      <c r="P94">
        <f t="shared" si="6"/>
        <v>372</v>
      </c>
    </row>
    <row r="95" spans="1:16" x14ac:dyDescent="0.3">
      <c r="A95" s="1">
        <v>45785.3125</v>
      </c>
      <c r="B95" t="s">
        <v>206</v>
      </c>
      <c r="C95" t="s">
        <v>484</v>
      </c>
      <c r="D95" t="s">
        <v>603</v>
      </c>
      <c r="E95">
        <v>0.20949999999999999</v>
      </c>
      <c r="F95" t="s">
        <v>841</v>
      </c>
      <c r="G95" t="s">
        <v>842</v>
      </c>
      <c r="H95" t="s">
        <v>843</v>
      </c>
      <c r="I95" t="s">
        <v>844</v>
      </c>
      <c r="J95" t="s">
        <v>240</v>
      </c>
      <c r="K95">
        <f>(O$1+SUM(N$2:N95))*0.1</f>
        <v>13.010730000000002</v>
      </c>
      <c r="M95">
        <f t="shared" si="4"/>
        <v>0</v>
      </c>
      <c r="O95">
        <f t="shared" si="5"/>
        <v>2.8801000000000148</v>
      </c>
      <c r="P95">
        <f t="shared" si="6"/>
        <v>372</v>
      </c>
    </row>
    <row r="96" spans="1:16" x14ac:dyDescent="0.3">
      <c r="A96" s="1">
        <v>45785.333333333336</v>
      </c>
      <c r="B96" t="s">
        <v>604</v>
      </c>
      <c r="C96" t="s">
        <v>484</v>
      </c>
      <c r="D96" t="s">
        <v>604</v>
      </c>
      <c r="E96">
        <v>0.2097</v>
      </c>
      <c r="F96" t="s">
        <v>845</v>
      </c>
      <c r="G96" t="s">
        <v>846</v>
      </c>
      <c r="H96" t="s">
        <v>847</v>
      </c>
      <c r="I96" t="s">
        <v>848</v>
      </c>
      <c r="J96" t="s">
        <v>240</v>
      </c>
      <c r="K96">
        <f>(O$1+SUM(N$2:N96))*0.1</f>
        <v>13.010730000000002</v>
      </c>
      <c r="M96">
        <f t="shared" si="4"/>
        <v>0</v>
      </c>
      <c r="O96">
        <f t="shared" si="5"/>
        <v>2.8801000000000148</v>
      </c>
      <c r="P96">
        <f t="shared" si="6"/>
        <v>372</v>
      </c>
    </row>
    <row r="97" spans="1:16" x14ac:dyDescent="0.3">
      <c r="A97" s="1">
        <v>45785.34375</v>
      </c>
      <c r="B97" t="s">
        <v>202</v>
      </c>
      <c r="C97" t="s">
        <v>664</v>
      </c>
      <c r="D97" t="s">
        <v>599</v>
      </c>
      <c r="E97">
        <v>0.21010000000000001</v>
      </c>
      <c r="F97" t="s">
        <v>849</v>
      </c>
      <c r="G97" t="s">
        <v>850</v>
      </c>
      <c r="H97" t="s">
        <v>851</v>
      </c>
      <c r="I97" t="s">
        <v>852</v>
      </c>
      <c r="J97" t="s">
        <v>240</v>
      </c>
      <c r="K97">
        <f>(O$1+SUM(N$2:N97))*0.1</f>
        <v>13.010730000000002</v>
      </c>
      <c r="M97">
        <f t="shared" si="4"/>
        <v>0</v>
      </c>
      <c r="O97">
        <f t="shared" si="5"/>
        <v>2.8801000000000148</v>
      </c>
      <c r="P97">
        <f t="shared" si="6"/>
        <v>372</v>
      </c>
    </row>
    <row r="98" spans="1:16" x14ac:dyDescent="0.3">
      <c r="A98" s="1">
        <v>45785.354166666664</v>
      </c>
      <c r="B98" t="s">
        <v>600</v>
      </c>
      <c r="C98" t="s">
        <v>483</v>
      </c>
      <c r="D98" t="s">
        <v>598</v>
      </c>
      <c r="E98">
        <v>0.21049999999999999</v>
      </c>
      <c r="F98" t="s">
        <v>853</v>
      </c>
      <c r="G98" t="s">
        <v>854</v>
      </c>
      <c r="H98" t="s">
        <v>855</v>
      </c>
      <c r="I98" t="s">
        <v>856</v>
      </c>
      <c r="J98" t="s">
        <v>240</v>
      </c>
      <c r="K98">
        <f>(O$1+SUM(N$2:N98))*0.1</f>
        <v>13.010730000000002</v>
      </c>
      <c r="M98">
        <f t="shared" si="4"/>
        <v>0</v>
      </c>
      <c r="O98">
        <f t="shared" si="5"/>
        <v>2.8801000000000148</v>
      </c>
      <c r="P98">
        <f t="shared" si="6"/>
        <v>372</v>
      </c>
    </row>
    <row r="99" spans="1:16" x14ac:dyDescent="0.3">
      <c r="A99" s="1">
        <v>45785.427083333336</v>
      </c>
      <c r="B99" t="s">
        <v>210</v>
      </c>
      <c r="C99" t="s">
        <v>597</v>
      </c>
      <c r="D99" t="s">
        <v>483</v>
      </c>
      <c r="E99">
        <v>0.2117</v>
      </c>
      <c r="F99" t="s">
        <v>857</v>
      </c>
      <c r="G99" t="s">
        <v>858</v>
      </c>
      <c r="H99" t="s">
        <v>859</v>
      </c>
      <c r="I99" t="s">
        <v>860</v>
      </c>
      <c r="J99" t="s">
        <v>240</v>
      </c>
      <c r="K99">
        <f>(O$1+SUM(N$2:N99))*0.1</f>
        <v>13.010730000000002</v>
      </c>
      <c r="M99">
        <f t="shared" si="4"/>
        <v>0</v>
      </c>
      <c r="O99">
        <f t="shared" si="5"/>
        <v>2.8801000000000148</v>
      </c>
      <c r="P99">
        <f t="shared" si="6"/>
        <v>372</v>
      </c>
    </row>
    <row r="100" spans="1:16" x14ac:dyDescent="0.3">
      <c r="A100" s="1">
        <v>45786.041666666664</v>
      </c>
      <c r="B100" t="s">
        <v>222</v>
      </c>
      <c r="C100" t="s">
        <v>212</v>
      </c>
      <c r="D100" t="s">
        <v>502</v>
      </c>
      <c r="E100">
        <v>0.23180000000000001</v>
      </c>
      <c r="F100" t="s">
        <v>861</v>
      </c>
      <c r="G100" t="s">
        <v>862</v>
      </c>
      <c r="H100" t="s">
        <v>863</v>
      </c>
      <c r="I100" t="s">
        <v>864</v>
      </c>
      <c r="J100" t="s">
        <v>240</v>
      </c>
      <c r="K100">
        <f>(O$1+SUM(N$2:N100))*0.1</f>
        <v>13.010730000000002</v>
      </c>
      <c r="M100">
        <f t="shared" si="4"/>
        <v>0</v>
      </c>
      <c r="O100">
        <f t="shared" si="5"/>
        <v>2.8801000000000148</v>
      </c>
      <c r="P100">
        <f t="shared" si="6"/>
        <v>372</v>
      </c>
    </row>
    <row r="101" spans="1:16" x14ac:dyDescent="0.3">
      <c r="A101" s="1">
        <v>45786.072916666664</v>
      </c>
      <c r="B101" t="s">
        <v>216</v>
      </c>
      <c r="C101" t="s">
        <v>214</v>
      </c>
      <c r="D101" t="s">
        <v>503</v>
      </c>
      <c r="E101">
        <v>0.23269999999999999</v>
      </c>
      <c r="F101" t="s">
        <v>865</v>
      </c>
      <c r="G101" t="s">
        <v>866</v>
      </c>
      <c r="H101" t="s">
        <v>867</v>
      </c>
      <c r="I101" t="s">
        <v>868</v>
      </c>
      <c r="J101" t="s">
        <v>240</v>
      </c>
      <c r="K101">
        <f>(O$1+SUM(N$2:N101))*0.1</f>
        <v>13.010730000000002</v>
      </c>
      <c r="M101">
        <f t="shared" si="4"/>
        <v>0</v>
      </c>
      <c r="O101">
        <f t="shared" si="5"/>
        <v>2.8801000000000148</v>
      </c>
      <c r="P101">
        <f t="shared" si="6"/>
        <v>372</v>
      </c>
    </row>
    <row r="102" spans="1:16" x14ac:dyDescent="0.3">
      <c r="A102" s="1">
        <v>45786.083333333336</v>
      </c>
      <c r="B102" t="s">
        <v>214</v>
      </c>
      <c r="C102" t="s">
        <v>221</v>
      </c>
      <c r="D102" t="s">
        <v>193</v>
      </c>
      <c r="E102">
        <v>0.23280000000000001</v>
      </c>
      <c r="F102" t="s">
        <v>869</v>
      </c>
      <c r="G102" t="s">
        <v>870</v>
      </c>
      <c r="H102" t="s">
        <v>871</v>
      </c>
      <c r="I102" t="s">
        <v>872</v>
      </c>
      <c r="J102" t="s">
        <v>240</v>
      </c>
      <c r="K102">
        <f>(O$1+SUM(N$2:N102))*0.1</f>
        <v>13.010730000000002</v>
      </c>
      <c r="M102">
        <f t="shared" si="4"/>
        <v>0</v>
      </c>
      <c r="O102">
        <f t="shared" si="5"/>
        <v>2.8801000000000148</v>
      </c>
      <c r="P102">
        <f t="shared" si="6"/>
        <v>372</v>
      </c>
    </row>
    <row r="103" spans="1:16" x14ac:dyDescent="0.3">
      <c r="A103" s="1">
        <v>45786.125</v>
      </c>
      <c r="B103" t="s">
        <v>227</v>
      </c>
      <c r="C103" t="s">
        <v>235</v>
      </c>
      <c r="D103" t="s">
        <v>217</v>
      </c>
      <c r="E103">
        <v>0.2341</v>
      </c>
      <c r="F103" t="s">
        <v>873</v>
      </c>
      <c r="G103" t="s">
        <v>874</v>
      </c>
      <c r="H103" t="s">
        <v>875</v>
      </c>
      <c r="I103" t="s">
        <v>876</v>
      </c>
      <c r="J103" t="s">
        <v>240</v>
      </c>
      <c r="K103">
        <f>(O$1+SUM(N$2:N103))*0.1</f>
        <v>13.010730000000002</v>
      </c>
      <c r="M103">
        <f t="shared" si="4"/>
        <v>0</v>
      </c>
      <c r="O103">
        <f t="shared" si="5"/>
        <v>2.8801000000000148</v>
      </c>
      <c r="P103">
        <f t="shared" si="6"/>
        <v>372</v>
      </c>
    </row>
    <row r="104" spans="1:16" x14ac:dyDescent="0.3">
      <c r="A104" s="1">
        <v>45786.135416666664</v>
      </c>
      <c r="B104" t="s">
        <v>234</v>
      </c>
      <c r="C104" t="s">
        <v>504</v>
      </c>
      <c r="D104" t="s">
        <v>215</v>
      </c>
      <c r="E104">
        <v>0.23419999999999999</v>
      </c>
      <c r="F104" t="s">
        <v>877</v>
      </c>
      <c r="G104" t="s">
        <v>878</v>
      </c>
      <c r="H104" t="s">
        <v>879</v>
      </c>
      <c r="I104" t="s">
        <v>880</v>
      </c>
      <c r="J104" t="s">
        <v>240</v>
      </c>
      <c r="K104">
        <f>(O$1+SUM(N$2:N104))*0.1</f>
        <v>13.010730000000002</v>
      </c>
      <c r="M104">
        <f t="shared" si="4"/>
        <v>0</v>
      </c>
      <c r="O104">
        <f t="shared" si="5"/>
        <v>2.8801000000000148</v>
      </c>
      <c r="P104">
        <f t="shared" si="6"/>
        <v>372</v>
      </c>
    </row>
    <row r="105" spans="1:16" x14ac:dyDescent="0.3">
      <c r="A105" s="1">
        <v>45807.395833333336</v>
      </c>
      <c r="B105" t="s">
        <v>605</v>
      </c>
      <c r="C105" t="s">
        <v>606</v>
      </c>
      <c r="D105" t="s">
        <v>607</v>
      </c>
      <c r="E105">
        <v>0.20230000000000001</v>
      </c>
      <c r="F105" t="s">
        <v>881</v>
      </c>
      <c r="G105" t="s">
        <v>882</v>
      </c>
      <c r="H105" t="s">
        <v>883</v>
      </c>
      <c r="I105" t="s">
        <v>884</v>
      </c>
      <c r="J105" t="s">
        <v>24</v>
      </c>
      <c r="K105">
        <f>(O$1+SUM(N$2:N105))*0.1</f>
        <v>13.010730000000002</v>
      </c>
      <c r="M105">
        <f t="shared" si="4"/>
        <v>0</v>
      </c>
      <c r="O105">
        <f t="shared" si="5"/>
        <v>2.8801000000000148</v>
      </c>
      <c r="P105">
        <f t="shared" si="6"/>
        <v>372</v>
      </c>
    </row>
    <row r="106" spans="1:16" x14ac:dyDescent="0.3">
      <c r="A106" s="1">
        <v>45820.46875</v>
      </c>
      <c r="B106" t="s">
        <v>644</v>
      </c>
      <c r="C106" t="s">
        <v>644</v>
      </c>
      <c r="D106" t="s">
        <v>636</v>
      </c>
      <c r="E106">
        <v>0.18940000000000001</v>
      </c>
      <c r="F106" t="s">
        <v>885</v>
      </c>
      <c r="G106" t="s">
        <v>886</v>
      </c>
      <c r="H106" t="s">
        <v>887</v>
      </c>
      <c r="I106" t="s">
        <v>888</v>
      </c>
      <c r="J106" t="s">
        <v>24</v>
      </c>
      <c r="K106">
        <f>(O$1+SUM(N$2:N106))*0.1</f>
        <v>13.010730000000002</v>
      </c>
      <c r="M106">
        <f t="shared" si="4"/>
        <v>0</v>
      </c>
      <c r="O106">
        <f t="shared" si="5"/>
        <v>2.8801000000000148</v>
      </c>
      <c r="P106">
        <f t="shared" si="6"/>
        <v>372</v>
      </c>
    </row>
    <row r="107" spans="1:16" x14ac:dyDescent="0.3">
      <c r="A107" s="1">
        <v>45820.489583333336</v>
      </c>
      <c r="B107" t="s">
        <v>624</v>
      </c>
      <c r="C107" t="s">
        <v>633</v>
      </c>
      <c r="D107" t="s">
        <v>635</v>
      </c>
      <c r="E107">
        <v>0.18920000000000001</v>
      </c>
      <c r="F107" t="s">
        <v>889</v>
      </c>
      <c r="G107" t="s">
        <v>890</v>
      </c>
      <c r="H107" t="s">
        <v>891</v>
      </c>
      <c r="I107" t="s">
        <v>892</v>
      </c>
      <c r="J107" t="s">
        <v>24</v>
      </c>
      <c r="K107">
        <f>(O$1+SUM(N$2:N107))*0.1</f>
        <v>13.010730000000002</v>
      </c>
      <c r="M107">
        <f t="shared" ref="M107:M135" si="7">L107*E107</f>
        <v>0</v>
      </c>
      <c r="O107">
        <f t="shared" si="5"/>
        <v>2.8801000000000148</v>
      </c>
      <c r="P107">
        <f t="shared" si="6"/>
        <v>372</v>
      </c>
    </row>
    <row r="108" spans="1:16" x14ac:dyDescent="0.3">
      <c r="A108" s="1">
        <v>45824.385416666664</v>
      </c>
      <c r="B108" t="s">
        <v>631</v>
      </c>
      <c r="C108" t="s">
        <v>626</v>
      </c>
      <c r="D108" t="s">
        <v>632</v>
      </c>
      <c r="E108">
        <v>0.18279999999999999</v>
      </c>
      <c r="F108" t="s">
        <v>894</v>
      </c>
      <c r="G108" t="s">
        <v>893</v>
      </c>
      <c r="H108" t="s">
        <v>895</v>
      </c>
      <c r="I108" t="s">
        <v>896</v>
      </c>
      <c r="J108" t="s">
        <v>240</v>
      </c>
      <c r="K108">
        <f>(O$1+SUM(N$2:N108))*0.1</f>
        <v>13.010730000000002</v>
      </c>
      <c r="M108">
        <f t="shared" si="7"/>
        <v>0</v>
      </c>
      <c r="O108">
        <f t="shared" ref="O108:O135" si="8">O107+M108</f>
        <v>2.8801000000000148</v>
      </c>
      <c r="P108">
        <f t="shared" ref="P108:P135" si="9">P107-L108</f>
        <v>372</v>
      </c>
    </row>
    <row r="109" spans="1:16" x14ac:dyDescent="0.3">
      <c r="A109" s="1">
        <v>45825.40625</v>
      </c>
      <c r="B109" t="s">
        <v>740</v>
      </c>
      <c r="C109" t="s">
        <v>719</v>
      </c>
      <c r="D109" t="s">
        <v>721</v>
      </c>
      <c r="E109">
        <v>0.16800000000000001</v>
      </c>
      <c r="F109" t="s">
        <v>897</v>
      </c>
      <c r="G109" t="s">
        <v>898</v>
      </c>
      <c r="H109" t="s">
        <v>899</v>
      </c>
      <c r="I109" t="s">
        <v>900</v>
      </c>
      <c r="J109" t="s">
        <v>24</v>
      </c>
      <c r="K109">
        <f>(O$1+SUM(N$2:N109))*0.1</f>
        <v>13.010730000000002</v>
      </c>
      <c r="M109">
        <f t="shared" si="7"/>
        <v>0</v>
      </c>
      <c r="O109">
        <f t="shared" si="8"/>
        <v>2.8801000000000148</v>
      </c>
      <c r="P109">
        <f t="shared" si="9"/>
        <v>372</v>
      </c>
    </row>
    <row r="110" spans="1:16" x14ac:dyDescent="0.3">
      <c r="A110" s="1">
        <v>45825.416666666664</v>
      </c>
      <c r="B110" t="s">
        <v>736</v>
      </c>
      <c r="C110" t="s">
        <v>720</v>
      </c>
      <c r="D110" t="s">
        <v>737</v>
      </c>
      <c r="E110">
        <v>0.1678</v>
      </c>
      <c r="F110" t="s">
        <v>901</v>
      </c>
      <c r="G110" t="s">
        <v>902</v>
      </c>
      <c r="H110" t="s">
        <v>903</v>
      </c>
      <c r="I110" t="s">
        <v>904</v>
      </c>
      <c r="J110" t="s">
        <v>24</v>
      </c>
      <c r="K110">
        <f>(O$1+SUM(N$2:N110))*0.1</f>
        <v>13.010730000000002</v>
      </c>
      <c r="M110">
        <f t="shared" si="7"/>
        <v>0</v>
      </c>
      <c r="O110">
        <f t="shared" si="8"/>
        <v>2.8801000000000148</v>
      </c>
      <c r="P110">
        <f t="shared" si="9"/>
        <v>372</v>
      </c>
    </row>
    <row r="111" spans="1:16" x14ac:dyDescent="0.3">
      <c r="A111" s="1">
        <v>45825.427083333336</v>
      </c>
      <c r="B111" t="s">
        <v>721</v>
      </c>
      <c r="C111" t="s">
        <v>718</v>
      </c>
      <c r="D111" t="s">
        <v>737</v>
      </c>
      <c r="E111">
        <v>0.16819999999999999</v>
      </c>
      <c r="F111" t="s">
        <v>905</v>
      </c>
      <c r="G111" t="s">
        <v>906</v>
      </c>
      <c r="H111" t="s">
        <v>907</v>
      </c>
      <c r="I111" t="s">
        <v>908</v>
      </c>
      <c r="J111" t="s">
        <v>24</v>
      </c>
      <c r="K111">
        <f>(O$1+SUM(N$2:N111))*0.1</f>
        <v>13.010730000000002</v>
      </c>
      <c r="M111">
        <f t="shared" si="7"/>
        <v>0</v>
      </c>
      <c r="O111">
        <f t="shared" si="8"/>
        <v>2.8801000000000148</v>
      </c>
      <c r="P111">
        <f t="shared" si="9"/>
        <v>372</v>
      </c>
    </row>
    <row r="112" spans="1:16" x14ac:dyDescent="0.3">
      <c r="A112" s="1">
        <v>45825.4375</v>
      </c>
      <c r="B112" t="s">
        <v>741</v>
      </c>
      <c r="C112" t="s">
        <v>720</v>
      </c>
      <c r="D112" t="s">
        <v>725</v>
      </c>
      <c r="E112">
        <v>0.1671</v>
      </c>
      <c r="F112" t="s">
        <v>909</v>
      </c>
      <c r="G112" t="s">
        <v>910</v>
      </c>
      <c r="H112" t="s">
        <v>911</v>
      </c>
      <c r="I112" t="s">
        <v>912</v>
      </c>
      <c r="J112" t="s">
        <v>24</v>
      </c>
      <c r="K112">
        <f>(O$1+SUM(N$2:N112))*0.1</f>
        <v>13.010730000000002</v>
      </c>
      <c r="M112">
        <f t="shared" si="7"/>
        <v>0</v>
      </c>
      <c r="O112">
        <f t="shared" si="8"/>
        <v>2.8801000000000148</v>
      </c>
      <c r="P112">
        <f t="shared" si="9"/>
        <v>372</v>
      </c>
    </row>
    <row r="113" spans="1:16" x14ac:dyDescent="0.3">
      <c r="A113" s="1">
        <v>45825.447916666664</v>
      </c>
      <c r="B113" t="s">
        <v>732</v>
      </c>
      <c r="C113" t="s">
        <v>717</v>
      </c>
      <c r="D113" t="s">
        <v>724</v>
      </c>
      <c r="E113">
        <v>0.16750000000000001</v>
      </c>
      <c r="F113" t="s">
        <v>913</v>
      </c>
      <c r="G113" t="s">
        <v>914</v>
      </c>
      <c r="H113" t="s">
        <v>915</v>
      </c>
      <c r="I113" t="s">
        <v>916</v>
      </c>
      <c r="J113" t="s">
        <v>24</v>
      </c>
      <c r="K113">
        <f>(O$1+SUM(N$2:N113))*0.1</f>
        <v>13.010730000000002</v>
      </c>
      <c r="M113">
        <f t="shared" si="7"/>
        <v>0</v>
      </c>
      <c r="O113">
        <f t="shared" si="8"/>
        <v>2.8801000000000148</v>
      </c>
      <c r="P113">
        <f t="shared" si="9"/>
        <v>372</v>
      </c>
    </row>
    <row r="114" spans="1:16" x14ac:dyDescent="0.3">
      <c r="A114" s="1">
        <v>45825.458333333336</v>
      </c>
      <c r="B114" t="s">
        <v>717</v>
      </c>
      <c r="C114" t="s">
        <v>717</v>
      </c>
      <c r="D114" t="s">
        <v>735</v>
      </c>
      <c r="E114">
        <v>0.1663</v>
      </c>
      <c r="F114" t="s">
        <v>917</v>
      </c>
      <c r="G114" t="s">
        <v>918</v>
      </c>
      <c r="H114" t="s">
        <v>919</v>
      </c>
      <c r="I114" t="s">
        <v>920</v>
      </c>
      <c r="J114" t="s">
        <v>24</v>
      </c>
      <c r="K114">
        <f>(O$1+SUM(N$2:N114))*0.1</f>
        <v>13.010730000000002</v>
      </c>
      <c r="M114">
        <f t="shared" si="7"/>
        <v>0</v>
      </c>
      <c r="O114">
        <f t="shared" si="8"/>
        <v>2.8801000000000148</v>
      </c>
      <c r="P114">
        <f t="shared" si="9"/>
        <v>372</v>
      </c>
    </row>
    <row r="115" spans="1:16" x14ac:dyDescent="0.3">
      <c r="A115" s="1">
        <v>45825.46875</v>
      </c>
      <c r="B115" t="s">
        <v>723</v>
      </c>
      <c r="C115" t="s">
        <v>734</v>
      </c>
      <c r="D115" t="s">
        <v>729</v>
      </c>
      <c r="E115">
        <v>0.1661</v>
      </c>
      <c r="F115" t="s">
        <v>921</v>
      </c>
      <c r="G115" t="s">
        <v>922</v>
      </c>
      <c r="H115" t="s">
        <v>923</v>
      </c>
      <c r="I115" t="s">
        <v>924</v>
      </c>
      <c r="J115" t="s">
        <v>24</v>
      </c>
      <c r="K115">
        <f>(O$1+SUM(N$2:N115))*0.1</f>
        <v>13.010730000000002</v>
      </c>
      <c r="M115">
        <f t="shared" si="7"/>
        <v>0</v>
      </c>
      <c r="O115">
        <f t="shared" si="8"/>
        <v>2.8801000000000148</v>
      </c>
      <c r="P115">
        <f t="shared" si="9"/>
        <v>372</v>
      </c>
    </row>
    <row r="116" spans="1:16" x14ac:dyDescent="0.3">
      <c r="A116" s="1">
        <v>45825.479166666664</v>
      </c>
      <c r="B116" t="s">
        <v>739</v>
      </c>
      <c r="C116" t="s">
        <v>733</v>
      </c>
      <c r="D116" t="s">
        <v>729</v>
      </c>
      <c r="E116">
        <v>0.16600000000000001</v>
      </c>
      <c r="F116" t="s">
        <v>925</v>
      </c>
      <c r="G116" t="s">
        <v>926</v>
      </c>
      <c r="H116" t="s">
        <v>927</v>
      </c>
      <c r="I116" t="s">
        <v>928</v>
      </c>
      <c r="J116" t="s">
        <v>24</v>
      </c>
      <c r="K116">
        <f>(O$1+SUM(N$2:N116))*0.1</f>
        <v>13.010730000000002</v>
      </c>
      <c r="M116">
        <f t="shared" si="7"/>
        <v>0</v>
      </c>
      <c r="O116">
        <f t="shared" si="8"/>
        <v>2.8801000000000148</v>
      </c>
      <c r="P116">
        <f t="shared" si="9"/>
        <v>372</v>
      </c>
    </row>
    <row r="117" spans="1:16" x14ac:dyDescent="0.3">
      <c r="A117" s="1">
        <v>45825.489583333336</v>
      </c>
      <c r="B117" t="s">
        <v>738</v>
      </c>
      <c r="C117" t="s">
        <v>723</v>
      </c>
      <c r="D117" t="s">
        <v>726</v>
      </c>
      <c r="E117">
        <v>0.1663</v>
      </c>
      <c r="F117" t="s">
        <v>929</v>
      </c>
      <c r="G117" t="s">
        <v>930</v>
      </c>
      <c r="H117" t="s">
        <v>931</v>
      </c>
      <c r="I117" t="s">
        <v>932</v>
      </c>
      <c r="J117" t="s">
        <v>24</v>
      </c>
      <c r="K117">
        <f>(O$1+SUM(N$2:N117))*0.1</f>
        <v>13.010730000000002</v>
      </c>
      <c r="M117">
        <f t="shared" si="7"/>
        <v>0</v>
      </c>
      <c r="O117">
        <f t="shared" si="8"/>
        <v>2.8801000000000148</v>
      </c>
      <c r="P117">
        <f t="shared" si="9"/>
        <v>372</v>
      </c>
    </row>
    <row r="118" spans="1:16" x14ac:dyDescent="0.3">
      <c r="A118" s="1">
        <v>45825.510416666664</v>
      </c>
      <c r="B118" t="s">
        <v>725</v>
      </c>
      <c r="C118" t="s">
        <v>725</v>
      </c>
      <c r="D118" t="s">
        <v>738</v>
      </c>
      <c r="E118">
        <v>0.16619999999999999</v>
      </c>
      <c r="F118" t="s">
        <v>933</v>
      </c>
      <c r="G118" t="s">
        <v>934</v>
      </c>
      <c r="H118" t="s">
        <v>935</v>
      </c>
      <c r="I118" t="s">
        <v>936</v>
      </c>
      <c r="J118" t="s">
        <v>24</v>
      </c>
      <c r="K118">
        <f>(O$1+SUM(N$2:N118))*0.1</f>
        <v>13.010730000000002</v>
      </c>
      <c r="M118">
        <f t="shared" si="7"/>
        <v>0</v>
      </c>
      <c r="O118">
        <f t="shared" si="8"/>
        <v>2.8801000000000148</v>
      </c>
      <c r="P118">
        <f t="shared" si="9"/>
        <v>372</v>
      </c>
    </row>
    <row r="119" spans="1:16" x14ac:dyDescent="0.3">
      <c r="A119" s="1">
        <v>45825.520833333336</v>
      </c>
      <c r="B119" t="s">
        <v>735</v>
      </c>
      <c r="C119" t="s">
        <v>733</v>
      </c>
      <c r="D119" t="s">
        <v>729</v>
      </c>
      <c r="E119">
        <v>0.1663</v>
      </c>
      <c r="F119" t="s">
        <v>346</v>
      </c>
      <c r="G119" t="s">
        <v>937</v>
      </c>
      <c r="H119" t="s">
        <v>938</v>
      </c>
      <c r="I119" t="s">
        <v>939</v>
      </c>
      <c r="J119" t="s">
        <v>24</v>
      </c>
      <c r="K119">
        <f>(O$1+SUM(N$2:N119))*0.1</f>
        <v>13.010730000000002</v>
      </c>
      <c r="M119">
        <f t="shared" si="7"/>
        <v>0</v>
      </c>
      <c r="O119">
        <f t="shared" si="8"/>
        <v>2.8801000000000148</v>
      </c>
      <c r="P119">
        <f t="shared" si="9"/>
        <v>372</v>
      </c>
    </row>
    <row r="120" spans="1:16" x14ac:dyDescent="0.3">
      <c r="A120" s="1">
        <v>45825.53125</v>
      </c>
      <c r="B120" t="s">
        <v>735</v>
      </c>
      <c r="C120" t="s">
        <v>735</v>
      </c>
      <c r="D120" t="s">
        <v>731</v>
      </c>
      <c r="E120">
        <v>0.1653</v>
      </c>
      <c r="F120" t="s">
        <v>940</v>
      </c>
      <c r="G120" t="s">
        <v>941</v>
      </c>
      <c r="H120" t="s">
        <v>942</v>
      </c>
      <c r="I120" t="s">
        <v>943</v>
      </c>
      <c r="J120" t="s">
        <v>24</v>
      </c>
      <c r="K120">
        <f>(O$1+SUM(N$2:N120))*0.1</f>
        <v>13.010730000000002</v>
      </c>
      <c r="M120">
        <f t="shared" si="7"/>
        <v>0</v>
      </c>
      <c r="O120">
        <f t="shared" si="8"/>
        <v>2.8801000000000148</v>
      </c>
      <c r="P120">
        <f t="shared" si="9"/>
        <v>372</v>
      </c>
    </row>
    <row r="121" spans="1:16" x14ac:dyDescent="0.3">
      <c r="A121" s="1">
        <v>45825.541666666664</v>
      </c>
      <c r="B121" t="s">
        <v>742</v>
      </c>
      <c r="C121" t="s">
        <v>727</v>
      </c>
      <c r="D121" t="s">
        <v>731</v>
      </c>
      <c r="E121">
        <v>0.16539999999999999</v>
      </c>
      <c r="F121" t="s">
        <v>944</v>
      </c>
      <c r="G121" t="s">
        <v>945</v>
      </c>
      <c r="H121" t="s">
        <v>946</v>
      </c>
      <c r="I121" t="s">
        <v>947</v>
      </c>
      <c r="J121" t="s">
        <v>24</v>
      </c>
      <c r="K121">
        <f>(O$1+SUM(N$2:N121))*0.1</f>
        <v>13.010730000000002</v>
      </c>
      <c r="M121">
        <f t="shared" si="7"/>
        <v>0</v>
      </c>
      <c r="O121">
        <f t="shared" si="8"/>
        <v>2.8801000000000148</v>
      </c>
      <c r="P121">
        <f t="shared" si="9"/>
        <v>372</v>
      </c>
    </row>
    <row r="122" spans="1:16" x14ac:dyDescent="0.3">
      <c r="A122" s="1">
        <v>45825.5625</v>
      </c>
      <c r="B122" t="s">
        <v>739</v>
      </c>
      <c r="C122" t="s">
        <v>734</v>
      </c>
      <c r="D122" t="s">
        <v>728</v>
      </c>
      <c r="E122">
        <v>0.1651</v>
      </c>
      <c r="F122" t="s">
        <v>948</v>
      </c>
      <c r="G122" t="s">
        <v>949</v>
      </c>
      <c r="H122" t="s">
        <v>950</v>
      </c>
      <c r="I122" t="s">
        <v>951</v>
      </c>
      <c r="J122" t="s">
        <v>24</v>
      </c>
      <c r="K122">
        <f>(O$1+SUM(N$2:N122))*0.1</f>
        <v>13.010730000000002</v>
      </c>
      <c r="M122">
        <f t="shared" si="7"/>
        <v>0</v>
      </c>
      <c r="O122">
        <f t="shared" si="8"/>
        <v>2.8801000000000148</v>
      </c>
      <c r="P122">
        <f t="shared" si="9"/>
        <v>372</v>
      </c>
    </row>
    <row r="123" spans="1:16" x14ac:dyDescent="0.3">
      <c r="A123" s="1">
        <v>45825.572916666664</v>
      </c>
      <c r="B123" t="s">
        <v>728</v>
      </c>
      <c r="C123" t="s">
        <v>742</v>
      </c>
      <c r="D123" t="s">
        <v>730</v>
      </c>
      <c r="E123">
        <v>0.1648</v>
      </c>
      <c r="F123" t="s">
        <v>952</v>
      </c>
      <c r="G123" t="s">
        <v>953</v>
      </c>
      <c r="H123" t="s">
        <v>954</v>
      </c>
      <c r="I123" t="s">
        <v>955</v>
      </c>
      <c r="J123" t="s">
        <v>24</v>
      </c>
      <c r="K123">
        <f>(O$1+SUM(N$2:N123))*0.1</f>
        <v>13.010730000000002</v>
      </c>
      <c r="M123">
        <f t="shared" si="7"/>
        <v>0</v>
      </c>
      <c r="O123">
        <f t="shared" si="8"/>
        <v>2.8801000000000148</v>
      </c>
      <c r="P123">
        <f t="shared" si="9"/>
        <v>372</v>
      </c>
    </row>
    <row r="124" spans="1:16" x14ac:dyDescent="0.3">
      <c r="A124" s="1">
        <v>45825.604166666664</v>
      </c>
      <c r="B124" t="s">
        <v>728</v>
      </c>
      <c r="C124" t="s">
        <v>742</v>
      </c>
      <c r="D124" t="s">
        <v>743</v>
      </c>
      <c r="E124">
        <v>0.1636</v>
      </c>
      <c r="F124" t="s">
        <v>956</v>
      </c>
      <c r="G124" t="s">
        <v>957</v>
      </c>
      <c r="H124" t="s">
        <v>958</v>
      </c>
      <c r="I124" t="s">
        <v>959</v>
      </c>
      <c r="J124" t="s">
        <v>24</v>
      </c>
      <c r="K124">
        <f>(O$1+SUM(N$2:N124))*0.1</f>
        <v>13.010730000000002</v>
      </c>
      <c r="M124">
        <f t="shared" si="7"/>
        <v>0</v>
      </c>
      <c r="O124">
        <f t="shared" si="8"/>
        <v>2.8801000000000148</v>
      </c>
      <c r="P124">
        <f t="shared" si="9"/>
        <v>372</v>
      </c>
    </row>
    <row r="125" spans="1:16" x14ac:dyDescent="0.3">
      <c r="A125" s="1">
        <v>45827.135416666664</v>
      </c>
      <c r="B125" t="s">
        <v>629</v>
      </c>
      <c r="C125" t="s">
        <v>628</v>
      </c>
      <c r="D125" t="s">
        <v>630</v>
      </c>
      <c r="E125">
        <v>0.18310000000000001</v>
      </c>
      <c r="F125" t="s">
        <v>960</v>
      </c>
      <c r="G125" t="s">
        <v>961</v>
      </c>
      <c r="H125" t="s">
        <v>962</v>
      </c>
      <c r="I125" t="s">
        <v>963</v>
      </c>
      <c r="J125" t="s">
        <v>240</v>
      </c>
      <c r="K125">
        <f>(O$1+SUM(N$2:N125))*0.1</f>
        <v>13.010730000000002</v>
      </c>
      <c r="M125">
        <f t="shared" si="7"/>
        <v>0</v>
      </c>
      <c r="O125">
        <f t="shared" si="8"/>
        <v>2.8801000000000148</v>
      </c>
      <c r="P125">
        <f t="shared" si="9"/>
        <v>372</v>
      </c>
    </row>
    <row r="126" spans="1:16" x14ac:dyDescent="0.3">
      <c r="A126" s="1">
        <v>45827.145833333336</v>
      </c>
      <c r="B126" t="s">
        <v>626</v>
      </c>
      <c r="C126" t="s">
        <v>625</v>
      </c>
      <c r="D126" t="s">
        <v>627</v>
      </c>
      <c r="E126">
        <v>0.18379999999999999</v>
      </c>
      <c r="F126" t="s">
        <v>964</v>
      </c>
      <c r="G126" t="s">
        <v>965</v>
      </c>
      <c r="H126" t="s">
        <v>966</v>
      </c>
      <c r="I126" t="s">
        <v>967</v>
      </c>
      <c r="J126" t="s">
        <v>240</v>
      </c>
      <c r="K126">
        <f>(O$1+SUM(N$2:N126))*0.1</f>
        <v>13.010730000000002</v>
      </c>
      <c r="M126">
        <f t="shared" si="7"/>
        <v>0</v>
      </c>
      <c r="O126">
        <f t="shared" si="8"/>
        <v>2.8801000000000148</v>
      </c>
      <c r="P126">
        <f t="shared" si="9"/>
        <v>372</v>
      </c>
    </row>
    <row r="127" spans="1:16" x14ac:dyDescent="0.3">
      <c r="A127" s="1">
        <v>45832.145833333336</v>
      </c>
      <c r="B127" t="s">
        <v>115</v>
      </c>
      <c r="C127" t="s">
        <v>107</v>
      </c>
      <c r="D127" t="s">
        <v>122</v>
      </c>
      <c r="E127">
        <v>0.2681</v>
      </c>
      <c r="F127" t="s">
        <v>968</v>
      </c>
      <c r="G127" t="s">
        <v>969</v>
      </c>
      <c r="H127" t="s">
        <v>970</v>
      </c>
      <c r="I127" t="s">
        <v>971</v>
      </c>
      <c r="J127" t="s">
        <v>240</v>
      </c>
      <c r="K127">
        <f>(O$1+SUM(N$2:N127))*0.1</f>
        <v>13.010730000000002</v>
      </c>
      <c r="M127">
        <f t="shared" si="7"/>
        <v>0</v>
      </c>
      <c r="O127">
        <f t="shared" si="8"/>
        <v>2.8801000000000148</v>
      </c>
      <c r="P127">
        <f t="shared" si="9"/>
        <v>372</v>
      </c>
    </row>
    <row r="128" spans="1:16" x14ac:dyDescent="0.3">
      <c r="A128" s="1">
        <v>45832.197916666664</v>
      </c>
      <c r="B128" t="s">
        <v>93</v>
      </c>
      <c r="C128" t="s">
        <v>80</v>
      </c>
      <c r="D128" t="s">
        <v>96</v>
      </c>
      <c r="E128">
        <v>0.26960000000000001</v>
      </c>
      <c r="F128" t="s">
        <v>972</v>
      </c>
      <c r="G128" t="s">
        <v>973</v>
      </c>
      <c r="H128" t="s">
        <v>974</v>
      </c>
      <c r="I128" t="s">
        <v>975</v>
      </c>
      <c r="J128" t="s">
        <v>240</v>
      </c>
      <c r="K128">
        <f>(O$1+SUM(N$2:N128))*0.1</f>
        <v>13.010730000000002</v>
      </c>
      <c r="M128">
        <f t="shared" si="7"/>
        <v>0</v>
      </c>
      <c r="O128">
        <f t="shared" si="8"/>
        <v>2.8801000000000148</v>
      </c>
      <c r="P128">
        <f t="shared" si="9"/>
        <v>372</v>
      </c>
    </row>
    <row r="129" spans="1:16" x14ac:dyDescent="0.3">
      <c r="A129" s="1">
        <v>45832.208333333336</v>
      </c>
      <c r="B129" t="s">
        <v>130</v>
      </c>
      <c r="C129" t="s">
        <v>116</v>
      </c>
      <c r="D129" t="s">
        <v>184</v>
      </c>
      <c r="E129">
        <v>0.26939999999999997</v>
      </c>
      <c r="F129" t="s">
        <v>976</v>
      </c>
      <c r="G129" t="s">
        <v>977</v>
      </c>
      <c r="H129" t="s">
        <v>978</v>
      </c>
      <c r="I129" t="s">
        <v>979</v>
      </c>
      <c r="J129" t="s">
        <v>240</v>
      </c>
      <c r="K129">
        <f>(O$1+SUM(N$2:N129))*0.1</f>
        <v>13.010730000000002</v>
      </c>
      <c r="M129">
        <f t="shared" si="7"/>
        <v>0</v>
      </c>
      <c r="O129">
        <f t="shared" si="8"/>
        <v>2.8801000000000148</v>
      </c>
      <c r="P129">
        <f t="shared" si="9"/>
        <v>372</v>
      </c>
    </row>
    <row r="130" spans="1:16" x14ac:dyDescent="0.3">
      <c r="A130" s="1">
        <v>45832.21875</v>
      </c>
      <c r="B130" t="s">
        <v>126</v>
      </c>
      <c r="C130" t="s">
        <v>128</v>
      </c>
      <c r="D130" t="s">
        <v>184</v>
      </c>
      <c r="E130">
        <v>0.26910000000000001</v>
      </c>
      <c r="F130" t="s">
        <v>980</v>
      </c>
      <c r="G130" t="s">
        <v>981</v>
      </c>
      <c r="H130" t="s">
        <v>982</v>
      </c>
      <c r="I130" t="s">
        <v>983</v>
      </c>
      <c r="J130" t="s">
        <v>240</v>
      </c>
      <c r="K130">
        <f>(O$1+SUM(N$2:N130))*0.1</f>
        <v>13.010730000000002</v>
      </c>
      <c r="M130">
        <f t="shared" si="7"/>
        <v>0</v>
      </c>
      <c r="O130">
        <f t="shared" si="8"/>
        <v>2.8801000000000148</v>
      </c>
      <c r="P130">
        <f t="shared" si="9"/>
        <v>372</v>
      </c>
    </row>
    <row r="131" spans="1:16" x14ac:dyDescent="0.3">
      <c r="A131" s="1">
        <v>45832.229166666664</v>
      </c>
      <c r="B131" t="s">
        <v>129</v>
      </c>
      <c r="C131" t="s">
        <v>77</v>
      </c>
      <c r="D131" t="s">
        <v>127</v>
      </c>
      <c r="E131">
        <v>0.27410000000000001</v>
      </c>
      <c r="F131" t="s">
        <v>984</v>
      </c>
      <c r="G131" t="s">
        <v>985</v>
      </c>
      <c r="H131" t="s">
        <v>986</v>
      </c>
      <c r="I131" t="s">
        <v>987</v>
      </c>
      <c r="J131" t="s">
        <v>240</v>
      </c>
      <c r="K131">
        <f>(O$1+SUM(N$2:N131))*0.1</f>
        <v>13.010730000000002</v>
      </c>
      <c r="M131">
        <f t="shared" si="7"/>
        <v>0</v>
      </c>
      <c r="O131">
        <f t="shared" si="8"/>
        <v>2.8801000000000148</v>
      </c>
      <c r="P131">
        <f t="shared" si="9"/>
        <v>372</v>
      </c>
    </row>
    <row r="132" spans="1:16" x14ac:dyDescent="0.3">
      <c r="A132" s="1">
        <v>45832.239583333336</v>
      </c>
      <c r="B132" t="s">
        <v>114</v>
      </c>
      <c r="C132" t="s">
        <v>182</v>
      </c>
      <c r="D132" t="s">
        <v>112</v>
      </c>
      <c r="E132">
        <v>0.28060000000000002</v>
      </c>
      <c r="F132" t="s">
        <v>988</v>
      </c>
      <c r="G132" t="s">
        <v>989</v>
      </c>
      <c r="H132" t="s">
        <v>990</v>
      </c>
      <c r="I132" t="s">
        <v>991</v>
      </c>
      <c r="J132" t="s">
        <v>240</v>
      </c>
      <c r="K132">
        <f>(O$1+SUM(N$2:N132))*0.1</f>
        <v>13.010730000000002</v>
      </c>
      <c r="M132">
        <f t="shared" si="7"/>
        <v>0</v>
      </c>
      <c r="O132">
        <f t="shared" si="8"/>
        <v>2.8801000000000148</v>
      </c>
      <c r="P132">
        <f t="shared" si="9"/>
        <v>372</v>
      </c>
    </row>
    <row r="133" spans="1:16" x14ac:dyDescent="0.3">
      <c r="A133" s="1">
        <v>45832.25</v>
      </c>
      <c r="B133" t="s">
        <v>119</v>
      </c>
      <c r="C133" t="s">
        <v>118</v>
      </c>
      <c r="D133" t="s">
        <v>117</v>
      </c>
      <c r="E133">
        <v>0.28089999999999998</v>
      </c>
      <c r="F133" t="s">
        <v>992</v>
      </c>
      <c r="G133" t="s">
        <v>993</v>
      </c>
      <c r="H133" t="s">
        <v>994</v>
      </c>
      <c r="I133" t="s">
        <v>995</v>
      </c>
      <c r="J133" t="s">
        <v>240</v>
      </c>
      <c r="K133">
        <f>(O$1+SUM(N$2:N133))*0.1</f>
        <v>13.010730000000002</v>
      </c>
      <c r="M133">
        <f t="shared" si="7"/>
        <v>0</v>
      </c>
      <c r="O133">
        <f t="shared" si="8"/>
        <v>2.8801000000000148</v>
      </c>
      <c r="P133">
        <f t="shared" si="9"/>
        <v>372</v>
      </c>
    </row>
    <row r="134" spans="1:16" x14ac:dyDescent="0.3">
      <c r="A134" s="1">
        <v>45832.354166666664</v>
      </c>
      <c r="B134" t="s">
        <v>183</v>
      </c>
      <c r="C134" t="s">
        <v>120</v>
      </c>
      <c r="D134" t="s">
        <v>72</v>
      </c>
      <c r="E134">
        <v>0.28499999999999998</v>
      </c>
      <c r="F134" t="s">
        <v>996</v>
      </c>
      <c r="G134" t="s">
        <v>997</v>
      </c>
      <c r="H134" t="s">
        <v>998</v>
      </c>
      <c r="I134" t="s">
        <v>999</v>
      </c>
      <c r="J134" t="s">
        <v>240</v>
      </c>
      <c r="K134">
        <f>(O$1+SUM(N$2:N134))*0.1</f>
        <v>13.010730000000002</v>
      </c>
      <c r="M134">
        <f t="shared" si="7"/>
        <v>0</v>
      </c>
      <c r="O134">
        <f t="shared" si="8"/>
        <v>2.8801000000000148</v>
      </c>
      <c r="P134">
        <f t="shared" si="9"/>
        <v>372</v>
      </c>
    </row>
    <row r="135" spans="1:16" x14ac:dyDescent="0.3">
      <c r="A135" s="1">
        <v>45832.364583333336</v>
      </c>
      <c r="B135" t="s">
        <v>73</v>
      </c>
      <c r="C135" t="s">
        <v>74</v>
      </c>
      <c r="D135" t="s">
        <v>121</v>
      </c>
      <c r="E135">
        <v>0.28499999999999998</v>
      </c>
      <c r="F135" t="s">
        <v>1000</v>
      </c>
      <c r="G135" t="s">
        <v>997</v>
      </c>
      <c r="H135" t="s">
        <v>1001</v>
      </c>
      <c r="I135" t="s">
        <v>1002</v>
      </c>
      <c r="J135" t="s">
        <v>240</v>
      </c>
      <c r="K135">
        <f>(O$1+SUM(N$2:N135))*0.1</f>
        <v>13.010730000000002</v>
      </c>
      <c r="M135">
        <f t="shared" si="7"/>
        <v>0</v>
      </c>
      <c r="O135">
        <f t="shared" si="8"/>
        <v>2.8801000000000148</v>
      </c>
      <c r="P135">
        <f t="shared" si="9"/>
        <v>372</v>
      </c>
    </row>
  </sheetData>
  <autoFilter ref="A1:O135"/>
  <conditionalFormatting sqref="J1:J1048576">
    <cfRule type="containsText" dxfId="1" priority="2" operator="containsText" text="buy">
      <formula>NOT(ISERROR(SEARCH("buy",J1)))</formula>
    </cfRule>
  </conditionalFormatting>
  <conditionalFormatting sqref="O1:P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sei_usdt_1h</vt:lpstr>
      <vt:lpstr>FIFO</vt:lpstr>
      <vt:lpstr>лайдешевша</vt:lpstr>
      <vt:lpstr>не дешевше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2025-06-27T08:21:01Z</dcterms:created>
  <dcterms:modified xsi:type="dcterms:W3CDTF">2025-06-27T13:20:52Z</dcterms:modified>
</cp:coreProperties>
</file>