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bmissions" sheetId="1" r:id="rId4"/>
    <sheet state="visible" name="Copy of Submissions" sheetId="2" r:id="rId5"/>
    <sheet state="visible" name="Analysis" sheetId="3" r:id="rId6"/>
    <sheet state="visible" name="UI app " sheetId="4" r:id="rId7"/>
    <sheet state="visible" name="concordance matrix_user_feature" sheetId="5" r:id="rId8"/>
    <sheet state="visible" name="Overall_concordance_matrix" sheetId="6" r:id="rId9"/>
    <sheet state="visible" name="Lmer Model Results"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C3">
      <text>
        <t xml:space="preserve">true value, not TN or TY, values between 0 and 1, 0 - not true, 1 - true
	-Sweekrity Kanodia</t>
      </text>
    </comment>
  </commentList>
</comments>
</file>

<file path=xl/sharedStrings.xml><?xml version="1.0" encoding="utf-8"?>
<sst xmlns="http://schemas.openxmlformats.org/spreadsheetml/2006/main" count="1354" uniqueCount="387">
  <si>
    <t>Submission ID</t>
  </si>
  <si>
    <t>Submission Date</t>
  </si>
  <si>
    <t>App1</t>
  </si>
  <si>
    <t>App2</t>
  </si>
  <si>
    <t>Which app has "Breast Self Examination (BSE)" Training feature? (Check all that applies)</t>
  </si>
  <si>
    <t>What did you like about the BSE Training in Dear Mamma, if any? (Check all that applies)</t>
  </si>
  <si>
    <t>What did you like about the BSE Training in BreMo, if any? (Check all that applies)</t>
  </si>
  <si>
    <t>Which app has better BSE Training feature, if any?</t>
  </si>
  <si>
    <t>Why do you think the selected app is better in regards to BSE feature?</t>
  </si>
  <si>
    <t>Any suggestions for improvement of this feature?.</t>
  </si>
  <si>
    <t>In which app is Symptom Recording feature available, every time you perform BSE? (Check all that applies)</t>
  </si>
  <si>
    <t>What do you like about the Symptom Recording feature in the app(s) that you selected above?</t>
  </si>
  <si>
    <t>keyword</t>
  </si>
  <si>
    <t>Which app has better Symptom Recording feature, if any?</t>
  </si>
  <si>
    <t>Why do you think this feature is better in app selected above?</t>
  </si>
  <si>
    <t>Any suggestions for improvement of this feature?. 2</t>
  </si>
  <si>
    <t>Which app has Symptom Tracking feature? (Check all that applies)</t>
  </si>
  <si>
    <t>What do you like about the Symptom Tracking feature in the app that you selected above?</t>
  </si>
  <si>
    <t>Which app has better Symptom Tracking feature, if any?</t>
  </si>
  <si>
    <t>Why do you think this feature is better in app selected above? 2</t>
  </si>
  <si>
    <t>Any suggestions for improvement of this feature?. 3</t>
  </si>
  <si>
    <t>Which app has "Reminder" function? (Check all that applies)</t>
  </si>
  <si>
    <t>What do you like about the Reminder feature in the app that you selected above?</t>
  </si>
  <si>
    <t>Which app has better Reminder feature, if any?</t>
  </si>
  <si>
    <t>Why do you think this feature is better in app selected above? 3</t>
  </si>
  <si>
    <t>Any suggestions for improvement of this feature?. 4</t>
  </si>
  <si>
    <t>Onboarding  (i.e Sign Up process) is easy in which of these apps? (Check all that applies)</t>
  </si>
  <si>
    <t>Is any of these apps "intrusive" (i.e.. made you feel unsafe)? (Check all that applies)</t>
  </si>
  <si>
    <t>If so, what aspect made it intrusive?</t>
  </si>
  <si>
    <t>What do you think is lacking in these apps? How can they be made better to meet women's breast needs?</t>
  </si>
  <si>
    <t>Which app has better graphics?</t>
  </si>
  <si>
    <t>Which app has better (easy to understand) content?</t>
  </si>
  <si>
    <t>Which app has language options that you are comfortable with?</t>
  </si>
  <si>
    <t>Would you like the apps to be in any other language (Any other language preference) ?</t>
  </si>
  <si>
    <t>How easy was it to navigate through the Dear Mamma app?</t>
  </si>
  <si>
    <t>How easy was it to navigate through the BreMo app?</t>
  </si>
  <si>
    <t>What would you prefer for "SignUp" &amp; "Log In"? (Check all that applies)</t>
  </si>
  <si>
    <t>What would you prefer for security of the app?</t>
  </si>
  <si>
    <t>Do you feel comfortable entering information about your BSE symptoms in these apps?</t>
  </si>
  <si>
    <t>Are you ok with your BSE data being stored?</t>
  </si>
  <si>
    <t>Are you ok with your BSE data being analyzed by the app to give you a good feedback?</t>
  </si>
  <si>
    <t>Are you ok with your anonymized data being used with other anonymized data for a bigger study to better understand breast cancer symptoms, BSE training etc.?</t>
  </si>
  <si>
    <t>Which app did you enjoy training with?</t>
  </si>
  <si>
    <t>Which app would you like to continue using? (Check all that applies)</t>
  </si>
  <si>
    <t>Why would you continue using the selected app, if any?</t>
  </si>
  <si>
    <t>Which app would you recommend to friends &amp; family? (Check all that applies)</t>
  </si>
  <si>
    <t>Why would you recommend the selected to your friends &amp; family, if any?</t>
  </si>
  <si>
    <t>Is there any other app that you use?</t>
  </si>
  <si>
    <t>Which app is it? If you find it better than the apps you tested, please tell why?</t>
  </si>
  <si>
    <t>Any other feedback/suggestions, general or about the apps?</t>
  </si>
  <si>
    <t>5493310774912234378</t>
  </si>
  <si>
    <t>Dear Mamma</t>
  </si>
  <si>
    <t>BreMo</t>
  </si>
  <si>
    <t>Video; Content</t>
  </si>
  <si>
    <t>add some gifs to show the movements</t>
  </si>
  <si>
    <t>the amount of differents symptoms and their avaibility during the BSE</t>
  </si>
  <si>
    <t>symptom list</t>
  </si>
  <si>
    <t>maybe zoom more on the breast and detail more the movement to do</t>
  </si>
  <si>
    <t>even if we can detail each symptom 'level' on BreMo I didn't find how to have access to the previous BSE data for this point : so I chose Dear Mamma even if we only have access to the previous emoji</t>
  </si>
  <si>
    <t>Maybe keep the idea of checking the level of each symptom that appear in BreMo and create a graph over the month of the evolution of each symptom (maybe to see a growing mass etc)</t>
  </si>
  <si>
    <t>We can define a day and an hour</t>
  </si>
  <si>
    <t>I don't know</t>
  </si>
  <si>
    <t>Dear Mamma; BreMo</t>
  </si>
  <si>
    <t>None</t>
  </si>
  <si>
    <t>maybe a video in BreMo as in Dear Mamma and a face Id or a passeword to have access to our data (and remove the ads of Dear Mamma)</t>
  </si>
  <si>
    <t>Maybe add some language as spanish or french in BreMo</t>
  </si>
  <si>
    <t>Phone no/OTP</t>
  </si>
  <si>
    <t>Log In followed by 4 digit pin/pattern to open the app</t>
  </si>
  <si>
    <t>Yes</t>
  </si>
  <si>
    <t>Yes, locally or on Cloud.. Either is fine!</t>
  </si>
  <si>
    <t>Yes. I am ok with it</t>
  </si>
  <si>
    <t>Because it's more user friendly</t>
  </si>
  <si>
    <t>knowyourlemons it's even more user friendly</t>
  </si>
  <si>
    <t>5493301304913430759</t>
  </si>
  <si>
    <t>Graphics; Video; Content</t>
  </si>
  <si>
    <t>Graphics; Content</t>
  </si>
  <si>
    <t>All the symptoms are listed between steps</t>
  </si>
  <si>
    <t>Do a video like Dear mama app.</t>
  </si>
  <si>
    <t>All the symptoms are listed.</t>
  </si>
  <si>
    <t>Make a comment, explanation  for each symptoms.</t>
  </si>
  <si>
    <t>There is a history of our results (Everything is fine, I'm not sure, I noticed something)</t>
  </si>
  <si>
    <t>To have a historic of your symptoms</t>
  </si>
  <si>
    <t>Beacause we can choose the hour of the reminder.</t>
  </si>
  <si>
    <t>French, Arabic, Spanish</t>
  </si>
  <si>
    <t>Gmail ID; Other emails; Anonymous or no logging in!</t>
  </si>
  <si>
    <t>because the application is in their language</t>
  </si>
  <si>
    <t>No</t>
  </si>
  <si>
    <t>5493294974915361658</t>
  </si>
  <si>
    <t>Graphics; Video</t>
  </si>
  <si>
    <t>Dear Mamma, has two options for BSE : one being a video which shows different sizes of breast and hlp us visualize the examination on different kinds/sizes of brest</t>
  </si>
  <si>
    <t>For Bremo, zoom more on the chest area for the BSE explanations</t>
  </si>
  <si>
    <t>It helps us identify the enventual anomalies in our body</t>
  </si>
  <si>
    <t>Bremo represents more symptoms of the cancer that you could find on your body. Bremo also allows us to indicate the level of gravity of symptoms</t>
  </si>
  <si>
    <t>It helps us but on paper our symptoms and see the evolution of thos symptoms</t>
  </si>
  <si>
    <t>It would help install this feature to Bremo</t>
  </si>
  <si>
    <t>It helps us set a reminder and do the BSE regularly</t>
  </si>
  <si>
    <t>Both are very good but Dear Mamma has time feature also.</t>
  </si>
  <si>
    <t>BreMo sould add a password to acces the app, for privacy reasons..</t>
  </si>
  <si>
    <t>Spanish and French.</t>
  </si>
  <si>
    <t>Gmail ID; Other emails</t>
  </si>
  <si>
    <t>Yes, but only locally on phone</t>
  </si>
  <si>
    <t>Yes, only if data is not being shared with any third party</t>
  </si>
  <si>
    <t>Maybe</t>
  </si>
  <si>
    <t>knowyoulermons</t>
  </si>
  <si>
    <t>5493627531221336272</t>
  </si>
  <si>
    <t>Daisy Wheel</t>
  </si>
  <si>
    <t>Graphics</t>
  </si>
  <si>
    <t>Great “live” (mini video-illustrations) during the BSE explanation + concise explanations + checking symptoms</t>
  </si>
  <si>
    <t>a more fluid transitions between steps + a progression bar</t>
  </si>
  <si>
    <t>illustrations + be able to "check" them</t>
  </si>
  <si>
    <t>graphics, bse steps</t>
  </si>
  <si>
    <t>include additional ressources being able to track symptoms over time, during BSE, being able to click on a tab “symptoms” and mark them down...</t>
  </si>
  <si>
    <t>Daisy Wheel; BreMo</t>
  </si>
  <si>
    <t>be reminded to do the BSE 1 time per month</t>
  </si>
  <si>
    <t>explanations (4-5 days before periods) + be able to set a personalized reminder</t>
  </si>
  <si>
    <t>- ask the user about her menstrual cycle and chose the reminder day (4th day of periods) automatically + How much time until next periods on home screen (→ in our case, could be “how much time until the next BSE”).</t>
  </si>
  <si>
    <t>ukrainian, russian</t>
  </si>
  <si>
    <t>Phone no/OTP; Gmail ID; Facebook; Other emails; Anonymous or no logging in!</t>
  </si>
  <si>
    <t>Only 4 digit pin/pattern, no Log In</t>
  </si>
  <si>
    <t>clear &amp; easy to use</t>
  </si>
  <si>
    <t>clear &amp; easy to use &amp; helpful</t>
  </si>
  <si>
    <t>5493563678854914805</t>
  </si>
  <si>
    <t>Content; the turning flower idea</t>
  </si>
  <si>
    <t>Because the steps are more detailed in BreMo</t>
  </si>
  <si>
    <t>No this point seems pretty goob</t>
  </si>
  <si>
    <t>They are available during the BSE and we can chose a level of intensity of each symptom</t>
  </si>
  <si>
    <t>symptom list, intensity level</t>
  </si>
  <si>
    <t>Add more description of the feelings of each symptom on the fingers</t>
  </si>
  <si>
    <t>You showed us that there will be graph resuming the evolution of each symptom and it's a really great idea</t>
  </si>
  <si>
    <t>I don't know, it's already better than the other applications I've tried</t>
  </si>
  <si>
    <t>You can define exactly when you want your reminder</t>
  </si>
  <si>
    <t>Because you can select an hour</t>
  </si>
  <si>
    <t>Maybe a password to keep our data safe</t>
  </si>
  <si>
    <t>Yes maybe spanish, french or arabic</t>
  </si>
  <si>
    <t>Anonymous or no logging in!</t>
  </si>
  <si>
    <t>it's more user friendly</t>
  </si>
  <si>
    <t>It's easy, quick, complet and not impressive</t>
  </si>
  <si>
    <t>knowyourlemons : it's more complet and there is a lot of "scientific" explanations (but you showed us that BreMo will be more complet soon)</t>
  </si>
  <si>
    <t>no :)</t>
  </si>
  <si>
    <t>5396620180025536740</t>
  </si>
  <si>
    <t>Easier to use because steps provided in a list. Also video of exam quadrants helpful.</t>
  </si>
  <si>
    <t>separated for each symptom and breast</t>
  </si>
  <si>
    <t>the logging was not very intuitive. Was not sure if first time was first measurement ever or first time noticing the symptom. Also, not</t>
  </si>
  <si>
    <t>thorough in symptom tracking</t>
  </si>
  <si>
    <t>would be nice to see what I logged</t>
  </si>
  <si>
    <t>Simple and user friendly</t>
  </si>
  <si>
    <t>asking my email and age made me wonder how my data is collected</t>
  </si>
  <si>
    <t>information on mammograms</t>
  </si>
  <si>
    <t>Yes, but I should be kept updated with the progress of the study.</t>
  </si>
  <si>
    <t>5417619834151239716</t>
  </si>
  <si>
    <t>Breast Check Now</t>
  </si>
  <si>
    <t>İt was really clear and precise + animated content (but shorter than a video)</t>
  </si>
  <si>
    <t>Breast Check Now; BreMo</t>
  </si>
  <si>
    <t>Very easy to use</t>
  </si>
  <si>
    <t>I do not like the fact that BreMo is connected to my Gmail account. I wouldn't trust saving confidential information there</t>
  </si>
  <si>
    <t>Easy to use</t>
  </si>
  <si>
    <t>BreMo was not working well and that's why I think Breast Check now is better. However I appreciated the advice of choosing the 4th period day in the BreMo app</t>
  </si>
  <si>
    <t>Connecting with Google</t>
  </si>
  <si>
    <t>I would like to be more informed about what my data will be used for. I will probably not use such apps and delete them right after the social experiment</t>
  </si>
  <si>
    <t>French</t>
  </si>
  <si>
    <t>İt was working better + no Google login</t>
  </si>
  <si>
    <t>5413097614919543212</t>
  </si>
  <si>
    <t>the number of fingers to be used for palpation. Perhaps a view of the pressure</t>
  </si>
  <si>
    <t>drawing</t>
  </si>
  <si>
    <t>graphics</t>
  </si>
  <si>
    <t>we can record them</t>
  </si>
  <si>
    <t>a special tracking pad ? a detail of symptoms</t>
  </si>
  <si>
    <t>same question as the previous one ?</t>
  </si>
  <si>
    <t>to be reminded :)</t>
  </si>
  <si>
    <t>date selection precision</t>
  </si>
  <si>
    <t>Gmail ID</t>
  </si>
  <si>
    <t>simple but reassuring</t>
  </si>
  <si>
    <t>same response</t>
  </si>
  <si>
    <t>thanks ! ;-)</t>
  </si>
  <si>
    <t>5346780930813018678</t>
  </si>
  <si>
    <t>Both app offer complementary features, the best would be to have both the video and the graphics showing a detailed way of checking the breasts. They also differ on the symptoms listed and method, so it would be interesting to know what is best backed up by science.</t>
  </si>
  <si>
    <t>There is the possibility to write everything you observed and then to find it in your records.</t>
  </si>
  <si>
    <t>note</t>
  </si>
  <si>
    <t>Maybe the suggestion of different symptoms to fill in would help identify if there is something or not, but the free space to write text is still useful.</t>
  </si>
  <si>
    <t>The fact that you can review past BSE to see the evolution of symptoms and the date at which you observed them.</t>
  </si>
  <si>
    <t>Maybe viewing it on a calendar would be even better, but it's already great!</t>
  </si>
  <si>
    <t>You can choose freely when and how often to check, and it also encourages to make it an habit woth another regular behavior such as taking a shower to not depend on the app.</t>
  </si>
  <si>
    <t>You have to create an account and you don't have an option to choose whether they can track your data or not, unlike european legislation.</t>
  </si>
  <si>
    <t>Other emails; Anonymous or no logging in!</t>
  </si>
  <si>
    <t>It is better designed and comprehensive and you can review past data</t>
  </si>
  <si>
    <t>Same reason as above</t>
  </si>
  <si>
    <t>5415755015016419730</t>
  </si>
  <si>
    <t>Pink Pakistan</t>
  </si>
  <si>
    <t>Content</t>
  </si>
  <si>
    <t>Pink Pakistan; BreMo</t>
  </si>
  <si>
    <t>I prefered bremo’s because it was more decomposed</t>
  </si>
  <si>
    <t>Generally the why needs to be clarified</t>
  </si>
  <si>
    <t>It’s just a reminder to help you redo the check later. I don’t know if it’s really tracking…</t>
  </si>
  <si>
    <t>Fill in the table with evolution of answers when I redo the check?</t>
  </si>
  <si>
    <t>I did not check it in detail. It looks simple.</t>
  </si>
  <si>
    <t>I do not wantto connect with google to fill in such data. Where is my data stored? Pink pakistan speeks without telling me. It’s a pain if I’m checking it out with a place with people.</t>
  </si>
  <si>
    <t>Intention. Is it to educate? Is it actual diagnosis ? It’s unclear yo me. I feel they are doing both badly.</t>
  </si>
  <si>
    <t>Îd like to say that both are ok to me since I speak English well.(no option like that in questionnaire)</t>
  </si>
  <si>
    <t>In the questionnaire, « both » should be an option ;).</t>
  </si>
  <si>
    <t>5348404817719683667</t>
  </si>
  <si>
    <t>I prefer it because it is shorter, it is basically everything in one image, and easy to remember with the 5 points.</t>
  </si>
  <si>
    <t>I liked it in both ones. There were easy step-by-step instructions with graphics.</t>
  </si>
  <si>
    <t>bse steps, graphics</t>
  </si>
  <si>
    <t>I liked that there are reminders. I also liked that everything was summarized in one image/gif, and the graphics were nice.</t>
  </si>
  <si>
    <t>I haven't used it, because i have no historic data.</t>
  </si>
  <si>
    <t>I wonder how useful this is. I think if I had a symptom I would go to a doctor immediately and have a diagnosis. So to me it is more a binary decision, and development of symptoms over time might not be that relevant for users.</t>
  </si>
  <si>
    <t>I like this one, it is good to be reminded to do controls regularly.</t>
  </si>
  <si>
    <t>I didn't like that I had to create an account to use the app. I think this was unnecessary and could stop people from using the app, as it imposes a barrier.</t>
  </si>
  <si>
    <t>Depends on where the app is distributed. I would probably have not downloaded Pink Pakistan outside of this study, as the name suggests that it is for people in Pakistan. If the apps are marketed in other countries, they should of course also offer that language:)</t>
  </si>
  <si>
    <t>I might go back to both. Bremo has nicer graphics, less texts and shorter symptom checking, so that might be more convenient.</t>
  </si>
  <si>
    <t>5347242604915917090</t>
  </si>
  <si>
    <t>it's more precise about the signs and sympoms</t>
  </si>
  <si>
    <t>they're very clear, and very easy to understand</t>
  </si>
  <si>
    <t>comprehensible</t>
  </si>
  <si>
    <t>they're very much the same when it comes to the symptom recording features</t>
  </si>
  <si>
    <t>on bremo, when you check all the symptoms and click the arrow, a page pops up and it's not possible to go through it because the buttons are not well placed</t>
  </si>
  <si>
    <t>pink pakistan had more language options</t>
  </si>
  <si>
    <t>i liked both apps</t>
  </si>
  <si>
    <t>i would recommend both apps, they're both very educational and helpful</t>
  </si>
  <si>
    <t>5385375290228069184</t>
  </si>
  <si>
    <t>Stan Swasthya</t>
  </si>
  <si>
    <t>Maybe add info about why is it important to do this every month? maybe add some sensibilization information?</t>
  </si>
  <si>
    <t>or add a "invite someone" option so the participant can share the app with others? Maybe add different characters (gender, race, age, etc) to have a more divers and inclusive perspective?</t>
  </si>
  <si>
    <t>that there is a calendar and reminders for the exams.</t>
  </si>
  <si>
    <t>maybe an option to sync the calendar of the app with my personal calendar?</t>
  </si>
  <si>
    <t>I like the graphics and illustrations very much, also the fact that you can have notfications and reminders</t>
  </si>
  <si>
    <t>sync this with my personal calendar</t>
  </si>
  <si>
    <t>Stan Swasthya; BreMo</t>
  </si>
  <si>
    <t>i think it was more the UX experience. The illustrations and desing was not very friendly. Also the robotic voice made me feel unsafe..</t>
  </si>
  <si>
    <t>more diversity in the character representation.. (age, race, body type, etc..)</t>
  </si>
  <si>
    <t>spanish</t>
  </si>
  <si>
    <t>its the first time I use and app like this and I find BreMo really user friendly and pretty</t>
  </si>
  <si>
    <t>because is an important subject and also because I liked the app</t>
  </si>
  <si>
    <t>good work !</t>
  </si>
  <si>
    <t>5348228721423695638</t>
  </si>
  <si>
    <t>I don' understand this app, I can not record any symptomes or signs</t>
  </si>
  <si>
    <t>good explanation of different symptoms</t>
  </si>
  <si>
    <t>the app blocks after selecting the symbol</t>
  </si>
  <si>
    <t>sorry I don' understand the difference between symptoms recording and tracking</t>
  </si>
  <si>
    <t>because I find easier to schedule next reminder</t>
  </si>
  <si>
    <t>Gmail ID; Facebook</t>
  </si>
  <si>
    <t>if someone needs this type of app, BreMo describe well the signs to look at</t>
  </si>
  <si>
    <t>5346275330415353168</t>
  </si>
  <si>
    <t>More graphic</t>
  </si>
  <si>
    <t>No - it is ok if data is lost after every examination session</t>
  </si>
  <si>
    <t>More cute graphics and strong data security,</t>
  </si>
  <si>
    <t>Dear Mamma (1)</t>
  </si>
  <si>
    <t>Bremo</t>
  </si>
  <si>
    <t>Daisy Wheel (2)</t>
  </si>
  <si>
    <t>Others</t>
  </si>
  <si>
    <t>anonymous</t>
  </si>
  <si>
    <t>others</t>
  </si>
  <si>
    <t>Breast Check Now (3)</t>
  </si>
  <si>
    <t>Video</t>
  </si>
  <si>
    <t>none</t>
  </si>
  <si>
    <t>Pink Pakistan (4)</t>
  </si>
  <si>
    <t>Stan Swasthya (5)</t>
  </si>
  <si>
    <t>BreMo (6)</t>
  </si>
  <si>
    <t>bse</t>
  </si>
  <si>
    <t>recording</t>
  </si>
  <si>
    <t>Bse?</t>
  </si>
  <si>
    <t>bse feature-app1</t>
  </si>
  <si>
    <t>bse feature-app2</t>
  </si>
  <si>
    <t>better bse</t>
  </si>
  <si>
    <t>why better?</t>
  </si>
  <si>
    <t>recording?</t>
  </si>
  <si>
    <t>recording feature?</t>
  </si>
  <si>
    <t>better recording</t>
  </si>
  <si>
    <t>tracking</t>
  </si>
  <si>
    <t>tracking feature</t>
  </si>
  <si>
    <t>better tracking</t>
  </si>
  <si>
    <t>why better</t>
  </si>
  <si>
    <t>reminder</t>
  </si>
  <si>
    <t>reminder feature</t>
  </si>
  <si>
    <t>better reminder</t>
  </si>
  <si>
    <t>onboarding</t>
  </si>
  <si>
    <t>intrusivness</t>
  </si>
  <si>
    <t>better graphics</t>
  </si>
  <si>
    <t>better content</t>
  </si>
  <si>
    <t>language options</t>
  </si>
  <si>
    <t>language preference</t>
  </si>
  <si>
    <t>UI app1</t>
  </si>
  <si>
    <t>UI app2</t>
  </si>
  <si>
    <t>sign up</t>
  </si>
  <si>
    <t>security</t>
  </si>
  <si>
    <t>information sharing</t>
  </si>
  <si>
    <t>data storage</t>
  </si>
  <si>
    <t>analysis by app</t>
  </si>
  <si>
    <t>data for research</t>
  </si>
  <si>
    <t>app preference</t>
  </si>
  <si>
    <t>continue using</t>
  </si>
  <si>
    <t>recommend to others</t>
  </si>
  <si>
    <t>other app</t>
  </si>
  <si>
    <t>video</t>
  </si>
  <si>
    <t>content</t>
  </si>
  <si>
    <t>previous record</t>
  </si>
  <si>
    <t>specific time</t>
  </si>
  <si>
    <t>OTP</t>
  </si>
  <si>
    <t>Log In + pin</t>
  </si>
  <si>
    <t>local or cloud</t>
  </si>
  <si>
    <t>yes</t>
  </si>
  <si>
    <t>symptoms list</t>
  </si>
  <si>
    <t>Gmail ID; Other emails; Anonymous</t>
  </si>
  <si>
    <t xml:space="preserve">video </t>
  </si>
  <si>
    <t>multi-modality (video and graphics)</t>
  </si>
  <si>
    <t>pin</t>
  </si>
  <si>
    <t>local</t>
  </si>
  <si>
    <t>only app</t>
  </si>
  <si>
    <t>maybe</t>
  </si>
  <si>
    <t>graphics, content, symptoms list</t>
  </si>
  <si>
    <t>explanation, reminder</t>
  </si>
  <si>
    <t>OTP; Gmail ID; Facebook; Other emails; Anonymous</t>
  </si>
  <si>
    <t>flower</t>
  </si>
  <si>
    <t xml:space="preserve">step-by-step training </t>
  </si>
  <si>
    <t>Anonymous</t>
  </si>
  <si>
    <t>step-by-step training , graphics</t>
  </si>
  <si>
    <t>simple UI</t>
  </si>
  <si>
    <t>need update</t>
  </si>
  <si>
    <t>content, graphics</t>
  </si>
  <si>
    <t>explanation (BreMo)</t>
  </si>
  <si>
    <t>no</t>
  </si>
  <si>
    <t>habit development, specific time</t>
  </si>
  <si>
    <t>Other emails; Anonymous</t>
  </si>
  <si>
    <t>graphics, reminder</t>
  </si>
  <si>
    <t xml:space="preserve">  </t>
  </si>
  <si>
    <t>list creation -&gt; group -&gt; total count -&gt; sort</t>
  </si>
  <si>
    <t>make bremo better</t>
  </si>
  <si>
    <t>why intrusive</t>
  </si>
  <si>
    <t>drawback of the apps</t>
  </si>
  <si>
    <t>why the selected app is better</t>
  </si>
  <si>
    <t>which app do you use</t>
  </si>
  <si>
    <t>suggestions</t>
  </si>
  <si>
    <t>Better BSE</t>
  </si>
  <si>
    <t>Better recordring</t>
  </si>
  <si>
    <t>Better tracking</t>
  </si>
  <si>
    <t>Better reimnder</t>
  </si>
  <si>
    <t>Other apps</t>
  </si>
  <si>
    <t>Continue using</t>
  </si>
  <si>
    <t>enjoyed using</t>
  </si>
  <si>
    <t>PIN code</t>
  </si>
  <si>
    <t>Better graphics</t>
  </si>
  <si>
    <t>Better content</t>
  </si>
  <si>
    <t>Median Score - UI</t>
  </si>
  <si>
    <t>locally</t>
  </si>
  <si>
    <t>both</t>
  </si>
  <si>
    <t>User_ID</t>
  </si>
  <si>
    <t>App_ID</t>
  </si>
  <si>
    <t>f1</t>
  </si>
  <si>
    <t>f2</t>
  </si>
  <si>
    <t>f3</t>
  </si>
  <si>
    <t>f4</t>
  </si>
  <si>
    <t>f5</t>
  </si>
  <si>
    <t>User_response_f1</t>
  </si>
  <si>
    <t>User_response_f2</t>
  </si>
  <si>
    <t>User_response_f3</t>
  </si>
  <si>
    <t>User_response_f4</t>
  </si>
  <si>
    <t>Total Score</t>
  </si>
  <si>
    <t>Avg Score</t>
  </si>
  <si>
    <t xml:space="preserve"> User No (0)</t>
  </si>
  <si>
    <t>User Yes (1)</t>
  </si>
  <si>
    <t>Appendix</t>
  </si>
  <si>
    <t>ui</t>
  </si>
  <si>
    <t>TotalScore</t>
  </si>
  <si>
    <t>X1</t>
  </si>
  <si>
    <t>X2</t>
  </si>
  <si>
    <t>X3</t>
  </si>
  <si>
    <t>X4</t>
  </si>
  <si>
    <t>effect</t>
  </si>
  <si>
    <t>group</t>
  </si>
  <si>
    <t>term</t>
  </si>
  <si>
    <t>estimate</t>
  </si>
  <si>
    <t>std.error</t>
  </si>
  <si>
    <t>statistic</t>
  </si>
  <si>
    <t>df</t>
  </si>
  <si>
    <t>p.value</t>
  </si>
  <si>
    <t>fixed</t>
  </si>
  <si>
    <t>NA</t>
  </si>
  <si>
    <t>(Intercept)</t>
  </si>
  <si>
    <t>App_ID2</t>
  </si>
  <si>
    <t>App_ID3</t>
  </si>
  <si>
    <t>App_ID4</t>
  </si>
  <si>
    <t>App_ID5</t>
  </si>
  <si>
    <t>App_ID6</t>
  </si>
  <si>
    <t>ran_pars</t>
  </si>
  <si>
    <t>sd__(Intercept)</t>
  </si>
  <si>
    <t>Residual</t>
  </si>
  <si>
    <t>sd__Observation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</si>
</sst>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hh:mm:ss"/>
    <numFmt numFmtId="165" formatCode="m/d"/>
    <numFmt numFmtId="166" formatCode="0.0"/>
  </numFmts>
  <fonts count="10">
    <font>
      <sz val="11.0"/>
      <color rgb="FF000000"/>
      <name val="Calibri"/>
      <scheme val="minor"/>
    </font>
    <font>
      <b/>
      <sz val="11.0"/>
      <color rgb="FF000000"/>
      <name val="Calibri"/>
    </font>
    <font/>
    <font>
      <color theme="1"/>
      <name val="Calibri"/>
      <scheme val="minor"/>
    </font>
    <font>
      <sz val="11.0"/>
      <color rgb="FF000000"/>
      <name val="Calibri"/>
    </font>
    <font>
      <color rgb="FF000000"/>
      <name val="Arial"/>
    </font>
    <font>
      <b/>
      <color theme="1"/>
      <name val="Calibri"/>
      <scheme val="minor"/>
    </font>
    <font>
      <b/>
      <sz val="11.0"/>
      <color theme="1"/>
      <name val="Calibri"/>
    </font>
    <font>
      <sz val="11.0"/>
      <color theme="1"/>
      <name val="Calibri"/>
    </font>
    <font>
      <color rgb="FF000000"/>
      <name val="Calibri"/>
      <scheme val="minor"/>
    </font>
  </fonts>
  <fills count="7">
    <fill>
      <patternFill patternType="none"/>
    </fill>
    <fill>
      <patternFill patternType="lightGray"/>
    </fill>
    <fill>
      <patternFill patternType="solid">
        <fgColor rgb="FFCCFFCC"/>
        <bgColor rgb="FFCCFFCC"/>
      </patternFill>
    </fill>
    <fill>
      <patternFill patternType="solid">
        <fgColor rgb="FFFFFFFF"/>
        <bgColor rgb="FFFFFFFF"/>
      </patternFill>
    </fill>
    <fill>
      <patternFill patternType="solid">
        <fgColor rgb="FFFCE5CD"/>
        <bgColor rgb="FFFCE5CD"/>
      </patternFill>
    </fill>
    <fill>
      <patternFill patternType="solid">
        <fgColor rgb="FFEAD1DC"/>
        <bgColor rgb="FFEAD1DC"/>
      </patternFill>
    </fill>
    <fill>
      <patternFill patternType="solid">
        <fgColor rgb="FFFFF2CC"/>
        <bgColor rgb="FFFFF2CC"/>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top style="thin">
        <color rgb="FF000000"/>
      </top>
    </border>
    <border>
      <right style="thin">
        <color rgb="FF000000"/>
      </right>
      <top style="thin">
        <color rgb="FF000000"/>
      </top>
    </border>
    <border>
      <right style="thin">
        <color rgb="FF000000"/>
      </right>
    </border>
    <border>
      <left style="thin">
        <color rgb="FF000000"/>
      </left>
      <right style="thin">
        <color rgb="FF000000"/>
      </right>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3" fillId="0" fontId="2" numFmtId="0" xfId="0" applyBorder="1" applyFont="1"/>
    <xf borderId="0" fillId="0" fontId="3" numFmtId="0" xfId="0" applyFont="1"/>
    <xf borderId="0" fillId="0" fontId="4" numFmtId="164" xfId="0" applyAlignment="1" applyFont="1" applyNumberFormat="1">
      <alignment shrinkToFit="0" vertical="bottom" wrapText="0"/>
    </xf>
    <xf borderId="0" fillId="0" fontId="3" numFmtId="0" xfId="0" applyAlignment="1" applyFont="1">
      <alignment readingOrder="0"/>
    </xf>
    <xf borderId="0" fillId="3" fontId="5" numFmtId="0" xfId="0" applyAlignment="1" applyFill="1" applyFont="1">
      <alignment horizontal="left" readingOrder="0"/>
    </xf>
    <xf borderId="0" fillId="0" fontId="3" numFmtId="165" xfId="0" applyAlignment="1" applyFont="1" applyNumberFormat="1">
      <alignment readingOrder="0"/>
    </xf>
    <xf borderId="0" fillId="0" fontId="6" numFmtId="0" xfId="0" applyAlignment="1" applyFont="1">
      <alignment readingOrder="0"/>
    </xf>
    <xf borderId="0" fillId="2" fontId="1" numFmtId="0" xfId="0" applyAlignment="1" applyFont="1">
      <alignment horizontal="center" readingOrder="0" shrinkToFit="0" vertical="center" wrapText="1"/>
    </xf>
    <xf borderId="0" fillId="4" fontId="1" numFmtId="0" xfId="0" applyAlignment="1" applyFill="1" applyFont="1">
      <alignment horizontal="center" readingOrder="0" shrinkToFit="0" vertical="center" wrapText="1"/>
    </xf>
    <xf borderId="0" fillId="5" fontId="1" numFmtId="0" xfId="0" applyAlignment="1" applyFill="1" applyFont="1">
      <alignment horizontal="center" shrinkToFit="0" vertical="center" wrapText="1"/>
    </xf>
    <xf borderId="0" fillId="6" fontId="1" numFmtId="0" xfId="0" applyAlignment="1" applyFill="1" applyFont="1">
      <alignment horizontal="center" shrinkToFit="0" vertical="center" wrapText="1"/>
    </xf>
    <xf borderId="0" fillId="2" fontId="1" numFmtId="0" xfId="0" applyAlignment="1" applyFont="1">
      <alignment horizontal="center" shrinkToFit="0" vertical="center" wrapText="1"/>
    </xf>
    <xf borderId="2" fillId="4" fontId="1" numFmtId="0" xfId="0" applyAlignment="1" applyBorder="1" applyFont="1">
      <alignment horizontal="center" readingOrder="0" shrinkToFit="0" vertical="center" wrapText="1"/>
    </xf>
    <xf borderId="4" fillId="0" fontId="2" numFmtId="0" xfId="0" applyBorder="1" applyFont="1"/>
    <xf borderId="1" fillId="4" fontId="1" numFmtId="0" xfId="0" applyAlignment="1" applyBorder="1" applyFont="1">
      <alignment horizontal="center" readingOrder="0" shrinkToFit="0" vertical="center" wrapText="1"/>
    </xf>
    <xf borderId="1" fillId="5" fontId="1" numFmtId="0" xfId="0" applyAlignment="1" applyBorder="1" applyFont="1">
      <alignment horizontal="center" readingOrder="0" shrinkToFit="0" vertical="center" wrapText="1"/>
    </xf>
    <xf borderId="1" fillId="6" fontId="1" numFmtId="0" xfId="0" applyAlignment="1" applyBorder="1" applyFont="1">
      <alignment horizontal="center" readingOrder="0" shrinkToFit="0" vertical="center" wrapText="1"/>
    </xf>
    <xf borderId="0" fillId="4" fontId="3" numFmtId="0" xfId="0" applyFont="1"/>
    <xf borderId="0" fillId="4" fontId="3" numFmtId="0" xfId="0" applyAlignment="1" applyFont="1">
      <alignment readingOrder="0"/>
    </xf>
    <xf borderId="0" fillId="5" fontId="3" numFmtId="0" xfId="0" applyFont="1"/>
    <xf borderId="0" fillId="5" fontId="3" numFmtId="0" xfId="0" applyAlignment="1" applyFont="1">
      <alignment readingOrder="0"/>
    </xf>
    <xf borderId="0" fillId="6" fontId="3" numFmtId="0" xfId="0" applyFont="1"/>
    <xf borderId="0" fillId="6" fontId="3" numFmtId="0" xfId="0" applyAlignment="1" applyFont="1">
      <alignment readingOrder="0"/>
    </xf>
    <xf borderId="0" fillId="0" fontId="3" numFmtId="9" xfId="0" applyAlignment="1" applyFont="1" applyNumberFormat="1">
      <alignment readingOrder="0"/>
    </xf>
    <xf borderId="0" fillId="0" fontId="4" numFmtId="0" xfId="0" applyAlignment="1" applyFont="1">
      <alignment readingOrder="0" shrinkToFit="0" vertical="bottom" wrapText="0"/>
    </xf>
    <xf borderId="0" fillId="0" fontId="4" numFmtId="0" xfId="0" applyAlignment="1" applyFont="1">
      <alignment horizontal="center" readingOrder="0" shrinkToFit="0" vertical="center" wrapText="1"/>
    </xf>
    <xf borderId="0" fillId="0" fontId="7" numFmtId="0" xfId="0" applyAlignment="1" applyFont="1">
      <alignment horizontal="center" shrinkToFit="0" wrapText="1"/>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0" fontId="8" numFmtId="0" xfId="0" applyAlignment="1" applyFont="1">
      <alignment horizontal="right" vertical="bottom"/>
    </xf>
    <xf borderId="0" fillId="0" fontId="1" numFmtId="0" xfId="0" applyAlignment="1" applyFont="1">
      <alignment horizontal="center" readingOrder="0" shrinkToFit="0" vertical="center" wrapText="1"/>
    </xf>
    <xf borderId="5" fillId="0" fontId="6" numFmtId="0" xfId="0" applyAlignment="1" applyBorder="1" applyFont="1">
      <alignment readingOrder="0" vertical="center"/>
    </xf>
    <xf borderId="2" fillId="0" fontId="6" numFmtId="0" xfId="0" applyAlignment="1" applyBorder="1" applyFont="1">
      <alignment horizontal="center" readingOrder="0"/>
    </xf>
    <xf borderId="5" fillId="4" fontId="6" numFmtId="0" xfId="0" applyAlignment="1" applyBorder="1" applyFont="1">
      <alignment horizontal="center" readingOrder="0" vertical="center"/>
    </xf>
    <xf borderId="5" fillId="6" fontId="6" numFmtId="166" xfId="0" applyAlignment="1" applyBorder="1" applyFont="1" applyNumberFormat="1">
      <alignment horizontal="center" readingOrder="0" vertical="center"/>
    </xf>
    <xf borderId="0" fillId="0" fontId="6" numFmtId="0" xfId="0" applyFont="1"/>
    <xf borderId="6" fillId="0" fontId="2" numFmtId="0" xfId="0" applyBorder="1" applyFont="1"/>
    <xf borderId="1" fillId="0" fontId="6" numFmtId="0" xfId="0" applyAlignment="1" applyBorder="1" applyFont="1">
      <alignment horizontal="center" readingOrder="0"/>
    </xf>
    <xf borderId="7" fillId="0" fontId="6" numFmtId="0" xfId="0" applyAlignment="1" applyBorder="1" applyFont="1">
      <alignment readingOrder="0"/>
    </xf>
    <xf borderId="5" fillId="0" fontId="6" numFmtId="0" xfId="0" applyAlignment="1" applyBorder="1" applyFont="1">
      <alignment readingOrder="0"/>
    </xf>
    <xf borderId="7" fillId="0" fontId="3" numFmtId="0" xfId="0" applyAlignment="1" applyBorder="1" applyFont="1">
      <alignment readingOrder="0"/>
    </xf>
    <xf borderId="7" fillId="3" fontId="9" numFmtId="0" xfId="0" applyAlignment="1" applyBorder="1" applyFont="1">
      <alignment readingOrder="0"/>
    </xf>
    <xf borderId="8" fillId="0" fontId="3" numFmtId="0" xfId="0" applyAlignment="1" applyBorder="1" applyFont="1">
      <alignment readingOrder="0"/>
    </xf>
    <xf borderId="9" fillId="4" fontId="3" numFmtId="0" xfId="0" applyBorder="1" applyFont="1"/>
    <xf borderId="9" fillId="6" fontId="3" numFmtId="166" xfId="0" applyBorder="1" applyFont="1" applyNumberFormat="1"/>
    <xf borderId="10" fillId="0" fontId="6" numFmtId="0" xfId="0" applyAlignment="1" applyBorder="1" applyFont="1">
      <alignment readingOrder="0"/>
    </xf>
    <xf borderId="9" fillId="0" fontId="3" numFmtId="0" xfId="0" applyAlignment="1" applyBorder="1" applyFont="1">
      <alignment readingOrder="0"/>
    </xf>
    <xf borderId="11" fillId="0" fontId="6" numFmtId="0" xfId="0" applyAlignment="1" applyBorder="1" applyFont="1">
      <alignment readingOrder="0"/>
    </xf>
    <xf borderId="6" fillId="0" fontId="6" numFmtId="0" xfId="0" applyAlignment="1" applyBorder="1" applyFont="1">
      <alignment readingOrder="0"/>
    </xf>
    <xf borderId="11" fillId="0" fontId="3" numFmtId="0" xfId="0" applyAlignment="1" applyBorder="1" applyFont="1">
      <alignment readingOrder="0"/>
    </xf>
    <xf borderId="12" fillId="0" fontId="3" numFmtId="0" xfId="0" applyAlignment="1" applyBorder="1" applyFont="1">
      <alignment readingOrder="0"/>
    </xf>
    <xf borderId="12" fillId="4" fontId="3" numFmtId="0" xfId="0" applyBorder="1" applyFont="1"/>
    <xf borderId="12" fillId="6" fontId="3" numFmtId="166" xfId="0" applyBorder="1" applyFont="1" applyNumberFormat="1"/>
    <xf borderId="10" fillId="4" fontId="6" numFmtId="0" xfId="0" applyAlignment="1" applyBorder="1" applyFont="1">
      <alignment readingOrder="0"/>
    </xf>
    <xf borderId="9" fillId="4" fontId="3" numFmtId="0" xfId="0" applyAlignment="1" applyBorder="1" applyFont="1">
      <alignment readingOrder="0"/>
    </xf>
    <xf borderId="0" fillId="0" fontId="3" numFmtId="166" xfId="0" applyFont="1" applyNumberFormat="1"/>
    <xf borderId="6" fillId="6" fontId="6" numFmtId="0" xfId="0" applyAlignment="1" applyBorder="1" applyFont="1">
      <alignment readingOrder="0"/>
    </xf>
    <xf borderId="11" fillId="6" fontId="3" numFmtId="166" xfId="0" applyBorder="1" applyFont="1" applyNumberFormat="1"/>
    <xf borderId="5" fillId="4" fontId="3" numFmtId="0" xfId="0" applyBorder="1" applyFont="1"/>
    <xf borderId="8" fillId="6" fontId="3" numFmtId="166" xfId="0" applyBorder="1" applyFont="1" applyNumberFormat="1"/>
    <xf borderId="10" fillId="4" fontId="3" numFmtId="0" xfId="0" applyBorder="1" applyFont="1"/>
    <xf borderId="6" fillId="4" fontId="3" numFmtId="0" xfId="0" applyBorder="1" applyFont="1"/>
    <xf borderId="11" fillId="6" fontId="3" numFmtId="0" xfId="0" applyBorder="1" applyFont="1"/>
    <xf borderId="12" fillId="6" fontId="3" numFmtId="0" xfId="0" applyBorder="1" applyFont="1"/>
    <xf borderId="5" fillId="6" fontId="8" numFmtId="166" xfId="0" applyAlignment="1" applyBorder="1" applyFont="1" applyNumberFormat="1">
      <alignment horizontal="right" vertical="bottom"/>
    </xf>
    <xf borderId="10" fillId="6" fontId="8" numFmtId="166" xfId="0" applyAlignment="1" applyBorder="1" applyFont="1" applyNumberFormat="1">
      <alignment horizontal="right" vertical="bottom"/>
    </xf>
    <xf borderId="6" fillId="6" fontId="8" numFmtId="166" xfId="0" applyAlignment="1" applyBorder="1" applyFont="1" applyNumberFormat="1">
      <alignment horizontal="right" vertical="bottom"/>
    </xf>
    <xf borderId="6" fillId="4" fontId="6" numFmtId="0" xfId="0" applyAlignment="1" applyBorder="1" applyFont="1">
      <alignment readingOrder="0"/>
    </xf>
    <xf borderId="11" fillId="4" fontId="3" numFmtId="0" xfId="0" applyBorder="1" applyFont="1"/>
    <xf borderId="1" fillId="0" fontId="6" numFmtId="0" xfId="0" applyAlignment="1" applyBorder="1" applyFont="1">
      <alignment readingOrder="0"/>
    </xf>
    <xf borderId="3" fillId="0" fontId="6" numFmtId="0" xfId="0" applyAlignment="1" applyBorder="1" applyFont="1">
      <alignment readingOrder="0"/>
    </xf>
    <xf borderId="9" fillId="0" fontId="3" numFmtId="0" xfId="0" applyBorder="1" applyFont="1"/>
    <xf borderId="11" fillId="0" fontId="3" numFmtId="0" xfId="0" applyBorder="1" applyFont="1"/>
    <xf borderId="12" fillId="0" fontId="3" numFmtId="0" xfId="0" applyBorder="1" applyFont="1"/>
    <xf borderId="0" fillId="0" fontId="4" numFmtId="11" xfId="0" applyAlignment="1" applyFont="1" applyNumberForma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F1C232"/>
            </a:solidFill>
            <a:ln cmpd="sng">
              <a:solidFill>
                <a:srgbClr val="000000"/>
              </a:solidFill>
            </a:ln>
          </c:spPr>
          <c:dPt>
            <c:idx val="3"/>
          </c:dPt>
          <c:cat>
            <c:strRef>
              <c:f>'Copy of Submissions'!$AG$20:$AG$25</c:f>
            </c:strRef>
          </c:cat>
          <c:val>
            <c:numRef>
              <c:f>'Copy of Submissions'!$AH$20:$AH$25</c:f>
              <c:numCache/>
            </c:numRef>
          </c:val>
        </c:ser>
        <c:axId val="1378306115"/>
        <c:axId val="1532065426"/>
      </c:barChart>
      <c:catAx>
        <c:axId val="13783061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32065426"/>
      </c:catAx>
      <c:valAx>
        <c:axId val="15320654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830611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500">
                <a:solidFill>
                  <a:srgbClr val="434343"/>
                </a:solidFill>
                <a:latin typeface="Roboto"/>
              </a:defRPr>
            </a:pPr>
            <a:r>
              <a:rPr b="1" sz="1500">
                <a:solidFill>
                  <a:srgbClr val="434343"/>
                </a:solidFill>
                <a:latin typeface="Roboto"/>
              </a:rPr>
              <a:t>Breast-self Examination</a:t>
            </a:r>
          </a:p>
        </c:rich>
      </c:tx>
      <c:layout>
        <c:manualLayout>
          <c:xMode val="edge"/>
          <c:yMode val="edge"/>
          <c:x val="0.02897446846160652"/>
          <c:y val="0.06858736059479555"/>
        </c:manualLayout>
      </c:layout>
      <c:overlay val="0"/>
    </c:title>
    <c:plotArea>
      <c:layout>
        <c:manualLayout>
          <c:xMode val="edge"/>
          <c:yMode val="edge"/>
          <c:x val="0.14583333333333334"/>
          <c:y val="0.17998760842627026"/>
          <c:w val="0.8110576923076923"/>
          <c:h val="0.7030978934324659"/>
        </c:manualLayout>
      </c:layout>
      <c:barChart>
        <c:barDir val="col"/>
        <c:grouping val="stacked"/>
        <c:ser>
          <c:idx val="0"/>
          <c:order val="0"/>
          <c:spPr>
            <a:solidFill>
              <a:srgbClr val="FFD966"/>
            </a:solidFill>
            <a:ln cmpd="sng">
              <a:solidFill>
                <a:srgbClr val="000000"/>
              </a:solidFill>
            </a:ln>
          </c:spPr>
          <c:cat>
            <c:strRef>
              <c:f>Analysis!$A$2:$A$4</c:f>
            </c:strRef>
          </c:cat>
          <c:val>
            <c:numRef>
              <c:f>Analysis!$B$2:$B$4</c:f>
              <c:numCache/>
            </c:numRef>
          </c:val>
        </c:ser>
        <c:overlap val="100"/>
        <c:axId val="581256577"/>
        <c:axId val="162153769"/>
      </c:barChart>
      <c:catAx>
        <c:axId val="5812565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2153769"/>
      </c:catAx>
      <c:valAx>
        <c:axId val="162153769"/>
        <c:scaling>
          <c:orientation val="minMax"/>
        </c:scaling>
        <c:delete val="0"/>
        <c:axPos val="l"/>
        <c:majorGridlines>
          <c:spPr>
            <a:ln>
              <a:solidFill>
                <a:srgbClr val="B7B7B7"/>
              </a:solidFill>
            </a:ln>
          </c:spPr>
        </c:majorGridlines>
        <c:title>
          <c:tx>
            <c:rich>
              <a:bodyPr/>
              <a:lstStyle/>
              <a:p>
                <a:pPr lvl="0">
                  <a:defRPr b="1">
                    <a:solidFill>
                      <a:schemeClr val="dk1"/>
                    </a:solidFill>
                    <a:latin typeface="+mn-lt"/>
                  </a:defRPr>
                </a:pPr>
                <a:r>
                  <a:rPr b="1">
                    <a:solidFill>
                      <a:schemeClr val="dk1"/>
                    </a:solidFill>
                    <a:latin typeface="+mn-lt"/>
                  </a:rPr>
                  <a:t>Frequency</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58125657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mn-lt"/>
              </a:defRPr>
            </a:pPr>
            <a:r>
              <a:rPr b="1" sz="1600">
                <a:solidFill>
                  <a:srgbClr val="000000"/>
                </a:solidFill>
                <a:latin typeface="+mn-lt"/>
              </a:rPr>
              <a:t>Symptom Recording </a:t>
            </a:r>
          </a:p>
        </c:rich>
      </c:tx>
      <c:layout>
        <c:manualLayout>
          <c:xMode val="edge"/>
          <c:yMode val="edge"/>
          <c:x val="0.03185764217059396"/>
          <c:y val="0.06858736059479555"/>
        </c:manualLayout>
      </c:layout>
      <c:overlay val="0"/>
    </c:title>
    <c:plotArea>
      <c:layout>
        <c:manualLayout>
          <c:xMode val="edge"/>
          <c:yMode val="edge"/>
          <c:x val="0.16034482758620688"/>
          <c:y val="0.1799876084262702"/>
          <c:w val="0.7932758620689656"/>
          <c:h val="0.7030978934324659"/>
        </c:manualLayout>
      </c:layout>
      <c:barChart>
        <c:barDir val="col"/>
        <c:ser>
          <c:idx val="0"/>
          <c:order val="0"/>
          <c:spPr>
            <a:solidFill>
              <a:srgbClr val="FFD966"/>
            </a:solidFill>
            <a:ln cmpd="sng">
              <a:solidFill>
                <a:srgbClr val="000000"/>
              </a:solidFill>
            </a:ln>
          </c:spPr>
          <c:cat>
            <c:strRef>
              <c:f>Analysis!$E$2:$E$4</c:f>
            </c:strRef>
          </c:cat>
          <c:val>
            <c:numRef>
              <c:f>Analysis!$F$2:$F$4</c:f>
              <c:numCache/>
            </c:numRef>
          </c:val>
        </c:ser>
        <c:axId val="1704994003"/>
        <c:axId val="14828737"/>
      </c:barChart>
      <c:catAx>
        <c:axId val="17049940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828737"/>
      </c:catAx>
      <c:valAx>
        <c:axId val="148287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chemeClr val="dk1"/>
                    </a:solidFill>
                    <a:latin typeface="+mn-lt"/>
                  </a:defRPr>
                </a:pPr>
                <a:r>
                  <a:rPr b="1">
                    <a:solidFill>
                      <a:schemeClr val="dk1"/>
                    </a:solidFill>
                    <a:latin typeface="+mn-lt"/>
                  </a:rPr>
                  <a:t>Frequency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499400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434343"/>
                </a:solidFill>
                <a:latin typeface="+mn-lt"/>
              </a:defRPr>
            </a:pPr>
            <a:r>
              <a:rPr b="1" sz="1600">
                <a:solidFill>
                  <a:srgbClr val="434343"/>
                </a:solidFill>
                <a:latin typeface="+mn-lt"/>
              </a:rPr>
              <a:t>Monthly Reminder</a:t>
            </a:r>
          </a:p>
        </c:rich>
      </c:tx>
      <c:layout>
        <c:manualLayout>
          <c:xMode val="edge"/>
          <c:yMode val="edge"/>
          <c:x val="0.03784486664273904"/>
          <c:y val="0.1241635687732342"/>
        </c:manualLayout>
      </c:layout>
      <c:overlay val="0"/>
    </c:title>
    <c:plotArea>
      <c:layout>
        <c:manualLayout>
          <c:xMode val="edge"/>
          <c:yMode val="edge"/>
          <c:x val="0.19642857142857142"/>
          <c:y val="0.24907063197026022"/>
          <c:w val="0.7535714285714284"/>
          <c:h val="0.637174721189591"/>
        </c:manualLayout>
      </c:layout>
      <c:barChart>
        <c:barDir val="col"/>
        <c:ser>
          <c:idx val="0"/>
          <c:order val="0"/>
          <c:spPr>
            <a:solidFill>
              <a:srgbClr val="FFD966"/>
            </a:solidFill>
            <a:ln cmpd="sng">
              <a:solidFill>
                <a:srgbClr val="000000"/>
              </a:solidFill>
            </a:ln>
          </c:spPr>
          <c:cat>
            <c:strRef>
              <c:f>Analysis!$M$2:$M$3</c:f>
            </c:strRef>
          </c:cat>
          <c:val>
            <c:numRef>
              <c:f>Analysis!$N$2:$N$3</c:f>
              <c:numCache/>
            </c:numRef>
          </c:val>
        </c:ser>
        <c:axId val="713362994"/>
        <c:axId val="58145024"/>
      </c:barChart>
      <c:catAx>
        <c:axId val="7133629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8145024"/>
      </c:catAx>
      <c:valAx>
        <c:axId val="581450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chemeClr val="dk1"/>
                    </a:solidFill>
                    <a:latin typeface="+mn-lt"/>
                  </a:defRPr>
                </a:pPr>
                <a:r>
                  <a:rPr b="1">
                    <a:solidFill>
                      <a:schemeClr val="dk1"/>
                    </a:solidFill>
                    <a:latin typeface="+mn-lt"/>
                  </a:rPr>
                  <a:t>Frequency</a:t>
                </a:r>
              </a:p>
            </c:rich>
          </c:tx>
          <c:layout>
            <c:manualLayout>
              <c:xMode val="edge"/>
              <c:yMode val="edge"/>
              <c:x val="0.06984126984126984"/>
              <c:y val="0.22676579925650558"/>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13362994"/>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434343"/>
                </a:solidFill>
                <a:latin typeface="+mn-lt"/>
              </a:defRPr>
            </a:pPr>
            <a:r>
              <a:rPr b="1" sz="1600">
                <a:solidFill>
                  <a:srgbClr val="434343"/>
                </a:solidFill>
                <a:latin typeface="+mn-lt"/>
              </a:rPr>
              <a:t>Graphics &amp; content</a:t>
            </a:r>
          </a:p>
        </c:rich>
      </c:tx>
      <c:layout>
        <c:manualLayout>
          <c:xMode val="edge"/>
          <c:yMode val="edge"/>
          <c:x val="0.03127906976744186"/>
          <c:y val="0.031412639405204466"/>
        </c:manualLayout>
      </c:layout>
      <c:overlay val="0"/>
    </c:title>
    <c:plotArea>
      <c:layout/>
      <c:barChart>
        <c:barDir val="col"/>
        <c:ser>
          <c:idx val="0"/>
          <c:order val="0"/>
          <c:tx>
            <c:strRef>
              <c:f>Analysis!$B$21</c:f>
            </c:strRef>
          </c:tx>
          <c:spPr>
            <a:solidFill>
              <a:srgbClr val="F1C232"/>
            </a:solidFill>
            <a:ln cmpd="sng">
              <a:solidFill>
                <a:srgbClr val="000000"/>
              </a:solidFill>
            </a:ln>
          </c:spPr>
          <c:cat>
            <c:strRef>
              <c:f>Analysis!$A$22:$A$24</c:f>
            </c:strRef>
          </c:cat>
          <c:val>
            <c:numRef>
              <c:f>Analysis!$B$22:$B$24</c:f>
              <c:numCache/>
            </c:numRef>
          </c:val>
        </c:ser>
        <c:ser>
          <c:idx val="1"/>
          <c:order val="1"/>
          <c:tx>
            <c:strRef>
              <c:f>Analysis!$C$21</c:f>
            </c:strRef>
          </c:tx>
          <c:spPr>
            <a:solidFill>
              <a:srgbClr val="E06666"/>
            </a:solidFill>
            <a:ln cmpd="sng">
              <a:solidFill>
                <a:srgbClr val="E69138">
                  <a:alpha val="100000"/>
                </a:srgbClr>
              </a:solidFill>
            </a:ln>
          </c:spPr>
          <c:cat>
            <c:strRef>
              <c:f>Analysis!$A$22:$A$24</c:f>
            </c:strRef>
          </c:cat>
          <c:val>
            <c:numRef>
              <c:f>Analysis!$C$22:$C$24</c:f>
              <c:numCache/>
            </c:numRef>
          </c:val>
        </c:ser>
        <c:axId val="21726344"/>
        <c:axId val="859422966"/>
      </c:barChart>
      <c:catAx>
        <c:axId val="217263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59422966"/>
      </c:catAx>
      <c:valAx>
        <c:axId val="8594229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Frequency</a:t>
                </a:r>
              </a:p>
            </c:rich>
          </c:tx>
          <c:layout>
            <c:manualLayout>
              <c:xMode val="edge"/>
              <c:yMode val="edge"/>
              <c:x val="0.06616279069767443"/>
              <c:y val="0.22075588599752172"/>
            </c:manualLayout>
          </c:layout>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21726344"/>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36</xdr:col>
      <xdr:colOff>247650</xdr:colOff>
      <xdr:row>22</xdr:row>
      <xdr:rowOff>47625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304800</xdr:colOff>
      <xdr:row>5</xdr:row>
      <xdr:rowOff>19050</xdr:rowOff>
    </xdr:from>
    <xdr:ext cx="2971800" cy="25622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704850</xdr:colOff>
      <xdr:row>5</xdr:row>
      <xdr:rowOff>19050</xdr:rowOff>
    </xdr:from>
    <xdr:ext cx="2762250" cy="256222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542925</xdr:colOff>
      <xdr:row>4</xdr:row>
      <xdr:rowOff>133350</xdr:rowOff>
    </xdr:from>
    <xdr:ext cx="2552700" cy="2562225"/>
    <xdr:graphicFrame>
      <xdr:nvGraphicFramePr>
        <xdr:cNvPr id="4"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904875</xdr:colOff>
      <xdr:row>27</xdr:row>
      <xdr:rowOff>9525</xdr:rowOff>
    </xdr:from>
    <xdr:ext cx="4095750" cy="2562225"/>
    <xdr:graphicFrame>
      <xdr:nvGraphicFramePr>
        <xdr:cNvPr id="5" name="Chart 5"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57"/>
    <col customWidth="1" min="2" max="2" width="21.29"/>
    <col customWidth="1" min="3" max="3" width="17.43"/>
    <col customWidth="1" min="4" max="4" width="8.29"/>
    <col customWidth="1" min="5" max="5" width="26.57"/>
    <col customWidth="1" min="6" max="6" width="17.43"/>
    <col customWidth="1" min="7" max="7" width="31.0"/>
    <col customWidth="1" min="8" max="8" width="8.71"/>
    <col customWidth="1" min="9" max="9" width="24.86"/>
    <col customWidth="1" min="10" max="10" width="20.86"/>
    <col customWidth="1" min="11" max="11" width="39.29"/>
    <col customWidth="1" min="12" max="12" width="25.86"/>
    <col customWidth="1" min="13" max="13" width="28.57"/>
    <col customWidth="1" min="14" max="15" width="26.57"/>
    <col customWidth="1" min="16" max="16" width="31.14"/>
    <col customWidth="1" min="17" max="17" width="29.43"/>
    <col customWidth="1" min="18" max="18" width="30.0"/>
    <col customWidth="1" min="19" max="19" width="22.86"/>
    <col customWidth="1" min="20" max="20" width="42.29"/>
    <col customWidth="1" min="21" max="21" width="34.14"/>
    <col customWidth="1" min="22" max="22" width="24.0"/>
    <col customWidth="1" min="23" max="23" width="24.43"/>
    <col customWidth="1" min="24" max="24" width="24.71"/>
    <col customWidth="1" min="25" max="25" width="26.0"/>
    <col customWidth="1" min="26" max="26" width="27.0"/>
    <col customWidth="1" min="27" max="27" width="27.29"/>
    <col customWidth="1" min="28" max="28" width="28.71"/>
    <col customWidth="1" min="29" max="29" width="26.14"/>
    <col customWidth="1" min="30" max="30" width="22.14"/>
    <col customWidth="1" min="31" max="31" width="26.29"/>
    <col customWidth="1" min="32" max="32" width="27.86"/>
    <col customWidth="1" min="33" max="33" width="30.0"/>
    <col customWidth="1" min="34" max="34" width="25.29"/>
    <col customWidth="1" min="35" max="35" width="18.57"/>
    <col customWidth="1" min="36" max="36" width="28.29"/>
    <col customWidth="1" min="37" max="37" width="14.86"/>
    <col customWidth="1" min="38" max="38" width="13.14"/>
    <col customWidth="1" min="39" max="39" width="28.43"/>
    <col customWidth="1" min="40" max="40" width="32.43"/>
    <col customWidth="1" min="41" max="41" width="11.29"/>
    <col customWidth="1" min="42" max="42" width="23.14"/>
    <col customWidth="1" min="43" max="43" width="31.0"/>
    <col customWidth="1" min="44" max="44" width="27.43"/>
    <col customWidth="1" min="45" max="45" width="17.14"/>
    <col customWidth="1" min="46" max="46" width="16.86"/>
    <col customWidth="1" min="47" max="47" width="22.57"/>
    <col customWidth="1" min="48" max="48" width="17.43"/>
    <col customWidth="1" min="49" max="49" width="23.71"/>
    <col customWidth="1" min="50" max="50" width="15.57"/>
    <col customWidth="1" min="51" max="51" width="17.43"/>
    <col customWidth="1" min="52" max="52" width="22.14"/>
  </cols>
  <sheetData>
    <row r="1" ht="14.25" customHeight="1">
      <c r="A1" s="1" t="s">
        <v>0</v>
      </c>
      <c r="B1" s="1" t="s">
        <v>1</v>
      </c>
      <c r="C1" s="2" t="s">
        <v>2</v>
      </c>
      <c r="D1" s="2" t="s">
        <v>3</v>
      </c>
      <c r="E1" s="3" t="s">
        <v>4</v>
      </c>
      <c r="F1" s="4"/>
      <c r="G1" s="3" t="s">
        <v>5</v>
      </c>
      <c r="H1" s="4"/>
      <c r="I1" s="1" t="s">
        <v>6</v>
      </c>
      <c r="J1" s="1" t="s">
        <v>7</v>
      </c>
      <c r="K1" s="1" t="s">
        <v>8</v>
      </c>
      <c r="L1" s="1" t="s">
        <v>9</v>
      </c>
      <c r="M1" s="1" t="s">
        <v>10</v>
      </c>
      <c r="N1" s="1" t="s">
        <v>11</v>
      </c>
      <c r="O1" s="2"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row>
    <row r="2" ht="14.25" customHeight="1">
      <c r="A2" s="5" t="s">
        <v>50</v>
      </c>
      <c r="B2" s="6">
        <v>44938.25783564815</v>
      </c>
      <c r="C2" s="7" t="s">
        <v>51</v>
      </c>
      <c r="D2" s="7" t="s">
        <v>52</v>
      </c>
      <c r="E2" s="5" t="s">
        <v>51</v>
      </c>
      <c r="G2" s="5" t="s">
        <v>53</v>
      </c>
      <c r="L2" s="5" t="s">
        <v>54</v>
      </c>
      <c r="M2" s="5" t="s">
        <v>52</v>
      </c>
      <c r="N2" s="5" t="s">
        <v>55</v>
      </c>
      <c r="O2" s="7" t="s">
        <v>56</v>
      </c>
      <c r="R2" s="5" t="s">
        <v>57</v>
      </c>
      <c r="S2" s="5" t="s">
        <v>51</v>
      </c>
      <c r="T2" s="5" t="s">
        <v>58</v>
      </c>
      <c r="W2" s="5" t="s">
        <v>59</v>
      </c>
      <c r="X2" s="5" t="s">
        <v>51</v>
      </c>
      <c r="Y2" s="5" t="s">
        <v>60</v>
      </c>
      <c r="AB2" s="5" t="s">
        <v>61</v>
      </c>
      <c r="AC2" s="5" t="s">
        <v>62</v>
      </c>
      <c r="AD2" s="5" t="s">
        <v>63</v>
      </c>
      <c r="AF2" s="5" t="s">
        <v>64</v>
      </c>
      <c r="AG2" s="5" t="s">
        <v>51</v>
      </c>
      <c r="AH2" s="5" t="s">
        <v>51</v>
      </c>
      <c r="AI2" s="5" t="s">
        <v>51</v>
      </c>
      <c r="AJ2" s="5" t="s">
        <v>65</v>
      </c>
      <c r="AK2" s="5">
        <v>5.0</v>
      </c>
      <c r="AL2" s="5">
        <v>5.0</v>
      </c>
      <c r="AM2" s="5" t="s">
        <v>66</v>
      </c>
      <c r="AN2" s="5" t="s">
        <v>67</v>
      </c>
      <c r="AO2" s="5" t="s">
        <v>68</v>
      </c>
      <c r="AP2" s="5" t="s">
        <v>69</v>
      </c>
      <c r="AQ2" s="5" t="s">
        <v>70</v>
      </c>
      <c r="AR2" s="5" t="s">
        <v>70</v>
      </c>
      <c r="AS2" s="5" t="s">
        <v>52</v>
      </c>
      <c r="AT2" s="5" t="s">
        <v>63</v>
      </c>
      <c r="AV2" s="5" t="s">
        <v>52</v>
      </c>
      <c r="AW2" s="5" t="s">
        <v>71</v>
      </c>
      <c r="AX2" s="5" t="s">
        <v>68</v>
      </c>
      <c r="AY2" s="5" t="s">
        <v>72</v>
      </c>
    </row>
    <row r="3" ht="14.25" customHeight="1">
      <c r="A3" s="5" t="s">
        <v>73</v>
      </c>
      <c r="B3" s="6">
        <v>44938.246875</v>
      </c>
      <c r="C3" s="7" t="s">
        <v>51</v>
      </c>
      <c r="D3" s="7" t="s">
        <v>52</v>
      </c>
      <c r="E3" s="7" t="s">
        <v>51</v>
      </c>
      <c r="F3" s="7" t="s">
        <v>52</v>
      </c>
      <c r="G3" s="5" t="s">
        <v>74</v>
      </c>
      <c r="I3" s="5" t="s">
        <v>75</v>
      </c>
      <c r="J3" s="5" t="s">
        <v>52</v>
      </c>
      <c r="K3" s="5" t="s">
        <v>76</v>
      </c>
      <c r="L3" s="5" t="s">
        <v>77</v>
      </c>
      <c r="M3" s="5" t="s">
        <v>62</v>
      </c>
      <c r="P3" s="5" t="s">
        <v>52</v>
      </c>
      <c r="Q3" s="5" t="s">
        <v>78</v>
      </c>
      <c r="R3" s="5" t="s">
        <v>79</v>
      </c>
      <c r="S3" s="5" t="s">
        <v>62</v>
      </c>
      <c r="U3" s="5" t="s">
        <v>51</v>
      </c>
      <c r="V3" s="5" t="s">
        <v>80</v>
      </c>
      <c r="W3" s="5" t="s">
        <v>81</v>
      </c>
      <c r="X3" s="5" t="s">
        <v>62</v>
      </c>
      <c r="Z3" s="5" t="s">
        <v>51</v>
      </c>
      <c r="AA3" s="5" t="s">
        <v>82</v>
      </c>
      <c r="AC3" s="5" t="s">
        <v>62</v>
      </c>
      <c r="AD3" s="5" t="s">
        <v>63</v>
      </c>
      <c r="AG3" s="5" t="s">
        <v>52</v>
      </c>
      <c r="AH3" s="5" t="s">
        <v>52</v>
      </c>
      <c r="AI3" s="5" t="s">
        <v>51</v>
      </c>
      <c r="AJ3" s="5" t="s">
        <v>83</v>
      </c>
      <c r="AK3" s="5">
        <v>4.0</v>
      </c>
      <c r="AL3" s="5">
        <v>3.0</v>
      </c>
      <c r="AM3" s="5" t="s">
        <v>84</v>
      </c>
      <c r="AN3" s="5" t="s">
        <v>67</v>
      </c>
      <c r="AO3" s="5" t="s">
        <v>68</v>
      </c>
      <c r="AP3" s="5" t="s">
        <v>69</v>
      </c>
      <c r="AQ3" s="5" t="s">
        <v>70</v>
      </c>
      <c r="AR3" s="5" t="s">
        <v>70</v>
      </c>
      <c r="AS3" s="5" t="s">
        <v>52</v>
      </c>
      <c r="AT3" s="5" t="s">
        <v>63</v>
      </c>
      <c r="AV3" s="5" t="s">
        <v>51</v>
      </c>
      <c r="AW3" s="5" t="s">
        <v>85</v>
      </c>
      <c r="AX3" s="5" t="s">
        <v>86</v>
      </c>
    </row>
    <row r="4" ht="14.25" customHeight="1">
      <c r="A4" s="5" t="s">
        <v>87</v>
      </c>
      <c r="B4" s="6">
        <v>44938.23956018518</v>
      </c>
      <c r="C4" s="7" t="s">
        <v>51</v>
      </c>
      <c r="D4" s="7" t="s">
        <v>52</v>
      </c>
      <c r="E4" s="7" t="s">
        <v>51</v>
      </c>
      <c r="F4" s="7" t="s">
        <v>52</v>
      </c>
      <c r="G4" s="5" t="s">
        <v>88</v>
      </c>
      <c r="I4" s="5" t="s">
        <v>75</v>
      </c>
      <c r="J4" s="5" t="s">
        <v>51</v>
      </c>
      <c r="K4" s="5" t="s">
        <v>89</v>
      </c>
      <c r="L4" s="5" t="s">
        <v>90</v>
      </c>
      <c r="M4" s="5" t="s">
        <v>62</v>
      </c>
      <c r="N4" s="5" t="s">
        <v>91</v>
      </c>
      <c r="O4" s="8" t="s">
        <v>56</v>
      </c>
      <c r="P4" s="5" t="s">
        <v>52</v>
      </c>
      <c r="Q4" s="5" t="s">
        <v>92</v>
      </c>
      <c r="S4" s="5" t="s">
        <v>51</v>
      </c>
      <c r="T4" s="5" t="s">
        <v>93</v>
      </c>
      <c r="U4" s="5" t="s">
        <v>51</v>
      </c>
      <c r="W4" s="5" t="s">
        <v>94</v>
      </c>
      <c r="X4" s="5" t="s">
        <v>62</v>
      </c>
      <c r="Y4" s="5" t="s">
        <v>95</v>
      </c>
      <c r="Z4" s="5" t="s">
        <v>51</v>
      </c>
      <c r="AA4" s="5" t="s">
        <v>96</v>
      </c>
      <c r="AC4" s="5" t="s">
        <v>62</v>
      </c>
      <c r="AD4" s="5" t="s">
        <v>63</v>
      </c>
      <c r="AF4" s="5" t="s">
        <v>97</v>
      </c>
      <c r="AG4" s="5" t="s">
        <v>52</v>
      </c>
      <c r="AH4" s="5" t="s">
        <v>51</v>
      </c>
      <c r="AI4" s="5" t="s">
        <v>51</v>
      </c>
      <c r="AJ4" s="5" t="s">
        <v>98</v>
      </c>
      <c r="AK4" s="5">
        <v>4.0</v>
      </c>
      <c r="AL4" s="5">
        <v>3.0</v>
      </c>
      <c r="AM4" s="5" t="s">
        <v>99</v>
      </c>
      <c r="AN4" s="5" t="s">
        <v>67</v>
      </c>
      <c r="AO4" s="5" t="s">
        <v>68</v>
      </c>
      <c r="AP4" s="5" t="s">
        <v>100</v>
      </c>
      <c r="AQ4" s="5" t="s">
        <v>101</v>
      </c>
      <c r="AR4" s="5" t="s">
        <v>102</v>
      </c>
      <c r="AS4" s="5" t="s">
        <v>52</v>
      </c>
      <c r="AT4" s="5" t="s">
        <v>63</v>
      </c>
      <c r="AV4" s="5" t="s">
        <v>52</v>
      </c>
      <c r="AX4" s="5" t="s">
        <v>68</v>
      </c>
      <c r="AY4" s="5" t="s">
        <v>103</v>
      </c>
    </row>
    <row r="5" ht="14.25" customHeight="1">
      <c r="A5" s="5" t="s">
        <v>104</v>
      </c>
      <c r="B5" s="6">
        <v>44938.62445601852</v>
      </c>
      <c r="C5" s="7" t="s">
        <v>105</v>
      </c>
      <c r="D5" s="7" t="s">
        <v>52</v>
      </c>
      <c r="E5" s="7" t="s">
        <v>105</v>
      </c>
      <c r="F5" s="7" t="s">
        <v>52</v>
      </c>
      <c r="G5" s="5" t="s">
        <v>106</v>
      </c>
      <c r="I5" s="5" t="s">
        <v>74</v>
      </c>
      <c r="J5" s="5" t="s">
        <v>52</v>
      </c>
      <c r="K5" s="5" t="s">
        <v>107</v>
      </c>
      <c r="L5" s="5" t="s">
        <v>108</v>
      </c>
      <c r="M5" s="5" t="s">
        <v>52</v>
      </c>
      <c r="N5" s="5" t="s">
        <v>109</v>
      </c>
      <c r="O5" s="7" t="s">
        <v>110</v>
      </c>
      <c r="R5" s="5" t="s">
        <v>111</v>
      </c>
      <c r="S5" s="5" t="s">
        <v>63</v>
      </c>
      <c r="X5" s="5" t="s">
        <v>112</v>
      </c>
      <c r="Y5" s="5" t="s">
        <v>113</v>
      </c>
      <c r="AA5" s="5" t="s">
        <v>114</v>
      </c>
      <c r="AB5" s="5" t="s">
        <v>115</v>
      </c>
      <c r="AC5" s="5" t="s">
        <v>112</v>
      </c>
      <c r="AD5" s="5" t="s">
        <v>63</v>
      </c>
      <c r="AG5" s="5" t="s">
        <v>52</v>
      </c>
      <c r="AH5" s="5" t="s">
        <v>52</v>
      </c>
      <c r="AI5" s="5" t="s">
        <v>105</v>
      </c>
      <c r="AJ5" s="5" t="s">
        <v>116</v>
      </c>
      <c r="AK5" s="5">
        <v>5.0</v>
      </c>
      <c r="AL5" s="5">
        <v>5.0</v>
      </c>
      <c r="AM5" s="5" t="s">
        <v>117</v>
      </c>
      <c r="AN5" s="5" t="s">
        <v>118</v>
      </c>
      <c r="AO5" s="5" t="s">
        <v>68</v>
      </c>
      <c r="AP5" s="5" t="s">
        <v>69</v>
      </c>
      <c r="AQ5" s="5" t="s">
        <v>70</v>
      </c>
      <c r="AR5" s="5" t="s">
        <v>70</v>
      </c>
      <c r="AS5" s="5" t="s">
        <v>52</v>
      </c>
      <c r="AT5" s="5" t="s">
        <v>52</v>
      </c>
      <c r="AU5" s="5" t="s">
        <v>119</v>
      </c>
      <c r="AV5" s="5" t="s">
        <v>52</v>
      </c>
      <c r="AW5" s="5" t="s">
        <v>120</v>
      </c>
      <c r="AX5" s="5" t="s">
        <v>86</v>
      </c>
    </row>
    <row r="6" ht="14.25" customHeight="1">
      <c r="A6" s="5" t="s">
        <v>121</v>
      </c>
      <c r="B6" s="6">
        <v>44938.55054398148</v>
      </c>
      <c r="C6" s="7" t="s">
        <v>105</v>
      </c>
      <c r="D6" s="7" t="s">
        <v>52</v>
      </c>
      <c r="E6" s="7" t="s">
        <v>105</v>
      </c>
      <c r="F6" s="7" t="s">
        <v>52</v>
      </c>
      <c r="G6" s="5" t="s">
        <v>122</v>
      </c>
      <c r="I6" s="5" t="s">
        <v>75</v>
      </c>
      <c r="J6" s="5" t="s">
        <v>52</v>
      </c>
      <c r="K6" s="5" t="s">
        <v>123</v>
      </c>
      <c r="L6" s="5" t="s">
        <v>124</v>
      </c>
      <c r="M6" s="5" t="s">
        <v>52</v>
      </c>
      <c r="N6" s="5" t="s">
        <v>125</v>
      </c>
      <c r="O6" s="7" t="s">
        <v>126</v>
      </c>
      <c r="R6" s="5" t="s">
        <v>127</v>
      </c>
      <c r="S6" s="5" t="s">
        <v>52</v>
      </c>
      <c r="T6" s="5" t="s">
        <v>128</v>
      </c>
      <c r="W6" s="5" t="s">
        <v>129</v>
      </c>
      <c r="X6" s="5" t="s">
        <v>112</v>
      </c>
      <c r="Y6" s="5" t="s">
        <v>130</v>
      </c>
      <c r="Z6" s="5" t="s">
        <v>105</v>
      </c>
      <c r="AA6" s="5" t="s">
        <v>131</v>
      </c>
      <c r="AC6" s="5" t="s">
        <v>112</v>
      </c>
      <c r="AD6" s="5" t="s">
        <v>63</v>
      </c>
      <c r="AF6" s="5" t="s">
        <v>132</v>
      </c>
      <c r="AG6" s="5" t="s">
        <v>105</v>
      </c>
      <c r="AH6" s="5" t="s">
        <v>105</v>
      </c>
      <c r="AI6" s="5" t="s">
        <v>105</v>
      </c>
      <c r="AJ6" s="5" t="s">
        <v>133</v>
      </c>
      <c r="AK6" s="5">
        <v>5.0</v>
      </c>
      <c r="AL6" s="5">
        <v>4.0</v>
      </c>
      <c r="AM6" s="5" t="s">
        <v>134</v>
      </c>
      <c r="AN6" s="5" t="s">
        <v>118</v>
      </c>
      <c r="AO6" s="5" t="s">
        <v>68</v>
      </c>
      <c r="AP6" s="5" t="s">
        <v>69</v>
      </c>
      <c r="AQ6" s="5" t="s">
        <v>70</v>
      </c>
      <c r="AR6" s="5" t="s">
        <v>70</v>
      </c>
      <c r="AS6" s="5" t="s">
        <v>52</v>
      </c>
      <c r="AT6" s="5" t="s">
        <v>52</v>
      </c>
      <c r="AU6" s="5" t="s">
        <v>135</v>
      </c>
      <c r="AV6" s="5" t="s">
        <v>52</v>
      </c>
      <c r="AW6" s="5" t="s">
        <v>136</v>
      </c>
      <c r="AX6" s="5" t="s">
        <v>68</v>
      </c>
      <c r="AY6" s="5" t="s">
        <v>137</v>
      </c>
      <c r="AZ6" s="5" t="s">
        <v>138</v>
      </c>
    </row>
    <row r="7" ht="14.25" customHeight="1">
      <c r="A7" s="5" t="s">
        <v>139</v>
      </c>
      <c r="B7" s="6">
        <v>44826.3891087963</v>
      </c>
      <c r="C7" s="7" t="s">
        <v>105</v>
      </c>
      <c r="D7" s="7" t="s">
        <v>52</v>
      </c>
      <c r="E7" s="7" t="s">
        <v>105</v>
      </c>
      <c r="F7" s="7" t="s">
        <v>52</v>
      </c>
      <c r="G7" s="5" t="s">
        <v>75</v>
      </c>
      <c r="I7" s="5" t="s">
        <v>53</v>
      </c>
      <c r="J7" s="5" t="s">
        <v>52</v>
      </c>
      <c r="K7" s="5" t="s">
        <v>140</v>
      </c>
      <c r="M7" s="5" t="s">
        <v>52</v>
      </c>
      <c r="N7" s="5" t="s">
        <v>141</v>
      </c>
      <c r="O7" s="7" t="s">
        <v>126</v>
      </c>
      <c r="R7" s="5" t="s">
        <v>142</v>
      </c>
      <c r="S7" s="5" t="s">
        <v>52</v>
      </c>
      <c r="T7" s="5" t="s">
        <v>143</v>
      </c>
      <c r="W7" s="5" t="s">
        <v>144</v>
      </c>
      <c r="X7" s="5" t="s">
        <v>112</v>
      </c>
      <c r="Z7" s="5" t="s">
        <v>105</v>
      </c>
      <c r="AA7" s="5" t="s">
        <v>145</v>
      </c>
      <c r="AC7" s="5" t="s">
        <v>52</v>
      </c>
      <c r="AD7" s="5" t="s">
        <v>52</v>
      </c>
      <c r="AE7" s="5" t="s">
        <v>146</v>
      </c>
      <c r="AF7" s="5" t="s">
        <v>147</v>
      </c>
      <c r="AG7" s="5" t="s">
        <v>52</v>
      </c>
      <c r="AH7" s="5" t="s">
        <v>52</v>
      </c>
      <c r="AI7" s="5" t="s">
        <v>52</v>
      </c>
      <c r="AK7" s="5">
        <v>5.0</v>
      </c>
      <c r="AL7" s="5">
        <v>3.0</v>
      </c>
      <c r="AM7" s="5" t="s">
        <v>84</v>
      </c>
      <c r="AN7" s="5" t="s">
        <v>67</v>
      </c>
      <c r="AO7" s="5" t="s">
        <v>102</v>
      </c>
      <c r="AP7" s="5" t="s">
        <v>69</v>
      </c>
      <c r="AQ7" s="5" t="s">
        <v>101</v>
      </c>
      <c r="AR7" s="5" t="s">
        <v>148</v>
      </c>
      <c r="AS7" s="5" t="s">
        <v>52</v>
      </c>
      <c r="AT7" s="5" t="s">
        <v>63</v>
      </c>
      <c r="AV7" s="5" t="s">
        <v>63</v>
      </c>
      <c r="AX7" s="5" t="s">
        <v>86</v>
      </c>
    </row>
    <row r="8" ht="14.25" customHeight="1">
      <c r="A8" s="5" t="s">
        <v>149</v>
      </c>
      <c r="B8" s="6">
        <v>44850.69424768518</v>
      </c>
      <c r="C8" s="7" t="s">
        <v>150</v>
      </c>
      <c r="D8" s="7" t="s">
        <v>52</v>
      </c>
      <c r="E8" s="7" t="s">
        <v>150</v>
      </c>
      <c r="F8" s="7" t="s">
        <v>52</v>
      </c>
      <c r="G8" s="5" t="s">
        <v>75</v>
      </c>
      <c r="I8" s="5" t="s">
        <v>106</v>
      </c>
      <c r="J8" s="5" t="s">
        <v>52</v>
      </c>
      <c r="K8" s="5" t="s">
        <v>151</v>
      </c>
      <c r="M8" s="5" t="s">
        <v>152</v>
      </c>
      <c r="P8" s="5" t="s">
        <v>150</v>
      </c>
      <c r="Q8" s="5" t="s">
        <v>153</v>
      </c>
      <c r="R8" s="5" t="s">
        <v>154</v>
      </c>
      <c r="S8" s="5" t="s">
        <v>152</v>
      </c>
      <c r="U8" s="5" t="s">
        <v>150</v>
      </c>
      <c r="V8" s="5" t="s">
        <v>155</v>
      </c>
      <c r="X8" s="5" t="s">
        <v>152</v>
      </c>
      <c r="Z8" s="5" t="s">
        <v>150</v>
      </c>
      <c r="AA8" s="5" t="s">
        <v>156</v>
      </c>
      <c r="AC8" s="5" t="s">
        <v>152</v>
      </c>
      <c r="AD8" s="5" t="s">
        <v>52</v>
      </c>
      <c r="AE8" s="5" t="s">
        <v>157</v>
      </c>
      <c r="AF8" s="5" t="s">
        <v>158</v>
      </c>
      <c r="AG8" s="5" t="s">
        <v>150</v>
      </c>
      <c r="AH8" s="5" t="s">
        <v>150</v>
      </c>
      <c r="AJ8" s="5" t="s">
        <v>159</v>
      </c>
      <c r="AK8" s="5">
        <v>5.0</v>
      </c>
      <c r="AL8" s="5">
        <v>3.0</v>
      </c>
      <c r="AM8" s="5" t="s">
        <v>134</v>
      </c>
      <c r="AN8" s="5" t="s">
        <v>67</v>
      </c>
      <c r="AO8" s="5" t="s">
        <v>86</v>
      </c>
      <c r="AP8" s="5" t="s">
        <v>100</v>
      </c>
      <c r="AQ8" s="5" t="s">
        <v>86</v>
      </c>
      <c r="AR8" s="5" t="s">
        <v>148</v>
      </c>
      <c r="AS8" s="5" t="s">
        <v>150</v>
      </c>
      <c r="AT8" s="5" t="s">
        <v>63</v>
      </c>
      <c r="AV8" s="5" t="s">
        <v>150</v>
      </c>
      <c r="AW8" s="5" t="s">
        <v>160</v>
      </c>
      <c r="AX8" s="5" t="s">
        <v>86</v>
      </c>
    </row>
    <row r="9" ht="14.25" customHeight="1">
      <c r="A9" s="5" t="s">
        <v>161</v>
      </c>
      <c r="B9" s="6">
        <v>44845.46020833333</v>
      </c>
      <c r="C9" s="7" t="s">
        <v>150</v>
      </c>
      <c r="D9" s="7" t="s">
        <v>52</v>
      </c>
      <c r="F9" s="7" t="s">
        <v>52</v>
      </c>
      <c r="I9" s="5" t="s">
        <v>106</v>
      </c>
      <c r="L9" s="5" t="s">
        <v>162</v>
      </c>
      <c r="M9" s="5" t="s">
        <v>152</v>
      </c>
      <c r="N9" s="5" t="s">
        <v>163</v>
      </c>
      <c r="O9" s="7" t="s">
        <v>164</v>
      </c>
      <c r="P9" s="5" t="s">
        <v>150</v>
      </c>
      <c r="Q9" s="5" t="s">
        <v>165</v>
      </c>
      <c r="R9" s="5" t="s">
        <v>166</v>
      </c>
      <c r="S9" s="5" t="s">
        <v>150</v>
      </c>
      <c r="T9" s="5" t="s">
        <v>167</v>
      </c>
      <c r="X9" s="5" t="s">
        <v>152</v>
      </c>
      <c r="Y9" s="5" t="s">
        <v>168</v>
      </c>
      <c r="Z9" s="5" t="s">
        <v>52</v>
      </c>
      <c r="AA9" s="5" t="s">
        <v>169</v>
      </c>
      <c r="AC9" s="5" t="s">
        <v>152</v>
      </c>
      <c r="AD9" s="5" t="s">
        <v>63</v>
      </c>
      <c r="AG9" s="5" t="s">
        <v>52</v>
      </c>
      <c r="AH9" s="5" t="s">
        <v>52</v>
      </c>
      <c r="AI9" s="5" t="s">
        <v>150</v>
      </c>
      <c r="AJ9" s="5" t="s">
        <v>159</v>
      </c>
      <c r="AK9" s="5">
        <v>3.0</v>
      </c>
      <c r="AL9" s="5">
        <v>4.0</v>
      </c>
      <c r="AM9" s="5" t="s">
        <v>170</v>
      </c>
      <c r="AN9" s="5" t="s">
        <v>67</v>
      </c>
      <c r="AO9" s="5" t="s">
        <v>86</v>
      </c>
      <c r="AP9" s="5" t="s">
        <v>100</v>
      </c>
      <c r="AQ9" s="5" t="s">
        <v>102</v>
      </c>
      <c r="AR9" s="5" t="s">
        <v>148</v>
      </c>
      <c r="AS9" s="5" t="s">
        <v>52</v>
      </c>
      <c r="AT9" s="5" t="s">
        <v>52</v>
      </c>
      <c r="AU9" s="5" t="s">
        <v>171</v>
      </c>
      <c r="AV9" s="5" t="s">
        <v>52</v>
      </c>
      <c r="AW9" s="5" t="s">
        <v>172</v>
      </c>
      <c r="AX9" s="5" t="s">
        <v>86</v>
      </c>
      <c r="AZ9" s="5" t="s">
        <v>173</v>
      </c>
    </row>
    <row r="10" ht="14.25" customHeight="1">
      <c r="A10" s="5" t="s">
        <v>174</v>
      </c>
      <c r="B10" s="6">
        <v>44768.70478009259</v>
      </c>
      <c r="C10" s="7" t="s">
        <v>150</v>
      </c>
      <c r="D10" s="7" t="s">
        <v>52</v>
      </c>
      <c r="E10" s="7" t="s">
        <v>150</v>
      </c>
      <c r="F10" s="7" t="s">
        <v>52</v>
      </c>
      <c r="G10" s="5" t="s">
        <v>74</v>
      </c>
      <c r="I10" s="5" t="s">
        <v>75</v>
      </c>
      <c r="J10" s="5" t="s">
        <v>63</v>
      </c>
      <c r="L10" s="5" t="s">
        <v>175</v>
      </c>
      <c r="M10" s="5" t="s">
        <v>150</v>
      </c>
      <c r="N10" s="5" t="s">
        <v>176</v>
      </c>
      <c r="O10" s="7" t="s">
        <v>177</v>
      </c>
      <c r="R10" s="5" t="s">
        <v>178</v>
      </c>
      <c r="S10" s="5" t="s">
        <v>150</v>
      </c>
      <c r="T10" s="5" t="s">
        <v>179</v>
      </c>
      <c r="W10" s="5" t="s">
        <v>180</v>
      </c>
      <c r="X10" s="5" t="s">
        <v>152</v>
      </c>
      <c r="Z10" s="5" t="s">
        <v>150</v>
      </c>
      <c r="AA10" s="5" t="s">
        <v>181</v>
      </c>
      <c r="AC10" s="5" t="s">
        <v>152</v>
      </c>
      <c r="AD10" s="5" t="s">
        <v>52</v>
      </c>
      <c r="AE10" s="5" t="s">
        <v>182</v>
      </c>
      <c r="AG10" s="5" t="s">
        <v>63</v>
      </c>
      <c r="AH10" s="5" t="s">
        <v>63</v>
      </c>
      <c r="AI10" s="5" t="s">
        <v>63</v>
      </c>
      <c r="AK10" s="5">
        <v>5.0</v>
      </c>
      <c r="AL10" s="5">
        <v>3.0</v>
      </c>
      <c r="AM10" s="5" t="s">
        <v>183</v>
      </c>
      <c r="AO10" s="5" t="s">
        <v>102</v>
      </c>
      <c r="AP10" s="5" t="s">
        <v>69</v>
      </c>
      <c r="AQ10" s="5" t="s">
        <v>101</v>
      </c>
      <c r="AR10" s="5" t="s">
        <v>70</v>
      </c>
      <c r="AS10" s="5" t="s">
        <v>150</v>
      </c>
      <c r="AT10" s="5" t="s">
        <v>150</v>
      </c>
      <c r="AU10" s="5" t="s">
        <v>184</v>
      </c>
      <c r="AV10" s="5" t="s">
        <v>150</v>
      </c>
      <c r="AW10" s="5" t="s">
        <v>185</v>
      </c>
      <c r="AX10" s="5" t="s">
        <v>86</v>
      </c>
    </row>
    <row r="11" ht="14.25" customHeight="1">
      <c r="A11" s="5" t="s">
        <v>186</v>
      </c>
      <c r="B11" s="6">
        <v>44848.5358912037</v>
      </c>
      <c r="C11" s="7" t="s">
        <v>187</v>
      </c>
      <c r="D11" s="7" t="s">
        <v>52</v>
      </c>
      <c r="F11" s="7" t="s">
        <v>52</v>
      </c>
      <c r="I11" s="5" t="s">
        <v>188</v>
      </c>
      <c r="M11" s="5" t="s">
        <v>189</v>
      </c>
      <c r="N11" s="5" t="s">
        <v>190</v>
      </c>
      <c r="O11" s="7" t="s">
        <v>56</v>
      </c>
      <c r="P11" s="5" t="s">
        <v>52</v>
      </c>
      <c r="Q11" s="5" t="s">
        <v>190</v>
      </c>
      <c r="R11" s="5" t="s">
        <v>191</v>
      </c>
      <c r="S11" s="5" t="s">
        <v>52</v>
      </c>
      <c r="T11" s="5" t="s">
        <v>192</v>
      </c>
      <c r="W11" s="5" t="s">
        <v>193</v>
      </c>
      <c r="X11" s="5" t="s">
        <v>52</v>
      </c>
      <c r="Y11" s="5" t="s">
        <v>194</v>
      </c>
      <c r="AC11" s="5" t="s">
        <v>189</v>
      </c>
      <c r="AD11" s="5" t="s">
        <v>189</v>
      </c>
      <c r="AE11" s="5" t="s">
        <v>195</v>
      </c>
      <c r="AF11" s="5" t="s">
        <v>196</v>
      </c>
      <c r="AG11" s="5" t="s">
        <v>52</v>
      </c>
      <c r="AI11" s="5" t="s">
        <v>187</v>
      </c>
      <c r="AJ11" s="5" t="s">
        <v>197</v>
      </c>
      <c r="AK11" s="5">
        <v>5.0</v>
      </c>
      <c r="AL11" s="5">
        <v>3.0</v>
      </c>
      <c r="AM11" s="5" t="s">
        <v>183</v>
      </c>
      <c r="AN11" s="5" t="s">
        <v>118</v>
      </c>
      <c r="AO11" s="5" t="s">
        <v>102</v>
      </c>
      <c r="AP11" s="5" t="s">
        <v>100</v>
      </c>
      <c r="AQ11" s="5" t="s">
        <v>101</v>
      </c>
      <c r="AR11" s="5" t="s">
        <v>70</v>
      </c>
      <c r="AS11" s="5" t="s">
        <v>63</v>
      </c>
      <c r="AT11" s="5" t="s">
        <v>63</v>
      </c>
      <c r="AV11" s="5" t="s">
        <v>63</v>
      </c>
      <c r="AX11" s="5" t="s">
        <v>86</v>
      </c>
      <c r="AZ11" s="5" t="s">
        <v>198</v>
      </c>
    </row>
    <row r="12" ht="14.25" customHeight="1">
      <c r="A12" s="5" t="s">
        <v>199</v>
      </c>
      <c r="B12" s="6">
        <v>44770.58427083334</v>
      </c>
      <c r="C12" s="7" t="s">
        <v>187</v>
      </c>
      <c r="D12" s="7" t="s">
        <v>52</v>
      </c>
      <c r="E12" s="7" t="s">
        <v>187</v>
      </c>
      <c r="F12" s="7" t="s">
        <v>52</v>
      </c>
      <c r="G12" s="5" t="s">
        <v>188</v>
      </c>
      <c r="I12" s="5" t="s">
        <v>75</v>
      </c>
      <c r="J12" s="5" t="s">
        <v>52</v>
      </c>
      <c r="K12" s="5" t="s">
        <v>200</v>
      </c>
      <c r="M12" s="5" t="s">
        <v>189</v>
      </c>
      <c r="N12" s="5" t="s">
        <v>201</v>
      </c>
      <c r="O12" s="7" t="s">
        <v>202</v>
      </c>
      <c r="P12" s="5" t="s">
        <v>52</v>
      </c>
      <c r="Q12" s="5" t="s">
        <v>203</v>
      </c>
      <c r="S12" s="5" t="s">
        <v>52</v>
      </c>
      <c r="T12" s="5" t="s">
        <v>204</v>
      </c>
      <c r="W12" s="5" t="s">
        <v>205</v>
      </c>
      <c r="X12" s="5" t="s">
        <v>52</v>
      </c>
      <c r="Y12" s="5" t="s">
        <v>206</v>
      </c>
      <c r="AC12" s="5" t="s">
        <v>189</v>
      </c>
      <c r="AD12" s="5" t="s">
        <v>52</v>
      </c>
      <c r="AE12" s="5" t="s">
        <v>207</v>
      </c>
      <c r="AG12" s="5" t="s">
        <v>52</v>
      </c>
      <c r="AH12" s="5" t="s">
        <v>52</v>
      </c>
      <c r="AI12" s="5" t="s">
        <v>187</v>
      </c>
      <c r="AJ12" s="5" t="s">
        <v>208</v>
      </c>
      <c r="AK12" s="5">
        <v>3.0</v>
      </c>
      <c r="AL12" s="5">
        <v>4.0</v>
      </c>
      <c r="AM12" s="5" t="s">
        <v>134</v>
      </c>
      <c r="AN12" s="5" t="s">
        <v>118</v>
      </c>
      <c r="AO12" s="5" t="s">
        <v>102</v>
      </c>
      <c r="AP12" s="5" t="s">
        <v>100</v>
      </c>
      <c r="AQ12" s="5" t="s">
        <v>70</v>
      </c>
      <c r="AR12" s="5" t="s">
        <v>70</v>
      </c>
      <c r="AS12" s="5" t="s">
        <v>52</v>
      </c>
      <c r="AT12" s="5" t="s">
        <v>52</v>
      </c>
      <c r="AU12" s="5" t="s">
        <v>209</v>
      </c>
      <c r="AV12" s="5" t="s">
        <v>52</v>
      </c>
      <c r="AX12" s="5" t="s">
        <v>86</v>
      </c>
    </row>
    <row r="13" ht="14.25" customHeight="1">
      <c r="A13" s="5" t="s">
        <v>210</v>
      </c>
      <c r="B13" s="6">
        <v>44769.23912037037</v>
      </c>
      <c r="C13" s="7" t="s">
        <v>187</v>
      </c>
      <c r="D13" s="7" t="s">
        <v>52</v>
      </c>
      <c r="E13" s="7" t="s">
        <v>187</v>
      </c>
      <c r="F13" s="7" t="s">
        <v>52</v>
      </c>
      <c r="G13" s="5" t="s">
        <v>74</v>
      </c>
      <c r="I13" s="5" t="s">
        <v>74</v>
      </c>
      <c r="J13" s="5" t="s">
        <v>52</v>
      </c>
      <c r="K13" s="5" t="s">
        <v>211</v>
      </c>
      <c r="M13" s="5" t="s">
        <v>189</v>
      </c>
      <c r="N13" s="5" t="s">
        <v>212</v>
      </c>
      <c r="O13" s="7" t="s">
        <v>213</v>
      </c>
      <c r="P13" s="5" t="s">
        <v>63</v>
      </c>
      <c r="R13" s="5" t="s">
        <v>214</v>
      </c>
      <c r="S13" s="5" t="s">
        <v>189</v>
      </c>
      <c r="U13" s="5" t="s">
        <v>187</v>
      </c>
      <c r="W13" s="5" t="s">
        <v>215</v>
      </c>
      <c r="X13" s="5" t="s">
        <v>187</v>
      </c>
      <c r="AC13" s="5" t="s">
        <v>189</v>
      </c>
      <c r="AD13" s="5" t="s">
        <v>63</v>
      </c>
      <c r="AG13" s="5" t="s">
        <v>52</v>
      </c>
      <c r="AH13" s="5" t="s">
        <v>187</v>
      </c>
      <c r="AI13" s="5" t="s">
        <v>187</v>
      </c>
      <c r="AJ13" s="5" t="s">
        <v>216</v>
      </c>
      <c r="AK13" s="5">
        <v>5.0</v>
      </c>
      <c r="AL13" s="5">
        <v>5.0</v>
      </c>
      <c r="AM13" s="5" t="s">
        <v>134</v>
      </c>
      <c r="AO13" s="5" t="s">
        <v>68</v>
      </c>
      <c r="AP13" s="5" t="s">
        <v>100</v>
      </c>
      <c r="AQ13" s="5" t="s">
        <v>101</v>
      </c>
      <c r="AR13" s="5" t="s">
        <v>70</v>
      </c>
      <c r="AS13" s="5" t="s">
        <v>187</v>
      </c>
      <c r="AT13" s="5" t="s">
        <v>52</v>
      </c>
      <c r="AU13" s="5" t="s">
        <v>217</v>
      </c>
      <c r="AV13" s="5" t="s">
        <v>187</v>
      </c>
      <c r="AW13" s="5" t="s">
        <v>218</v>
      </c>
      <c r="AX13" s="5" t="s">
        <v>86</v>
      </c>
    </row>
    <row r="14" ht="14.25" customHeight="1">
      <c r="A14" s="5" t="s">
        <v>219</v>
      </c>
      <c r="B14" s="6">
        <v>44813.37422453704</v>
      </c>
      <c r="C14" s="7" t="s">
        <v>220</v>
      </c>
      <c r="D14" s="7" t="s">
        <v>52</v>
      </c>
      <c r="E14" s="7" t="s">
        <v>220</v>
      </c>
      <c r="F14" s="7" t="s">
        <v>52</v>
      </c>
      <c r="G14" s="5" t="s">
        <v>188</v>
      </c>
      <c r="I14" s="5" t="s">
        <v>74</v>
      </c>
      <c r="J14" s="5" t="s">
        <v>52</v>
      </c>
      <c r="K14" s="5" t="s">
        <v>221</v>
      </c>
      <c r="L14" s="5" t="s">
        <v>222</v>
      </c>
      <c r="M14" s="5" t="s">
        <v>63</v>
      </c>
      <c r="S14" s="5" t="s">
        <v>52</v>
      </c>
      <c r="T14" s="5" t="s">
        <v>223</v>
      </c>
      <c r="W14" s="5" t="s">
        <v>224</v>
      </c>
      <c r="X14" s="5" t="s">
        <v>52</v>
      </c>
      <c r="Y14" s="5" t="s">
        <v>225</v>
      </c>
      <c r="AB14" s="5" t="s">
        <v>226</v>
      </c>
      <c r="AC14" s="5" t="s">
        <v>227</v>
      </c>
      <c r="AD14" s="5" t="s">
        <v>220</v>
      </c>
      <c r="AE14" s="5" t="s">
        <v>228</v>
      </c>
      <c r="AF14" s="5" t="s">
        <v>229</v>
      </c>
      <c r="AG14" s="5" t="s">
        <v>52</v>
      </c>
      <c r="AH14" s="5" t="s">
        <v>52</v>
      </c>
      <c r="AI14" s="5" t="s">
        <v>52</v>
      </c>
      <c r="AJ14" s="5" t="s">
        <v>230</v>
      </c>
      <c r="AK14" s="5">
        <v>3.0</v>
      </c>
      <c r="AL14" s="5">
        <v>5.0</v>
      </c>
      <c r="AM14" s="5" t="s">
        <v>84</v>
      </c>
      <c r="AN14" s="5" t="s">
        <v>118</v>
      </c>
      <c r="AO14" s="5" t="s">
        <v>102</v>
      </c>
      <c r="AP14" s="5" t="s">
        <v>69</v>
      </c>
      <c r="AQ14" s="5" t="s">
        <v>101</v>
      </c>
      <c r="AR14" s="5" t="s">
        <v>70</v>
      </c>
      <c r="AS14" s="5" t="s">
        <v>52</v>
      </c>
      <c r="AT14" s="5" t="s">
        <v>52</v>
      </c>
      <c r="AU14" s="5" t="s">
        <v>231</v>
      </c>
      <c r="AV14" s="5" t="s">
        <v>52</v>
      </c>
      <c r="AW14" s="5" t="s">
        <v>232</v>
      </c>
      <c r="AX14" s="5" t="s">
        <v>86</v>
      </c>
      <c r="AZ14" s="5" t="s">
        <v>233</v>
      </c>
    </row>
    <row r="15" ht="14.25" customHeight="1">
      <c r="A15" s="5" t="s">
        <v>234</v>
      </c>
      <c r="B15" s="6">
        <v>44770.38046296296</v>
      </c>
      <c r="C15" s="7" t="s">
        <v>220</v>
      </c>
      <c r="D15" s="7" t="s">
        <v>52</v>
      </c>
      <c r="E15" s="5" t="s">
        <v>220</v>
      </c>
      <c r="G15" s="5" t="s">
        <v>75</v>
      </c>
      <c r="L15" s="5" t="s">
        <v>235</v>
      </c>
      <c r="M15" s="5" t="s">
        <v>52</v>
      </c>
      <c r="N15" s="5" t="s">
        <v>236</v>
      </c>
      <c r="O15" s="7" t="s">
        <v>56</v>
      </c>
      <c r="R15" s="5" t="s">
        <v>237</v>
      </c>
      <c r="S15" s="5" t="s">
        <v>52</v>
      </c>
      <c r="T15" s="5" t="s">
        <v>238</v>
      </c>
      <c r="X15" s="5" t="s">
        <v>227</v>
      </c>
      <c r="Z15" s="5" t="s">
        <v>52</v>
      </c>
      <c r="AA15" s="5" t="s">
        <v>239</v>
      </c>
      <c r="AC15" s="5" t="s">
        <v>227</v>
      </c>
      <c r="AD15" s="5" t="s">
        <v>63</v>
      </c>
      <c r="AG15" s="5" t="s">
        <v>220</v>
      </c>
      <c r="AH15" s="5" t="s">
        <v>220</v>
      </c>
      <c r="AI15" s="5" t="s">
        <v>52</v>
      </c>
      <c r="AK15" s="5">
        <v>3.0</v>
      </c>
      <c r="AL15" s="5">
        <v>4.0</v>
      </c>
      <c r="AM15" s="5" t="s">
        <v>240</v>
      </c>
      <c r="AN15" s="5" t="s">
        <v>67</v>
      </c>
      <c r="AO15" s="5" t="s">
        <v>68</v>
      </c>
      <c r="AP15" s="5" t="s">
        <v>69</v>
      </c>
      <c r="AQ15" s="5" t="s">
        <v>70</v>
      </c>
      <c r="AR15" s="5" t="s">
        <v>70</v>
      </c>
      <c r="AS15" s="5" t="s">
        <v>52</v>
      </c>
      <c r="AT15" s="5" t="s">
        <v>63</v>
      </c>
      <c r="AV15" s="5" t="s">
        <v>52</v>
      </c>
      <c r="AW15" s="5" t="s">
        <v>241</v>
      </c>
      <c r="AX15" s="5" t="s">
        <v>86</v>
      </c>
    </row>
    <row r="16" ht="14.25" customHeight="1">
      <c r="A16" s="5" t="s">
        <v>242</v>
      </c>
      <c r="B16" s="6">
        <v>44768.11959490741</v>
      </c>
      <c r="C16" s="7" t="s">
        <v>220</v>
      </c>
      <c r="D16" s="7" t="s">
        <v>52</v>
      </c>
      <c r="E16" s="5" t="s">
        <v>220</v>
      </c>
      <c r="G16" s="5" t="s">
        <v>188</v>
      </c>
      <c r="L16" s="5" t="s">
        <v>243</v>
      </c>
      <c r="M16" s="5" t="s">
        <v>220</v>
      </c>
      <c r="S16" s="5" t="s">
        <v>63</v>
      </c>
      <c r="X16" s="5" t="s">
        <v>220</v>
      </c>
      <c r="AC16" s="5" t="s">
        <v>220</v>
      </c>
      <c r="AD16" s="5" t="s">
        <v>63</v>
      </c>
      <c r="AG16" s="5" t="s">
        <v>220</v>
      </c>
      <c r="AH16" s="5" t="s">
        <v>220</v>
      </c>
      <c r="AI16" s="5" t="s">
        <v>220</v>
      </c>
      <c r="AK16" s="5">
        <v>5.0</v>
      </c>
      <c r="AL16" s="5">
        <v>3.0</v>
      </c>
      <c r="AM16" s="5" t="s">
        <v>134</v>
      </c>
      <c r="AN16" s="5" t="s">
        <v>118</v>
      </c>
      <c r="AO16" s="5" t="s">
        <v>86</v>
      </c>
      <c r="AP16" s="5" t="s">
        <v>244</v>
      </c>
      <c r="AQ16" s="5" t="s">
        <v>86</v>
      </c>
      <c r="AR16" s="5" t="s">
        <v>70</v>
      </c>
      <c r="AS16" s="5" t="s">
        <v>220</v>
      </c>
      <c r="AT16" s="5" t="s">
        <v>220</v>
      </c>
      <c r="AV16" s="5" t="s">
        <v>63</v>
      </c>
      <c r="AX16" s="5" t="s">
        <v>86</v>
      </c>
      <c r="AZ16" s="5" t="s">
        <v>245</v>
      </c>
    </row>
    <row r="17" ht="14.25" customHeight="1"/>
    <row r="18" ht="14.25" customHeight="1">
      <c r="E18" s="7" t="s">
        <v>246</v>
      </c>
      <c r="F18" s="9">
        <v>44988.0</v>
      </c>
      <c r="G18" s="10" t="s">
        <v>51</v>
      </c>
      <c r="H18" s="7"/>
      <c r="J18" s="7" t="s">
        <v>52</v>
      </c>
      <c r="AJ18" s="7" t="s">
        <v>52</v>
      </c>
      <c r="AK18" s="5">
        <f>MEDIAN(AK2:AK16)</f>
        <v>5</v>
      </c>
      <c r="AS18" s="7">
        <f>10/15*100</f>
        <v>66.66666667</v>
      </c>
      <c r="AV18" s="7" t="s">
        <v>247</v>
      </c>
      <c r="AW18" s="7">
        <v>8.0</v>
      </c>
    </row>
    <row r="19" ht="14.25" customHeight="1">
      <c r="E19" s="7" t="s">
        <v>248</v>
      </c>
      <c r="F19" s="9">
        <v>44988.0</v>
      </c>
      <c r="G19" s="7" t="s">
        <v>106</v>
      </c>
      <c r="H19" s="7">
        <v>2.0</v>
      </c>
      <c r="AJ19" s="7" t="s">
        <v>249</v>
      </c>
      <c r="AK19" s="5">
        <f>MEDIAN(AL2:AL16)</f>
        <v>4</v>
      </c>
      <c r="AM19" s="7" t="s">
        <v>250</v>
      </c>
      <c r="AV19" s="7" t="s">
        <v>251</v>
      </c>
      <c r="AW19" s="7">
        <v>4.0</v>
      </c>
    </row>
    <row r="20" ht="14.25" customHeight="1">
      <c r="E20" s="7" t="s">
        <v>252</v>
      </c>
      <c r="F20" s="9">
        <v>44960.0</v>
      </c>
      <c r="G20" s="7" t="s">
        <v>253</v>
      </c>
      <c r="H20" s="7">
        <v>2.0</v>
      </c>
      <c r="AV20" s="7" t="s">
        <v>254</v>
      </c>
      <c r="AW20" s="7">
        <v>3.0</v>
      </c>
    </row>
    <row r="21" ht="14.25" customHeight="1">
      <c r="E21" s="7" t="s">
        <v>255</v>
      </c>
      <c r="F21" s="9">
        <v>44960.0</v>
      </c>
      <c r="G21" s="7" t="s">
        <v>188</v>
      </c>
      <c r="H21" s="7">
        <v>3.0</v>
      </c>
    </row>
    <row r="22" ht="14.25" customHeight="1">
      <c r="E22" s="7" t="s">
        <v>256</v>
      </c>
      <c r="F22" s="9">
        <v>44988.0</v>
      </c>
      <c r="G22" s="7" t="s">
        <v>249</v>
      </c>
      <c r="H22" s="7">
        <v>0.0</v>
      </c>
    </row>
    <row r="23" ht="14.25" customHeight="1">
      <c r="E23" s="7" t="s">
        <v>257</v>
      </c>
      <c r="F23" s="9">
        <v>45275.0</v>
      </c>
      <c r="G23" s="10" t="s">
        <v>105</v>
      </c>
    </row>
    <row r="24" ht="14.25" customHeight="1">
      <c r="G24" s="7" t="s">
        <v>106</v>
      </c>
      <c r="H24" s="7">
        <v>2.0</v>
      </c>
    </row>
    <row r="25" ht="14.25" customHeight="1">
      <c r="G25" s="7" t="s">
        <v>253</v>
      </c>
      <c r="H25" s="7">
        <v>0.0</v>
      </c>
    </row>
    <row r="26" ht="14.25" customHeight="1">
      <c r="G26" s="7" t="s">
        <v>188</v>
      </c>
      <c r="H26" s="7">
        <v>2.0</v>
      </c>
    </row>
    <row r="27" ht="14.25" customHeight="1">
      <c r="G27" s="7" t="s">
        <v>249</v>
      </c>
      <c r="H27" s="7">
        <v>1.0</v>
      </c>
    </row>
    <row r="28" ht="14.25" customHeight="1">
      <c r="G28" s="10" t="s">
        <v>150</v>
      </c>
    </row>
    <row r="29" ht="14.25" customHeight="1">
      <c r="G29" s="7" t="s">
        <v>106</v>
      </c>
      <c r="H29" s="7">
        <v>2.0</v>
      </c>
    </row>
    <row r="30" ht="14.25" customHeight="1">
      <c r="G30" s="7" t="s">
        <v>253</v>
      </c>
      <c r="H30" s="7">
        <v>1.0</v>
      </c>
    </row>
    <row r="31" ht="14.25" customHeight="1">
      <c r="G31" s="7" t="s">
        <v>188</v>
      </c>
      <c r="H31" s="7">
        <v>2.0</v>
      </c>
    </row>
    <row r="32" ht="14.25" customHeight="1">
      <c r="G32" s="7" t="s">
        <v>249</v>
      </c>
      <c r="H32" s="7">
        <v>0.0</v>
      </c>
    </row>
    <row r="33" ht="14.25" customHeight="1">
      <c r="G33" s="10" t="s">
        <v>187</v>
      </c>
    </row>
    <row r="34" ht="14.25" customHeight="1">
      <c r="G34" s="7" t="s">
        <v>106</v>
      </c>
      <c r="H34" s="7">
        <v>1.0</v>
      </c>
    </row>
    <row r="35" ht="14.25" customHeight="1">
      <c r="G35" s="7" t="s">
        <v>253</v>
      </c>
      <c r="H35" s="7">
        <v>1.0</v>
      </c>
    </row>
    <row r="36" ht="14.25" customHeight="1">
      <c r="G36" s="7" t="s">
        <v>188</v>
      </c>
      <c r="H36" s="7">
        <v>2.0</v>
      </c>
    </row>
    <row r="37" ht="14.25" customHeight="1">
      <c r="G37" s="7" t="s">
        <v>249</v>
      </c>
      <c r="H37" s="7">
        <v>0.0</v>
      </c>
    </row>
    <row r="38" ht="14.25" customHeight="1">
      <c r="G38" s="10" t="s">
        <v>220</v>
      </c>
    </row>
    <row r="39" ht="14.25" customHeight="1">
      <c r="G39" s="7" t="s">
        <v>106</v>
      </c>
      <c r="H39" s="7">
        <v>1.0</v>
      </c>
    </row>
    <row r="40" ht="14.25" customHeight="1">
      <c r="G40" s="7" t="s">
        <v>253</v>
      </c>
      <c r="H40" s="7">
        <v>0.0</v>
      </c>
    </row>
    <row r="41" ht="14.25" customHeight="1">
      <c r="G41" s="7" t="s">
        <v>188</v>
      </c>
      <c r="H41" s="7">
        <v>3.0</v>
      </c>
    </row>
    <row r="42" ht="14.25" customHeight="1">
      <c r="G42" s="7" t="s">
        <v>249</v>
      </c>
      <c r="H42" s="7">
        <v>0.0</v>
      </c>
    </row>
    <row r="43" ht="14.25" customHeight="1">
      <c r="G43" s="10" t="s">
        <v>52</v>
      </c>
    </row>
    <row r="44" ht="14.25" customHeight="1">
      <c r="G44" s="7" t="s">
        <v>106</v>
      </c>
      <c r="H44" s="7">
        <v>10.0</v>
      </c>
    </row>
    <row r="45" ht="14.25" customHeight="1">
      <c r="G45" s="7" t="s">
        <v>253</v>
      </c>
      <c r="H45" s="7">
        <v>4.0</v>
      </c>
    </row>
    <row r="46" ht="14.25" customHeight="1">
      <c r="G46" s="7" t="s">
        <v>188</v>
      </c>
      <c r="H46" s="7">
        <v>10.0</v>
      </c>
    </row>
    <row r="47" ht="14.25" customHeight="1">
      <c r="G47" s="7" t="s">
        <v>249</v>
      </c>
      <c r="H47" s="7">
        <v>0.0</v>
      </c>
    </row>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E1:F1"/>
    <mergeCell ref="G1:H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7.43"/>
    <col customWidth="1" min="2" max="2" width="16.57"/>
    <col customWidth="1" min="3" max="3" width="18.71"/>
    <col customWidth="1" min="4" max="4" width="8.14"/>
    <col customWidth="1" min="5" max="5" width="11.0"/>
    <col customWidth="1" min="6" max="8" width="8.71"/>
    <col customWidth="1" min="9" max="9" width="11.86"/>
    <col customWidth="1" min="10" max="10" width="12.86"/>
    <col customWidth="1" min="11" max="11" width="10.71"/>
    <col customWidth="1" min="12" max="12" width="13.0"/>
    <col customWidth="1" min="13" max="13" width="31.86"/>
    <col customWidth="1" min="14" max="14" width="28.57"/>
    <col customWidth="1" min="15" max="15" width="25.0"/>
    <col customWidth="1" min="16" max="16" width="17.43"/>
    <col customWidth="1" min="17" max="17" width="21.43"/>
    <col customWidth="1" min="18" max="18" width="22.86"/>
    <col customWidth="1" min="19" max="19" width="18.71"/>
    <col customWidth="1" min="20" max="20" width="19.14"/>
    <col customWidth="1" min="21" max="21" width="13.29"/>
    <col customWidth="1" min="22" max="22" width="24.71"/>
    <col customWidth="1" min="23" max="23" width="22.0"/>
    <col customWidth="1" min="24" max="24" width="20.86"/>
    <col customWidth="1" min="25" max="25" width="27.29"/>
    <col customWidth="1" min="26" max="26" width="26.14"/>
    <col customWidth="1" min="27" max="27" width="22.14"/>
    <col customWidth="1" min="28" max="28" width="18.86"/>
    <col customWidth="1" min="29" max="30" width="18.57"/>
    <col customWidth="1" min="31" max="31" width="28.29"/>
    <col customWidth="1" min="32" max="32" width="14.86"/>
    <col customWidth="1" min="33" max="33" width="13.14"/>
    <col customWidth="1" min="34" max="34" width="28.43"/>
    <col customWidth="1" min="35" max="35" width="13.86"/>
    <col customWidth="1" min="36" max="36" width="11.29"/>
    <col customWidth="1" min="37" max="37" width="13.86"/>
    <col customWidth="1" min="38" max="38" width="10.0"/>
    <col customWidth="1" min="39" max="39" width="13.43"/>
    <col customWidth="1" min="40" max="40" width="17.14"/>
    <col customWidth="1" min="41" max="41" width="16.86"/>
    <col customWidth="1" min="42" max="42" width="17.43"/>
    <col customWidth="1" min="43" max="43" width="15.57"/>
  </cols>
  <sheetData>
    <row r="1" ht="14.25" customHeight="1">
      <c r="A1" s="11"/>
      <c r="B1" s="11"/>
      <c r="C1" s="12" t="s">
        <v>258</v>
      </c>
      <c r="N1" s="11" t="s">
        <v>259</v>
      </c>
      <c r="R1" s="13"/>
      <c r="S1" s="13"/>
      <c r="T1" s="13"/>
      <c r="U1" s="13"/>
      <c r="V1" s="14"/>
      <c r="W1" s="14"/>
      <c r="X1" s="14"/>
      <c r="Y1" s="14"/>
      <c r="Z1" s="15"/>
      <c r="AA1" s="15"/>
      <c r="AB1" s="15"/>
      <c r="AC1" s="15"/>
      <c r="AD1" s="15"/>
      <c r="AE1" s="15"/>
      <c r="AF1" s="15"/>
      <c r="AG1" s="15"/>
      <c r="AH1" s="15"/>
      <c r="AI1" s="15"/>
      <c r="AJ1" s="15"/>
      <c r="AK1" s="15"/>
      <c r="AL1" s="15"/>
      <c r="AM1" s="15"/>
      <c r="AN1" s="15"/>
      <c r="AO1" s="15"/>
      <c r="AP1" s="15"/>
      <c r="AQ1" s="15"/>
    </row>
    <row r="2" ht="54.75" customHeight="1">
      <c r="A2" s="2" t="s">
        <v>2</v>
      </c>
      <c r="B2" s="2" t="s">
        <v>3</v>
      </c>
      <c r="C2" s="16" t="s">
        <v>260</v>
      </c>
      <c r="D2" s="4"/>
      <c r="E2" s="16" t="s">
        <v>261</v>
      </c>
      <c r="F2" s="17"/>
      <c r="G2" s="17"/>
      <c r="H2" s="4"/>
      <c r="I2" s="16" t="s">
        <v>262</v>
      </c>
      <c r="J2" s="17"/>
      <c r="K2" s="4"/>
      <c r="L2" s="18" t="s">
        <v>263</v>
      </c>
      <c r="M2" s="18" t="s">
        <v>264</v>
      </c>
      <c r="N2" s="2" t="s">
        <v>265</v>
      </c>
      <c r="O2" s="2" t="s">
        <v>266</v>
      </c>
      <c r="P2" s="2" t="s">
        <v>267</v>
      </c>
      <c r="Q2" s="2" t="s">
        <v>264</v>
      </c>
      <c r="R2" s="19" t="s">
        <v>268</v>
      </c>
      <c r="S2" s="19" t="s">
        <v>269</v>
      </c>
      <c r="T2" s="19" t="s">
        <v>270</v>
      </c>
      <c r="U2" s="19" t="s">
        <v>271</v>
      </c>
      <c r="V2" s="20" t="s">
        <v>272</v>
      </c>
      <c r="W2" s="20" t="s">
        <v>273</v>
      </c>
      <c r="X2" s="20" t="s">
        <v>274</v>
      </c>
      <c r="Y2" s="20" t="s">
        <v>271</v>
      </c>
      <c r="Z2" s="2" t="s">
        <v>275</v>
      </c>
      <c r="AA2" s="2" t="s">
        <v>276</v>
      </c>
      <c r="AB2" s="2" t="s">
        <v>277</v>
      </c>
      <c r="AC2" s="2" t="s">
        <v>278</v>
      </c>
      <c r="AD2" s="2" t="s">
        <v>279</v>
      </c>
      <c r="AE2" s="2" t="s">
        <v>280</v>
      </c>
      <c r="AF2" s="2" t="s">
        <v>281</v>
      </c>
      <c r="AG2" s="2" t="s">
        <v>282</v>
      </c>
      <c r="AH2" s="2" t="s">
        <v>283</v>
      </c>
      <c r="AI2" s="2" t="s">
        <v>284</v>
      </c>
      <c r="AJ2" s="2" t="s">
        <v>285</v>
      </c>
      <c r="AK2" s="2" t="s">
        <v>286</v>
      </c>
      <c r="AL2" s="2" t="s">
        <v>287</v>
      </c>
      <c r="AM2" s="2" t="s">
        <v>288</v>
      </c>
      <c r="AN2" s="2" t="s">
        <v>289</v>
      </c>
      <c r="AO2" s="2" t="s">
        <v>290</v>
      </c>
      <c r="AP2" s="2" t="s">
        <v>291</v>
      </c>
      <c r="AQ2" s="2" t="s">
        <v>292</v>
      </c>
    </row>
    <row r="3" ht="14.25" customHeight="1">
      <c r="A3" s="7" t="s">
        <v>51</v>
      </c>
      <c r="B3" s="7" t="s">
        <v>52</v>
      </c>
      <c r="C3" s="21" t="s">
        <v>51</v>
      </c>
      <c r="D3" s="21"/>
      <c r="E3" s="22" t="s">
        <v>293</v>
      </c>
      <c r="F3" s="22"/>
      <c r="G3" s="22" t="s">
        <v>294</v>
      </c>
      <c r="H3" s="21"/>
      <c r="I3" s="21"/>
      <c r="J3" s="21"/>
      <c r="K3" s="21"/>
      <c r="L3" s="22"/>
      <c r="M3" s="21"/>
      <c r="N3" s="5" t="s">
        <v>52</v>
      </c>
      <c r="O3" s="7" t="s">
        <v>56</v>
      </c>
      <c r="R3" s="23" t="s">
        <v>51</v>
      </c>
      <c r="S3" s="24" t="s">
        <v>295</v>
      </c>
      <c r="T3" s="23"/>
      <c r="U3" s="23"/>
      <c r="V3" s="25" t="s">
        <v>51</v>
      </c>
      <c r="W3" s="26" t="s">
        <v>296</v>
      </c>
      <c r="X3" s="25"/>
      <c r="Y3" s="25"/>
      <c r="Z3" s="5" t="s">
        <v>62</v>
      </c>
      <c r="AA3" s="5" t="s">
        <v>63</v>
      </c>
      <c r="AB3" s="5" t="s">
        <v>51</v>
      </c>
      <c r="AC3" s="5" t="s">
        <v>51</v>
      </c>
      <c r="AD3" s="5" t="s">
        <v>51</v>
      </c>
      <c r="AE3" s="5" t="s">
        <v>65</v>
      </c>
      <c r="AF3" s="5">
        <v>5.0</v>
      </c>
      <c r="AG3" s="5">
        <v>5.0</v>
      </c>
      <c r="AH3" s="7" t="s">
        <v>297</v>
      </c>
      <c r="AI3" s="7" t="s">
        <v>298</v>
      </c>
      <c r="AJ3" s="5" t="s">
        <v>68</v>
      </c>
      <c r="AK3" s="7" t="s">
        <v>299</v>
      </c>
      <c r="AL3" s="7" t="s">
        <v>300</v>
      </c>
      <c r="AM3" s="7" t="s">
        <v>300</v>
      </c>
      <c r="AN3" s="5" t="s">
        <v>52</v>
      </c>
      <c r="AO3" s="5" t="s">
        <v>63</v>
      </c>
      <c r="AP3" s="5" t="s">
        <v>52</v>
      </c>
      <c r="AQ3" s="5" t="s">
        <v>68</v>
      </c>
    </row>
    <row r="4" ht="14.25" customHeight="1">
      <c r="A4" s="7" t="s">
        <v>51</v>
      </c>
      <c r="B4" s="7" t="s">
        <v>52</v>
      </c>
      <c r="C4" s="22" t="s">
        <v>51</v>
      </c>
      <c r="D4" s="22" t="s">
        <v>52</v>
      </c>
      <c r="E4" s="22" t="s">
        <v>293</v>
      </c>
      <c r="F4" s="22" t="s">
        <v>164</v>
      </c>
      <c r="G4" s="22" t="s">
        <v>294</v>
      </c>
      <c r="H4" s="21"/>
      <c r="I4" s="21"/>
      <c r="J4" s="22" t="s">
        <v>164</v>
      </c>
      <c r="K4" s="22" t="s">
        <v>294</v>
      </c>
      <c r="L4" s="21" t="s">
        <v>52</v>
      </c>
      <c r="M4" s="22" t="s">
        <v>301</v>
      </c>
      <c r="N4" s="5" t="s">
        <v>62</v>
      </c>
      <c r="P4" s="5" t="s">
        <v>52</v>
      </c>
      <c r="Q4" s="7" t="s">
        <v>56</v>
      </c>
      <c r="R4" s="23" t="s">
        <v>62</v>
      </c>
      <c r="S4" s="23"/>
      <c r="T4" s="23" t="s">
        <v>51</v>
      </c>
      <c r="U4" s="24" t="s">
        <v>295</v>
      </c>
      <c r="V4" s="25" t="s">
        <v>62</v>
      </c>
      <c r="W4" s="25"/>
      <c r="X4" s="25" t="s">
        <v>51</v>
      </c>
      <c r="Y4" s="26" t="s">
        <v>296</v>
      </c>
      <c r="Z4" s="5" t="s">
        <v>62</v>
      </c>
      <c r="AA4" s="5" t="s">
        <v>63</v>
      </c>
      <c r="AB4" s="5" t="s">
        <v>52</v>
      </c>
      <c r="AC4" s="5" t="s">
        <v>52</v>
      </c>
      <c r="AD4" s="5" t="s">
        <v>51</v>
      </c>
      <c r="AE4" s="5" t="s">
        <v>83</v>
      </c>
      <c r="AF4" s="5">
        <v>4.0</v>
      </c>
      <c r="AG4" s="5">
        <v>3.0</v>
      </c>
      <c r="AH4" s="7" t="s">
        <v>302</v>
      </c>
      <c r="AI4" s="7" t="s">
        <v>298</v>
      </c>
      <c r="AJ4" s="5" t="s">
        <v>68</v>
      </c>
      <c r="AK4" s="7" t="s">
        <v>299</v>
      </c>
      <c r="AL4" s="7" t="s">
        <v>300</v>
      </c>
      <c r="AM4" s="7" t="s">
        <v>300</v>
      </c>
      <c r="AN4" s="5" t="s">
        <v>52</v>
      </c>
      <c r="AO4" s="5" t="s">
        <v>63</v>
      </c>
      <c r="AP4" s="5" t="s">
        <v>51</v>
      </c>
      <c r="AQ4" s="5" t="s">
        <v>86</v>
      </c>
    </row>
    <row r="5" ht="14.25" customHeight="1">
      <c r="A5" s="7" t="s">
        <v>51</v>
      </c>
      <c r="B5" s="7" t="s">
        <v>52</v>
      </c>
      <c r="C5" s="22" t="s">
        <v>51</v>
      </c>
      <c r="D5" s="22" t="s">
        <v>52</v>
      </c>
      <c r="E5" s="22" t="s">
        <v>303</v>
      </c>
      <c r="F5" s="22" t="s">
        <v>164</v>
      </c>
      <c r="G5" s="21"/>
      <c r="H5" s="21"/>
      <c r="I5" s="21"/>
      <c r="J5" s="22" t="s">
        <v>164</v>
      </c>
      <c r="K5" s="22" t="s">
        <v>294</v>
      </c>
      <c r="L5" s="21" t="s">
        <v>51</v>
      </c>
      <c r="M5" s="22" t="s">
        <v>304</v>
      </c>
      <c r="N5" s="5" t="s">
        <v>62</v>
      </c>
      <c r="O5" s="8" t="s">
        <v>56</v>
      </c>
      <c r="P5" s="5" t="s">
        <v>52</v>
      </c>
      <c r="Q5" s="7" t="s">
        <v>126</v>
      </c>
      <c r="R5" s="23" t="s">
        <v>51</v>
      </c>
      <c r="S5" s="24" t="s">
        <v>295</v>
      </c>
      <c r="T5" s="23" t="s">
        <v>51</v>
      </c>
      <c r="U5" s="23"/>
      <c r="V5" s="25" t="s">
        <v>62</v>
      </c>
      <c r="W5" s="26" t="s">
        <v>272</v>
      </c>
      <c r="X5" s="25" t="s">
        <v>51</v>
      </c>
      <c r="Y5" s="26" t="s">
        <v>296</v>
      </c>
      <c r="Z5" s="5" t="s">
        <v>62</v>
      </c>
      <c r="AA5" s="5" t="s">
        <v>63</v>
      </c>
      <c r="AB5" s="5" t="s">
        <v>52</v>
      </c>
      <c r="AC5" s="5" t="s">
        <v>51</v>
      </c>
      <c r="AD5" s="5" t="s">
        <v>51</v>
      </c>
      <c r="AE5" s="5" t="s">
        <v>98</v>
      </c>
      <c r="AF5" s="5">
        <v>4.0</v>
      </c>
      <c r="AG5" s="5">
        <v>3.0</v>
      </c>
      <c r="AH5" s="5" t="s">
        <v>99</v>
      </c>
      <c r="AI5" s="7" t="s">
        <v>305</v>
      </c>
      <c r="AJ5" s="5" t="s">
        <v>68</v>
      </c>
      <c r="AK5" s="7" t="s">
        <v>306</v>
      </c>
      <c r="AL5" s="7" t="s">
        <v>307</v>
      </c>
      <c r="AM5" s="7" t="s">
        <v>308</v>
      </c>
      <c r="AN5" s="5" t="s">
        <v>52</v>
      </c>
      <c r="AO5" s="5" t="s">
        <v>63</v>
      </c>
      <c r="AP5" s="5" t="s">
        <v>52</v>
      </c>
      <c r="AQ5" s="5" t="s">
        <v>68</v>
      </c>
    </row>
    <row r="6" ht="14.25" customHeight="1">
      <c r="A6" s="7" t="s">
        <v>105</v>
      </c>
      <c r="B6" s="7" t="s">
        <v>52</v>
      </c>
      <c r="C6" s="22" t="s">
        <v>105</v>
      </c>
      <c r="D6" s="22" t="s">
        <v>52</v>
      </c>
      <c r="E6" s="21"/>
      <c r="F6" s="22" t="s">
        <v>164</v>
      </c>
      <c r="G6" s="21"/>
      <c r="H6" s="21"/>
      <c r="I6" s="22" t="s">
        <v>293</v>
      </c>
      <c r="J6" s="22" t="s">
        <v>164</v>
      </c>
      <c r="K6" s="22" t="s">
        <v>294</v>
      </c>
      <c r="L6" s="21" t="s">
        <v>52</v>
      </c>
      <c r="M6" s="22" t="s">
        <v>309</v>
      </c>
      <c r="N6" s="5" t="s">
        <v>52</v>
      </c>
      <c r="O6" s="7" t="s">
        <v>110</v>
      </c>
      <c r="R6" s="23" t="s">
        <v>63</v>
      </c>
      <c r="S6" s="23"/>
      <c r="T6" s="23"/>
      <c r="U6" s="23"/>
      <c r="V6" s="25" t="s">
        <v>112</v>
      </c>
      <c r="W6" s="26" t="s">
        <v>272</v>
      </c>
      <c r="X6" s="26" t="s">
        <v>52</v>
      </c>
      <c r="Y6" s="26" t="s">
        <v>310</v>
      </c>
      <c r="Z6" s="5" t="s">
        <v>112</v>
      </c>
      <c r="AA6" s="5" t="s">
        <v>63</v>
      </c>
      <c r="AB6" s="5" t="s">
        <v>52</v>
      </c>
      <c r="AC6" s="5" t="s">
        <v>52</v>
      </c>
      <c r="AD6" s="5" t="s">
        <v>105</v>
      </c>
      <c r="AE6" s="5" t="s">
        <v>116</v>
      </c>
      <c r="AF6" s="5">
        <v>5.0</v>
      </c>
      <c r="AG6" s="5">
        <v>5.0</v>
      </c>
      <c r="AH6" s="7" t="s">
        <v>311</v>
      </c>
      <c r="AI6" s="7" t="s">
        <v>305</v>
      </c>
      <c r="AJ6" s="5" t="s">
        <v>68</v>
      </c>
      <c r="AK6" s="7" t="s">
        <v>299</v>
      </c>
      <c r="AL6" s="7" t="s">
        <v>300</v>
      </c>
      <c r="AM6" s="7" t="s">
        <v>300</v>
      </c>
      <c r="AN6" s="5" t="s">
        <v>52</v>
      </c>
      <c r="AO6" s="5" t="s">
        <v>52</v>
      </c>
      <c r="AP6" s="5" t="s">
        <v>52</v>
      </c>
      <c r="AQ6" s="5" t="s">
        <v>86</v>
      </c>
    </row>
    <row r="7" ht="14.25" customHeight="1">
      <c r="A7" s="7" t="s">
        <v>105</v>
      </c>
      <c r="B7" s="7" t="s">
        <v>52</v>
      </c>
      <c r="C7" s="22" t="s">
        <v>105</v>
      </c>
      <c r="D7" s="22" t="s">
        <v>52</v>
      </c>
      <c r="E7" s="21"/>
      <c r="F7" s="21"/>
      <c r="G7" s="22" t="s">
        <v>294</v>
      </c>
      <c r="H7" s="22" t="s">
        <v>312</v>
      </c>
      <c r="I7" s="21"/>
      <c r="J7" s="22" t="s">
        <v>164</v>
      </c>
      <c r="K7" s="22" t="s">
        <v>294</v>
      </c>
      <c r="L7" s="21" t="s">
        <v>52</v>
      </c>
      <c r="M7" s="22" t="s">
        <v>313</v>
      </c>
      <c r="N7" s="5" t="s">
        <v>52</v>
      </c>
      <c r="O7" s="7" t="s">
        <v>126</v>
      </c>
      <c r="R7" s="23" t="s">
        <v>52</v>
      </c>
      <c r="S7" s="23"/>
      <c r="T7" s="23"/>
      <c r="U7" s="23"/>
      <c r="V7" s="25" t="s">
        <v>112</v>
      </c>
      <c r="W7" s="26" t="s">
        <v>296</v>
      </c>
      <c r="X7" s="25" t="s">
        <v>105</v>
      </c>
      <c r="Y7" s="25" t="s">
        <v>131</v>
      </c>
      <c r="Z7" s="5" t="s">
        <v>112</v>
      </c>
      <c r="AA7" s="5" t="s">
        <v>63</v>
      </c>
      <c r="AB7" s="5" t="s">
        <v>105</v>
      </c>
      <c r="AC7" s="5" t="s">
        <v>105</v>
      </c>
      <c r="AD7" s="5" t="s">
        <v>105</v>
      </c>
      <c r="AE7" s="5" t="s">
        <v>133</v>
      </c>
      <c r="AF7" s="5">
        <v>5.0</v>
      </c>
      <c r="AG7" s="5">
        <v>4.0</v>
      </c>
      <c r="AH7" s="7" t="s">
        <v>314</v>
      </c>
      <c r="AI7" s="7" t="s">
        <v>305</v>
      </c>
      <c r="AJ7" s="5" t="s">
        <v>68</v>
      </c>
      <c r="AK7" s="7" t="s">
        <v>299</v>
      </c>
      <c r="AL7" s="7" t="s">
        <v>300</v>
      </c>
      <c r="AM7" s="7" t="s">
        <v>300</v>
      </c>
      <c r="AN7" s="5" t="s">
        <v>52</v>
      </c>
      <c r="AO7" s="5" t="s">
        <v>52</v>
      </c>
      <c r="AP7" s="5" t="s">
        <v>52</v>
      </c>
      <c r="AQ7" s="5" t="s">
        <v>68</v>
      </c>
    </row>
    <row r="8" ht="14.25" customHeight="1">
      <c r="A8" s="7" t="s">
        <v>105</v>
      </c>
      <c r="B8" s="7" t="s">
        <v>52</v>
      </c>
      <c r="C8" s="22" t="s">
        <v>105</v>
      </c>
      <c r="D8" s="22" t="s">
        <v>52</v>
      </c>
      <c r="E8" s="21"/>
      <c r="F8" s="22" t="s">
        <v>164</v>
      </c>
      <c r="G8" s="22" t="s">
        <v>294</v>
      </c>
      <c r="H8" s="21"/>
      <c r="I8" s="22" t="s">
        <v>293</v>
      </c>
      <c r="J8" s="21"/>
      <c r="K8" s="22" t="s">
        <v>294</v>
      </c>
      <c r="L8" s="21" t="s">
        <v>52</v>
      </c>
      <c r="M8" s="22" t="s">
        <v>315</v>
      </c>
      <c r="N8" s="5" t="s">
        <v>52</v>
      </c>
      <c r="O8" s="7" t="s">
        <v>126</v>
      </c>
      <c r="R8" s="23" t="s">
        <v>52</v>
      </c>
      <c r="S8" s="24"/>
      <c r="T8" s="23"/>
      <c r="U8" s="23"/>
      <c r="V8" s="25" t="s">
        <v>112</v>
      </c>
      <c r="W8" s="25"/>
      <c r="X8" s="25" t="s">
        <v>105</v>
      </c>
      <c r="Y8" s="26" t="s">
        <v>316</v>
      </c>
      <c r="Z8" s="5" t="s">
        <v>52</v>
      </c>
      <c r="AA8" s="5" t="s">
        <v>52</v>
      </c>
      <c r="AB8" s="5" t="s">
        <v>52</v>
      </c>
      <c r="AC8" s="5" t="s">
        <v>52</v>
      </c>
      <c r="AD8" s="5" t="s">
        <v>52</v>
      </c>
      <c r="AF8" s="5">
        <v>5.0</v>
      </c>
      <c r="AG8" s="5">
        <v>3.0</v>
      </c>
      <c r="AH8" s="7" t="s">
        <v>302</v>
      </c>
      <c r="AI8" s="7" t="s">
        <v>298</v>
      </c>
      <c r="AJ8" s="5" t="s">
        <v>102</v>
      </c>
      <c r="AK8" s="7" t="s">
        <v>299</v>
      </c>
      <c r="AL8" s="7" t="s">
        <v>307</v>
      </c>
      <c r="AM8" s="7" t="s">
        <v>317</v>
      </c>
      <c r="AN8" s="5" t="s">
        <v>52</v>
      </c>
      <c r="AO8" s="5" t="s">
        <v>63</v>
      </c>
      <c r="AP8" s="5" t="s">
        <v>63</v>
      </c>
      <c r="AQ8" s="5" t="s">
        <v>86</v>
      </c>
    </row>
    <row r="9" ht="14.25" customHeight="1">
      <c r="A9" s="7" t="s">
        <v>150</v>
      </c>
      <c r="B9" s="7" t="s">
        <v>52</v>
      </c>
      <c r="C9" s="22" t="s">
        <v>150</v>
      </c>
      <c r="D9" s="22" t="s">
        <v>52</v>
      </c>
      <c r="E9" s="21"/>
      <c r="F9" s="22" t="s">
        <v>164</v>
      </c>
      <c r="G9" s="22" t="s">
        <v>294</v>
      </c>
      <c r="H9" s="21"/>
      <c r="I9" s="21"/>
      <c r="J9" s="22" t="s">
        <v>164</v>
      </c>
      <c r="K9" s="21"/>
      <c r="L9" s="21" t="s">
        <v>52</v>
      </c>
      <c r="M9" s="22" t="s">
        <v>318</v>
      </c>
      <c r="N9" s="5" t="s">
        <v>152</v>
      </c>
      <c r="P9" s="5" t="s">
        <v>150</v>
      </c>
      <c r="Q9" s="7" t="s">
        <v>316</v>
      </c>
      <c r="R9" s="23" t="s">
        <v>152</v>
      </c>
      <c r="S9" s="23"/>
      <c r="T9" s="23" t="s">
        <v>150</v>
      </c>
      <c r="U9" s="23" t="s">
        <v>155</v>
      </c>
      <c r="V9" s="25" t="s">
        <v>152</v>
      </c>
      <c r="W9" s="25"/>
      <c r="X9" s="25" t="s">
        <v>150</v>
      </c>
      <c r="Y9" s="26" t="s">
        <v>319</v>
      </c>
      <c r="Z9" s="5" t="s">
        <v>152</v>
      </c>
      <c r="AA9" s="5" t="s">
        <v>52</v>
      </c>
      <c r="AB9" s="5" t="s">
        <v>150</v>
      </c>
      <c r="AC9" s="5" t="s">
        <v>150</v>
      </c>
      <c r="AD9" s="7" t="s">
        <v>254</v>
      </c>
      <c r="AE9" s="5" t="s">
        <v>159</v>
      </c>
      <c r="AF9" s="5">
        <v>5.0</v>
      </c>
      <c r="AG9" s="5">
        <v>3.0</v>
      </c>
      <c r="AH9" s="7" t="s">
        <v>314</v>
      </c>
      <c r="AI9" s="7" t="s">
        <v>298</v>
      </c>
      <c r="AJ9" s="5" t="s">
        <v>86</v>
      </c>
      <c r="AK9" s="7" t="s">
        <v>306</v>
      </c>
      <c r="AL9" s="7" t="s">
        <v>320</v>
      </c>
      <c r="AM9" s="7" t="s">
        <v>317</v>
      </c>
      <c r="AN9" s="5" t="s">
        <v>150</v>
      </c>
      <c r="AO9" s="5" t="s">
        <v>63</v>
      </c>
      <c r="AP9" s="5" t="s">
        <v>150</v>
      </c>
      <c r="AQ9" s="5" t="s">
        <v>86</v>
      </c>
    </row>
    <row r="10" ht="14.25" customHeight="1">
      <c r="A10" s="7" t="s">
        <v>150</v>
      </c>
      <c r="B10" s="7" t="s">
        <v>52</v>
      </c>
      <c r="C10" s="21"/>
      <c r="D10" s="22" t="s">
        <v>52</v>
      </c>
      <c r="E10" s="21"/>
      <c r="F10" s="21"/>
      <c r="G10" s="21"/>
      <c r="H10" s="21"/>
      <c r="I10" s="21"/>
      <c r="J10" s="22" t="s">
        <v>164</v>
      </c>
      <c r="K10" s="21"/>
      <c r="L10" s="21"/>
      <c r="M10" s="21"/>
      <c r="N10" s="5" t="s">
        <v>152</v>
      </c>
      <c r="O10" s="7" t="s">
        <v>164</v>
      </c>
      <c r="P10" s="5" t="s">
        <v>150</v>
      </c>
      <c r="Q10" s="7" t="s">
        <v>56</v>
      </c>
      <c r="R10" s="23" t="s">
        <v>150</v>
      </c>
      <c r="S10" s="23"/>
      <c r="T10" s="23"/>
      <c r="U10" s="23"/>
      <c r="V10" s="25" t="s">
        <v>152</v>
      </c>
      <c r="W10" s="26" t="s">
        <v>272</v>
      </c>
      <c r="X10" s="25" t="s">
        <v>52</v>
      </c>
      <c r="Y10" s="26" t="s">
        <v>296</v>
      </c>
      <c r="Z10" s="5" t="s">
        <v>152</v>
      </c>
      <c r="AA10" s="5" t="s">
        <v>63</v>
      </c>
      <c r="AB10" s="5" t="s">
        <v>52</v>
      </c>
      <c r="AC10" s="5" t="s">
        <v>52</v>
      </c>
      <c r="AD10" s="5" t="s">
        <v>150</v>
      </c>
      <c r="AE10" s="5" t="s">
        <v>159</v>
      </c>
      <c r="AF10" s="5">
        <v>3.0</v>
      </c>
      <c r="AG10" s="5">
        <v>4.0</v>
      </c>
      <c r="AH10" s="5" t="s">
        <v>170</v>
      </c>
      <c r="AI10" s="7" t="s">
        <v>298</v>
      </c>
      <c r="AJ10" s="5" t="s">
        <v>86</v>
      </c>
      <c r="AK10" s="7" t="s">
        <v>306</v>
      </c>
      <c r="AL10" s="7" t="s">
        <v>308</v>
      </c>
      <c r="AM10" s="7" t="s">
        <v>317</v>
      </c>
      <c r="AN10" s="5" t="s">
        <v>52</v>
      </c>
      <c r="AO10" s="5" t="s">
        <v>52</v>
      </c>
      <c r="AP10" s="5" t="s">
        <v>52</v>
      </c>
      <c r="AQ10" s="5" t="s">
        <v>86</v>
      </c>
    </row>
    <row r="11" ht="14.25" customHeight="1">
      <c r="A11" s="7" t="s">
        <v>150</v>
      </c>
      <c r="B11" s="7" t="s">
        <v>52</v>
      </c>
      <c r="C11" s="22" t="s">
        <v>150</v>
      </c>
      <c r="D11" s="22" t="s">
        <v>52</v>
      </c>
      <c r="E11" s="22" t="s">
        <v>293</v>
      </c>
      <c r="F11" s="22" t="s">
        <v>164</v>
      </c>
      <c r="G11" s="22" t="s">
        <v>294</v>
      </c>
      <c r="H11" s="21"/>
      <c r="I11" s="21"/>
      <c r="J11" s="22" t="s">
        <v>164</v>
      </c>
      <c r="K11" s="22" t="s">
        <v>294</v>
      </c>
      <c r="L11" s="21" t="s">
        <v>63</v>
      </c>
      <c r="M11" s="21"/>
      <c r="N11" s="5" t="s">
        <v>150</v>
      </c>
      <c r="O11" s="7" t="s">
        <v>177</v>
      </c>
      <c r="R11" s="23" t="s">
        <v>150</v>
      </c>
      <c r="S11" s="24" t="s">
        <v>295</v>
      </c>
      <c r="T11" s="23"/>
      <c r="U11" s="23"/>
      <c r="V11" s="25" t="s">
        <v>152</v>
      </c>
      <c r="W11" s="25"/>
      <c r="X11" s="25" t="s">
        <v>150</v>
      </c>
      <c r="Y11" s="26" t="s">
        <v>321</v>
      </c>
      <c r="Z11" s="5" t="s">
        <v>152</v>
      </c>
      <c r="AA11" s="5" t="s">
        <v>52</v>
      </c>
      <c r="AB11" s="5" t="s">
        <v>63</v>
      </c>
      <c r="AC11" s="5" t="s">
        <v>63</v>
      </c>
      <c r="AD11" s="5" t="s">
        <v>63</v>
      </c>
      <c r="AF11" s="5">
        <v>5.0</v>
      </c>
      <c r="AG11" s="5">
        <v>3.0</v>
      </c>
      <c r="AH11" s="7" t="s">
        <v>322</v>
      </c>
      <c r="AJ11" s="5" t="s">
        <v>102</v>
      </c>
      <c r="AK11" s="7" t="s">
        <v>299</v>
      </c>
      <c r="AL11" s="7" t="s">
        <v>307</v>
      </c>
      <c r="AM11" s="7" t="s">
        <v>300</v>
      </c>
      <c r="AN11" s="5" t="s">
        <v>150</v>
      </c>
      <c r="AO11" s="5" t="s">
        <v>150</v>
      </c>
      <c r="AP11" s="5" t="s">
        <v>150</v>
      </c>
      <c r="AQ11" s="5" t="s">
        <v>86</v>
      </c>
    </row>
    <row r="12" ht="14.25" customHeight="1">
      <c r="A12" s="7" t="s">
        <v>187</v>
      </c>
      <c r="B12" s="7" t="s">
        <v>52</v>
      </c>
      <c r="C12" s="21"/>
      <c r="D12" s="22" t="s">
        <v>52</v>
      </c>
      <c r="E12" s="21"/>
      <c r="F12" s="21"/>
      <c r="G12" s="21"/>
      <c r="H12" s="21"/>
      <c r="I12" s="21"/>
      <c r="J12" s="21"/>
      <c r="K12" s="22" t="s">
        <v>294</v>
      </c>
      <c r="L12" s="21"/>
      <c r="M12" s="21"/>
      <c r="N12" s="5" t="s">
        <v>189</v>
      </c>
      <c r="O12" s="7" t="s">
        <v>56</v>
      </c>
      <c r="P12" s="5" t="s">
        <v>52</v>
      </c>
      <c r="Q12" s="7" t="s">
        <v>56</v>
      </c>
      <c r="R12" s="23" t="s">
        <v>52</v>
      </c>
      <c r="S12" s="23"/>
      <c r="T12" s="23"/>
      <c r="U12" s="23"/>
      <c r="V12" s="25" t="s">
        <v>52</v>
      </c>
      <c r="W12" s="26" t="s">
        <v>316</v>
      </c>
      <c r="X12" s="25"/>
      <c r="Y12" s="25"/>
      <c r="Z12" s="5" t="s">
        <v>189</v>
      </c>
      <c r="AA12" s="5" t="s">
        <v>189</v>
      </c>
      <c r="AB12" s="5" t="s">
        <v>52</v>
      </c>
      <c r="AD12" s="5" t="s">
        <v>187</v>
      </c>
      <c r="AE12" s="5" t="s">
        <v>197</v>
      </c>
      <c r="AF12" s="5">
        <v>5.0</v>
      </c>
      <c r="AG12" s="5">
        <v>3.0</v>
      </c>
      <c r="AH12" s="7" t="s">
        <v>322</v>
      </c>
      <c r="AI12" s="7" t="s">
        <v>305</v>
      </c>
      <c r="AJ12" s="5" t="s">
        <v>102</v>
      </c>
      <c r="AK12" s="7" t="s">
        <v>306</v>
      </c>
      <c r="AL12" s="7" t="s">
        <v>307</v>
      </c>
      <c r="AM12" s="7" t="s">
        <v>300</v>
      </c>
      <c r="AN12" s="5" t="s">
        <v>63</v>
      </c>
      <c r="AO12" s="5" t="s">
        <v>63</v>
      </c>
      <c r="AP12" s="5" t="s">
        <v>63</v>
      </c>
      <c r="AQ12" s="5" t="s">
        <v>86</v>
      </c>
    </row>
    <row r="13" ht="14.25" customHeight="1">
      <c r="A13" s="7" t="s">
        <v>187</v>
      </c>
      <c r="B13" s="7" t="s">
        <v>52</v>
      </c>
      <c r="C13" s="22" t="s">
        <v>187</v>
      </c>
      <c r="D13" s="22" t="s">
        <v>52</v>
      </c>
      <c r="E13" s="21"/>
      <c r="F13" s="21"/>
      <c r="G13" s="22" t="s">
        <v>294</v>
      </c>
      <c r="H13" s="21"/>
      <c r="I13" s="21"/>
      <c r="J13" s="22" t="s">
        <v>164</v>
      </c>
      <c r="K13" s="22" t="s">
        <v>294</v>
      </c>
      <c r="L13" s="21" t="s">
        <v>52</v>
      </c>
      <c r="M13" s="22" t="s">
        <v>318</v>
      </c>
      <c r="N13" s="5" t="s">
        <v>189</v>
      </c>
      <c r="O13" s="7" t="s">
        <v>202</v>
      </c>
      <c r="P13" s="5" t="s">
        <v>52</v>
      </c>
      <c r="Q13" s="7" t="s">
        <v>323</v>
      </c>
      <c r="R13" s="23" t="s">
        <v>52</v>
      </c>
      <c r="S13" s="23"/>
      <c r="T13" s="23"/>
      <c r="U13" s="23"/>
      <c r="V13" s="25" t="s">
        <v>52</v>
      </c>
      <c r="W13" s="26" t="s">
        <v>272</v>
      </c>
      <c r="X13" s="25"/>
      <c r="Y13" s="25"/>
      <c r="Z13" s="5" t="s">
        <v>189</v>
      </c>
      <c r="AA13" s="5" t="s">
        <v>52</v>
      </c>
      <c r="AB13" s="5" t="s">
        <v>52</v>
      </c>
      <c r="AC13" s="5" t="s">
        <v>52</v>
      </c>
      <c r="AD13" s="5" t="s">
        <v>187</v>
      </c>
      <c r="AE13" s="5" t="s">
        <v>208</v>
      </c>
      <c r="AF13" s="5">
        <v>3.0</v>
      </c>
      <c r="AG13" s="5">
        <v>4.0</v>
      </c>
      <c r="AH13" s="7" t="s">
        <v>314</v>
      </c>
      <c r="AI13" s="7" t="s">
        <v>305</v>
      </c>
      <c r="AJ13" s="5" t="s">
        <v>102</v>
      </c>
      <c r="AK13" s="7" t="s">
        <v>306</v>
      </c>
      <c r="AL13" s="7" t="s">
        <v>300</v>
      </c>
      <c r="AM13" s="7" t="s">
        <v>300</v>
      </c>
      <c r="AN13" s="5" t="s">
        <v>52</v>
      </c>
      <c r="AO13" s="5" t="s">
        <v>52</v>
      </c>
      <c r="AP13" s="5" t="s">
        <v>52</v>
      </c>
      <c r="AQ13" s="5" t="s">
        <v>86</v>
      </c>
    </row>
    <row r="14" ht="14.25" customHeight="1">
      <c r="A14" s="7" t="s">
        <v>187</v>
      </c>
      <c r="B14" s="7" t="s">
        <v>52</v>
      </c>
      <c r="C14" s="22" t="s">
        <v>187</v>
      </c>
      <c r="D14" s="22" t="s">
        <v>52</v>
      </c>
      <c r="E14" s="22" t="s">
        <v>293</v>
      </c>
      <c r="F14" s="22" t="s">
        <v>164</v>
      </c>
      <c r="G14" s="22" t="s">
        <v>294</v>
      </c>
      <c r="H14" s="21"/>
      <c r="I14" s="22" t="s">
        <v>293</v>
      </c>
      <c r="J14" s="22" t="s">
        <v>164</v>
      </c>
      <c r="K14" s="22" t="s">
        <v>294</v>
      </c>
      <c r="L14" s="21" t="s">
        <v>52</v>
      </c>
      <c r="M14" s="22" t="s">
        <v>301</v>
      </c>
      <c r="N14" s="5" t="s">
        <v>189</v>
      </c>
      <c r="O14" s="7" t="s">
        <v>213</v>
      </c>
      <c r="P14" s="5" t="s">
        <v>63</v>
      </c>
      <c r="R14" s="23" t="s">
        <v>189</v>
      </c>
      <c r="S14" s="23"/>
      <c r="T14" s="23" t="s">
        <v>187</v>
      </c>
      <c r="U14" s="23"/>
      <c r="V14" s="25" t="s">
        <v>187</v>
      </c>
      <c r="W14" s="25"/>
      <c r="X14" s="25"/>
      <c r="Y14" s="25"/>
      <c r="Z14" s="5" t="s">
        <v>189</v>
      </c>
      <c r="AA14" s="5" t="s">
        <v>63</v>
      </c>
      <c r="AB14" s="5" t="s">
        <v>52</v>
      </c>
      <c r="AC14" s="5" t="s">
        <v>187</v>
      </c>
      <c r="AD14" s="5" t="s">
        <v>187</v>
      </c>
      <c r="AE14" s="5" t="s">
        <v>216</v>
      </c>
      <c r="AF14" s="5">
        <v>5.0</v>
      </c>
      <c r="AG14" s="5">
        <v>5.0</v>
      </c>
      <c r="AH14" s="7" t="s">
        <v>314</v>
      </c>
      <c r="AJ14" s="5" t="s">
        <v>68</v>
      </c>
      <c r="AK14" s="7" t="s">
        <v>306</v>
      </c>
      <c r="AL14" s="7" t="s">
        <v>307</v>
      </c>
      <c r="AM14" s="7" t="s">
        <v>300</v>
      </c>
      <c r="AN14" s="5" t="s">
        <v>187</v>
      </c>
      <c r="AO14" s="5" t="s">
        <v>52</v>
      </c>
      <c r="AP14" s="5" t="s">
        <v>187</v>
      </c>
      <c r="AQ14" s="5" t="s">
        <v>86</v>
      </c>
    </row>
    <row r="15" ht="14.25" customHeight="1">
      <c r="A15" s="7" t="s">
        <v>220</v>
      </c>
      <c r="B15" s="7" t="s">
        <v>52</v>
      </c>
      <c r="C15" s="22" t="s">
        <v>220</v>
      </c>
      <c r="D15" s="22" t="s">
        <v>52</v>
      </c>
      <c r="E15" s="21"/>
      <c r="F15" s="21"/>
      <c r="G15" s="22" t="s">
        <v>294</v>
      </c>
      <c r="H15" s="21"/>
      <c r="I15" s="22" t="s">
        <v>293</v>
      </c>
      <c r="J15" s="22" t="s">
        <v>164</v>
      </c>
      <c r="K15" s="22" t="s">
        <v>294</v>
      </c>
      <c r="L15" s="21" t="s">
        <v>52</v>
      </c>
      <c r="M15" s="21"/>
      <c r="N15" s="5" t="s">
        <v>63</v>
      </c>
      <c r="R15" s="23" t="s">
        <v>52</v>
      </c>
      <c r="S15" s="24"/>
      <c r="T15" s="23"/>
      <c r="U15" s="23"/>
      <c r="V15" s="25" t="s">
        <v>52</v>
      </c>
      <c r="W15" s="26" t="s">
        <v>323</v>
      </c>
      <c r="X15" s="25"/>
      <c r="Y15" s="25"/>
      <c r="Z15" s="5" t="s">
        <v>227</v>
      </c>
      <c r="AA15" s="5" t="s">
        <v>220</v>
      </c>
      <c r="AB15" s="5" t="s">
        <v>52</v>
      </c>
      <c r="AC15" s="5" t="s">
        <v>52</v>
      </c>
      <c r="AD15" s="5" t="s">
        <v>52</v>
      </c>
      <c r="AE15" s="5" t="s">
        <v>230</v>
      </c>
      <c r="AF15" s="5">
        <v>3.0</v>
      </c>
      <c r="AG15" s="5">
        <v>5.0</v>
      </c>
      <c r="AH15" s="7" t="s">
        <v>302</v>
      </c>
      <c r="AI15" s="7" t="s">
        <v>305</v>
      </c>
      <c r="AJ15" s="5" t="s">
        <v>102</v>
      </c>
      <c r="AK15" s="7" t="s">
        <v>299</v>
      </c>
      <c r="AL15" s="7" t="s">
        <v>307</v>
      </c>
      <c r="AM15" s="7" t="s">
        <v>300</v>
      </c>
      <c r="AN15" s="5" t="s">
        <v>52</v>
      </c>
      <c r="AO15" s="5" t="s">
        <v>52</v>
      </c>
      <c r="AP15" s="5" t="s">
        <v>52</v>
      </c>
      <c r="AQ15" s="5" t="s">
        <v>86</v>
      </c>
    </row>
    <row r="16" ht="14.25" customHeight="1">
      <c r="A16" s="7" t="s">
        <v>220</v>
      </c>
      <c r="B16" s="7" t="s">
        <v>52</v>
      </c>
      <c r="C16" s="21" t="s">
        <v>220</v>
      </c>
      <c r="D16" s="21"/>
      <c r="E16" s="21"/>
      <c r="F16" s="22" t="s">
        <v>164</v>
      </c>
      <c r="G16" s="22" t="s">
        <v>294</v>
      </c>
      <c r="H16" s="21"/>
      <c r="I16" s="21"/>
      <c r="J16" s="21"/>
      <c r="K16" s="21"/>
      <c r="L16" s="21"/>
      <c r="M16" s="21"/>
      <c r="N16" s="5" t="s">
        <v>52</v>
      </c>
      <c r="O16" s="7" t="s">
        <v>56</v>
      </c>
      <c r="R16" s="23" t="s">
        <v>52</v>
      </c>
      <c r="S16" s="23"/>
      <c r="T16" s="23"/>
      <c r="U16" s="23"/>
      <c r="V16" s="25" t="s">
        <v>227</v>
      </c>
      <c r="W16" s="25"/>
      <c r="X16" s="25" t="s">
        <v>52</v>
      </c>
      <c r="Y16" s="26" t="s">
        <v>272</v>
      </c>
      <c r="Z16" s="5" t="s">
        <v>227</v>
      </c>
      <c r="AA16" s="5" t="s">
        <v>63</v>
      </c>
      <c r="AB16" s="5" t="s">
        <v>220</v>
      </c>
      <c r="AC16" s="5" t="s">
        <v>220</v>
      </c>
      <c r="AD16" s="5" t="s">
        <v>52</v>
      </c>
      <c r="AF16" s="5">
        <v>3.0</v>
      </c>
      <c r="AG16" s="5">
        <v>4.0</v>
      </c>
      <c r="AH16" s="5" t="s">
        <v>240</v>
      </c>
      <c r="AI16" s="7" t="s">
        <v>298</v>
      </c>
      <c r="AJ16" s="5" t="s">
        <v>68</v>
      </c>
      <c r="AK16" s="7" t="s">
        <v>299</v>
      </c>
      <c r="AL16" s="7" t="s">
        <v>300</v>
      </c>
      <c r="AM16" s="7" t="s">
        <v>300</v>
      </c>
      <c r="AN16" s="5" t="s">
        <v>52</v>
      </c>
      <c r="AO16" s="5" t="s">
        <v>63</v>
      </c>
      <c r="AP16" s="5" t="s">
        <v>52</v>
      </c>
      <c r="AQ16" s="5" t="s">
        <v>86</v>
      </c>
    </row>
    <row r="17" ht="14.25" customHeight="1">
      <c r="A17" s="7" t="s">
        <v>220</v>
      </c>
      <c r="B17" s="7" t="s">
        <v>52</v>
      </c>
      <c r="C17" s="21" t="s">
        <v>220</v>
      </c>
      <c r="D17" s="21"/>
      <c r="E17" s="21"/>
      <c r="F17" s="21"/>
      <c r="G17" s="22" t="s">
        <v>294</v>
      </c>
      <c r="H17" s="21"/>
      <c r="I17" s="21"/>
      <c r="J17" s="21"/>
      <c r="K17" s="21"/>
      <c r="L17" s="21"/>
      <c r="M17" s="21"/>
      <c r="N17" s="5" t="s">
        <v>220</v>
      </c>
      <c r="R17" s="23" t="s">
        <v>63</v>
      </c>
      <c r="S17" s="23"/>
      <c r="T17" s="23"/>
      <c r="U17" s="23"/>
      <c r="V17" s="25" t="s">
        <v>220</v>
      </c>
      <c r="W17" s="25"/>
      <c r="X17" s="25"/>
      <c r="Y17" s="25"/>
      <c r="Z17" s="5" t="s">
        <v>220</v>
      </c>
      <c r="AA17" s="5" t="s">
        <v>63</v>
      </c>
      <c r="AB17" s="5" t="s">
        <v>220</v>
      </c>
      <c r="AC17" s="5" t="s">
        <v>220</v>
      </c>
      <c r="AD17" s="5" t="s">
        <v>220</v>
      </c>
      <c r="AF17" s="5">
        <v>5.0</v>
      </c>
      <c r="AG17" s="5">
        <v>3.0</v>
      </c>
      <c r="AH17" s="7" t="s">
        <v>314</v>
      </c>
      <c r="AI17" s="7" t="s">
        <v>305</v>
      </c>
      <c r="AJ17" s="5" t="s">
        <v>86</v>
      </c>
      <c r="AK17" s="7" t="s">
        <v>320</v>
      </c>
      <c r="AL17" s="7" t="s">
        <v>320</v>
      </c>
      <c r="AM17" s="7" t="s">
        <v>300</v>
      </c>
      <c r="AN17" s="5" t="s">
        <v>220</v>
      </c>
      <c r="AO17" s="5" t="s">
        <v>220</v>
      </c>
      <c r="AP17" s="5" t="s">
        <v>63</v>
      </c>
      <c r="AQ17" s="5" t="s">
        <v>86</v>
      </c>
    </row>
    <row r="18" ht="14.25" customHeight="1">
      <c r="L18" s="7" t="s">
        <v>324</v>
      </c>
    </row>
    <row r="19" ht="14.25" customHeight="1">
      <c r="D19" s="9"/>
      <c r="E19" s="10"/>
      <c r="M19" s="10"/>
      <c r="N19" s="7" t="s">
        <v>325</v>
      </c>
      <c r="AN19" s="7">
        <f>10/15*100</f>
        <v>66.66666667</v>
      </c>
    </row>
    <row r="20" ht="14.25" customHeight="1">
      <c r="D20" s="9"/>
      <c r="AE20" s="7">
        <v>1.0</v>
      </c>
      <c r="AF20" s="5">
        <v>5.0</v>
      </c>
      <c r="AG20" s="7" t="s">
        <v>51</v>
      </c>
      <c r="AH20" s="5">
        <f>MEDIAN(AF20:AF22)</f>
        <v>4</v>
      </c>
    </row>
    <row r="21" ht="14.25" customHeight="1">
      <c r="A21" s="10" t="s">
        <v>326</v>
      </c>
      <c r="D21" s="9"/>
      <c r="AE21" s="7">
        <v>1.0</v>
      </c>
      <c r="AF21" s="5">
        <v>4.0</v>
      </c>
      <c r="AG21" s="7" t="s">
        <v>105</v>
      </c>
      <c r="AH21" s="5">
        <f>MEDIAN(AF23,AF24,AF25)</f>
        <v>5</v>
      </c>
    </row>
    <row r="22" ht="14.25" customHeight="1">
      <c r="D22" s="9"/>
      <c r="AE22" s="7">
        <v>1.0</v>
      </c>
      <c r="AF22" s="5">
        <v>4.0</v>
      </c>
      <c r="AG22" s="7" t="s">
        <v>150</v>
      </c>
      <c r="AH22" s="5">
        <f>MEDIAN(AF26:AF28)</f>
        <v>5</v>
      </c>
    </row>
    <row r="23" ht="14.25" customHeight="1">
      <c r="A23" s="7" t="s">
        <v>258</v>
      </c>
      <c r="C23" s="7" t="s">
        <v>259</v>
      </c>
      <c r="D23" s="9"/>
      <c r="E23" s="7" t="s">
        <v>268</v>
      </c>
      <c r="G23" s="7" t="s">
        <v>272</v>
      </c>
      <c r="I23" s="11" t="s">
        <v>327</v>
      </c>
      <c r="K23" s="2" t="s">
        <v>328</v>
      </c>
      <c r="M23" s="10" t="s">
        <v>329</v>
      </c>
      <c r="N23" s="1" t="s">
        <v>46</v>
      </c>
      <c r="O23" s="1" t="s">
        <v>49</v>
      </c>
      <c r="P23" s="2" t="s">
        <v>330</v>
      </c>
      <c r="AE23" s="7">
        <v>2.0</v>
      </c>
      <c r="AF23" s="5">
        <v>5.0</v>
      </c>
      <c r="AG23" s="7" t="s">
        <v>187</v>
      </c>
      <c r="AH23" s="5">
        <f>MEDIAN(AF29:AF31)</f>
        <v>5</v>
      </c>
    </row>
    <row r="24" ht="14.25" customHeight="1">
      <c r="A24" s="18" t="s">
        <v>331</v>
      </c>
      <c r="C24" s="15"/>
      <c r="D24" s="9"/>
      <c r="E24" s="15"/>
      <c r="G24" s="1"/>
      <c r="I24" s="1"/>
      <c r="N24" s="5" t="s">
        <v>71</v>
      </c>
      <c r="AE24" s="7">
        <v>2.0</v>
      </c>
      <c r="AF24" s="5">
        <v>5.0</v>
      </c>
      <c r="AG24" s="7" t="s">
        <v>220</v>
      </c>
      <c r="AH24" s="5">
        <f>MEDIAN(AF32:AF34)</f>
        <v>3</v>
      </c>
    </row>
    <row r="25" ht="14.25" customHeight="1">
      <c r="A25" s="21"/>
      <c r="C25" s="1"/>
      <c r="E25" s="1"/>
      <c r="G25" s="5" t="s">
        <v>61</v>
      </c>
      <c r="K25" s="5" t="s">
        <v>64</v>
      </c>
      <c r="N25" s="5" t="s">
        <v>85</v>
      </c>
      <c r="P25" s="5" t="s">
        <v>72</v>
      </c>
      <c r="AE25" s="7">
        <v>2.0</v>
      </c>
      <c r="AF25" s="5">
        <v>5.0</v>
      </c>
      <c r="AG25" s="7" t="s">
        <v>52</v>
      </c>
      <c r="AH25" s="5">
        <f>MEDIAN(AF35:AF49)</f>
        <v>4</v>
      </c>
    </row>
    <row r="26" ht="14.25" customHeight="1">
      <c r="A26" s="21" t="s">
        <v>77</v>
      </c>
      <c r="C26" s="5" t="s">
        <v>57</v>
      </c>
      <c r="E26" s="5" t="s">
        <v>59</v>
      </c>
      <c r="M26" s="5" t="s">
        <v>119</v>
      </c>
      <c r="AE26" s="7">
        <v>3.0</v>
      </c>
      <c r="AF26" s="5">
        <v>5.0</v>
      </c>
    </row>
    <row r="27" ht="14.25" customHeight="1">
      <c r="A27" s="21" t="s">
        <v>90</v>
      </c>
      <c r="C27" s="5" t="s">
        <v>79</v>
      </c>
      <c r="E27" s="5" t="s">
        <v>81</v>
      </c>
      <c r="K27" s="5" t="s">
        <v>97</v>
      </c>
      <c r="M27" s="5" t="s">
        <v>135</v>
      </c>
      <c r="N27" s="5" t="s">
        <v>120</v>
      </c>
      <c r="P27" s="5" t="s">
        <v>103</v>
      </c>
      <c r="AE27" s="7">
        <v>3.0</v>
      </c>
      <c r="AF27" s="5">
        <v>3.0</v>
      </c>
    </row>
    <row r="28" ht="14.25" customHeight="1">
      <c r="A28" s="21" t="s">
        <v>108</v>
      </c>
      <c r="E28" s="5" t="s">
        <v>94</v>
      </c>
      <c r="G28" s="5" t="s">
        <v>115</v>
      </c>
      <c r="N28" s="5" t="s">
        <v>136</v>
      </c>
      <c r="AE28" s="7">
        <v>3.0</v>
      </c>
      <c r="AF28" s="5">
        <v>5.0</v>
      </c>
    </row>
    <row r="29" ht="14.25" customHeight="1">
      <c r="A29" s="21" t="s">
        <v>162</v>
      </c>
      <c r="C29" s="5" t="s">
        <v>111</v>
      </c>
      <c r="K29" s="5" t="s">
        <v>132</v>
      </c>
      <c r="O29" s="5" t="s">
        <v>138</v>
      </c>
      <c r="P29" s="5" t="s">
        <v>137</v>
      </c>
      <c r="AE29" s="7">
        <v>4.0</v>
      </c>
      <c r="AF29" s="5">
        <v>5.0</v>
      </c>
    </row>
    <row r="30" ht="14.25" customHeight="1">
      <c r="A30" s="21" t="s">
        <v>175</v>
      </c>
      <c r="C30" s="5" t="s">
        <v>127</v>
      </c>
      <c r="E30" s="5" t="s">
        <v>129</v>
      </c>
      <c r="I30" s="5" t="s">
        <v>146</v>
      </c>
      <c r="K30" s="5" t="s">
        <v>147</v>
      </c>
      <c r="M30" s="5" t="s">
        <v>171</v>
      </c>
      <c r="N30" s="5" t="s">
        <v>160</v>
      </c>
      <c r="AE30" s="7">
        <v>4.0</v>
      </c>
      <c r="AF30" s="5">
        <v>3.0</v>
      </c>
    </row>
    <row r="31" ht="14.25" customHeight="1">
      <c r="A31" s="21" t="s">
        <v>222</v>
      </c>
      <c r="C31" s="5" t="s">
        <v>142</v>
      </c>
      <c r="E31" s="5" t="s">
        <v>144</v>
      </c>
      <c r="I31" s="5" t="s">
        <v>157</v>
      </c>
      <c r="K31" s="5" t="s">
        <v>158</v>
      </c>
      <c r="M31" s="5" t="s">
        <v>184</v>
      </c>
      <c r="N31" s="5" t="s">
        <v>172</v>
      </c>
      <c r="AE31" s="7">
        <v>4.0</v>
      </c>
      <c r="AF31" s="5">
        <v>5.0</v>
      </c>
    </row>
    <row r="32" ht="14.25" customHeight="1">
      <c r="A32" s="21" t="s">
        <v>221</v>
      </c>
      <c r="C32" s="5" t="s">
        <v>154</v>
      </c>
      <c r="N32" s="5" t="s">
        <v>185</v>
      </c>
      <c r="O32" s="5" t="s">
        <v>173</v>
      </c>
      <c r="AE32" s="7">
        <v>5.0</v>
      </c>
      <c r="AF32" s="5">
        <v>3.0</v>
      </c>
    </row>
    <row r="33" ht="14.25" customHeight="1">
      <c r="C33" s="5" t="s">
        <v>166</v>
      </c>
      <c r="I33" s="5" t="s">
        <v>182</v>
      </c>
      <c r="M33" s="5" t="s">
        <v>209</v>
      </c>
      <c r="AE33" s="7">
        <v>5.0</v>
      </c>
      <c r="AF33" s="5">
        <v>3.0</v>
      </c>
    </row>
    <row r="34" ht="14.25" customHeight="1">
      <c r="C34" s="5" t="s">
        <v>178</v>
      </c>
      <c r="E34" s="5" t="s">
        <v>180</v>
      </c>
      <c r="I34" s="5" t="s">
        <v>195</v>
      </c>
      <c r="K34" s="5" t="s">
        <v>196</v>
      </c>
      <c r="M34" s="5" t="s">
        <v>217</v>
      </c>
      <c r="O34" s="5" t="s">
        <v>198</v>
      </c>
      <c r="AE34" s="7">
        <v>5.0</v>
      </c>
      <c r="AF34" s="5">
        <v>5.0</v>
      </c>
    </row>
    <row r="35" ht="14.25" customHeight="1">
      <c r="C35" s="5" t="s">
        <v>191</v>
      </c>
      <c r="E35" s="5" t="s">
        <v>193</v>
      </c>
      <c r="I35" s="5" t="s">
        <v>207</v>
      </c>
      <c r="M35" s="5" t="s">
        <v>231</v>
      </c>
      <c r="N35" s="5" t="s">
        <v>218</v>
      </c>
      <c r="AE35" s="7">
        <v>6.0</v>
      </c>
      <c r="AF35" s="5">
        <v>5.0</v>
      </c>
    </row>
    <row r="36" ht="14.25" customHeight="1">
      <c r="E36" s="5" t="s">
        <v>205</v>
      </c>
      <c r="N36" s="5" t="s">
        <v>232</v>
      </c>
      <c r="AE36" s="7">
        <v>6.0</v>
      </c>
      <c r="AF36" s="5">
        <v>3.0</v>
      </c>
    </row>
    <row r="37" ht="14.25" customHeight="1">
      <c r="C37" s="5" t="s">
        <v>214</v>
      </c>
      <c r="E37" s="5" t="s">
        <v>215</v>
      </c>
      <c r="G37" s="5" t="s">
        <v>226</v>
      </c>
      <c r="I37" s="5" t="s">
        <v>228</v>
      </c>
      <c r="K37" s="5" t="s">
        <v>229</v>
      </c>
      <c r="N37" s="5" t="s">
        <v>241</v>
      </c>
      <c r="O37" s="5" t="s">
        <v>233</v>
      </c>
      <c r="AE37" s="7">
        <v>6.0</v>
      </c>
      <c r="AF37" s="5">
        <v>3.0</v>
      </c>
    </row>
    <row r="38" ht="14.25" customHeight="1">
      <c r="E38" s="5" t="s">
        <v>224</v>
      </c>
      <c r="AE38" s="7">
        <v>6.0</v>
      </c>
      <c r="AF38" s="5">
        <v>5.0</v>
      </c>
    </row>
    <row r="39" ht="14.25" customHeight="1">
      <c r="C39" s="5" t="s">
        <v>237</v>
      </c>
      <c r="O39" s="5" t="s">
        <v>245</v>
      </c>
      <c r="AE39" s="7">
        <v>6.0</v>
      </c>
      <c r="AF39" s="5">
        <v>4.0</v>
      </c>
    </row>
    <row r="40" ht="14.25" customHeight="1">
      <c r="AE40" s="7">
        <v>6.0</v>
      </c>
      <c r="AF40" s="5">
        <v>3.0</v>
      </c>
    </row>
    <row r="41" ht="14.25" customHeight="1">
      <c r="AE41" s="7">
        <v>6.0</v>
      </c>
      <c r="AF41" s="5">
        <v>3.0</v>
      </c>
    </row>
    <row r="42" ht="14.25" customHeight="1">
      <c r="AE42" s="7">
        <v>6.0</v>
      </c>
      <c r="AF42" s="5">
        <v>4.0</v>
      </c>
    </row>
    <row r="43" ht="14.25" customHeight="1">
      <c r="AE43" s="7">
        <v>6.0</v>
      </c>
      <c r="AF43" s="5">
        <v>3.0</v>
      </c>
    </row>
    <row r="44" ht="14.25" customHeight="1">
      <c r="AE44" s="7">
        <v>6.0</v>
      </c>
      <c r="AF44" s="5">
        <v>3.0</v>
      </c>
    </row>
    <row r="45" ht="14.25" customHeight="1">
      <c r="AE45" s="7">
        <v>6.0</v>
      </c>
      <c r="AF45" s="5">
        <v>4.0</v>
      </c>
    </row>
    <row r="46" ht="14.25" customHeight="1">
      <c r="AE46" s="7">
        <v>6.0</v>
      </c>
      <c r="AF46" s="5">
        <v>5.0</v>
      </c>
    </row>
    <row r="47" ht="14.25" customHeight="1">
      <c r="AE47" s="7">
        <v>6.0</v>
      </c>
      <c r="AF47" s="5">
        <v>5.0</v>
      </c>
    </row>
    <row r="48" ht="14.25" customHeight="1">
      <c r="AE48" s="7">
        <v>6.0</v>
      </c>
      <c r="AF48" s="5">
        <v>4.0</v>
      </c>
    </row>
    <row r="49" ht="14.25" customHeight="1">
      <c r="AE49" s="7">
        <v>6.0</v>
      </c>
      <c r="AF49" s="5">
        <v>3.0</v>
      </c>
    </row>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sheetData>
  <mergeCells count="5">
    <mergeCell ref="C1:M1"/>
    <mergeCell ref="N1:Q1"/>
    <mergeCell ref="C2:D2"/>
    <mergeCell ref="E2:H2"/>
    <mergeCell ref="I2:K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 t="s">
        <v>332</v>
      </c>
      <c r="F1" s="7" t="s">
        <v>333</v>
      </c>
      <c r="J1" s="7" t="s">
        <v>334</v>
      </c>
      <c r="N1" s="7" t="s">
        <v>335</v>
      </c>
    </row>
    <row r="2">
      <c r="A2" s="7" t="s">
        <v>52</v>
      </c>
      <c r="B2" s="7">
        <v>8.0</v>
      </c>
      <c r="E2" s="7" t="s">
        <v>52</v>
      </c>
      <c r="F2" s="7">
        <v>4.0</v>
      </c>
      <c r="I2" s="7" t="s">
        <v>52</v>
      </c>
      <c r="J2" s="7">
        <v>0.0</v>
      </c>
      <c r="M2" s="7" t="s">
        <v>52</v>
      </c>
      <c r="N2" s="7">
        <v>4.0</v>
      </c>
    </row>
    <row r="3">
      <c r="A3" s="7" t="s">
        <v>336</v>
      </c>
      <c r="B3" s="7">
        <v>1.0</v>
      </c>
      <c r="E3" s="7" t="s">
        <v>336</v>
      </c>
      <c r="F3" s="7">
        <v>2.0</v>
      </c>
      <c r="I3" s="7" t="s">
        <v>336</v>
      </c>
      <c r="J3" s="7">
        <v>3.0</v>
      </c>
      <c r="M3" s="7" t="s">
        <v>336</v>
      </c>
      <c r="N3" s="7">
        <v>5.0</v>
      </c>
    </row>
    <row r="4">
      <c r="A4" s="7" t="s">
        <v>63</v>
      </c>
      <c r="B4" s="7">
        <v>1.0</v>
      </c>
      <c r="E4" s="7" t="s">
        <v>63</v>
      </c>
      <c r="F4" s="7">
        <v>1.0</v>
      </c>
      <c r="I4" s="7" t="s">
        <v>63</v>
      </c>
      <c r="J4" s="7">
        <v>0.0</v>
      </c>
      <c r="M4" s="7" t="s">
        <v>63</v>
      </c>
    </row>
    <row r="19">
      <c r="U19" s="7" t="s">
        <v>337</v>
      </c>
      <c r="X19" s="7" t="s">
        <v>338</v>
      </c>
      <c r="Z19" s="7" t="s">
        <v>291</v>
      </c>
    </row>
    <row r="20">
      <c r="O20" s="7" t="s">
        <v>339</v>
      </c>
      <c r="R20" s="7" t="s">
        <v>286</v>
      </c>
      <c r="U20" s="7" t="s">
        <v>52</v>
      </c>
      <c r="V20" s="7">
        <v>6.0</v>
      </c>
      <c r="X20" s="7" t="s">
        <v>52</v>
      </c>
      <c r="Y20" s="27">
        <v>0.67</v>
      </c>
      <c r="Z20" s="7">
        <f>8/15</f>
        <v>0.5333333333</v>
      </c>
    </row>
    <row r="21">
      <c r="B21" s="7" t="s">
        <v>340</v>
      </c>
      <c r="C21" s="7" t="s">
        <v>341</v>
      </c>
      <c r="I21" s="7" t="s">
        <v>342</v>
      </c>
      <c r="L21" s="7" t="s">
        <v>250</v>
      </c>
      <c r="M21" s="5">
        <f>9/15*100</f>
        <v>60</v>
      </c>
      <c r="O21" s="5">
        <f>14/15*100</f>
        <v>93.33333333</v>
      </c>
      <c r="R21" s="7" t="s">
        <v>343</v>
      </c>
      <c r="S21" s="7">
        <v>6.0</v>
      </c>
      <c r="U21" s="7" t="s">
        <v>249</v>
      </c>
      <c r="V21" s="7">
        <v>2.0</v>
      </c>
      <c r="Z21" s="7">
        <v>4.0</v>
      </c>
    </row>
    <row r="22">
      <c r="A22" s="7" t="s">
        <v>52</v>
      </c>
      <c r="B22" s="7">
        <v>9.0</v>
      </c>
      <c r="C22" s="7">
        <v>6.0</v>
      </c>
      <c r="I22" s="7" t="s">
        <v>52</v>
      </c>
      <c r="J22" s="7">
        <v>5.0</v>
      </c>
      <c r="R22" s="7" t="s">
        <v>344</v>
      </c>
      <c r="S22" s="7">
        <v>8.0</v>
      </c>
      <c r="U22" s="7" t="s">
        <v>63</v>
      </c>
      <c r="V22" s="7">
        <f>7/15*100</f>
        <v>46.66666667</v>
      </c>
      <c r="Z22" s="7">
        <v>3.0</v>
      </c>
    </row>
    <row r="23">
      <c r="A23" s="7" t="s">
        <v>336</v>
      </c>
      <c r="B23" s="7">
        <v>5.0</v>
      </c>
      <c r="C23" s="7">
        <v>7.0</v>
      </c>
      <c r="I23" s="7" t="s">
        <v>249</v>
      </c>
      <c r="J23" s="7">
        <v>4.0</v>
      </c>
      <c r="R23" s="7" t="s">
        <v>320</v>
      </c>
      <c r="S23" s="7">
        <v>1.0</v>
      </c>
    </row>
    <row r="24">
      <c r="A24" s="7" t="s">
        <v>63</v>
      </c>
      <c r="B24" s="7">
        <v>1.0</v>
      </c>
      <c r="C24" s="7">
        <v>1.0</v>
      </c>
      <c r="S24" s="5">
        <f>8/15</f>
        <v>0.5333333333</v>
      </c>
    </row>
    <row r="25">
      <c r="S25" s="5">
        <f>6/15</f>
        <v>0.4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8" t="s">
        <v>345</v>
      </c>
      <c r="B1" s="28" t="s">
        <v>346</v>
      </c>
      <c r="C1" s="28" t="s">
        <v>347</v>
      </c>
      <c r="D1" s="28" t="s">
        <v>348</v>
      </c>
      <c r="E1" s="28" t="s">
        <v>349</v>
      </c>
      <c r="F1" s="28" t="s">
        <v>350</v>
      </c>
      <c r="G1" s="28" t="s">
        <v>351</v>
      </c>
      <c r="H1" s="28"/>
      <c r="J1" s="29"/>
      <c r="K1" s="30"/>
    </row>
    <row r="2">
      <c r="A2" s="31">
        <v>1.0</v>
      </c>
      <c r="B2" s="31">
        <v>1.0</v>
      </c>
      <c r="C2" s="31">
        <v>0.0</v>
      </c>
      <c r="D2" s="31">
        <v>0.0</v>
      </c>
      <c r="E2" s="31">
        <v>0.0</v>
      </c>
      <c r="F2" s="31">
        <v>0.0</v>
      </c>
      <c r="G2" s="31">
        <v>1.0</v>
      </c>
      <c r="H2" s="32"/>
      <c r="K2" s="33"/>
    </row>
    <row r="3">
      <c r="A3" s="31">
        <v>1.0</v>
      </c>
      <c r="B3" s="31">
        <v>6.0</v>
      </c>
      <c r="C3" s="31">
        <v>0.0</v>
      </c>
      <c r="D3" s="31">
        <v>0.0</v>
      </c>
      <c r="E3" s="31">
        <v>0.0</v>
      </c>
      <c r="F3" s="31">
        <v>0.0</v>
      </c>
      <c r="G3" s="31">
        <v>1.0</v>
      </c>
      <c r="H3" s="32"/>
      <c r="K3" s="33"/>
    </row>
    <row r="4">
      <c r="A4" s="31">
        <v>2.0</v>
      </c>
      <c r="B4" s="31">
        <v>1.0</v>
      </c>
      <c r="C4" s="31">
        <v>0.0</v>
      </c>
      <c r="D4" s="31">
        <v>0.0</v>
      </c>
      <c r="E4" s="31">
        <v>1.0</v>
      </c>
      <c r="F4" s="31">
        <v>0.0</v>
      </c>
      <c r="G4" s="31">
        <v>0.0</v>
      </c>
      <c r="H4" s="32"/>
      <c r="K4" s="33"/>
    </row>
    <row r="5">
      <c r="A5" s="31">
        <v>2.0</v>
      </c>
      <c r="B5" s="31">
        <v>6.0</v>
      </c>
      <c r="C5" s="31">
        <v>0.0</v>
      </c>
      <c r="D5" s="31">
        <v>0.0</v>
      </c>
      <c r="E5" s="31">
        <v>0.0</v>
      </c>
      <c r="F5" s="31">
        <v>1.0</v>
      </c>
      <c r="G5" s="31">
        <v>0.0</v>
      </c>
      <c r="H5" s="32"/>
      <c r="K5" s="33"/>
    </row>
    <row r="6">
      <c r="A6" s="31">
        <v>3.0</v>
      </c>
      <c r="B6" s="31">
        <v>1.0</v>
      </c>
      <c r="C6" s="31">
        <v>0.0</v>
      </c>
      <c r="D6" s="31">
        <v>0.0</v>
      </c>
      <c r="E6" s="31">
        <v>1.0</v>
      </c>
      <c r="F6" s="31">
        <v>0.0</v>
      </c>
      <c r="G6" s="31">
        <v>0.0</v>
      </c>
      <c r="H6" s="32"/>
      <c r="K6" s="33"/>
    </row>
    <row r="7">
      <c r="A7" s="31">
        <v>3.0</v>
      </c>
      <c r="B7" s="31">
        <v>6.0</v>
      </c>
      <c r="C7" s="31">
        <v>0.0</v>
      </c>
      <c r="D7" s="31">
        <v>0.0</v>
      </c>
      <c r="E7" s="31">
        <v>0.0</v>
      </c>
      <c r="F7" s="31">
        <v>1.0</v>
      </c>
      <c r="G7" s="31">
        <v>0.0</v>
      </c>
      <c r="H7" s="32"/>
      <c r="K7" s="33"/>
    </row>
    <row r="8">
      <c r="A8" s="31">
        <v>4.0</v>
      </c>
      <c r="B8" s="31">
        <v>2.0</v>
      </c>
      <c r="C8" s="31">
        <v>0.0</v>
      </c>
      <c r="D8" s="31">
        <v>0.0</v>
      </c>
      <c r="E8" s="31">
        <v>0.0</v>
      </c>
      <c r="F8" s="31">
        <v>0.0</v>
      </c>
      <c r="G8" s="31">
        <v>1.0</v>
      </c>
      <c r="H8" s="32"/>
      <c r="K8" s="33"/>
    </row>
    <row r="9">
      <c r="A9" s="31">
        <v>4.0</v>
      </c>
      <c r="B9" s="31">
        <v>6.0</v>
      </c>
      <c r="C9" s="31">
        <v>0.0</v>
      </c>
      <c r="D9" s="31">
        <v>0.0</v>
      </c>
      <c r="E9" s="31">
        <v>0.0</v>
      </c>
      <c r="F9" s="31">
        <v>0.0</v>
      </c>
      <c r="G9" s="31">
        <v>1.0</v>
      </c>
      <c r="H9" s="32"/>
      <c r="K9" s="33"/>
    </row>
    <row r="10">
      <c r="A10" s="31">
        <v>5.0</v>
      </c>
      <c r="B10" s="31">
        <v>2.0</v>
      </c>
      <c r="C10" s="31">
        <v>0.0</v>
      </c>
      <c r="D10" s="31">
        <v>0.0</v>
      </c>
      <c r="E10" s="31">
        <v>0.0</v>
      </c>
      <c r="F10" s="31">
        <v>1.0</v>
      </c>
      <c r="G10" s="31">
        <v>0.0</v>
      </c>
      <c r="H10" s="32"/>
      <c r="K10" s="33"/>
    </row>
    <row r="11">
      <c r="A11" s="31">
        <v>5.0</v>
      </c>
      <c r="B11" s="31">
        <v>6.0</v>
      </c>
      <c r="C11" s="31">
        <v>0.0</v>
      </c>
      <c r="D11" s="31">
        <v>0.0</v>
      </c>
      <c r="E11" s="31">
        <v>0.0</v>
      </c>
      <c r="F11" s="31">
        <v>0.0</v>
      </c>
      <c r="G11" s="31">
        <v>1.0</v>
      </c>
      <c r="H11" s="32"/>
      <c r="K11" s="33"/>
    </row>
    <row r="12">
      <c r="A12" s="31">
        <v>6.0</v>
      </c>
      <c r="B12" s="31">
        <v>2.0</v>
      </c>
      <c r="C12" s="31">
        <v>0.0</v>
      </c>
      <c r="D12" s="31">
        <v>0.0</v>
      </c>
      <c r="E12" s="31">
        <v>1.0</v>
      </c>
      <c r="F12" s="31">
        <v>0.0</v>
      </c>
      <c r="G12" s="31">
        <v>0.0</v>
      </c>
      <c r="H12" s="32"/>
      <c r="K12" s="33"/>
    </row>
    <row r="13">
      <c r="A13" s="31">
        <v>6.0</v>
      </c>
      <c r="B13" s="31">
        <v>6.0</v>
      </c>
      <c r="C13" s="31">
        <v>0.0</v>
      </c>
      <c r="D13" s="31">
        <v>0.0</v>
      </c>
      <c r="E13" s="31">
        <v>0.0</v>
      </c>
      <c r="F13" s="31">
        <v>0.0</v>
      </c>
      <c r="G13" s="31">
        <v>1.0</v>
      </c>
      <c r="H13" s="32"/>
      <c r="K13" s="33"/>
    </row>
    <row r="14">
      <c r="A14" s="31">
        <v>7.0</v>
      </c>
      <c r="B14" s="31">
        <v>3.0</v>
      </c>
      <c r="C14" s="31">
        <v>0.0</v>
      </c>
      <c r="D14" s="31">
        <v>0.0</v>
      </c>
      <c r="E14" s="31">
        <v>1.0</v>
      </c>
      <c r="F14" s="31">
        <v>0.0</v>
      </c>
      <c r="G14" s="31">
        <v>0.0</v>
      </c>
      <c r="H14" s="32"/>
      <c r="K14" s="33"/>
    </row>
    <row r="15">
      <c r="A15" s="31">
        <v>7.0</v>
      </c>
      <c r="B15" s="31">
        <v>6.0</v>
      </c>
      <c r="C15" s="31">
        <v>0.0</v>
      </c>
      <c r="D15" s="31">
        <v>0.0</v>
      </c>
      <c r="E15" s="31">
        <v>0.0</v>
      </c>
      <c r="F15" s="31">
        <v>0.0</v>
      </c>
      <c r="G15" s="31">
        <v>1.0</v>
      </c>
      <c r="H15" s="32"/>
      <c r="K15" s="33"/>
    </row>
    <row r="16">
      <c r="A16" s="31">
        <v>8.0</v>
      </c>
      <c r="B16" s="31">
        <v>3.0</v>
      </c>
      <c r="C16" s="31">
        <v>0.0</v>
      </c>
      <c r="D16" s="31">
        <v>0.0</v>
      </c>
      <c r="E16" s="31">
        <v>0.0</v>
      </c>
      <c r="F16" s="31">
        <v>1.0</v>
      </c>
      <c r="G16" s="31">
        <v>0.0</v>
      </c>
      <c r="H16" s="32"/>
      <c r="K16" s="33"/>
    </row>
    <row r="17">
      <c r="A17" s="31">
        <v>8.0</v>
      </c>
      <c r="B17" s="31">
        <v>6.0</v>
      </c>
      <c r="C17" s="31">
        <v>0.0</v>
      </c>
      <c r="D17" s="31">
        <v>0.0</v>
      </c>
      <c r="E17" s="31">
        <v>1.0</v>
      </c>
      <c r="F17" s="31">
        <v>0.0</v>
      </c>
      <c r="G17" s="31">
        <v>0.0</v>
      </c>
      <c r="H17" s="32"/>
    </row>
    <row r="18">
      <c r="A18" s="31">
        <v>9.0</v>
      </c>
      <c r="B18" s="31">
        <v>3.0</v>
      </c>
      <c r="C18" s="31">
        <v>0.0</v>
      </c>
      <c r="D18" s="31">
        <v>0.0</v>
      </c>
      <c r="E18" s="31">
        <v>1.0</v>
      </c>
      <c r="F18" s="31">
        <v>0.0</v>
      </c>
      <c r="G18" s="31">
        <v>0.0</v>
      </c>
      <c r="H18" s="32"/>
      <c r="K18" s="34"/>
    </row>
    <row r="19">
      <c r="A19" s="31">
        <v>9.0</v>
      </c>
      <c r="B19" s="31">
        <v>6.0</v>
      </c>
      <c r="C19" s="31">
        <v>0.0</v>
      </c>
      <c r="D19" s="31">
        <v>0.0</v>
      </c>
      <c r="E19" s="31">
        <v>0.0</v>
      </c>
      <c r="F19" s="31">
        <v>0.0</v>
      </c>
      <c r="G19" s="31">
        <v>1.0</v>
      </c>
      <c r="H19" s="32"/>
    </row>
    <row r="20">
      <c r="A20" s="31">
        <v>10.0</v>
      </c>
      <c r="B20" s="31">
        <v>4.0</v>
      </c>
      <c r="C20" s="31">
        <v>0.0</v>
      </c>
      <c r="D20" s="31">
        <v>0.0</v>
      </c>
      <c r="E20" s="31">
        <v>1.0</v>
      </c>
      <c r="F20" s="31">
        <v>0.0</v>
      </c>
      <c r="G20" s="31">
        <v>0.0</v>
      </c>
      <c r="H20" s="32"/>
    </row>
    <row r="21">
      <c r="A21" s="31">
        <v>10.0</v>
      </c>
      <c r="B21" s="31">
        <v>6.0</v>
      </c>
      <c r="C21" s="31">
        <v>0.0</v>
      </c>
      <c r="D21" s="31">
        <v>0.0</v>
      </c>
      <c r="E21" s="31">
        <v>0.0</v>
      </c>
      <c r="F21" s="31">
        <v>0.0</v>
      </c>
      <c r="G21" s="31">
        <v>1.0</v>
      </c>
      <c r="H21" s="32"/>
    </row>
    <row r="22">
      <c r="A22" s="31">
        <v>11.0</v>
      </c>
      <c r="B22" s="31">
        <v>4.0</v>
      </c>
      <c r="C22" s="31">
        <v>0.0</v>
      </c>
      <c r="D22" s="31">
        <v>0.0</v>
      </c>
      <c r="E22" s="31">
        <v>0.0</v>
      </c>
      <c r="F22" s="31">
        <v>1.0</v>
      </c>
      <c r="G22" s="31">
        <v>0.0</v>
      </c>
      <c r="H22" s="32"/>
    </row>
    <row r="23">
      <c r="A23" s="31">
        <v>11.0</v>
      </c>
      <c r="B23" s="31">
        <v>6.0</v>
      </c>
      <c r="C23" s="31">
        <v>0.0</v>
      </c>
      <c r="D23" s="31">
        <v>0.0</v>
      </c>
      <c r="E23" s="31">
        <v>1.0</v>
      </c>
      <c r="F23" s="31">
        <v>0.0</v>
      </c>
      <c r="G23" s="31">
        <v>0.0</v>
      </c>
      <c r="H23" s="32"/>
    </row>
    <row r="24">
      <c r="A24" s="31">
        <v>12.0</v>
      </c>
      <c r="B24" s="31">
        <v>4.0</v>
      </c>
      <c r="C24" s="31">
        <v>0.0</v>
      </c>
      <c r="D24" s="31">
        <v>0.0</v>
      </c>
      <c r="E24" s="31">
        <v>0.0</v>
      </c>
      <c r="F24" s="31">
        <v>0.0</v>
      </c>
      <c r="G24" s="31">
        <v>1.0</v>
      </c>
      <c r="H24" s="32"/>
    </row>
    <row r="25">
      <c r="A25" s="31">
        <v>12.0</v>
      </c>
      <c r="B25" s="31">
        <v>6.0</v>
      </c>
      <c r="C25" s="31">
        <v>0.0</v>
      </c>
      <c r="D25" s="31">
        <v>0.0</v>
      </c>
      <c r="E25" s="31">
        <v>0.0</v>
      </c>
      <c r="F25" s="31">
        <v>0.0</v>
      </c>
      <c r="G25" s="31">
        <v>1.0</v>
      </c>
      <c r="H25" s="32"/>
    </row>
    <row r="26">
      <c r="A26" s="31">
        <v>13.0</v>
      </c>
      <c r="B26" s="31">
        <v>5.0</v>
      </c>
      <c r="C26" s="31">
        <v>0.0</v>
      </c>
      <c r="D26" s="31">
        <v>0.0</v>
      </c>
      <c r="E26" s="31">
        <v>0.0</v>
      </c>
      <c r="F26" s="31">
        <v>0.0</v>
      </c>
      <c r="G26" s="31">
        <v>1.0</v>
      </c>
      <c r="H26" s="32"/>
    </row>
    <row r="27">
      <c r="A27" s="31">
        <v>13.0</v>
      </c>
      <c r="B27" s="31">
        <v>6.0</v>
      </c>
      <c r="C27" s="31">
        <v>0.0</v>
      </c>
      <c r="D27" s="31">
        <v>0.0</v>
      </c>
      <c r="E27" s="31">
        <v>1.0</v>
      </c>
      <c r="F27" s="31">
        <v>0.0</v>
      </c>
      <c r="G27" s="31">
        <v>0.0</v>
      </c>
      <c r="H27" s="32"/>
    </row>
    <row r="28">
      <c r="A28" s="31">
        <v>14.0</v>
      </c>
      <c r="B28" s="31">
        <v>5.0</v>
      </c>
      <c r="C28" s="31">
        <v>0.0</v>
      </c>
      <c r="D28" s="31">
        <v>0.0</v>
      </c>
      <c r="E28" s="31">
        <v>0.0</v>
      </c>
      <c r="F28" s="31">
        <v>1.0</v>
      </c>
      <c r="G28" s="31">
        <v>0.0</v>
      </c>
      <c r="H28" s="32"/>
    </row>
    <row r="29">
      <c r="A29" s="31">
        <v>14.0</v>
      </c>
      <c r="B29" s="31">
        <v>6.0</v>
      </c>
      <c r="C29" s="31">
        <v>0.0</v>
      </c>
      <c r="D29" s="31">
        <v>0.0</v>
      </c>
      <c r="E29" s="31">
        <v>1.0</v>
      </c>
      <c r="F29" s="31">
        <v>0.0</v>
      </c>
      <c r="G29" s="31">
        <v>0.0</v>
      </c>
      <c r="H29" s="32"/>
    </row>
    <row r="30">
      <c r="A30" s="31">
        <v>15.0</v>
      </c>
      <c r="B30" s="31">
        <v>5.0</v>
      </c>
      <c r="C30" s="31">
        <v>0.0</v>
      </c>
      <c r="D30" s="31">
        <v>0.0</v>
      </c>
      <c r="E30" s="31">
        <v>1.0</v>
      </c>
      <c r="F30" s="31">
        <v>0.0</v>
      </c>
      <c r="G30" s="31">
        <v>0.0</v>
      </c>
      <c r="H30" s="32"/>
    </row>
    <row r="31">
      <c r="A31" s="31">
        <v>15.0</v>
      </c>
      <c r="B31" s="31">
        <v>6.0</v>
      </c>
      <c r="C31" s="31">
        <v>0.0</v>
      </c>
      <c r="D31" s="31">
        <v>0.0</v>
      </c>
      <c r="E31" s="31">
        <v>0.0</v>
      </c>
      <c r="F31" s="31">
        <v>0.0</v>
      </c>
      <c r="G31" s="31">
        <v>1.0</v>
      </c>
      <c r="H31" s="32"/>
    </row>
    <row r="32">
      <c r="A32" s="33"/>
      <c r="B32" s="33"/>
      <c r="C32" s="33"/>
    </row>
    <row r="33">
      <c r="A33" s="33"/>
      <c r="B33" s="33"/>
      <c r="C33" s="3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86"/>
    <col customWidth="1" min="2" max="2" width="11.43"/>
    <col customWidth="1" min="3" max="3" width="12.14"/>
    <col customWidth="1" min="4" max="4" width="12.0"/>
    <col customWidth="1" min="5" max="5" width="11.86"/>
    <col customWidth="1" min="6" max="7" width="11.29"/>
    <col customWidth="1" min="8" max="8" width="11.86"/>
    <col customWidth="1" min="9" max="9" width="12.14"/>
    <col customWidth="1" min="10" max="10" width="12.0"/>
    <col customWidth="1" min="11" max="11" width="11.86"/>
  </cols>
  <sheetData>
    <row r="1">
      <c r="A1" s="35" t="s">
        <v>345</v>
      </c>
      <c r="B1" s="35" t="s">
        <v>346</v>
      </c>
      <c r="C1" s="36" t="s">
        <v>352</v>
      </c>
      <c r="D1" s="4"/>
      <c r="E1" s="36" t="s">
        <v>353</v>
      </c>
      <c r="F1" s="4"/>
      <c r="G1" s="36" t="s">
        <v>354</v>
      </c>
      <c r="H1" s="4"/>
      <c r="I1" s="36" t="s">
        <v>355</v>
      </c>
      <c r="J1" s="4"/>
      <c r="K1" s="37" t="s">
        <v>356</v>
      </c>
      <c r="L1" s="38" t="s">
        <v>357</v>
      </c>
      <c r="M1" s="39"/>
      <c r="N1" s="39"/>
      <c r="O1" s="39"/>
      <c r="P1" s="39"/>
      <c r="Q1" s="39"/>
      <c r="R1" s="39"/>
      <c r="S1" s="39"/>
      <c r="T1" s="39"/>
      <c r="U1" s="39"/>
      <c r="V1" s="39"/>
      <c r="W1" s="39"/>
      <c r="X1" s="39"/>
      <c r="Y1" s="39"/>
    </row>
    <row r="2">
      <c r="A2" s="40"/>
      <c r="B2" s="40"/>
      <c r="C2" s="41" t="s">
        <v>358</v>
      </c>
      <c r="D2" s="41" t="s">
        <v>359</v>
      </c>
      <c r="E2" s="41" t="s">
        <v>358</v>
      </c>
      <c r="F2" s="41" t="s">
        <v>359</v>
      </c>
      <c r="G2" s="41" t="s">
        <v>358</v>
      </c>
      <c r="H2" s="41" t="s">
        <v>359</v>
      </c>
      <c r="I2" s="41" t="s">
        <v>358</v>
      </c>
      <c r="J2" s="41" t="s">
        <v>359</v>
      </c>
      <c r="K2" s="40"/>
      <c r="L2" s="40"/>
      <c r="M2" s="39"/>
      <c r="N2" s="39"/>
      <c r="O2" s="39"/>
      <c r="P2" s="39"/>
      <c r="Q2" s="39"/>
      <c r="R2" s="39"/>
      <c r="S2" s="39"/>
      <c r="T2" s="39"/>
      <c r="U2" s="39"/>
      <c r="V2" s="39"/>
      <c r="W2" s="39"/>
      <c r="X2" s="39"/>
      <c r="Y2" s="39"/>
    </row>
    <row r="3">
      <c r="A3" s="42">
        <v>1.0</v>
      </c>
      <c r="B3" s="43">
        <v>1.0</v>
      </c>
      <c r="C3" s="44">
        <v>0.0</v>
      </c>
      <c r="D3" s="44">
        <v>1.0</v>
      </c>
      <c r="E3" s="45">
        <v>0.0</v>
      </c>
      <c r="F3" s="45">
        <v>0.0</v>
      </c>
      <c r="G3" s="44">
        <v>0.0</v>
      </c>
      <c r="H3" s="44">
        <v>1.0</v>
      </c>
      <c r="I3" s="44">
        <v>0.0</v>
      </c>
      <c r="J3" s="46">
        <v>1.0</v>
      </c>
      <c r="K3" s="47">
        <f t="shared" ref="K3:K5" si="1">SUM(C3:J3)</f>
        <v>3</v>
      </c>
      <c r="L3" s="48">
        <f t="shared" ref="L3:L5" si="2">K3/4</f>
        <v>0.75</v>
      </c>
    </row>
    <row r="4">
      <c r="A4" s="10">
        <v>2.0</v>
      </c>
      <c r="B4" s="49">
        <v>1.0</v>
      </c>
      <c r="C4" s="7">
        <v>0.0</v>
      </c>
      <c r="D4" s="7">
        <v>1.0</v>
      </c>
      <c r="E4" s="7">
        <v>0.0</v>
      </c>
      <c r="F4" s="7">
        <v>1.0</v>
      </c>
      <c r="G4" s="7">
        <v>0.0</v>
      </c>
      <c r="H4" s="7">
        <v>1.0</v>
      </c>
      <c r="I4" s="7">
        <v>0.0</v>
      </c>
      <c r="J4" s="50">
        <v>1.0</v>
      </c>
      <c r="K4" s="47">
        <f t="shared" si="1"/>
        <v>4</v>
      </c>
      <c r="L4" s="48">
        <f t="shared" si="2"/>
        <v>1</v>
      </c>
    </row>
    <row r="5">
      <c r="A5" s="51">
        <v>3.0</v>
      </c>
      <c r="B5" s="52">
        <v>1.0</v>
      </c>
      <c r="C5" s="53">
        <v>0.0</v>
      </c>
      <c r="D5" s="53">
        <v>1.0</v>
      </c>
      <c r="E5" s="53">
        <v>0.0</v>
      </c>
      <c r="F5" s="53">
        <v>1.0</v>
      </c>
      <c r="G5" s="53">
        <v>0.0</v>
      </c>
      <c r="H5" s="53">
        <v>1.0</v>
      </c>
      <c r="I5" s="53">
        <v>0.0</v>
      </c>
      <c r="J5" s="54">
        <v>1.0</v>
      </c>
      <c r="K5" s="55">
        <f t="shared" si="1"/>
        <v>4</v>
      </c>
      <c r="L5" s="56">
        <f t="shared" si="2"/>
        <v>1</v>
      </c>
    </row>
    <row r="6">
      <c r="B6" s="57" t="s">
        <v>356</v>
      </c>
      <c r="C6" s="22">
        <v>0.0</v>
      </c>
      <c r="D6" s="22">
        <f t="shared" ref="D6:J6" si="3">SUM(D3:D5)</f>
        <v>3</v>
      </c>
      <c r="E6" s="22">
        <f t="shared" si="3"/>
        <v>0</v>
      </c>
      <c r="F6" s="22">
        <f t="shared" si="3"/>
        <v>2</v>
      </c>
      <c r="G6" s="22">
        <f t="shared" si="3"/>
        <v>0</v>
      </c>
      <c r="H6" s="22">
        <f t="shared" si="3"/>
        <v>3</v>
      </c>
      <c r="I6" s="22">
        <f t="shared" si="3"/>
        <v>0</v>
      </c>
      <c r="J6" s="58">
        <f t="shared" si="3"/>
        <v>3</v>
      </c>
      <c r="L6" s="59"/>
    </row>
    <row r="7">
      <c r="B7" s="60" t="s">
        <v>357</v>
      </c>
      <c r="C7" s="61">
        <f t="shared" ref="C7:J7" si="4">C6/3</f>
        <v>0</v>
      </c>
      <c r="D7" s="61">
        <f t="shared" si="4"/>
        <v>1</v>
      </c>
      <c r="E7" s="61">
        <f t="shared" si="4"/>
        <v>0</v>
      </c>
      <c r="F7" s="61">
        <f t="shared" si="4"/>
        <v>0.6666666667</v>
      </c>
      <c r="G7" s="61">
        <f t="shared" si="4"/>
        <v>0</v>
      </c>
      <c r="H7" s="61">
        <f t="shared" si="4"/>
        <v>1</v>
      </c>
      <c r="I7" s="61">
        <f t="shared" si="4"/>
        <v>0</v>
      </c>
      <c r="J7" s="56">
        <f t="shared" si="4"/>
        <v>1</v>
      </c>
      <c r="L7" s="59"/>
    </row>
    <row r="8">
      <c r="L8" s="59"/>
    </row>
    <row r="9">
      <c r="A9" s="42">
        <v>4.0</v>
      </c>
      <c r="B9" s="43">
        <v>2.0</v>
      </c>
      <c r="C9" s="44">
        <v>0.0</v>
      </c>
      <c r="D9" s="44">
        <v>1.0</v>
      </c>
      <c r="E9" s="44">
        <v>0.0</v>
      </c>
      <c r="F9" s="44">
        <v>0.0</v>
      </c>
      <c r="G9" s="44">
        <v>0.0</v>
      </c>
      <c r="H9" s="44">
        <v>0.0</v>
      </c>
      <c r="I9" s="44">
        <v>0.0</v>
      </c>
      <c r="J9" s="44">
        <v>1.0</v>
      </c>
      <c r="K9" s="62">
        <f t="shared" ref="K9:K11" si="5">SUM(C9:J9)</f>
        <v>2</v>
      </c>
      <c r="L9" s="63">
        <f t="shared" ref="L9:L11" si="6">K9/4</f>
        <v>0.5</v>
      </c>
    </row>
    <row r="10">
      <c r="A10" s="10">
        <v>5.0</v>
      </c>
      <c r="B10" s="49">
        <v>2.0</v>
      </c>
      <c r="C10" s="7">
        <v>0.0</v>
      </c>
      <c r="D10" s="7">
        <v>1.0</v>
      </c>
      <c r="E10" s="7">
        <v>0.0</v>
      </c>
      <c r="F10" s="7">
        <v>0.0</v>
      </c>
      <c r="G10" s="7">
        <v>0.0</v>
      </c>
      <c r="H10" s="7">
        <v>0.0</v>
      </c>
      <c r="I10" s="7">
        <v>0.0</v>
      </c>
      <c r="J10" s="7">
        <v>1.0</v>
      </c>
      <c r="K10" s="64">
        <f t="shared" si="5"/>
        <v>2</v>
      </c>
      <c r="L10" s="48">
        <f t="shared" si="6"/>
        <v>0.5</v>
      </c>
    </row>
    <row r="11">
      <c r="A11" s="51">
        <v>6.0</v>
      </c>
      <c r="B11" s="52">
        <v>2.0</v>
      </c>
      <c r="C11" s="53">
        <v>0.0</v>
      </c>
      <c r="D11" s="53">
        <v>1.0</v>
      </c>
      <c r="E11" s="53">
        <v>0.0</v>
      </c>
      <c r="F11" s="53">
        <v>0.0</v>
      </c>
      <c r="G11" s="53">
        <v>0.0</v>
      </c>
      <c r="H11" s="53">
        <v>0.0</v>
      </c>
      <c r="I11" s="53">
        <v>0.0</v>
      </c>
      <c r="J11" s="53">
        <v>1.0</v>
      </c>
      <c r="K11" s="65">
        <f t="shared" si="5"/>
        <v>2</v>
      </c>
      <c r="L11" s="56">
        <f t="shared" si="6"/>
        <v>0.5</v>
      </c>
    </row>
    <row r="12">
      <c r="B12" s="57" t="s">
        <v>356</v>
      </c>
      <c r="C12" s="21">
        <f t="shared" ref="C12:J12" si="7">SUM(C9:C11)</f>
        <v>0</v>
      </c>
      <c r="D12" s="21">
        <f t="shared" si="7"/>
        <v>3</v>
      </c>
      <c r="E12" s="21">
        <f t="shared" si="7"/>
        <v>0</v>
      </c>
      <c r="F12" s="21">
        <f t="shared" si="7"/>
        <v>0</v>
      </c>
      <c r="G12" s="21">
        <f t="shared" si="7"/>
        <v>0</v>
      </c>
      <c r="H12" s="21">
        <f t="shared" si="7"/>
        <v>0</v>
      </c>
      <c r="I12" s="21">
        <f t="shared" si="7"/>
        <v>0</v>
      </c>
      <c r="J12" s="47">
        <f t="shared" si="7"/>
        <v>3</v>
      </c>
      <c r="L12" s="59"/>
    </row>
    <row r="13">
      <c r="B13" s="60" t="s">
        <v>357</v>
      </c>
      <c r="C13" s="66">
        <f t="shared" ref="C13:J13" si="8">C12/3</f>
        <v>0</v>
      </c>
      <c r="D13" s="66">
        <f t="shared" si="8"/>
        <v>1</v>
      </c>
      <c r="E13" s="66">
        <f t="shared" si="8"/>
        <v>0</v>
      </c>
      <c r="F13" s="66">
        <f t="shared" si="8"/>
        <v>0</v>
      </c>
      <c r="G13" s="66">
        <f t="shared" si="8"/>
        <v>0</v>
      </c>
      <c r="H13" s="66">
        <f t="shared" si="8"/>
        <v>0</v>
      </c>
      <c r="I13" s="66">
        <f t="shared" si="8"/>
        <v>0</v>
      </c>
      <c r="J13" s="67">
        <f t="shared" si="8"/>
        <v>1</v>
      </c>
      <c r="L13" s="59"/>
    </row>
    <row r="14">
      <c r="L14" s="59"/>
    </row>
    <row r="15">
      <c r="A15" s="42">
        <v>7.0</v>
      </c>
      <c r="B15" s="43">
        <v>3.0</v>
      </c>
      <c r="C15" s="44">
        <v>0.0</v>
      </c>
      <c r="D15" s="44">
        <v>1.0</v>
      </c>
      <c r="E15" s="44">
        <v>0.0</v>
      </c>
      <c r="F15" s="44">
        <v>1.0</v>
      </c>
      <c r="G15" s="44">
        <v>0.0</v>
      </c>
      <c r="H15" s="44">
        <v>1.0</v>
      </c>
      <c r="I15" s="44">
        <v>0.0</v>
      </c>
      <c r="J15" s="44">
        <v>1.0</v>
      </c>
      <c r="K15" s="62">
        <f t="shared" ref="K15:K17" si="9">SUM(C15:J15)</f>
        <v>4</v>
      </c>
      <c r="L15" s="63">
        <f t="shared" ref="L15:L17" si="10">K15/4</f>
        <v>1</v>
      </c>
    </row>
    <row r="16">
      <c r="A16" s="10">
        <v>8.0</v>
      </c>
      <c r="B16" s="49">
        <v>3.0</v>
      </c>
      <c r="C16" s="7">
        <v>0.0</v>
      </c>
      <c r="D16" s="7">
        <v>0.0</v>
      </c>
      <c r="E16" s="7">
        <v>0.0</v>
      </c>
      <c r="F16" s="7">
        <v>1.0</v>
      </c>
      <c r="G16" s="7">
        <v>0.0</v>
      </c>
      <c r="H16" s="7">
        <v>1.0</v>
      </c>
      <c r="I16" s="7">
        <v>0.0</v>
      </c>
      <c r="J16" s="7">
        <v>1.0</v>
      </c>
      <c r="K16" s="64">
        <f t="shared" si="9"/>
        <v>3</v>
      </c>
      <c r="L16" s="48">
        <f t="shared" si="10"/>
        <v>0.75</v>
      </c>
    </row>
    <row r="17">
      <c r="A17" s="51">
        <v>9.0</v>
      </c>
      <c r="B17" s="52">
        <v>3.0</v>
      </c>
      <c r="C17" s="53">
        <v>0.0</v>
      </c>
      <c r="D17" s="53">
        <v>1.0</v>
      </c>
      <c r="E17" s="53">
        <v>0.0</v>
      </c>
      <c r="F17" s="53">
        <v>1.0</v>
      </c>
      <c r="G17" s="53">
        <v>0.0</v>
      </c>
      <c r="H17" s="53">
        <v>1.0</v>
      </c>
      <c r="I17" s="53">
        <v>0.0</v>
      </c>
      <c r="J17" s="53">
        <v>1.0</v>
      </c>
      <c r="K17" s="65">
        <f t="shared" si="9"/>
        <v>4</v>
      </c>
      <c r="L17" s="56">
        <f t="shared" si="10"/>
        <v>1</v>
      </c>
    </row>
    <row r="18">
      <c r="B18" s="57" t="s">
        <v>356</v>
      </c>
      <c r="C18" s="21">
        <f t="shared" ref="C18:J18" si="11">SUM(C15:C17)</f>
        <v>0</v>
      </c>
      <c r="D18" s="21">
        <f t="shared" si="11"/>
        <v>2</v>
      </c>
      <c r="E18" s="21">
        <f t="shared" si="11"/>
        <v>0</v>
      </c>
      <c r="F18" s="21">
        <f t="shared" si="11"/>
        <v>3</v>
      </c>
      <c r="G18" s="21">
        <f t="shared" si="11"/>
        <v>0</v>
      </c>
      <c r="H18" s="21">
        <f t="shared" si="11"/>
        <v>3</v>
      </c>
      <c r="I18" s="21">
        <f t="shared" si="11"/>
        <v>0</v>
      </c>
      <c r="J18" s="47">
        <f t="shared" si="11"/>
        <v>3</v>
      </c>
      <c r="L18" s="59"/>
    </row>
    <row r="19">
      <c r="B19" s="60" t="s">
        <v>357</v>
      </c>
      <c r="C19" s="61">
        <f t="shared" ref="C19:J19" si="12">C18/3</f>
        <v>0</v>
      </c>
      <c r="D19" s="61">
        <f t="shared" si="12"/>
        <v>0.6666666667</v>
      </c>
      <c r="E19" s="61">
        <f t="shared" si="12"/>
        <v>0</v>
      </c>
      <c r="F19" s="61">
        <f t="shared" si="12"/>
        <v>1</v>
      </c>
      <c r="G19" s="61">
        <f t="shared" si="12"/>
        <v>0</v>
      </c>
      <c r="H19" s="61">
        <f t="shared" si="12"/>
        <v>1</v>
      </c>
      <c r="I19" s="61">
        <f t="shared" si="12"/>
        <v>0</v>
      </c>
      <c r="J19" s="56">
        <f t="shared" si="12"/>
        <v>1</v>
      </c>
      <c r="L19" s="59"/>
    </row>
    <row r="20">
      <c r="L20" s="59"/>
    </row>
    <row r="21">
      <c r="A21" s="42">
        <v>10.0</v>
      </c>
      <c r="B21" s="43">
        <v>4.0</v>
      </c>
      <c r="C21" s="44">
        <v>0.0</v>
      </c>
      <c r="D21" s="44">
        <v>0.0</v>
      </c>
      <c r="E21" s="44">
        <v>0.0</v>
      </c>
      <c r="F21" s="44">
        <v>1.0</v>
      </c>
      <c r="G21" s="44">
        <v>0.0</v>
      </c>
      <c r="H21" s="44">
        <v>0.0</v>
      </c>
      <c r="I21" s="44">
        <v>0.0</v>
      </c>
      <c r="J21" s="44">
        <v>0.0</v>
      </c>
      <c r="K21" s="62">
        <f t="shared" ref="K21:K23" si="13">SUM(C21:J21)</f>
        <v>1</v>
      </c>
      <c r="L21" s="68">
        <f t="shared" ref="L21:L23" si="14">K21/4</f>
        <v>0.25</v>
      </c>
    </row>
    <row r="22">
      <c r="A22" s="10">
        <v>11.0</v>
      </c>
      <c r="B22" s="49">
        <v>4.0</v>
      </c>
      <c r="C22" s="7">
        <v>0.0</v>
      </c>
      <c r="D22" s="7">
        <v>1.0</v>
      </c>
      <c r="E22" s="7">
        <v>0.0</v>
      </c>
      <c r="F22" s="7">
        <v>1.0</v>
      </c>
      <c r="G22" s="7">
        <v>0.0</v>
      </c>
      <c r="H22" s="7">
        <v>0.0</v>
      </c>
      <c r="I22" s="7">
        <v>0.0</v>
      </c>
      <c r="J22" s="7">
        <v>0.0</v>
      </c>
      <c r="K22" s="64">
        <f t="shared" si="13"/>
        <v>2</v>
      </c>
      <c r="L22" s="69">
        <f t="shared" si="14"/>
        <v>0.5</v>
      </c>
    </row>
    <row r="23">
      <c r="A23" s="51">
        <v>12.0</v>
      </c>
      <c r="B23" s="52">
        <v>4.0</v>
      </c>
      <c r="C23" s="53">
        <v>0.0</v>
      </c>
      <c r="D23" s="53">
        <v>1.0</v>
      </c>
      <c r="E23" s="53">
        <v>0.0</v>
      </c>
      <c r="F23" s="53">
        <v>1.0</v>
      </c>
      <c r="G23" s="53">
        <v>0.0</v>
      </c>
      <c r="H23" s="53">
        <v>1.0</v>
      </c>
      <c r="I23" s="53">
        <v>0.0</v>
      </c>
      <c r="J23" s="53">
        <v>1.0</v>
      </c>
      <c r="K23" s="65">
        <f t="shared" si="13"/>
        <v>4</v>
      </c>
      <c r="L23" s="70">
        <f t="shared" si="14"/>
        <v>1</v>
      </c>
    </row>
    <row r="24">
      <c r="B24" s="57" t="s">
        <v>356</v>
      </c>
      <c r="C24" s="21">
        <f t="shared" ref="C24:J24" si="15">SUM(C21:C23)</f>
        <v>0</v>
      </c>
      <c r="D24" s="21">
        <f t="shared" si="15"/>
        <v>2</v>
      </c>
      <c r="E24" s="21">
        <f t="shared" si="15"/>
        <v>0</v>
      </c>
      <c r="F24" s="21">
        <f t="shared" si="15"/>
        <v>3</v>
      </c>
      <c r="G24" s="21">
        <f t="shared" si="15"/>
        <v>0</v>
      </c>
      <c r="H24" s="21">
        <f t="shared" si="15"/>
        <v>1</v>
      </c>
      <c r="I24" s="21">
        <f t="shared" si="15"/>
        <v>0</v>
      </c>
      <c r="J24" s="47">
        <f t="shared" si="15"/>
        <v>1</v>
      </c>
      <c r="L24" s="59"/>
    </row>
    <row r="25">
      <c r="B25" s="60" t="s">
        <v>357</v>
      </c>
      <c r="C25" s="61">
        <f t="shared" ref="C25:J25" si="16">C24/3</f>
        <v>0</v>
      </c>
      <c r="D25" s="61">
        <f t="shared" si="16"/>
        <v>0.6666666667</v>
      </c>
      <c r="E25" s="61">
        <f t="shared" si="16"/>
        <v>0</v>
      </c>
      <c r="F25" s="61">
        <f t="shared" si="16"/>
        <v>1</v>
      </c>
      <c r="G25" s="61">
        <f t="shared" si="16"/>
        <v>0</v>
      </c>
      <c r="H25" s="61">
        <f t="shared" si="16"/>
        <v>0.3333333333</v>
      </c>
      <c r="I25" s="61">
        <f t="shared" si="16"/>
        <v>0</v>
      </c>
      <c r="J25" s="56">
        <f t="shared" si="16"/>
        <v>0.3333333333</v>
      </c>
      <c r="L25" s="59"/>
    </row>
    <row r="26">
      <c r="L26" s="59"/>
    </row>
    <row r="27">
      <c r="A27" s="42">
        <v>13.0</v>
      </c>
      <c r="B27" s="43">
        <v>5.0</v>
      </c>
      <c r="C27" s="44">
        <v>0.0</v>
      </c>
      <c r="D27" s="44">
        <v>1.0</v>
      </c>
      <c r="E27" s="44">
        <v>0.0</v>
      </c>
      <c r="F27" s="44">
        <v>0.0</v>
      </c>
      <c r="G27" s="44">
        <v>0.0</v>
      </c>
      <c r="H27" s="44">
        <v>0.0</v>
      </c>
      <c r="I27" s="44">
        <v>0.0</v>
      </c>
      <c r="J27" s="44">
        <v>0.0</v>
      </c>
      <c r="K27" s="62">
        <f t="shared" ref="K27:K29" si="17">SUM(C27:J27)</f>
        <v>1</v>
      </c>
      <c r="L27" s="68">
        <f t="shared" ref="L27:L29" si="18">K27/4</f>
        <v>0.25</v>
      </c>
    </row>
    <row r="28">
      <c r="A28" s="10">
        <v>14.0</v>
      </c>
      <c r="B28" s="49">
        <v>5.0</v>
      </c>
      <c r="C28" s="7">
        <v>0.0</v>
      </c>
      <c r="D28" s="7">
        <v>1.0</v>
      </c>
      <c r="E28" s="7">
        <v>0.0</v>
      </c>
      <c r="F28" s="7">
        <v>0.0</v>
      </c>
      <c r="G28" s="7">
        <v>0.0</v>
      </c>
      <c r="H28" s="7">
        <v>0.0</v>
      </c>
      <c r="I28" s="7">
        <v>0.0</v>
      </c>
      <c r="J28" s="7">
        <v>1.0</v>
      </c>
      <c r="K28" s="64">
        <f t="shared" si="17"/>
        <v>2</v>
      </c>
      <c r="L28" s="69">
        <f t="shared" si="18"/>
        <v>0.5</v>
      </c>
    </row>
    <row r="29">
      <c r="A29" s="51">
        <v>15.0</v>
      </c>
      <c r="B29" s="52">
        <v>5.0</v>
      </c>
      <c r="C29" s="53">
        <v>0.0</v>
      </c>
      <c r="D29" s="53">
        <v>1.0</v>
      </c>
      <c r="E29" s="53">
        <v>0.0</v>
      </c>
      <c r="F29" s="53">
        <v>1.0</v>
      </c>
      <c r="G29" s="53">
        <v>0.0</v>
      </c>
      <c r="H29" s="53">
        <v>0.0</v>
      </c>
      <c r="I29" s="53">
        <v>0.0</v>
      </c>
      <c r="J29" s="53">
        <v>1.0</v>
      </c>
      <c r="K29" s="65">
        <f t="shared" si="17"/>
        <v>3</v>
      </c>
      <c r="L29" s="70">
        <f t="shared" si="18"/>
        <v>0.75</v>
      </c>
    </row>
    <row r="30">
      <c r="B30" s="71" t="s">
        <v>356</v>
      </c>
      <c r="C30" s="72">
        <f t="shared" ref="C30:J30" si="19">SUM(C27:C29)</f>
        <v>0</v>
      </c>
      <c r="D30" s="72">
        <f t="shared" si="19"/>
        <v>3</v>
      </c>
      <c r="E30" s="72">
        <f t="shared" si="19"/>
        <v>0</v>
      </c>
      <c r="F30" s="72">
        <f t="shared" si="19"/>
        <v>1</v>
      </c>
      <c r="G30" s="72">
        <f t="shared" si="19"/>
        <v>0</v>
      </c>
      <c r="H30" s="72">
        <f t="shared" si="19"/>
        <v>0</v>
      </c>
      <c r="I30" s="72">
        <f t="shared" si="19"/>
        <v>0</v>
      </c>
      <c r="J30" s="55">
        <f t="shared" si="19"/>
        <v>2</v>
      </c>
      <c r="L30" s="59"/>
    </row>
    <row r="31">
      <c r="A31" s="39"/>
      <c r="B31" s="60" t="s">
        <v>357</v>
      </c>
      <c r="C31" s="61">
        <f t="shared" ref="C31:J31" si="20">C30/3</f>
        <v>0</v>
      </c>
      <c r="D31" s="61">
        <f t="shared" si="20"/>
        <v>1</v>
      </c>
      <c r="E31" s="61">
        <f t="shared" si="20"/>
        <v>0</v>
      </c>
      <c r="F31" s="61">
        <f t="shared" si="20"/>
        <v>0.3333333333</v>
      </c>
      <c r="G31" s="61">
        <f t="shared" si="20"/>
        <v>0</v>
      </c>
      <c r="H31" s="61">
        <f t="shared" si="20"/>
        <v>0</v>
      </c>
      <c r="I31" s="61">
        <f t="shared" si="20"/>
        <v>0</v>
      </c>
      <c r="J31" s="56">
        <f t="shared" si="20"/>
        <v>0.6666666667</v>
      </c>
      <c r="L31" s="59"/>
    </row>
    <row r="32">
      <c r="A32" s="39"/>
      <c r="B32" s="39"/>
      <c r="L32" s="59"/>
    </row>
    <row r="33">
      <c r="A33" s="42">
        <v>1.0</v>
      </c>
      <c r="B33" s="43">
        <v>6.0</v>
      </c>
      <c r="C33" s="44">
        <v>0.0</v>
      </c>
      <c r="D33" s="44">
        <v>0.0</v>
      </c>
      <c r="E33" s="44">
        <v>0.0</v>
      </c>
      <c r="F33" s="44">
        <v>1.0</v>
      </c>
      <c r="G33" s="44">
        <v>0.0</v>
      </c>
      <c r="H33" s="44">
        <v>1.0</v>
      </c>
      <c r="I33" s="44">
        <v>0.0</v>
      </c>
      <c r="J33" s="44">
        <v>0.0</v>
      </c>
      <c r="K33" s="62">
        <f t="shared" ref="K33:K47" si="21">SUM(C33:J33)</f>
        <v>2</v>
      </c>
      <c r="L33" s="63">
        <f t="shared" ref="L33:L47" si="22">K33/4</f>
        <v>0.5</v>
      </c>
    </row>
    <row r="34">
      <c r="A34" s="10">
        <v>2.0</v>
      </c>
      <c r="B34" s="49">
        <v>6.0</v>
      </c>
      <c r="C34" s="7">
        <v>0.0</v>
      </c>
      <c r="D34" s="7">
        <v>1.0</v>
      </c>
      <c r="E34" s="7">
        <v>0.0</v>
      </c>
      <c r="F34" s="7">
        <v>1.0</v>
      </c>
      <c r="G34" s="7">
        <v>0.0</v>
      </c>
      <c r="H34" s="7">
        <v>0.0</v>
      </c>
      <c r="I34" s="7">
        <v>0.0</v>
      </c>
      <c r="J34" s="7">
        <v>1.0</v>
      </c>
      <c r="K34" s="64">
        <f t="shared" si="21"/>
        <v>3</v>
      </c>
      <c r="L34" s="48">
        <f t="shared" si="22"/>
        <v>0.75</v>
      </c>
    </row>
    <row r="35">
      <c r="A35" s="10">
        <v>3.0</v>
      </c>
      <c r="B35" s="49">
        <v>6.0</v>
      </c>
      <c r="C35" s="7">
        <v>0.0</v>
      </c>
      <c r="D35" s="7">
        <v>1.0</v>
      </c>
      <c r="E35" s="7">
        <v>0.0</v>
      </c>
      <c r="F35" s="7">
        <v>1.0</v>
      </c>
      <c r="G35" s="7">
        <v>0.0</v>
      </c>
      <c r="H35" s="7">
        <v>0.0</v>
      </c>
      <c r="I35" s="7">
        <v>0.0</v>
      </c>
      <c r="J35" s="7">
        <v>1.0</v>
      </c>
      <c r="K35" s="64">
        <f t="shared" si="21"/>
        <v>3</v>
      </c>
      <c r="L35" s="48">
        <f t="shared" si="22"/>
        <v>0.75</v>
      </c>
    </row>
    <row r="36">
      <c r="A36" s="10">
        <v>4.0</v>
      </c>
      <c r="B36" s="49">
        <v>6.0</v>
      </c>
      <c r="C36" s="7">
        <v>0.0</v>
      </c>
      <c r="D36" s="7">
        <v>1.0</v>
      </c>
      <c r="E36" s="7">
        <v>0.0</v>
      </c>
      <c r="F36" s="7">
        <v>1.0</v>
      </c>
      <c r="G36" s="7">
        <v>0.0</v>
      </c>
      <c r="H36" s="7">
        <v>1.0</v>
      </c>
      <c r="I36" s="7">
        <v>0.0</v>
      </c>
      <c r="J36" s="7">
        <v>1.0</v>
      </c>
      <c r="K36" s="64">
        <f t="shared" si="21"/>
        <v>4</v>
      </c>
      <c r="L36" s="48">
        <f t="shared" si="22"/>
        <v>1</v>
      </c>
    </row>
    <row r="37">
      <c r="A37" s="10">
        <v>5.0</v>
      </c>
      <c r="B37" s="49">
        <v>6.0</v>
      </c>
      <c r="C37" s="7">
        <v>0.0</v>
      </c>
      <c r="D37" s="7">
        <v>1.0</v>
      </c>
      <c r="E37" s="7">
        <v>0.0</v>
      </c>
      <c r="F37" s="7">
        <v>1.0</v>
      </c>
      <c r="G37" s="7">
        <v>0.0</v>
      </c>
      <c r="H37" s="7">
        <v>1.0</v>
      </c>
      <c r="I37" s="7">
        <v>0.0</v>
      </c>
      <c r="J37" s="7">
        <v>1.0</v>
      </c>
      <c r="K37" s="64">
        <f t="shared" si="21"/>
        <v>4</v>
      </c>
      <c r="L37" s="48">
        <f t="shared" si="22"/>
        <v>1</v>
      </c>
    </row>
    <row r="38">
      <c r="A38" s="10">
        <v>6.0</v>
      </c>
      <c r="B38" s="49">
        <v>6.0</v>
      </c>
      <c r="C38" s="7">
        <v>0.0</v>
      </c>
      <c r="D38" s="7">
        <v>1.0</v>
      </c>
      <c r="E38" s="7">
        <v>0.0</v>
      </c>
      <c r="F38" s="7">
        <v>1.0</v>
      </c>
      <c r="G38" s="7">
        <v>0.0</v>
      </c>
      <c r="H38" s="7">
        <v>1.0</v>
      </c>
      <c r="I38" s="7">
        <v>0.0</v>
      </c>
      <c r="J38" s="7">
        <v>1.0</v>
      </c>
      <c r="K38" s="64">
        <f t="shared" si="21"/>
        <v>4</v>
      </c>
      <c r="L38" s="48">
        <f t="shared" si="22"/>
        <v>1</v>
      </c>
    </row>
    <row r="39">
      <c r="A39" s="10">
        <v>7.0</v>
      </c>
      <c r="B39" s="49">
        <v>6.0</v>
      </c>
      <c r="C39" s="7">
        <v>0.0</v>
      </c>
      <c r="D39" s="7">
        <v>1.0</v>
      </c>
      <c r="E39" s="7">
        <v>0.0</v>
      </c>
      <c r="F39" s="7">
        <v>1.0</v>
      </c>
      <c r="G39" s="7">
        <v>0.0</v>
      </c>
      <c r="H39" s="7">
        <v>1.0</v>
      </c>
      <c r="I39" s="7">
        <v>0.0</v>
      </c>
      <c r="J39" s="7">
        <v>1.0</v>
      </c>
      <c r="K39" s="64">
        <f t="shared" si="21"/>
        <v>4</v>
      </c>
      <c r="L39" s="48">
        <f t="shared" si="22"/>
        <v>1</v>
      </c>
    </row>
    <row r="40">
      <c r="A40" s="10">
        <v>8.0</v>
      </c>
      <c r="B40" s="49">
        <v>6.0</v>
      </c>
      <c r="C40" s="7">
        <v>0.0</v>
      </c>
      <c r="D40" s="7">
        <v>1.0</v>
      </c>
      <c r="E40" s="7">
        <v>0.0</v>
      </c>
      <c r="F40" s="7">
        <v>1.0</v>
      </c>
      <c r="G40" s="7">
        <v>0.0</v>
      </c>
      <c r="H40" s="7">
        <v>0.0</v>
      </c>
      <c r="I40" s="7">
        <v>0.0</v>
      </c>
      <c r="J40" s="7">
        <v>1.0</v>
      </c>
      <c r="K40" s="64">
        <f t="shared" si="21"/>
        <v>3</v>
      </c>
      <c r="L40" s="48">
        <f t="shared" si="22"/>
        <v>0.75</v>
      </c>
    </row>
    <row r="41">
      <c r="A41" s="10">
        <v>9.0</v>
      </c>
      <c r="B41" s="49">
        <v>6.0</v>
      </c>
      <c r="C41" s="7">
        <v>0.0</v>
      </c>
      <c r="D41" s="7">
        <v>1.0</v>
      </c>
      <c r="E41" s="7">
        <v>0.0</v>
      </c>
      <c r="F41" s="7">
        <v>0.0</v>
      </c>
      <c r="G41" s="7">
        <v>0.0</v>
      </c>
      <c r="H41" s="7">
        <v>0.0</v>
      </c>
      <c r="I41" s="7">
        <v>0.0</v>
      </c>
      <c r="J41" s="7">
        <v>1.0</v>
      </c>
      <c r="K41" s="64">
        <f t="shared" si="21"/>
        <v>2</v>
      </c>
      <c r="L41" s="48">
        <f t="shared" si="22"/>
        <v>0.5</v>
      </c>
    </row>
    <row r="42">
      <c r="A42" s="10">
        <v>10.0</v>
      </c>
      <c r="B42" s="49">
        <v>6.0</v>
      </c>
      <c r="C42" s="7">
        <v>0.0</v>
      </c>
      <c r="D42" s="7">
        <v>1.0</v>
      </c>
      <c r="E42" s="7">
        <v>0.0</v>
      </c>
      <c r="F42" s="7">
        <v>1.0</v>
      </c>
      <c r="G42" s="7">
        <v>0.0</v>
      </c>
      <c r="H42" s="7">
        <v>1.0</v>
      </c>
      <c r="I42" s="7">
        <v>0.0</v>
      </c>
      <c r="J42" s="7">
        <v>1.0</v>
      </c>
      <c r="K42" s="64">
        <f t="shared" si="21"/>
        <v>4</v>
      </c>
      <c r="L42" s="48">
        <f t="shared" si="22"/>
        <v>1</v>
      </c>
    </row>
    <row r="43">
      <c r="A43" s="10">
        <v>11.0</v>
      </c>
      <c r="B43" s="49">
        <v>6.0</v>
      </c>
      <c r="C43" s="7">
        <v>0.0</v>
      </c>
      <c r="D43" s="7">
        <v>1.0</v>
      </c>
      <c r="E43" s="7">
        <v>0.0</v>
      </c>
      <c r="F43" s="7">
        <v>1.0</v>
      </c>
      <c r="G43" s="7">
        <v>0.0</v>
      </c>
      <c r="H43" s="7">
        <v>1.0</v>
      </c>
      <c r="I43" s="7">
        <v>0.0</v>
      </c>
      <c r="J43" s="7">
        <v>1.0</v>
      </c>
      <c r="K43" s="64">
        <f t="shared" si="21"/>
        <v>4</v>
      </c>
      <c r="L43" s="48">
        <f t="shared" si="22"/>
        <v>1</v>
      </c>
    </row>
    <row r="44">
      <c r="A44" s="10">
        <v>12.0</v>
      </c>
      <c r="B44" s="49">
        <v>6.0</v>
      </c>
      <c r="C44" s="7">
        <v>0.0</v>
      </c>
      <c r="D44" s="7">
        <v>1.0</v>
      </c>
      <c r="E44" s="7">
        <v>0.0</v>
      </c>
      <c r="F44" s="7">
        <v>1.0</v>
      </c>
      <c r="G44" s="7">
        <v>0.0</v>
      </c>
      <c r="H44" s="7">
        <v>1.0</v>
      </c>
      <c r="I44" s="7">
        <v>0.0</v>
      </c>
      <c r="J44" s="7">
        <v>0.0</v>
      </c>
      <c r="K44" s="64">
        <f t="shared" si="21"/>
        <v>3</v>
      </c>
      <c r="L44" s="48">
        <f t="shared" si="22"/>
        <v>0.75</v>
      </c>
    </row>
    <row r="45">
      <c r="A45" s="10">
        <v>13.0</v>
      </c>
      <c r="B45" s="49">
        <v>6.0</v>
      </c>
      <c r="C45" s="7">
        <v>0.0</v>
      </c>
      <c r="D45" s="7">
        <v>1.0</v>
      </c>
      <c r="E45" s="7">
        <v>0.0</v>
      </c>
      <c r="F45" s="7">
        <v>0.0</v>
      </c>
      <c r="G45" s="7">
        <v>0.0</v>
      </c>
      <c r="H45" s="7">
        <v>1.0</v>
      </c>
      <c r="I45" s="7">
        <v>0.0</v>
      </c>
      <c r="J45" s="7">
        <v>1.0</v>
      </c>
      <c r="K45" s="64">
        <f t="shared" si="21"/>
        <v>3</v>
      </c>
      <c r="L45" s="48">
        <f t="shared" si="22"/>
        <v>0.75</v>
      </c>
    </row>
    <row r="46">
      <c r="A46" s="10">
        <v>14.0</v>
      </c>
      <c r="B46" s="49">
        <v>6.0</v>
      </c>
      <c r="C46" s="7">
        <v>0.0</v>
      </c>
      <c r="D46" s="7">
        <v>0.0</v>
      </c>
      <c r="E46" s="7">
        <v>0.0</v>
      </c>
      <c r="F46" s="7">
        <v>1.0</v>
      </c>
      <c r="G46" s="7">
        <v>0.0</v>
      </c>
      <c r="H46" s="7">
        <v>1.0</v>
      </c>
      <c r="I46" s="7">
        <v>0.0</v>
      </c>
      <c r="J46" s="7">
        <v>1.0</v>
      </c>
      <c r="K46" s="64">
        <f t="shared" si="21"/>
        <v>3</v>
      </c>
      <c r="L46" s="48">
        <f t="shared" si="22"/>
        <v>0.75</v>
      </c>
    </row>
    <row r="47">
      <c r="A47" s="51">
        <v>15.0</v>
      </c>
      <c r="B47" s="52">
        <v>6.0</v>
      </c>
      <c r="C47" s="53">
        <v>0.0</v>
      </c>
      <c r="D47" s="53">
        <v>0.0</v>
      </c>
      <c r="E47" s="53">
        <v>0.0</v>
      </c>
      <c r="F47" s="53">
        <v>0.0</v>
      </c>
      <c r="G47" s="53">
        <v>0.0</v>
      </c>
      <c r="H47" s="53">
        <v>0.0</v>
      </c>
      <c r="I47" s="53">
        <v>0.0</v>
      </c>
      <c r="J47" s="53">
        <v>1.0</v>
      </c>
      <c r="K47" s="65">
        <f t="shared" si="21"/>
        <v>1</v>
      </c>
      <c r="L47" s="56">
        <f t="shared" si="22"/>
        <v>0.25</v>
      </c>
    </row>
    <row r="48">
      <c r="A48" s="39"/>
      <c r="B48" s="71" t="s">
        <v>356</v>
      </c>
      <c r="C48" s="72">
        <f t="shared" ref="C48:J48" si="23">SUM(C33:C47)</f>
        <v>0</v>
      </c>
      <c r="D48" s="72">
        <f t="shared" si="23"/>
        <v>12</v>
      </c>
      <c r="E48" s="72">
        <f t="shared" si="23"/>
        <v>0</v>
      </c>
      <c r="F48" s="72">
        <f t="shared" si="23"/>
        <v>12</v>
      </c>
      <c r="G48" s="72">
        <f t="shared" si="23"/>
        <v>0</v>
      </c>
      <c r="H48" s="72">
        <f t="shared" si="23"/>
        <v>10</v>
      </c>
      <c r="I48" s="72">
        <f t="shared" si="23"/>
        <v>0</v>
      </c>
      <c r="J48" s="55">
        <f t="shared" si="23"/>
        <v>13</v>
      </c>
      <c r="L48" s="59"/>
    </row>
    <row r="49">
      <c r="A49" s="39"/>
      <c r="B49" s="60" t="s">
        <v>357</v>
      </c>
      <c r="C49" s="61">
        <f t="shared" ref="C49:J49" si="24">C48/15</f>
        <v>0</v>
      </c>
      <c r="D49" s="61">
        <f t="shared" si="24"/>
        <v>0.8</v>
      </c>
      <c r="E49" s="61">
        <f t="shared" si="24"/>
        <v>0</v>
      </c>
      <c r="F49" s="61">
        <f t="shared" si="24"/>
        <v>0.8</v>
      </c>
      <c r="G49" s="61">
        <f t="shared" si="24"/>
        <v>0</v>
      </c>
      <c r="H49" s="61">
        <f t="shared" si="24"/>
        <v>0.6666666667</v>
      </c>
      <c r="I49" s="61">
        <f t="shared" si="24"/>
        <v>0</v>
      </c>
      <c r="J49" s="56">
        <f t="shared" si="24"/>
        <v>0.8666666667</v>
      </c>
      <c r="L49" s="59"/>
    </row>
    <row r="50">
      <c r="A50" s="39"/>
      <c r="B50" s="39"/>
      <c r="L50" s="59"/>
    </row>
    <row r="51">
      <c r="A51" s="39"/>
      <c r="B51" s="39"/>
      <c r="L51" s="59"/>
    </row>
    <row r="52">
      <c r="A52" s="10" t="s">
        <v>360</v>
      </c>
      <c r="B52" s="39"/>
      <c r="L52" s="59"/>
    </row>
    <row r="53">
      <c r="A53" s="10" t="s">
        <v>347</v>
      </c>
      <c r="B53" s="10" t="s">
        <v>258</v>
      </c>
      <c r="L53" s="59"/>
    </row>
    <row r="54">
      <c r="A54" s="10" t="s">
        <v>348</v>
      </c>
      <c r="B54" s="10" t="s">
        <v>259</v>
      </c>
      <c r="L54" s="59"/>
    </row>
    <row r="55">
      <c r="A55" s="10" t="s">
        <v>349</v>
      </c>
      <c r="B55" s="10" t="s">
        <v>268</v>
      </c>
      <c r="L55" s="59"/>
    </row>
    <row r="56">
      <c r="A56" s="10" t="s">
        <v>350</v>
      </c>
      <c r="B56" s="10" t="s">
        <v>272</v>
      </c>
      <c r="L56" s="59"/>
    </row>
    <row r="57">
      <c r="A57" s="10" t="s">
        <v>351</v>
      </c>
      <c r="B57" s="10" t="s">
        <v>361</v>
      </c>
      <c r="L57" s="59"/>
    </row>
    <row r="58">
      <c r="A58" s="39"/>
      <c r="B58" s="39"/>
      <c r="L58" s="59"/>
    </row>
    <row r="59">
      <c r="A59" s="39"/>
      <c r="B59" s="39"/>
      <c r="L59" s="59"/>
    </row>
    <row r="60">
      <c r="A60" s="39"/>
      <c r="B60" s="39"/>
      <c r="L60" s="59"/>
    </row>
    <row r="61">
      <c r="A61" s="39"/>
      <c r="B61" s="39"/>
      <c r="L61" s="59"/>
    </row>
    <row r="62">
      <c r="A62" s="39"/>
      <c r="B62" s="39"/>
      <c r="L62" s="59"/>
    </row>
    <row r="63">
      <c r="A63" s="39"/>
      <c r="B63" s="39"/>
      <c r="L63" s="59"/>
    </row>
    <row r="64">
      <c r="A64" s="39"/>
      <c r="B64" s="39"/>
      <c r="L64" s="59"/>
    </row>
    <row r="65">
      <c r="A65" s="39"/>
      <c r="B65" s="39"/>
      <c r="L65" s="59"/>
    </row>
    <row r="66">
      <c r="A66" s="39"/>
      <c r="B66" s="39"/>
      <c r="L66" s="59"/>
    </row>
    <row r="67">
      <c r="A67" s="39"/>
      <c r="B67" s="39"/>
      <c r="L67" s="59"/>
    </row>
    <row r="68">
      <c r="A68" s="39"/>
      <c r="B68" s="39"/>
      <c r="L68" s="59"/>
    </row>
    <row r="69">
      <c r="A69" s="39"/>
      <c r="B69" s="39"/>
      <c r="L69" s="59"/>
    </row>
    <row r="70">
      <c r="A70" s="39"/>
      <c r="B70" s="39"/>
      <c r="L70" s="59"/>
    </row>
    <row r="71">
      <c r="A71" s="39"/>
      <c r="B71" s="39"/>
      <c r="L71" s="59"/>
    </row>
    <row r="72">
      <c r="A72" s="39"/>
      <c r="B72" s="39"/>
      <c r="L72" s="59"/>
    </row>
    <row r="73">
      <c r="A73" s="39"/>
      <c r="B73" s="39"/>
      <c r="L73" s="59"/>
    </row>
    <row r="74">
      <c r="A74" s="39"/>
      <c r="B74" s="39"/>
      <c r="L74" s="59"/>
    </row>
    <row r="75">
      <c r="A75" s="39"/>
      <c r="B75" s="39"/>
      <c r="L75" s="59"/>
    </row>
    <row r="76">
      <c r="A76" s="39"/>
      <c r="B76" s="39"/>
      <c r="L76" s="59"/>
    </row>
    <row r="77">
      <c r="A77" s="39"/>
      <c r="B77" s="39"/>
      <c r="L77" s="59"/>
    </row>
    <row r="78">
      <c r="A78" s="39"/>
      <c r="B78" s="39"/>
      <c r="L78" s="59"/>
    </row>
    <row r="79">
      <c r="A79" s="39"/>
      <c r="B79" s="39"/>
      <c r="L79" s="59"/>
    </row>
    <row r="80">
      <c r="A80" s="39"/>
      <c r="B80" s="39"/>
      <c r="L80" s="59"/>
    </row>
    <row r="81">
      <c r="A81" s="39"/>
      <c r="B81" s="39"/>
      <c r="L81" s="59"/>
    </row>
    <row r="82">
      <c r="A82" s="39"/>
      <c r="B82" s="39"/>
      <c r="L82" s="59"/>
    </row>
    <row r="83">
      <c r="A83" s="39"/>
      <c r="B83" s="39"/>
      <c r="L83" s="59"/>
    </row>
    <row r="84">
      <c r="A84" s="39"/>
      <c r="B84" s="39"/>
      <c r="L84" s="59"/>
    </row>
    <row r="85">
      <c r="A85" s="39"/>
      <c r="B85" s="39"/>
      <c r="L85" s="59"/>
    </row>
    <row r="86">
      <c r="A86" s="39"/>
      <c r="B86" s="39"/>
      <c r="L86" s="59"/>
    </row>
    <row r="87">
      <c r="A87" s="39"/>
      <c r="B87" s="39"/>
      <c r="L87" s="59"/>
    </row>
    <row r="88">
      <c r="A88" s="39"/>
      <c r="B88" s="39"/>
      <c r="L88" s="59"/>
    </row>
    <row r="89">
      <c r="A89" s="39"/>
      <c r="B89" s="39"/>
      <c r="L89" s="59"/>
    </row>
    <row r="90">
      <c r="A90" s="39"/>
      <c r="B90" s="39"/>
      <c r="L90" s="59"/>
    </row>
    <row r="91">
      <c r="A91" s="39"/>
      <c r="B91" s="39"/>
      <c r="L91" s="59"/>
    </row>
    <row r="92">
      <c r="A92" s="39"/>
      <c r="B92" s="39"/>
      <c r="L92" s="59"/>
    </row>
    <row r="93">
      <c r="A93" s="39"/>
      <c r="B93" s="39"/>
      <c r="L93" s="59"/>
    </row>
    <row r="94">
      <c r="A94" s="39"/>
      <c r="B94" s="39"/>
      <c r="L94" s="59"/>
    </row>
    <row r="95">
      <c r="A95" s="39"/>
      <c r="B95" s="39"/>
      <c r="L95" s="59"/>
    </row>
    <row r="96">
      <c r="A96" s="39"/>
      <c r="B96" s="39"/>
      <c r="L96" s="59"/>
    </row>
    <row r="97">
      <c r="A97" s="39"/>
      <c r="B97" s="39"/>
      <c r="L97" s="59"/>
    </row>
    <row r="98">
      <c r="A98" s="39"/>
      <c r="B98" s="39"/>
      <c r="L98" s="59"/>
    </row>
    <row r="99">
      <c r="A99" s="39"/>
      <c r="B99" s="39"/>
      <c r="L99" s="59"/>
    </row>
    <row r="100">
      <c r="A100" s="39"/>
      <c r="B100" s="39"/>
      <c r="L100" s="59"/>
    </row>
    <row r="101">
      <c r="A101" s="39"/>
      <c r="B101" s="39"/>
      <c r="L101" s="59"/>
    </row>
    <row r="102">
      <c r="A102" s="39"/>
      <c r="B102" s="39"/>
      <c r="L102" s="59"/>
    </row>
    <row r="103">
      <c r="A103" s="39"/>
      <c r="B103" s="39"/>
      <c r="L103" s="59"/>
    </row>
    <row r="104">
      <c r="A104" s="39"/>
      <c r="B104" s="39"/>
      <c r="L104" s="59"/>
    </row>
    <row r="105">
      <c r="A105" s="39"/>
      <c r="B105" s="39"/>
      <c r="L105" s="59"/>
    </row>
    <row r="106">
      <c r="A106" s="39"/>
      <c r="B106" s="39"/>
      <c r="L106" s="59"/>
    </row>
    <row r="107">
      <c r="A107" s="39"/>
      <c r="B107" s="39"/>
      <c r="L107" s="59"/>
    </row>
    <row r="108">
      <c r="A108" s="39"/>
      <c r="B108" s="39"/>
      <c r="L108" s="59"/>
    </row>
    <row r="109">
      <c r="A109" s="39"/>
      <c r="B109" s="39"/>
      <c r="L109" s="59"/>
    </row>
    <row r="110">
      <c r="A110" s="39"/>
      <c r="B110" s="39"/>
      <c r="L110" s="59"/>
    </row>
    <row r="111">
      <c r="A111" s="39"/>
      <c r="B111" s="39"/>
      <c r="L111" s="59"/>
    </row>
    <row r="112">
      <c r="A112" s="39"/>
      <c r="B112" s="39"/>
      <c r="L112" s="59"/>
    </row>
    <row r="113">
      <c r="A113" s="39"/>
      <c r="B113" s="39"/>
      <c r="L113" s="59"/>
    </row>
    <row r="114">
      <c r="A114" s="39"/>
      <c r="B114" s="39"/>
      <c r="L114" s="59"/>
    </row>
    <row r="115">
      <c r="A115" s="39"/>
      <c r="B115" s="39"/>
      <c r="L115" s="59"/>
    </row>
    <row r="116">
      <c r="A116" s="39"/>
      <c r="B116" s="39"/>
      <c r="L116" s="59"/>
    </row>
    <row r="117">
      <c r="A117" s="39"/>
      <c r="B117" s="39"/>
      <c r="L117" s="59"/>
    </row>
    <row r="118">
      <c r="A118" s="39"/>
      <c r="B118" s="39"/>
      <c r="L118" s="59"/>
    </row>
    <row r="119">
      <c r="A119" s="39"/>
      <c r="B119" s="39"/>
      <c r="L119" s="59"/>
    </row>
    <row r="120">
      <c r="A120" s="39"/>
      <c r="B120" s="39"/>
      <c r="L120" s="59"/>
    </row>
    <row r="121">
      <c r="A121" s="39"/>
      <c r="B121" s="39"/>
      <c r="L121" s="59"/>
    </row>
    <row r="122">
      <c r="A122" s="39"/>
      <c r="B122" s="39"/>
      <c r="L122" s="59"/>
    </row>
    <row r="123">
      <c r="A123" s="39"/>
      <c r="B123" s="39"/>
      <c r="L123" s="59"/>
    </row>
    <row r="124">
      <c r="A124" s="39"/>
      <c r="B124" s="39"/>
      <c r="L124" s="59"/>
    </row>
    <row r="125">
      <c r="A125" s="39"/>
      <c r="B125" s="39"/>
      <c r="L125" s="59"/>
    </row>
    <row r="126">
      <c r="A126" s="39"/>
      <c r="B126" s="39"/>
      <c r="L126" s="59"/>
    </row>
    <row r="127">
      <c r="A127" s="39"/>
      <c r="B127" s="39"/>
      <c r="L127" s="59"/>
    </row>
    <row r="128">
      <c r="A128" s="39"/>
      <c r="B128" s="39"/>
      <c r="L128" s="59"/>
    </row>
    <row r="129">
      <c r="A129" s="39"/>
      <c r="B129" s="39"/>
      <c r="L129" s="59"/>
    </row>
    <row r="130">
      <c r="A130" s="39"/>
      <c r="B130" s="39"/>
      <c r="L130" s="59"/>
    </row>
    <row r="131">
      <c r="A131" s="39"/>
      <c r="B131" s="39"/>
      <c r="L131" s="59"/>
    </row>
    <row r="132">
      <c r="A132" s="39"/>
      <c r="B132" s="39"/>
      <c r="L132" s="59"/>
    </row>
    <row r="133">
      <c r="A133" s="39"/>
      <c r="B133" s="39"/>
      <c r="L133" s="59"/>
    </row>
    <row r="134">
      <c r="A134" s="39"/>
      <c r="B134" s="39"/>
      <c r="L134" s="59"/>
    </row>
    <row r="135">
      <c r="A135" s="39"/>
      <c r="B135" s="39"/>
      <c r="L135" s="59"/>
    </row>
    <row r="136">
      <c r="A136" s="39"/>
      <c r="B136" s="39"/>
      <c r="L136" s="59"/>
    </row>
    <row r="137">
      <c r="A137" s="39"/>
      <c r="B137" s="39"/>
      <c r="L137" s="59"/>
    </row>
    <row r="138">
      <c r="A138" s="39"/>
      <c r="B138" s="39"/>
      <c r="L138" s="59"/>
    </row>
    <row r="139">
      <c r="A139" s="39"/>
      <c r="B139" s="39"/>
      <c r="L139" s="59"/>
    </row>
    <row r="140">
      <c r="A140" s="39"/>
      <c r="B140" s="39"/>
      <c r="L140" s="59"/>
    </row>
    <row r="141">
      <c r="A141" s="39"/>
      <c r="B141" s="39"/>
      <c r="L141" s="59"/>
    </row>
    <row r="142">
      <c r="A142" s="39"/>
      <c r="B142" s="39"/>
      <c r="L142" s="59"/>
    </row>
    <row r="143">
      <c r="A143" s="39"/>
      <c r="B143" s="39"/>
      <c r="L143" s="59"/>
    </row>
    <row r="144">
      <c r="A144" s="39"/>
      <c r="B144" s="39"/>
      <c r="L144" s="59"/>
    </row>
    <row r="145">
      <c r="A145" s="39"/>
      <c r="B145" s="39"/>
      <c r="L145" s="59"/>
    </row>
    <row r="146">
      <c r="A146" s="39"/>
      <c r="B146" s="39"/>
      <c r="L146" s="59"/>
    </row>
    <row r="147">
      <c r="A147" s="39"/>
      <c r="B147" s="39"/>
      <c r="L147" s="59"/>
    </row>
    <row r="148">
      <c r="A148" s="39"/>
      <c r="B148" s="39"/>
      <c r="L148" s="59"/>
    </row>
    <row r="149">
      <c r="A149" s="39"/>
      <c r="B149" s="39"/>
      <c r="L149" s="59"/>
    </row>
    <row r="150">
      <c r="A150" s="39"/>
      <c r="B150" s="39"/>
      <c r="L150" s="59"/>
    </row>
    <row r="151">
      <c r="A151" s="39"/>
      <c r="B151" s="39"/>
      <c r="L151" s="59"/>
    </row>
    <row r="152">
      <c r="A152" s="39"/>
      <c r="B152" s="39"/>
      <c r="L152" s="59"/>
    </row>
    <row r="153">
      <c r="A153" s="39"/>
      <c r="B153" s="39"/>
      <c r="L153" s="59"/>
    </row>
    <row r="154">
      <c r="A154" s="39"/>
      <c r="B154" s="39"/>
      <c r="L154" s="59"/>
    </row>
    <row r="155">
      <c r="A155" s="39"/>
      <c r="B155" s="39"/>
      <c r="L155" s="59"/>
    </row>
    <row r="156">
      <c r="A156" s="39"/>
      <c r="B156" s="39"/>
      <c r="L156" s="59"/>
    </row>
    <row r="157">
      <c r="A157" s="39"/>
      <c r="B157" s="39"/>
      <c r="L157" s="59"/>
    </row>
    <row r="158">
      <c r="A158" s="39"/>
      <c r="B158" s="39"/>
      <c r="L158" s="59"/>
    </row>
    <row r="159">
      <c r="A159" s="39"/>
      <c r="B159" s="39"/>
      <c r="L159" s="59"/>
    </row>
    <row r="160">
      <c r="A160" s="39"/>
      <c r="B160" s="39"/>
      <c r="L160" s="59"/>
    </row>
    <row r="161">
      <c r="A161" s="39"/>
      <c r="B161" s="39"/>
      <c r="L161" s="59"/>
    </row>
    <row r="162">
      <c r="A162" s="39"/>
      <c r="B162" s="39"/>
      <c r="L162" s="59"/>
    </row>
    <row r="163">
      <c r="A163" s="39"/>
      <c r="B163" s="39"/>
      <c r="L163" s="59"/>
    </row>
    <row r="164">
      <c r="A164" s="39"/>
      <c r="B164" s="39"/>
      <c r="L164" s="59"/>
    </row>
    <row r="165">
      <c r="A165" s="39"/>
      <c r="B165" s="39"/>
      <c r="L165" s="59"/>
    </row>
    <row r="166">
      <c r="A166" s="39"/>
      <c r="B166" s="39"/>
      <c r="L166" s="59"/>
    </row>
    <row r="167">
      <c r="A167" s="39"/>
      <c r="B167" s="39"/>
      <c r="L167" s="59"/>
    </row>
    <row r="168">
      <c r="A168" s="39"/>
      <c r="B168" s="39"/>
      <c r="L168" s="59"/>
    </row>
    <row r="169">
      <c r="A169" s="39"/>
      <c r="B169" s="39"/>
      <c r="L169" s="59"/>
    </row>
    <row r="170">
      <c r="A170" s="39"/>
      <c r="B170" s="39"/>
      <c r="L170" s="59"/>
    </row>
    <row r="171">
      <c r="A171" s="39"/>
      <c r="B171" s="39"/>
      <c r="L171" s="59"/>
    </row>
    <row r="172">
      <c r="A172" s="39"/>
      <c r="B172" s="39"/>
      <c r="L172" s="59"/>
    </row>
    <row r="173">
      <c r="A173" s="39"/>
      <c r="B173" s="39"/>
      <c r="L173" s="59"/>
    </row>
    <row r="174">
      <c r="A174" s="39"/>
      <c r="B174" s="39"/>
      <c r="L174" s="59"/>
    </row>
    <row r="175">
      <c r="A175" s="39"/>
      <c r="B175" s="39"/>
      <c r="L175" s="59"/>
    </row>
    <row r="176">
      <c r="A176" s="39"/>
      <c r="B176" s="39"/>
      <c r="L176" s="59"/>
    </row>
    <row r="177">
      <c r="A177" s="39"/>
      <c r="B177" s="39"/>
      <c r="L177" s="59"/>
    </row>
    <row r="178">
      <c r="A178" s="39"/>
      <c r="B178" s="39"/>
      <c r="L178" s="59"/>
    </row>
    <row r="179">
      <c r="A179" s="39"/>
      <c r="B179" s="39"/>
      <c r="L179" s="59"/>
    </row>
    <row r="180">
      <c r="A180" s="39"/>
      <c r="B180" s="39"/>
      <c r="L180" s="59"/>
    </row>
    <row r="181">
      <c r="A181" s="39"/>
      <c r="B181" s="39"/>
      <c r="L181" s="59"/>
    </row>
    <row r="182">
      <c r="A182" s="39"/>
      <c r="B182" s="39"/>
      <c r="L182" s="59"/>
    </row>
    <row r="183">
      <c r="A183" s="39"/>
      <c r="B183" s="39"/>
      <c r="L183" s="59"/>
    </row>
    <row r="184">
      <c r="A184" s="39"/>
      <c r="B184" s="39"/>
      <c r="L184" s="59"/>
    </row>
    <row r="185">
      <c r="A185" s="39"/>
      <c r="B185" s="39"/>
      <c r="L185" s="59"/>
    </row>
    <row r="186">
      <c r="A186" s="39"/>
      <c r="B186" s="39"/>
      <c r="L186" s="59"/>
    </row>
    <row r="187">
      <c r="A187" s="39"/>
      <c r="B187" s="39"/>
      <c r="L187" s="59"/>
    </row>
    <row r="188">
      <c r="A188" s="39"/>
      <c r="B188" s="39"/>
      <c r="L188" s="59"/>
    </row>
    <row r="189">
      <c r="A189" s="39"/>
      <c r="B189" s="39"/>
      <c r="L189" s="59"/>
    </row>
    <row r="190">
      <c r="A190" s="39"/>
      <c r="B190" s="39"/>
      <c r="L190" s="59"/>
    </row>
    <row r="191">
      <c r="A191" s="39"/>
      <c r="B191" s="39"/>
      <c r="L191" s="59"/>
    </row>
    <row r="192">
      <c r="A192" s="39"/>
      <c r="B192" s="39"/>
      <c r="L192" s="59"/>
    </row>
    <row r="193">
      <c r="A193" s="39"/>
      <c r="B193" s="39"/>
      <c r="L193" s="59"/>
    </row>
    <row r="194">
      <c r="A194" s="39"/>
      <c r="B194" s="39"/>
      <c r="L194" s="59"/>
    </row>
    <row r="195">
      <c r="A195" s="39"/>
      <c r="B195" s="39"/>
      <c r="L195" s="59"/>
    </row>
    <row r="196">
      <c r="A196" s="39"/>
      <c r="B196" s="39"/>
      <c r="L196" s="59"/>
    </row>
    <row r="197">
      <c r="A197" s="39"/>
      <c r="B197" s="39"/>
      <c r="L197" s="59"/>
    </row>
    <row r="198">
      <c r="A198" s="39"/>
      <c r="B198" s="39"/>
      <c r="L198" s="59"/>
    </row>
    <row r="199">
      <c r="A199" s="39"/>
      <c r="B199" s="39"/>
      <c r="L199" s="59"/>
    </row>
    <row r="200">
      <c r="A200" s="39"/>
      <c r="B200" s="39"/>
      <c r="L200" s="59"/>
    </row>
    <row r="201">
      <c r="A201" s="39"/>
      <c r="B201" s="39"/>
      <c r="L201" s="59"/>
    </row>
    <row r="202">
      <c r="A202" s="39"/>
      <c r="B202" s="39"/>
      <c r="L202" s="59"/>
    </row>
    <row r="203">
      <c r="A203" s="39"/>
      <c r="B203" s="39"/>
      <c r="L203" s="59"/>
    </row>
    <row r="204">
      <c r="A204" s="39"/>
      <c r="B204" s="39"/>
      <c r="L204" s="59"/>
    </row>
    <row r="205">
      <c r="A205" s="39"/>
      <c r="B205" s="39"/>
      <c r="L205" s="59"/>
    </row>
    <row r="206">
      <c r="A206" s="39"/>
      <c r="B206" s="39"/>
      <c r="L206" s="59"/>
    </row>
    <row r="207">
      <c r="A207" s="39"/>
      <c r="B207" s="39"/>
      <c r="L207" s="59"/>
    </row>
    <row r="208">
      <c r="A208" s="39"/>
      <c r="B208" s="39"/>
      <c r="L208" s="59"/>
    </row>
    <row r="209">
      <c r="A209" s="39"/>
      <c r="B209" s="39"/>
      <c r="L209" s="59"/>
    </row>
    <row r="210">
      <c r="A210" s="39"/>
      <c r="B210" s="39"/>
      <c r="L210" s="59"/>
    </row>
    <row r="211">
      <c r="A211" s="39"/>
      <c r="B211" s="39"/>
      <c r="L211" s="59"/>
    </row>
    <row r="212">
      <c r="A212" s="39"/>
      <c r="B212" s="39"/>
      <c r="L212" s="59"/>
    </row>
    <row r="213">
      <c r="A213" s="39"/>
      <c r="B213" s="39"/>
      <c r="L213" s="59"/>
    </row>
    <row r="214">
      <c r="A214" s="39"/>
      <c r="B214" s="39"/>
      <c r="L214" s="59"/>
    </row>
    <row r="215">
      <c r="A215" s="39"/>
      <c r="B215" s="39"/>
      <c r="L215" s="59"/>
    </row>
    <row r="216">
      <c r="A216" s="39"/>
      <c r="B216" s="39"/>
      <c r="L216" s="59"/>
    </row>
    <row r="217">
      <c r="A217" s="39"/>
      <c r="B217" s="39"/>
      <c r="L217" s="59"/>
    </row>
    <row r="218">
      <c r="A218" s="39"/>
      <c r="B218" s="39"/>
      <c r="L218" s="59"/>
    </row>
    <row r="219">
      <c r="A219" s="39"/>
      <c r="B219" s="39"/>
      <c r="L219" s="59"/>
    </row>
    <row r="220">
      <c r="A220" s="39"/>
      <c r="B220" s="39"/>
      <c r="L220" s="59"/>
    </row>
    <row r="221">
      <c r="A221" s="39"/>
      <c r="B221" s="39"/>
      <c r="L221" s="59"/>
    </row>
    <row r="222">
      <c r="A222" s="39"/>
      <c r="B222" s="39"/>
      <c r="L222" s="59"/>
    </row>
    <row r="223">
      <c r="A223" s="39"/>
      <c r="B223" s="39"/>
      <c r="L223" s="59"/>
    </row>
    <row r="224">
      <c r="A224" s="39"/>
      <c r="B224" s="39"/>
      <c r="L224" s="59"/>
    </row>
    <row r="225">
      <c r="A225" s="39"/>
      <c r="B225" s="39"/>
      <c r="L225" s="59"/>
    </row>
    <row r="226">
      <c r="A226" s="39"/>
      <c r="B226" s="39"/>
      <c r="L226" s="59"/>
    </row>
    <row r="227">
      <c r="A227" s="39"/>
      <c r="B227" s="39"/>
      <c r="L227" s="59"/>
    </row>
    <row r="228">
      <c r="A228" s="39"/>
      <c r="B228" s="39"/>
      <c r="L228" s="59"/>
    </row>
    <row r="229">
      <c r="A229" s="39"/>
      <c r="B229" s="39"/>
      <c r="L229" s="59"/>
    </row>
    <row r="230">
      <c r="A230" s="39"/>
      <c r="B230" s="39"/>
      <c r="L230" s="59"/>
    </row>
    <row r="231">
      <c r="A231" s="39"/>
      <c r="B231" s="39"/>
      <c r="L231" s="59"/>
    </row>
    <row r="232">
      <c r="A232" s="39"/>
      <c r="B232" s="39"/>
      <c r="L232" s="59"/>
    </row>
    <row r="233">
      <c r="A233" s="39"/>
      <c r="B233" s="39"/>
      <c r="L233" s="59"/>
    </row>
    <row r="234">
      <c r="A234" s="39"/>
      <c r="B234" s="39"/>
      <c r="L234" s="59"/>
    </row>
    <row r="235">
      <c r="A235" s="39"/>
      <c r="B235" s="39"/>
      <c r="L235" s="59"/>
    </row>
    <row r="236">
      <c r="A236" s="39"/>
      <c r="B236" s="39"/>
      <c r="L236" s="59"/>
    </row>
    <row r="237">
      <c r="A237" s="39"/>
      <c r="B237" s="39"/>
      <c r="L237" s="59"/>
    </row>
    <row r="238">
      <c r="A238" s="39"/>
      <c r="B238" s="39"/>
      <c r="L238" s="59"/>
    </row>
    <row r="239">
      <c r="A239" s="39"/>
      <c r="B239" s="39"/>
      <c r="L239" s="59"/>
    </row>
    <row r="240">
      <c r="A240" s="39"/>
      <c r="B240" s="39"/>
      <c r="L240" s="59"/>
    </row>
    <row r="241">
      <c r="A241" s="39"/>
      <c r="B241" s="39"/>
      <c r="L241" s="59"/>
    </row>
    <row r="242">
      <c r="A242" s="39"/>
      <c r="B242" s="39"/>
      <c r="L242" s="59"/>
    </row>
    <row r="243">
      <c r="A243" s="39"/>
      <c r="B243" s="39"/>
      <c r="L243" s="59"/>
    </row>
    <row r="244">
      <c r="A244" s="39"/>
      <c r="B244" s="39"/>
      <c r="L244" s="59"/>
    </row>
    <row r="245">
      <c r="A245" s="39"/>
      <c r="B245" s="39"/>
      <c r="L245" s="59"/>
    </row>
    <row r="246">
      <c r="A246" s="39"/>
      <c r="B246" s="39"/>
      <c r="L246" s="59"/>
    </row>
    <row r="247">
      <c r="A247" s="39"/>
      <c r="B247" s="39"/>
      <c r="L247" s="59"/>
    </row>
    <row r="248">
      <c r="A248" s="39"/>
      <c r="B248" s="39"/>
      <c r="L248" s="59"/>
    </row>
    <row r="249">
      <c r="A249" s="39"/>
      <c r="B249" s="39"/>
      <c r="L249" s="59"/>
    </row>
    <row r="250">
      <c r="A250" s="39"/>
      <c r="B250" s="39"/>
      <c r="L250" s="59"/>
    </row>
    <row r="251">
      <c r="A251" s="39"/>
      <c r="B251" s="39"/>
      <c r="L251" s="59"/>
    </row>
    <row r="252">
      <c r="A252" s="39"/>
      <c r="B252" s="39"/>
      <c r="L252" s="59"/>
    </row>
    <row r="253">
      <c r="A253" s="39"/>
      <c r="B253" s="39"/>
      <c r="L253" s="59"/>
    </row>
    <row r="254">
      <c r="A254" s="39"/>
      <c r="B254" s="39"/>
      <c r="L254" s="59"/>
    </row>
    <row r="255">
      <c r="A255" s="39"/>
      <c r="B255" s="39"/>
      <c r="L255" s="59"/>
    </row>
    <row r="256">
      <c r="A256" s="39"/>
      <c r="B256" s="39"/>
      <c r="L256" s="59"/>
    </row>
    <row r="257">
      <c r="A257" s="39"/>
      <c r="B257" s="39"/>
      <c r="L257" s="59"/>
    </row>
    <row r="258">
      <c r="A258" s="39"/>
      <c r="B258" s="39"/>
      <c r="L258" s="59"/>
    </row>
    <row r="259">
      <c r="A259" s="39"/>
      <c r="B259" s="39"/>
      <c r="L259" s="59"/>
    </row>
    <row r="260">
      <c r="A260" s="39"/>
      <c r="B260" s="39"/>
      <c r="L260" s="59"/>
    </row>
    <row r="261">
      <c r="A261" s="39"/>
      <c r="B261" s="39"/>
      <c r="L261" s="59"/>
    </row>
    <row r="262">
      <c r="A262" s="39"/>
      <c r="B262" s="39"/>
      <c r="L262" s="59"/>
    </row>
    <row r="263">
      <c r="A263" s="39"/>
      <c r="B263" s="39"/>
      <c r="L263" s="59"/>
    </row>
    <row r="264">
      <c r="A264" s="39"/>
      <c r="B264" s="39"/>
      <c r="L264" s="59"/>
    </row>
    <row r="265">
      <c r="A265" s="39"/>
      <c r="B265" s="39"/>
      <c r="L265" s="59"/>
    </row>
    <row r="266">
      <c r="A266" s="39"/>
      <c r="B266" s="39"/>
      <c r="L266" s="59"/>
    </row>
    <row r="267">
      <c r="A267" s="39"/>
      <c r="B267" s="39"/>
      <c r="L267" s="59"/>
    </row>
    <row r="268">
      <c r="A268" s="39"/>
      <c r="B268" s="39"/>
      <c r="L268" s="59"/>
    </row>
    <row r="269">
      <c r="A269" s="39"/>
      <c r="B269" s="39"/>
      <c r="L269" s="59"/>
    </row>
    <row r="270">
      <c r="A270" s="39"/>
      <c r="B270" s="39"/>
      <c r="L270" s="59"/>
    </row>
    <row r="271">
      <c r="A271" s="39"/>
      <c r="B271" s="39"/>
      <c r="L271" s="59"/>
    </row>
    <row r="272">
      <c r="A272" s="39"/>
      <c r="B272" s="39"/>
      <c r="L272" s="59"/>
    </row>
    <row r="273">
      <c r="A273" s="39"/>
      <c r="B273" s="39"/>
      <c r="L273" s="59"/>
    </row>
    <row r="274">
      <c r="A274" s="39"/>
      <c r="B274" s="39"/>
      <c r="L274" s="59"/>
    </row>
    <row r="275">
      <c r="A275" s="39"/>
      <c r="B275" s="39"/>
      <c r="L275" s="59"/>
    </row>
    <row r="276">
      <c r="A276" s="39"/>
      <c r="B276" s="39"/>
      <c r="L276" s="59"/>
    </row>
    <row r="277">
      <c r="A277" s="39"/>
      <c r="B277" s="39"/>
      <c r="L277" s="59"/>
    </row>
    <row r="278">
      <c r="A278" s="39"/>
      <c r="B278" s="39"/>
      <c r="L278" s="59"/>
    </row>
    <row r="279">
      <c r="A279" s="39"/>
      <c r="B279" s="39"/>
      <c r="L279" s="59"/>
    </row>
    <row r="280">
      <c r="A280" s="39"/>
      <c r="B280" s="39"/>
      <c r="L280" s="59"/>
    </row>
    <row r="281">
      <c r="A281" s="39"/>
      <c r="B281" s="39"/>
      <c r="L281" s="59"/>
    </row>
    <row r="282">
      <c r="A282" s="39"/>
      <c r="B282" s="39"/>
      <c r="L282" s="59"/>
    </row>
    <row r="283">
      <c r="A283" s="39"/>
      <c r="B283" s="39"/>
      <c r="L283" s="59"/>
    </row>
    <row r="284">
      <c r="A284" s="39"/>
      <c r="B284" s="39"/>
      <c r="L284" s="59"/>
    </row>
    <row r="285">
      <c r="A285" s="39"/>
      <c r="B285" s="39"/>
      <c r="L285" s="59"/>
    </row>
    <row r="286">
      <c r="A286" s="39"/>
      <c r="B286" s="39"/>
      <c r="L286" s="59"/>
    </row>
    <row r="287">
      <c r="A287" s="39"/>
      <c r="B287" s="39"/>
      <c r="L287" s="59"/>
    </row>
    <row r="288">
      <c r="A288" s="39"/>
      <c r="B288" s="39"/>
      <c r="L288" s="59"/>
    </row>
    <row r="289">
      <c r="A289" s="39"/>
      <c r="B289" s="39"/>
      <c r="L289" s="59"/>
    </row>
    <row r="290">
      <c r="A290" s="39"/>
      <c r="B290" s="39"/>
      <c r="L290" s="59"/>
    </row>
    <row r="291">
      <c r="A291" s="39"/>
      <c r="B291" s="39"/>
      <c r="L291" s="59"/>
    </row>
    <row r="292">
      <c r="A292" s="39"/>
      <c r="B292" s="39"/>
      <c r="L292" s="59"/>
    </row>
    <row r="293">
      <c r="A293" s="39"/>
      <c r="B293" s="39"/>
      <c r="L293" s="59"/>
    </row>
    <row r="294">
      <c r="A294" s="39"/>
      <c r="B294" s="39"/>
      <c r="L294" s="59"/>
    </row>
    <row r="295">
      <c r="A295" s="39"/>
      <c r="B295" s="39"/>
      <c r="L295" s="59"/>
    </row>
    <row r="296">
      <c r="A296" s="39"/>
      <c r="B296" s="39"/>
      <c r="L296" s="59"/>
    </row>
    <row r="297">
      <c r="A297" s="39"/>
      <c r="B297" s="39"/>
      <c r="L297" s="59"/>
    </row>
    <row r="298">
      <c r="A298" s="39"/>
      <c r="B298" s="39"/>
      <c r="L298" s="59"/>
    </row>
    <row r="299">
      <c r="A299" s="39"/>
      <c r="B299" s="39"/>
      <c r="L299" s="59"/>
    </row>
    <row r="300">
      <c r="A300" s="39"/>
      <c r="B300" s="39"/>
      <c r="L300" s="59"/>
    </row>
    <row r="301">
      <c r="A301" s="39"/>
      <c r="B301" s="39"/>
      <c r="L301" s="59"/>
    </row>
    <row r="302">
      <c r="A302" s="39"/>
      <c r="B302" s="39"/>
      <c r="L302" s="59"/>
    </row>
    <row r="303">
      <c r="A303" s="39"/>
      <c r="B303" s="39"/>
      <c r="L303" s="59"/>
    </row>
    <row r="304">
      <c r="A304" s="39"/>
      <c r="B304" s="39"/>
      <c r="L304" s="59"/>
    </row>
    <row r="305">
      <c r="A305" s="39"/>
      <c r="B305" s="39"/>
      <c r="L305" s="59"/>
    </row>
    <row r="306">
      <c r="A306" s="39"/>
      <c r="B306" s="39"/>
      <c r="L306" s="59"/>
    </row>
    <row r="307">
      <c r="A307" s="39"/>
      <c r="B307" s="39"/>
      <c r="L307" s="59"/>
    </row>
    <row r="308">
      <c r="A308" s="39"/>
      <c r="B308" s="39"/>
      <c r="L308" s="59"/>
    </row>
    <row r="309">
      <c r="A309" s="39"/>
      <c r="B309" s="39"/>
      <c r="L309" s="59"/>
    </row>
    <row r="310">
      <c r="A310" s="39"/>
      <c r="B310" s="39"/>
      <c r="L310" s="59"/>
    </row>
    <row r="311">
      <c r="A311" s="39"/>
      <c r="B311" s="39"/>
      <c r="L311" s="59"/>
    </row>
    <row r="312">
      <c r="A312" s="39"/>
      <c r="B312" s="39"/>
      <c r="L312" s="59"/>
    </row>
    <row r="313">
      <c r="A313" s="39"/>
      <c r="B313" s="39"/>
      <c r="L313" s="59"/>
    </row>
    <row r="314">
      <c r="A314" s="39"/>
      <c r="B314" s="39"/>
      <c r="L314" s="59"/>
    </row>
    <row r="315">
      <c r="A315" s="39"/>
      <c r="B315" s="39"/>
      <c r="L315" s="59"/>
    </row>
    <row r="316">
      <c r="A316" s="39"/>
      <c r="B316" s="39"/>
      <c r="L316" s="59"/>
    </row>
    <row r="317">
      <c r="A317" s="39"/>
      <c r="B317" s="39"/>
      <c r="L317" s="59"/>
    </row>
    <row r="318">
      <c r="A318" s="39"/>
      <c r="B318" s="39"/>
      <c r="L318" s="59"/>
    </row>
    <row r="319">
      <c r="A319" s="39"/>
      <c r="B319" s="39"/>
      <c r="L319" s="59"/>
    </row>
    <row r="320">
      <c r="A320" s="39"/>
      <c r="B320" s="39"/>
      <c r="L320" s="59"/>
    </row>
    <row r="321">
      <c r="A321" s="39"/>
      <c r="B321" s="39"/>
      <c r="L321" s="59"/>
    </row>
    <row r="322">
      <c r="A322" s="39"/>
      <c r="B322" s="39"/>
      <c r="L322" s="59"/>
    </row>
    <row r="323">
      <c r="A323" s="39"/>
      <c r="B323" s="39"/>
      <c r="L323" s="59"/>
    </row>
    <row r="324">
      <c r="A324" s="39"/>
      <c r="B324" s="39"/>
      <c r="L324" s="59"/>
    </row>
    <row r="325">
      <c r="A325" s="39"/>
      <c r="B325" s="39"/>
      <c r="L325" s="59"/>
    </row>
    <row r="326">
      <c r="A326" s="39"/>
      <c r="B326" s="39"/>
      <c r="L326" s="59"/>
    </row>
    <row r="327">
      <c r="A327" s="39"/>
      <c r="B327" s="39"/>
      <c r="L327" s="59"/>
    </row>
    <row r="328">
      <c r="A328" s="39"/>
      <c r="B328" s="39"/>
      <c r="L328" s="59"/>
    </row>
    <row r="329">
      <c r="A329" s="39"/>
      <c r="B329" s="39"/>
      <c r="L329" s="59"/>
    </row>
    <row r="330">
      <c r="A330" s="39"/>
      <c r="B330" s="39"/>
      <c r="L330" s="59"/>
    </row>
    <row r="331">
      <c r="A331" s="39"/>
      <c r="B331" s="39"/>
      <c r="L331" s="59"/>
    </row>
    <row r="332">
      <c r="A332" s="39"/>
      <c r="B332" s="39"/>
      <c r="L332" s="59"/>
    </row>
    <row r="333">
      <c r="A333" s="39"/>
      <c r="B333" s="39"/>
      <c r="L333" s="59"/>
    </row>
    <row r="334">
      <c r="A334" s="39"/>
      <c r="B334" s="39"/>
      <c r="L334" s="59"/>
    </row>
    <row r="335">
      <c r="A335" s="39"/>
      <c r="B335" s="39"/>
      <c r="L335" s="59"/>
    </row>
    <row r="336">
      <c r="A336" s="39"/>
      <c r="B336" s="39"/>
      <c r="L336" s="59"/>
    </row>
    <row r="337">
      <c r="A337" s="39"/>
      <c r="B337" s="39"/>
      <c r="L337" s="59"/>
    </row>
    <row r="338">
      <c r="A338" s="39"/>
      <c r="B338" s="39"/>
      <c r="L338" s="59"/>
    </row>
    <row r="339">
      <c r="A339" s="39"/>
      <c r="B339" s="39"/>
      <c r="L339" s="59"/>
    </row>
    <row r="340">
      <c r="A340" s="39"/>
      <c r="B340" s="39"/>
      <c r="L340" s="59"/>
    </row>
    <row r="341">
      <c r="A341" s="39"/>
      <c r="B341" s="39"/>
      <c r="L341" s="59"/>
    </row>
    <row r="342">
      <c r="A342" s="39"/>
      <c r="B342" s="39"/>
      <c r="L342" s="59"/>
    </row>
    <row r="343">
      <c r="A343" s="39"/>
      <c r="B343" s="39"/>
      <c r="L343" s="59"/>
    </row>
    <row r="344">
      <c r="A344" s="39"/>
      <c r="B344" s="39"/>
      <c r="L344" s="59"/>
    </row>
    <row r="345">
      <c r="A345" s="39"/>
      <c r="B345" s="39"/>
      <c r="L345" s="59"/>
    </row>
    <row r="346">
      <c r="A346" s="39"/>
      <c r="B346" s="39"/>
      <c r="L346" s="59"/>
    </row>
    <row r="347">
      <c r="A347" s="39"/>
      <c r="B347" s="39"/>
      <c r="L347" s="59"/>
    </row>
    <row r="348">
      <c r="A348" s="39"/>
      <c r="B348" s="39"/>
      <c r="L348" s="59"/>
    </row>
    <row r="349">
      <c r="A349" s="39"/>
      <c r="B349" s="39"/>
      <c r="L349" s="59"/>
    </row>
    <row r="350">
      <c r="A350" s="39"/>
      <c r="B350" s="39"/>
      <c r="L350" s="59"/>
    </row>
    <row r="351">
      <c r="A351" s="39"/>
      <c r="B351" s="39"/>
      <c r="L351" s="59"/>
    </row>
    <row r="352">
      <c r="A352" s="39"/>
      <c r="B352" s="39"/>
      <c r="L352" s="59"/>
    </row>
    <row r="353">
      <c r="A353" s="39"/>
      <c r="B353" s="39"/>
      <c r="L353" s="59"/>
    </row>
    <row r="354">
      <c r="A354" s="39"/>
      <c r="B354" s="39"/>
      <c r="L354" s="59"/>
    </row>
    <row r="355">
      <c r="A355" s="39"/>
      <c r="B355" s="39"/>
      <c r="L355" s="59"/>
    </row>
    <row r="356">
      <c r="A356" s="39"/>
      <c r="B356" s="39"/>
      <c r="L356" s="59"/>
    </row>
    <row r="357">
      <c r="A357" s="39"/>
      <c r="B357" s="39"/>
      <c r="L357" s="59"/>
    </row>
    <row r="358">
      <c r="A358" s="39"/>
      <c r="B358" s="39"/>
      <c r="L358" s="59"/>
    </row>
    <row r="359">
      <c r="A359" s="39"/>
      <c r="B359" s="39"/>
      <c r="L359" s="59"/>
    </row>
    <row r="360">
      <c r="A360" s="39"/>
      <c r="B360" s="39"/>
      <c r="L360" s="59"/>
    </row>
    <row r="361">
      <c r="A361" s="39"/>
      <c r="B361" s="39"/>
      <c r="L361" s="59"/>
    </row>
    <row r="362">
      <c r="A362" s="39"/>
      <c r="B362" s="39"/>
      <c r="L362" s="59"/>
    </row>
    <row r="363">
      <c r="A363" s="39"/>
      <c r="B363" s="39"/>
      <c r="L363" s="59"/>
    </row>
    <row r="364">
      <c r="A364" s="39"/>
      <c r="B364" s="39"/>
      <c r="L364" s="59"/>
    </row>
    <row r="365">
      <c r="A365" s="39"/>
      <c r="B365" s="39"/>
      <c r="L365" s="59"/>
    </row>
    <row r="366">
      <c r="A366" s="39"/>
      <c r="B366" s="39"/>
      <c r="L366" s="59"/>
    </row>
    <row r="367">
      <c r="A367" s="39"/>
      <c r="B367" s="39"/>
      <c r="L367" s="59"/>
    </row>
    <row r="368">
      <c r="A368" s="39"/>
      <c r="B368" s="39"/>
      <c r="L368" s="59"/>
    </row>
    <row r="369">
      <c r="A369" s="39"/>
      <c r="B369" s="39"/>
      <c r="L369" s="59"/>
    </row>
    <row r="370">
      <c r="A370" s="39"/>
      <c r="B370" s="39"/>
      <c r="L370" s="59"/>
    </row>
    <row r="371">
      <c r="A371" s="39"/>
      <c r="B371" s="39"/>
      <c r="L371" s="59"/>
    </row>
    <row r="372">
      <c r="A372" s="39"/>
      <c r="B372" s="39"/>
      <c r="L372" s="59"/>
    </row>
    <row r="373">
      <c r="A373" s="39"/>
      <c r="B373" s="39"/>
      <c r="L373" s="59"/>
    </row>
    <row r="374">
      <c r="A374" s="39"/>
      <c r="B374" s="39"/>
      <c r="L374" s="59"/>
    </row>
    <row r="375">
      <c r="A375" s="39"/>
      <c r="B375" s="39"/>
      <c r="L375" s="59"/>
    </row>
    <row r="376">
      <c r="A376" s="39"/>
      <c r="B376" s="39"/>
      <c r="L376" s="59"/>
    </row>
    <row r="377">
      <c r="A377" s="39"/>
      <c r="B377" s="39"/>
      <c r="L377" s="59"/>
    </row>
    <row r="378">
      <c r="A378" s="39"/>
      <c r="B378" s="39"/>
      <c r="L378" s="59"/>
    </row>
    <row r="379">
      <c r="A379" s="39"/>
      <c r="B379" s="39"/>
      <c r="L379" s="59"/>
    </row>
    <row r="380">
      <c r="A380" s="39"/>
      <c r="B380" s="39"/>
      <c r="L380" s="59"/>
    </row>
    <row r="381">
      <c r="A381" s="39"/>
      <c r="B381" s="39"/>
      <c r="L381" s="59"/>
    </row>
    <row r="382">
      <c r="A382" s="39"/>
      <c r="B382" s="39"/>
      <c r="L382" s="59"/>
    </row>
    <row r="383">
      <c r="A383" s="39"/>
      <c r="B383" s="39"/>
      <c r="L383" s="59"/>
    </row>
    <row r="384">
      <c r="A384" s="39"/>
      <c r="B384" s="39"/>
      <c r="L384" s="59"/>
    </row>
    <row r="385">
      <c r="A385" s="39"/>
      <c r="B385" s="39"/>
      <c r="L385" s="59"/>
    </row>
    <row r="386">
      <c r="A386" s="39"/>
      <c r="B386" s="39"/>
      <c r="L386" s="59"/>
    </row>
    <row r="387">
      <c r="A387" s="39"/>
      <c r="B387" s="39"/>
      <c r="L387" s="59"/>
    </row>
    <row r="388">
      <c r="A388" s="39"/>
      <c r="B388" s="39"/>
      <c r="L388" s="59"/>
    </row>
    <row r="389">
      <c r="A389" s="39"/>
      <c r="B389" s="39"/>
      <c r="L389" s="59"/>
    </row>
    <row r="390">
      <c r="A390" s="39"/>
      <c r="B390" s="39"/>
      <c r="L390" s="59"/>
    </row>
    <row r="391">
      <c r="A391" s="39"/>
      <c r="B391" s="39"/>
      <c r="L391" s="59"/>
    </row>
    <row r="392">
      <c r="A392" s="39"/>
      <c r="B392" s="39"/>
      <c r="L392" s="59"/>
    </row>
    <row r="393">
      <c r="A393" s="39"/>
      <c r="B393" s="39"/>
      <c r="L393" s="59"/>
    </row>
    <row r="394">
      <c r="A394" s="39"/>
      <c r="B394" s="39"/>
      <c r="L394" s="59"/>
    </row>
    <row r="395">
      <c r="A395" s="39"/>
      <c r="B395" s="39"/>
      <c r="L395" s="59"/>
    </row>
    <row r="396">
      <c r="A396" s="39"/>
      <c r="B396" s="39"/>
      <c r="L396" s="59"/>
    </row>
    <row r="397">
      <c r="A397" s="39"/>
      <c r="B397" s="39"/>
      <c r="L397" s="59"/>
    </row>
    <row r="398">
      <c r="A398" s="39"/>
      <c r="B398" s="39"/>
      <c r="L398" s="59"/>
    </row>
    <row r="399">
      <c r="A399" s="39"/>
      <c r="B399" s="39"/>
      <c r="L399" s="59"/>
    </row>
    <row r="400">
      <c r="A400" s="39"/>
      <c r="B400" s="39"/>
      <c r="L400" s="59"/>
    </row>
    <row r="401">
      <c r="A401" s="39"/>
      <c r="B401" s="39"/>
      <c r="L401" s="59"/>
    </row>
    <row r="402">
      <c r="A402" s="39"/>
      <c r="B402" s="39"/>
      <c r="L402" s="59"/>
    </row>
    <row r="403">
      <c r="A403" s="39"/>
      <c r="B403" s="39"/>
      <c r="L403" s="59"/>
    </row>
    <row r="404">
      <c r="A404" s="39"/>
      <c r="B404" s="39"/>
      <c r="L404" s="59"/>
    </row>
    <row r="405">
      <c r="A405" s="39"/>
      <c r="B405" s="39"/>
      <c r="L405" s="59"/>
    </row>
    <row r="406">
      <c r="A406" s="39"/>
      <c r="B406" s="39"/>
      <c r="L406" s="59"/>
    </row>
    <row r="407">
      <c r="A407" s="39"/>
      <c r="B407" s="39"/>
      <c r="L407" s="59"/>
    </row>
    <row r="408">
      <c r="A408" s="39"/>
      <c r="B408" s="39"/>
      <c r="L408" s="59"/>
    </row>
    <row r="409">
      <c r="A409" s="39"/>
      <c r="B409" s="39"/>
      <c r="L409" s="59"/>
    </row>
    <row r="410">
      <c r="A410" s="39"/>
      <c r="B410" s="39"/>
      <c r="L410" s="59"/>
    </row>
    <row r="411">
      <c r="A411" s="39"/>
      <c r="B411" s="39"/>
      <c r="L411" s="59"/>
    </row>
    <row r="412">
      <c r="A412" s="39"/>
      <c r="B412" s="39"/>
      <c r="L412" s="59"/>
    </row>
    <row r="413">
      <c r="A413" s="39"/>
      <c r="B413" s="39"/>
      <c r="L413" s="59"/>
    </row>
    <row r="414">
      <c r="A414" s="39"/>
      <c r="B414" s="39"/>
      <c r="L414" s="59"/>
    </row>
    <row r="415">
      <c r="A415" s="39"/>
      <c r="B415" s="39"/>
      <c r="L415" s="59"/>
    </row>
    <row r="416">
      <c r="A416" s="39"/>
      <c r="B416" s="39"/>
      <c r="L416" s="59"/>
    </row>
    <row r="417">
      <c r="A417" s="39"/>
      <c r="B417" s="39"/>
      <c r="L417" s="59"/>
    </row>
    <row r="418">
      <c r="A418" s="39"/>
      <c r="B418" s="39"/>
      <c r="L418" s="59"/>
    </row>
    <row r="419">
      <c r="A419" s="39"/>
      <c r="B419" s="39"/>
      <c r="L419" s="59"/>
    </row>
    <row r="420">
      <c r="A420" s="39"/>
      <c r="B420" s="39"/>
      <c r="L420" s="59"/>
    </row>
    <row r="421">
      <c r="A421" s="39"/>
      <c r="B421" s="39"/>
      <c r="L421" s="59"/>
    </row>
    <row r="422">
      <c r="A422" s="39"/>
      <c r="B422" s="39"/>
      <c r="L422" s="59"/>
    </row>
    <row r="423">
      <c r="A423" s="39"/>
      <c r="B423" s="39"/>
      <c r="L423" s="59"/>
    </row>
    <row r="424">
      <c r="A424" s="39"/>
      <c r="B424" s="39"/>
      <c r="L424" s="59"/>
    </row>
    <row r="425">
      <c r="A425" s="39"/>
      <c r="B425" s="39"/>
      <c r="L425" s="59"/>
    </row>
    <row r="426">
      <c r="A426" s="39"/>
      <c r="B426" s="39"/>
      <c r="L426" s="59"/>
    </row>
    <row r="427">
      <c r="A427" s="39"/>
      <c r="B427" s="39"/>
      <c r="L427" s="59"/>
    </row>
    <row r="428">
      <c r="A428" s="39"/>
      <c r="B428" s="39"/>
      <c r="L428" s="59"/>
    </row>
    <row r="429">
      <c r="A429" s="39"/>
      <c r="B429" s="39"/>
      <c r="L429" s="59"/>
    </row>
    <row r="430">
      <c r="A430" s="39"/>
      <c r="B430" s="39"/>
      <c r="L430" s="59"/>
    </row>
    <row r="431">
      <c r="A431" s="39"/>
      <c r="B431" s="39"/>
      <c r="L431" s="59"/>
    </row>
    <row r="432">
      <c r="A432" s="39"/>
      <c r="B432" s="39"/>
      <c r="L432" s="59"/>
    </row>
    <row r="433">
      <c r="A433" s="39"/>
      <c r="B433" s="39"/>
      <c r="L433" s="59"/>
    </row>
    <row r="434">
      <c r="A434" s="39"/>
      <c r="B434" s="39"/>
      <c r="L434" s="59"/>
    </row>
    <row r="435">
      <c r="A435" s="39"/>
      <c r="B435" s="39"/>
      <c r="L435" s="59"/>
    </row>
    <row r="436">
      <c r="A436" s="39"/>
      <c r="B436" s="39"/>
      <c r="L436" s="59"/>
    </row>
    <row r="437">
      <c r="A437" s="39"/>
      <c r="B437" s="39"/>
      <c r="L437" s="59"/>
    </row>
    <row r="438">
      <c r="A438" s="39"/>
      <c r="B438" s="39"/>
      <c r="L438" s="59"/>
    </row>
    <row r="439">
      <c r="A439" s="39"/>
      <c r="B439" s="39"/>
      <c r="L439" s="59"/>
    </row>
    <row r="440">
      <c r="A440" s="39"/>
      <c r="B440" s="39"/>
      <c r="L440" s="59"/>
    </row>
    <row r="441">
      <c r="A441" s="39"/>
      <c r="B441" s="39"/>
      <c r="L441" s="59"/>
    </row>
    <row r="442">
      <c r="A442" s="39"/>
      <c r="B442" s="39"/>
      <c r="L442" s="59"/>
    </row>
    <row r="443">
      <c r="A443" s="39"/>
      <c r="B443" s="39"/>
      <c r="L443" s="59"/>
    </row>
    <row r="444">
      <c r="A444" s="39"/>
      <c r="B444" s="39"/>
      <c r="L444" s="59"/>
    </row>
    <row r="445">
      <c r="A445" s="39"/>
      <c r="B445" s="39"/>
      <c r="L445" s="59"/>
    </row>
    <row r="446">
      <c r="A446" s="39"/>
      <c r="B446" s="39"/>
      <c r="L446" s="59"/>
    </row>
    <row r="447">
      <c r="A447" s="39"/>
      <c r="B447" s="39"/>
      <c r="L447" s="59"/>
    </row>
    <row r="448">
      <c r="A448" s="39"/>
      <c r="B448" s="39"/>
      <c r="L448" s="59"/>
    </row>
    <row r="449">
      <c r="A449" s="39"/>
      <c r="B449" s="39"/>
      <c r="L449" s="59"/>
    </row>
    <row r="450">
      <c r="A450" s="39"/>
      <c r="B450" s="39"/>
      <c r="L450" s="59"/>
    </row>
    <row r="451">
      <c r="A451" s="39"/>
      <c r="B451" s="39"/>
      <c r="L451" s="59"/>
    </row>
    <row r="452">
      <c r="A452" s="39"/>
      <c r="B452" s="39"/>
      <c r="L452" s="59"/>
    </row>
    <row r="453">
      <c r="A453" s="39"/>
      <c r="B453" s="39"/>
      <c r="L453" s="59"/>
    </row>
    <row r="454">
      <c r="A454" s="39"/>
      <c r="B454" s="39"/>
      <c r="L454" s="59"/>
    </row>
    <row r="455">
      <c r="A455" s="39"/>
      <c r="B455" s="39"/>
      <c r="L455" s="59"/>
    </row>
    <row r="456">
      <c r="A456" s="39"/>
      <c r="B456" s="39"/>
      <c r="L456" s="59"/>
    </row>
    <row r="457">
      <c r="A457" s="39"/>
      <c r="B457" s="39"/>
      <c r="L457" s="59"/>
    </row>
    <row r="458">
      <c r="A458" s="39"/>
      <c r="B458" s="39"/>
      <c r="L458" s="59"/>
    </row>
    <row r="459">
      <c r="A459" s="39"/>
      <c r="B459" s="39"/>
      <c r="L459" s="59"/>
    </row>
    <row r="460">
      <c r="A460" s="39"/>
      <c r="B460" s="39"/>
      <c r="L460" s="59"/>
    </row>
    <row r="461">
      <c r="A461" s="39"/>
      <c r="B461" s="39"/>
      <c r="L461" s="59"/>
    </row>
    <row r="462">
      <c r="A462" s="39"/>
      <c r="B462" s="39"/>
      <c r="L462" s="59"/>
    </row>
    <row r="463">
      <c r="A463" s="39"/>
      <c r="B463" s="39"/>
      <c r="L463" s="59"/>
    </row>
    <row r="464">
      <c r="A464" s="39"/>
      <c r="B464" s="39"/>
      <c r="L464" s="59"/>
    </row>
    <row r="465">
      <c r="A465" s="39"/>
      <c r="B465" s="39"/>
      <c r="L465" s="59"/>
    </row>
    <row r="466">
      <c r="A466" s="39"/>
      <c r="B466" s="39"/>
      <c r="L466" s="59"/>
    </row>
    <row r="467">
      <c r="A467" s="39"/>
      <c r="B467" s="39"/>
      <c r="L467" s="59"/>
    </row>
    <row r="468">
      <c r="A468" s="39"/>
      <c r="B468" s="39"/>
      <c r="L468" s="59"/>
    </row>
    <row r="469">
      <c r="A469" s="39"/>
      <c r="B469" s="39"/>
      <c r="L469" s="59"/>
    </row>
    <row r="470">
      <c r="A470" s="39"/>
      <c r="B470" s="39"/>
      <c r="L470" s="59"/>
    </row>
    <row r="471">
      <c r="A471" s="39"/>
      <c r="B471" s="39"/>
      <c r="L471" s="59"/>
    </row>
    <row r="472">
      <c r="A472" s="39"/>
      <c r="B472" s="39"/>
      <c r="L472" s="59"/>
    </row>
    <row r="473">
      <c r="A473" s="39"/>
      <c r="B473" s="39"/>
      <c r="L473" s="59"/>
    </row>
    <row r="474">
      <c r="A474" s="39"/>
      <c r="B474" s="39"/>
      <c r="L474" s="59"/>
    </row>
    <row r="475">
      <c r="A475" s="39"/>
      <c r="B475" s="39"/>
      <c r="L475" s="59"/>
    </row>
    <row r="476">
      <c r="A476" s="39"/>
      <c r="B476" s="39"/>
      <c r="L476" s="59"/>
    </row>
    <row r="477">
      <c r="A477" s="39"/>
      <c r="B477" s="39"/>
      <c r="L477" s="59"/>
    </row>
    <row r="478">
      <c r="A478" s="39"/>
      <c r="B478" s="39"/>
      <c r="L478" s="59"/>
    </row>
    <row r="479">
      <c r="A479" s="39"/>
      <c r="B479" s="39"/>
      <c r="L479" s="59"/>
    </row>
    <row r="480">
      <c r="A480" s="39"/>
      <c r="B480" s="39"/>
      <c r="L480" s="59"/>
    </row>
    <row r="481">
      <c r="A481" s="39"/>
      <c r="B481" s="39"/>
      <c r="L481" s="59"/>
    </row>
    <row r="482">
      <c r="A482" s="39"/>
      <c r="B482" s="39"/>
      <c r="L482" s="59"/>
    </row>
    <row r="483">
      <c r="A483" s="39"/>
      <c r="B483" s="39"/>
      <c r="L483" s="59"/>
    </row>
    <row r="484">
      <c r="A484" s="39"/>
      <c r="B484" s="39"/>
      <c r="L484" s="59"/>
    </row>
    <row r="485">
      <c r="A485" s="39"/>
      <c r="B485" s="39"/>
      <c r="L485" s="59"/>
    </row>
    <row r="486">
      <c r="A486" s="39"/>
      <c r="B486" s="39"/>
      <c r="L486" s="59"/>
    </row>
    <row r="487">
      <c r="A487" s="39"/>
      <c r="B487" s="39"/>
      <c r="L487" s="59"/>
    </row>
    <row r="488">
      <c r="A488" s="39"/>
      <c r="B488" s="39"/>
      <c r="L488" s="59"/>
    </row>
    <row r="489">
      <c r="A489" s="39"/>
      <c r="B489" s="39"/>
      <c r="L489" s="59"/>
    </row>
    <row r="490">
      <c r="A490" s="39"/>
      <c r="B490" s="39"/>
      <c r="L490" s="59"/>
    </row>
    <row r="491">
      <c r="A491" s="39"/>
      <c r="B491" s="39"/>
      <c r="L491" s="59"/>
    </row>
    <row r="492">
      <c r="A492" s="39"/>
      <c r="B492" s="39"/>
      <c r="L492" s="59"/>
    </row>
    <row r="493">
      <c r="A493" s="39"/>
      <c r="B493" s="39"/>
      <c r="L493" s="59"/>
    </row>
    <row r="494">
      <c r="A494" s="39"/>
      <c r="B494" s="39"/>
      <c r="L494" s="59"/>
    </row>
    <row r="495">
      <c r="A495" s="39"/>
      <c r="B495" s="39"/>
      <c r="L495" s="59"/>
    </row>
    <row r="496">
      <c r="A496" s="39"/>
      <c r="B496" s="39"/>
      <c r="L496" s="59"/>
    </row>
    <row r="497">
      <c r="A497" s="39"/>
      <c r="B497" s="39"/>
      <c r="L497" s="59"/>
    </row>
    <row r="498">
      <c r="A498" s="39"/>
      <c r="B498" s="39"/>
      <c r="L498" s="59"/>
    </row>
    <row r="499">
      <c r="A499" s="39"/>
      <c r="B499" s="39"/>
      <c r="L499" s="59"/>
    </row>
    <row r="500">
      <c r="A500" s="39"/>
      <c r="B500" s="39"/>
      <c r="L500" s="59"/>
    </row>
    <row r="501">
      <c r="A501" s="39"/>
      <c r="B501" s="39"/>
      <c r="L501" s="59"/>
    </row>
    <row r="502">
      <c r="A502" s="39"/>
      <c r="B502" s="39"/>
      <c r="L502" s="59"/>
    </row>
    <row r="503">
      <c r="A503" s="39"/>
      <c r="B503" s="39"/>
      <c r="L503" s="59"/>
    </row>
    <row r="504">
      <c r="A504" s="39"/>
      <c r="B504" s="39"/>
      <c r="L504" s="59"/>
    </row>
    <row r="505">
      <c r="A505" s="39"/>
      <c r="B505" s="39"/>
      <c r="L505" s="59"/>
    </row>
    <row r="506">
      <c r="A506" s="39"/>
      <c r="B506" s="39"/>
      <c r="L506" s="59"/>
    </row>
    <row r="507">
      <c r="A507" s="39"/>
      <c r="B507" s="39"/>
      <c r="L507" s="59"/>
    </row>
    <row r="508">
      <c r="A508" s="39"/>
      <c r="B508" s="39"/>
      <c r="L508" s="59"/>
    </row>
    <row r="509">
      <c r="A509" s="39"/>
      <c r="B509" s="39"/>
      <c r="L509" s="59"/>
    </row>
    <row r="510">
      <c r="A510" s="39"/>
      <c r="B510" s="39"/>
      <c r="L510" s="59"/>
    </row>
    <row r="511">
      <c r="A511" s="39"/>
      <c r="B511" s="39"/>
      <c r="L511" s="59"/>
    </row>
    <row r="512">
      <c r="A512" s="39"/>
      <c r="B512" s="39"/>
      <c r="L512" s="59"/>
    </row>
    <row r="513">
      <c r="A513" s="39"/>
      <c r="B513" s="39"/>
      <c r="L513" s="59"/>
    </row>
    <row r="514">
      <c r="A514" s="39"/>
      <c r="B514" s="39"/>
      <c r="L514" s="59"/>
    </row>
    <row r="515">
      <c r="A515" s="39"/>
      <c r="B515" s="39"/>
      <c r="L515" s="59"/>
    </row>
    <row r="516">
      <c r="A516" s="39"/>
      <c r="B516" s="39"/>
      <c r="L516" s="59"/>
    </row>
    <row r="517">
      <c r="A517" s="39"/>
      <c r="B517" s="39"/>
      <c r="L517" s="59"/>
    </row>
    <row r="518">
      <c r="A518" s="39"/>
      <c r="B518" s="39"/>
      <c r="L518" s="59"/>
    </row>
    <row r="519">
      <c r="A519" s="39"/>
      <c r="B519" s="39"/>
      <c r="L519" s="59"/>
    </row>
    <row r="520">
      <c r="A520" s="39"/>
      <c r="B520" s="39"/>
      <c r="L520" s="59"/>
    </row>
    <row r="521">
      <c r="A521" s="39"/>
      <c r="B521" s="39"/>
      <c r="L521" s="59"/>
    </row>
    <row r="522">
      <c r="A522" s="39"/>
      <c r="B522" s="39"/>
      <c r="L522" s="59"/>
    </row>
    <row r="523">
      <c r="A523" s="39"/>
      <c r="B523" s="39"/>
      <c r="L523" s="59"/>
    </row>
    <row r="524">
      <c r="A524" s="39"/>
      <c r="B524" s="39"/>
      <c r="L524" s="59"/>
    </row>
    <row r="525">
      <c r="A525" s="39"/>
      <c r="B525" s="39"/>
      <c r="L525" s="59"/>
    </row>
    <row r="526">
      <c r="A526" s="39"/>
      <c r="B526" s="39"/>
      <c r="L526" s="59"/>
    </row>
    <row r="527">
      <c r="A527" s="39"/>
      <c r="B527" s="39"/>
      <c r="L527" s="59"/>
    </row>
    <row r="528">
      <c r="A528" s="39"/>
      <c r="B528" s="39"/>
      <c r="L528" s="59"/>
    </row>
    <row r="529">
      <c r="A529" s="39"/>
      <c r="B529" s="39"/>
      <c r="L529" s="59"/>
    </row>
    <row r="530">
      <c r="A530" s="39"/>
      <c r="B530" s="39"/>
      <c r="L530" s="59"/>
    </row>
    <row r="531">
      <c r="A531" s="39"/>
      <c r="B531" s="39"/>
      <c r="L531" s="59"/>
    </row>
    <row r="532">
      <c r="A532" s="39"/>
      <c r="B532" s="39"/>
      <c r="L532" s="59"/>
    </row>
    <row r="533">
      <c r="A533" s="39"/>
      <c r="B533" s="39"/>
      <c r="L533" s="59"/>
    </row>
    <row r="534">
      <c r="A534" s="39"/>
      <c r="B534" s="39"/>
      <c r="L534" s="59"/>
    </row>
    <row r="535">
      <c r="A535" s="39"/>
      <c r="B535" s="39"/>
      <c r="L535" s="59"/>
    </row>
    <row r="536">
      <c r="A536" s="39"/>
      <c r="B536" s="39"/>
      <c r="L536" s="59"/>
    </row>
    <row r="537">
      <c r="A537" s="39"/>
      <c r="B537" s="39"/>
      <c r="L537" s="59"/>
    </row>
    <row r="538">
      <c r="A538" s="39"/>
      <c r="B538" s="39"/>
      <c r="L538" s="59"/>
    </row>
    <row r="539">
      <c r="A539" s="39"/>
      <c r="B539" s="39"/>
      <c r="L539" s="59"/>
    </row>
    <row r="540">
      <c r="A540" s="39"/>
      <c r="B540" s="39"/>
      <c r="L540" s="59"/>
    </row>
    <row r="541">
      <c r="A541" s="39"/>
      <c r="B541" s="39"/>
      <c r="L541" s="59"/>
    </row>
    <row r="542">
      <c r="A542" s="39"/>
      <c r="B542" s="39"/>
      <c r="L542" s="59"/>
    </row>
    <row r="543">
      <c r="A543" s="39"/>
      <c r="B543" s="39"/>
      <c r="L543" s="59"/>
    </row>
    <row r="544">
      <c r="A544" s="39"/>
      <c r="B544" s="39"/>
      <c r="L544" s="59"/>
    </row>
    <row r="545">
      <c r="A545" s="39"/>
      <c r="B545" s="39"/>
      <c r="L545" s="59"/>
    </row>
    <row r="546">
      <c r="A546" s="39"/>
      <c r="B546" s="39"/>
      <c r="L546" s="59"/>
    </row>
    <row r="547">
      <c r="A547" s="39"/>
      <c r="B547" s="39"/>
      <c r="L547" s="59"/>
    </row>
    <row r="548">
      <c r="A548" s="39"/>
      <c r="B548" s="39"/>
      <c r="L548" s="59"/>
    </row>
    <row r="549">
      <c r="A549" s="39"/>
      <c r="B549" s="39"/>
      <c r="L549" s="59"/>
    </row>
    <row r="550">
      <c r="A550" s="39"/>
      <c r="B550" s="39"/>
      <c r="L550" s="59"/>
    </row>
    <row r="551">
      <c r="A551" s="39"/>
      <c r="B551" s="39"/>
      <c r="L551" s="59"/>
    </row>
    <row r="552">
      <c r="A552" s="39"/>
      <c r="B552" s="39"/>
      <c r="L552" s="59"/>
    </row>
    <row r="553">
      <c r="A553" s="39"/>
      <c r="B553" s="39"/>
      <c r="L553" s="59"/>
    </row>
    <row r="554">
      <c r="A554" s="39"/>
      <c r="B554" s="39"/>
      <c r="L554" s="59"/>
    </row>
    <row r="555">
      <c r="A555" s="39"/>
      <c r="B555" s="39"/>
      <c r="L555" s="59"/>
    </row>
    <row r="556">
      <c r="A556" s="39"/>
      <c r="B556" s="39"/>
      <c r="L556" s="59"/>
    </row>
    <row r="557">
      <c r="A557" s="39"/>
      <c r="B557" s="39"/>
      <c r="L557" s="59"/>
    </row>
    <row r="558">
      <c r="A558" s="39"/>
      <c r="B558" s="39"/>
      <c r="L558" s="59"/>
    </row>
    <row r="559">
      <c r="A559" s="39"/>
      <c r="B559" s="39"/>
      <c r="L559" s="59"/>
    </row>
    <row r="560">
      <c r="A560" s="39"/>
      <c r="B560" s="39"/>
      <c r="L560" s="59"/>
    </row>
    <row r="561">
      <c r="A561" s="39"/>
      <c r="B561" s="39"/>
      <c r="L561" s="59"/>
    </row>
    <row r="562">
      <c r="A562" s="39"/>
      <c r="B562" s="39"/>
      <c r="L562" s="59"/>
    </row>
    <row r="563">
      <c r="A563" s="39"/>
      <c r="B563" s="39"/>
      <c r="L563" s="59"/>
    </row>
    <row r="564">
      <c r="A564" s="39"/>
      <c r="B564" s="39"/>
      <c r="L564" s="59"/>
    </row>
    <row r="565">
      <c r="A565" s="39"/>
      <c r="B565" s="39"/>
      <c r="L565" s="59"/>
    </row>
    <row r="566">
      <c r="A566" s="39"/>
      <c r="B566" s="39"/>
      <c r="L566" s="59"/>
    </row>
    <row r="567">
      <c r="A567" s="39"/>
      <c r="B567" s="39"/>
      <c r="L567" s="59"/>
    </row>
    <row r="568">
      <c r="A568" s="39"/>
      <c r="B568" s="39"/>
      <c r="L568" s="59"/>
    </row>
    <row r="569">
      <c r="A569" s="39"/>
      <c r="B569" s="39"/>
      <c r="L569" s="59"/>
    </row>
    <row r="570">
      <c r="A570" s="39"/>
      <c r="B570" s="39"/>
      <c r="L570" s="59"/>
    </row>
    <row r="571">
      <c r="A571" s="39"/>
      <c r="B571" s="39"/>
      <c r="L571" s="59"/>
    </row>
    <row r="572">
      <c r="A572" s="39"/>
      <c r="B572" s="39"/>
      <c r="L572" s="59"/>
    </row>
    <row r="573">
      <c r="A573" s="39"/>
      <c r="B573" s="39"/>
      <c r="L573" s="59"/>
    </row>
    <row r="574">
      <c r="A574" s="39"/>
      <c r="B574" s="39"/>
      <c r="L574" s="59"/>
    </row>
    <row r="575">
      <c r="A575" s="39"/>
      <c r="B575" s="39"/>
      <c r="L575" s="59"/>
    </row>
    <row r="576">
      <c r="A576" s="39"/>
      <c r="B576" s="39"/>
      <c r="L576" s="59"/>
    </row>
    <row r="577">
      <c r="A577" s="39"/>
      <c r="B577" s="39"/>
      <c r="L577" s="59"/>
    </row>
    <row r="578">
      <c r="A578" s="39"/>
      <c r="B578" s="39"/>
      <c r="L578" s="59"/>
    </row>
    <row r="579">
      <c r="A579" s="39"/>
      <c r="B579" s="39"/>
      <c r="L579" s="59"/>
    </row>
    <row r="580">
      <c r="A580" s="39"/>
      <c r="B580" s="39"/>
      <c r="L580" s="59"/>
    </row>
    <row r="581">
      <c r="A581" s="39"/>
      <c r="B581" s="39"/>
      <c r="L581" s="59"/>
    </row>
    <row r="582">
      <c r="A582" s="39"/>
      <c r="B582" s="39"/>
      <c r="L582" s="59"/>
    </row>
    <row r="583">
      <c r="A583" s="39"/>
      <c r="B583" s="39"/>
      <c r="L583" s="59"/>
    </row>
    <row r="584">
      <c r="A584" s="39"/>
      <c r="B584" s="39"/>
      <c r="L584" s="59"/>
    </row>
    <row r="585">
      <c r="A585" s="39"/>
      <c r="B585" s="39"/>
      <c r="L585" s="59"/>
    </row>
    <row r="586">
      <c r="A586" s="39"/>
      <c r="B586" s="39"/>
      <c r="L586" s="59"/>
    </row>
    <row r="587">
      <c r="A587" s="39"/>
      <c r="B587" s="39"/>
      <c r="L587" s="59"/>
    </row>
    <row r="588">
      <c r="A588" s="39"/>
      <c r="B588" s="39"/>
      <c r="L588" s="59"/>
    </row>
    <row r="589">
      <c r="A589" s="39"/>
      <c r="B589" s="39"/>
      <c r="L589" s="59"/>
    </row>
    <row r="590">
      <c r="A590" s="39"/>
      <c r="B590" s="39"/>
      <c r="L590" s="59"/>
    </row>
    <row r="591">
      <c r="A591" s="39"/>
      <c r="B591" s="39"/>
      <c r="L591" s="59"/>
    </row>
    <row r="592">
      <c r="A592" s="39"/>
      <c r="B592" s="39"/>
      <c r="L592" s="59"/>
    </row>
    <row r="593">
      <c r="A593" s="39"/>
      <c r="B593" s="39"/>
      <c r="L593" s="59"/>
    </row>
    <row r="594">
      <c r="A594" s="39"/>
      <c r="B594" s="39"/>
      <c r="L594" s="59"/>
    </row>
    <row r="595">
      <c r="A595" s="39"/>
      <c r="B595" s="39"/>
      <c r="L595" s="59"/>
    </row>
    <row r="596">
      <c r="A596" s="39"/>
      <c r="B596" s="39"/>
      <c r="L596" s="59"/>
    </row>
    <row r="597">
      <c r="A597" s="39"/>
      <c r="B597" s="39"/>
      <c r="L597" s="59"/>
    </row>
    <row r="598">
      <c r="A598" s="39"/>
      <c r="B598" s="39"/>
      <c r="L598" s="59"/>
    </row>
    <row r="599">
      <c r="A599" s="39"/>
      <c r="B599" s="39"/>
      <c r="L599" s="59"/>
    </row>
    <row r="600">
      <c r="A600" s="39"/>
      <c r="B600" s="39"/>
      <c r="L600" s="59"/>
    </row>
    <row r="601">
      <c r="A601" s="39"/>
      <c r="B601" s="39"/>
      <c r="L601" s="59"/>
    </row>
    <row r="602">
      <c r="A602" s="39"/>
      <c r="B602" s="39"/>
      <c r="L602" s="59"/>
    </row>
    <row r="603">
      <c r="A603" s="39"/>
      <c r="B603" s="39"/>
      <c r="L603" s="59"/>
    </row>
    <row r="604">
      <c r="A604" s="39"/>
      <c r="B604" s="39"/>
      <c r="L604" s="59"/>
    </row>
    <row r="605">
      <c r="A605" s="39"/>
      <c r="B605" s="39"/>
      <c r="L605" s="59"/>
    </row>
    <row r="606">
      <c r="A606" s="39"/>
      <c r="B606" s="39"/>
      <c r="L606" s="59"/>
    </row>
    <row r="607">
      <c r="A607" s="39"/>
      <c r="B607" s="39"/>
      <c r="L607" s="59"/>
    </row>
    <row r="608">
      <c r="A608" s="39"/>
      <c r="B608" s="39"/>
      <c r="L608" s="59"/>
    </row>
    <row r="609">
      <c r="A609" s="39"/>
      <c r="B609" s="39"/>
      <c r="L609" s="59"/>
    </row>
    <row r="610">
      <c r="A610" s="39"/>
      <c r="B610" s="39"/>
      <c r="L610" s="59"/>
    </row>
    <row r="611">
      <c r="A611" s="39"/>
      <c r="B611" s="39"/>
      <c r="L611" s="59"/>
    </row>
    <row r="612">
      <c r="A612" s="39"/>
      <c r="B612" s="39"/>
      <c r="L612" s="59"/>
    </row>
    <row r="613">
      <c r="A613" s="39"/>
      <c r="B613" s="39"/>
      <c r="L613" s="59"/>
    </row>
    <row r="614">
      <c r="A614" s="39"/>
      <c r="B614" s="39"/>
      <c r="L614" s="59"/>
    </row>
    <row r="615">
      <c r="A615" s="39"/>
      <c r="B615" s="39"/>
      <c r="L615" s="59"/>
    </row>
    <row r="616">
      <c r="A616" s="39"/>
      <c r="B616" s="39"/>
      <c r="L616" s="59"/>
    </row>
    <row r="617">
      <c r="A617" s="39"/>
      <c r="B617" s="39"/>
      <c r="L617" s="59"/>
    </row>
    <row r="618">
      <c r="A618" s="39"/>
      <c r="B618" s="39"/>
      <c r="L618" s="59"/>
    </row>
    <row r="619">
      <c r="A619" s="39"/>
      <c r="B619" s="39"/>
      <c r="L619" s="59"/>
    </row>
    <row r="620">
      <c r="A620" s="39"/>
      <c r="B620" s="39"/>
      <c r="L620" s="59"/>
    </row>
    <row r="621">
      <c r="A621" s="39"/>
      <c r="B621" s="39"/>
      <c r="L621" s="59"/>
    </row>
    <row r="622">
      <c r="A622" s="39"/>
      <c r="B622" s="39"/>
      <c r="L622" s="59"/>
    </row>
    <row r="623">
      <c r="A623" s="39"/>
      <c r="B623" s="39"/>
      <c r="L623" s="59"/>
    </row>
    <row r="624">
      <c r="A624" s="39"/>
      <c r="B624" s="39"/>
      <c r="L624" s="59"/>
    </row>
    <row r="625">
      <c r="A625" s="39"/>
      <c r="B625" s="39"/>
      <c r="L625" s="59"/>
    </row>
    <row r="626">
      <c r="A626" s="39"/>
      <c r="B626" s="39"/>
      <c r="L626" s="59"/>
    </row>
    <row r="627">
      <c r="A627" s="39"/>
      <c r="B627" s="39"/>
      <c r="L627" s="59"/>
    </row>
    <row r="628">
      <c r="A628" s="39"/>
      <c r="B628" s="39"/>
      <c r="L628" s="59"/>
    </row>
    <row r="629">
      <c r="A629" s="39"/>
      <c r="B629" s="39"/>
      <c r="L629" s="59"/>
    </row>
    <row r="630">
      <c r="A630" s="39"/>
      <c r="B630" s="39"/>
      <c r="L630" s="59"/>
    </row>
    <row r="631">
      <c r="A631" s="39"/>
      <c r="B631" s="39"/>
      <c r="L631" s="59"/>
    </row>
    <row r="632">
      <c r="A632" s="39"/>
      <c r="B632" s="39"/>
      <c r="L632" s="59"/>
    </row>
    <row r="633">
      <c r="A633" s="39"/>
      <c r="B633" s="39"/>
      <c r="L633" s="59"/>
    </row>
    <row r="634">
      <c r="A634" s="39"/>
      <c r="B634" s="39"/>
      <c r="L634" s="59"/>
    </row>
    <row r="635">
      <c r="A635" s="39"/>
      <c r="B635" s="39"/>
      <c r="L635" s="59"/>
    </row>
    <row r="636">
      <c r="A636" s="39"/>
      <c r="B636" s="39"/>
      <c r="L636" s="59"/>
    </row>
    <row r="637">
      <c r="A637" s="39"/>
      <c r="B637" s="39"/>
      <c r="L637" s="59"/>
    </row>
    <row r="638">
      <c r="A638" s="39"/>
      <c r="B638" s="39"/>
      <c r="L638" s="59"/>
    </row>
    <row r="639">
      <c r="A639" s="39"/>
      <c r="B639" s="39"/>
      <c r="L639" s="59"/>
    </row>
    <row r="640">
      <c r="A640" s="39"/>
      <c r="B640" s="39"/>
      <c r="L640" s="59"/>
    </row>
    <row r="641">
      <c r="A641" s="39"/>
      <c r="B641" s="39"/>
      <c r="L641" s="59"/>
    </row>
    <row r="642">
      <c r="A642" s="39"/>
      <c r="B642" s="39"/>
      <c r="L642" s="59"/>
    </row>
    <row r="643">
      <c r="A643" s="39"/>
      <c r="B643" s="39"/>
      <c r="L643" s="59"/>
    </row>
    <row r="644">
      <c r="A644" s="39"/>
      <c r="B644" s="39"/>
      <c r="L644" s="59"/>
    </row>
    <row r="645">
      <c r="A645" s="39"/>
      <c r="B645" s="39"/>
      <c r="L645" s="59"/>
    </row>
    <row r="646">
      <c r="A646" s="39"/>
      <c r="B646" s="39"/>
      <c r="L646" s="59"/>
    </row>
    <row r="647">
      <c r="A647" s="39"/>
      <c r="B647" s="39"/>
      <c r="L647" s="59"/>
    </row>
    <row r="648">
      <c r="A648" s="39"/>
      <c r="B648" s="39"/>
      <c r="L648" s="59"/>
    </row>
    <row r="649">
      <c r="A649" s="39"/>
      <c r="B649" s="39"/>
      <c r="L649" s="59"/>
    </row>
    <row r="650">
      <c r="A650" s="39"/>
      <c r="B650" s="39"/>
      <c r="L650" s="59"/>
    </row>
    <row r="651">
      <c r="A651" s="39"/>
      <c r="B651" s="39"/>
      <c r="L651" s="59"/>
    </row>
    <row r="652">
      <c r="A652" s="39"/>
      <c r="B652" s="39"/>
      <c r="L652" s="59"/>
    </row>
    <row r="653">
      <c r="A653" s="39"/>
      <c r="B653" s="39"/>
      <c r="L653" s="59"/>
    </row>
    <row r="654">
      <c r="A654" s="39"/>
      <c r="B654" s="39"/>
      <c r="L654" s="59"/>
    </row>
    <row r="655">
      <c r="A655" s="39"/>
      <c r="B655" s="39"/>
      <c r="L655" s="59"/>
    </row>
    <row r="656">
      <c r="A656" s="39"/>
      <c r="B656" s="39"/>
      <c r="L656" s="59"/>
    </row>
    <row r="657">
      <c r="A657" s="39"/>
      <c r="B657" s="39"/>
      <c r="L657" s="59"/>
    </row>
    <row r="658">
      <c r="A658" s="39"/>
      <c r="B658" s="39"/>
      <c r="L658" s="59"/>
    </row>
    <row r="659">
      <c r="A659" s="39"/>
      <c r="B659" s="39"/>
      <c r="L659" s="59"/>
    </row>
    <row r="660">
      <c r="A660" s="39"/>
      <c r="B660" s="39"/>
      <c r="L660" s="59"/>
    </row>
    <row r="661">
      <c r="A661" s="39"/>
      <c r="B661" s="39"/>
      <c r="L661" s="59"/>
    </row>
    <row r="662">
      <c r="A662" s="39"/>
      <c r="B662" s="39"/>
      <c r="L662" s="59"/>
    </row>
    <row r="663">
      <c r="A663" s="39"/>
      <c r="B663" s="39"/>
      <c r="L663" s="59"/>
    </row>
    <row r="664">
      <c r="A664" s="39"/>
      <c r="B664" s="39"/>
      <c r="L664" s="59"/>
    </row>
    <row r="665">
      <c r="A665" s="39"/>
      <c r="B665" s="39"/>
      <c r="L665" s="59"/>
    </row>
    <row r="666">
      <c r="A666" s="39"/>
      <c r="B666" s="39"/>
      <c r="L666" s="59"/>
    </row>
    <row r="667">
      <c r="A667" s="39"/>
      <c r="B667" s="39"/>
      <c r="L667" s="59"/>
    </row>
    <row r="668">
      <c r="A668" s="39"/>
      <c r="B668" s="39"/>
      <c r="L668" s="59"/>
    </row>
    <row r="669">
      <c r="A669" s="39"/>
      <c r="B669" s="39"/>
      <c r="L669" s="59"/>
    </row>
    <row r="670">
      <c r="A670" s="39"/>
      <c r="B670" s="39"/>
      <c r="L670" s="59"/>
    </row>
    <row r="671">
      <c r="A671" s="39"/>
      <c r="B671" s="39"/>
      <c r="L671" s="59"/>
    </row>
    <row r="672">
      <c r="A672" s="39"/>
      <c r="B672" s="39"/>
      <c r="L672" s="59"/>
    </row>
    <row r="673">
      <c r="A673" s="39"/>
      <c r="B673" s="39"/>
      <c r="L673" s="59"/>
    </row>
    <row r="674">
      <c r="A674" s="39"/>
      <c r="B674" s="39"/>
      <c r="L674" s="59"/>
    </row>
    <row r="675">
      <c r="A675" s="39"/>
      <c r="B675" s="39"/>
      <c r="L675" s="59"/>
    </row>
    <row r="676">
      <c r="A676" s="39"/>
      <c r="B676" s="39"/>
      <c r="L676" s="59"/>
    </row>
    <row r="677">
      <c r="A677" s="39"/>
      <c r="B677" s="39"/>
      <c r="L677" s="59"/>
    </row>
    <row r="678">
      <c r="A678" s="39"/>
      <c r="B678" s="39"/>
      <c r="L678" s="59"/>
    </row>
    <row r="679">
      <c r="A679" s="39"/>
      <c r="B679" s="39"/>
      <c r="L679" s="59"/>
    </row>
    <row r="680">
      <c r="A680" s="39"/>
      <c r="B680" s="39"/>
      <c r="L680" s="59"/>
    </row>
    <row r="681">
      <c r="A681" s="39"/>
      <c r="B681" s="39"/>
      <c r="L681" s="59"/>
    </row>
    <row r="682">
      <c r="A682" s="39"/>
      <c r="B682" s="39"/>
      <c r="L682" s="59"/>
    </row>
    <row r="683">
      <c r="A683" s="39"/>
      <c r="B683" s="39"/>
      <c r="L683" s="59"/>
    </row>
    <row r="684">
      <c r="A684" s="39"/>
      <c r="B684" s="39"/>
      <c r="L684" s="59"/>
    </row>
    <row r="685">
      <c r="A685" s="39"/>
      <c r="B685" s="39"/>
      <c r="L685" s="59"/>
    </row>
    <row r="686">
      <c r="A686" s="39"/>
      <c r="B686" s="39"/>
      <c r="L686" s="59"/>
    </row>
    <row r="687">
      <c r="A687" s="39"/>
      <c r="B687" s="39"/>
      <c r="L687" s="59"/>
    </row>
    <row r="688">
      <c r="A688" s="39"/>
      <c r="B688" s="39"/>
      <c r="L688" s="59"/>
    </row>
    <row r="689">
      <c r="A689" s="39"/>
      <c r="B689" s="39"/>
      <c r="L689" s="59"/>
    </row>
    <row r="690">
      <c r="A690" s="39"/>
      <c r="B690" s="39"/>
      <c r="L690" s="59"/>
    </row>
    <row r="691">
      <c r="A691" s="39"/>
      <c r="B691" s="39"/>
      <c r="L691" s="59"/>
    </row>
    <row r="692">
      <c r="A692" s="39"/>
      <c r="B692" s="39"/>
      <c r="L692" s="59"/>
    </row>
    <row r="693">
      <c r="A693" s="39"/>
      <c r="B693" s="39"/>
      <c r="L693" s="59"/>
    </row>
    <row r="694">
      <c r="A694" s="39"/>
      <c r="B694" s="39"/>
      <c r="L694" s="59"/>
    </row>
    <row r="695">
      <c r="A695" s="39"/>
      <c r="B695" s="39"/>
      <c r="L695" s="59"/>
    </row>
    <row r="696">
      <c r="A696" s="39"/>
      <c r="B696" s="39"/>
      <c r="L696" s="59"/>
    </row>
    <row r="697">
      <c r="A697" s="39"/>
      <c r="B697" s="39"/>
      <c r="L697" s="59"/>
    </row>
    <row r="698">
      <c r="A698" s="39"/>
      <c r="B698" s="39"/>
      <c r="L698" s="59"/>
    </row>
    <row r="699">
      <c r="A699" s="39"/>
      <c r="B699" s="39"/>
      <c r="L699" s="59"/>
    </row>
    <row r="700">
      <c r="A700" s="39"/>
      <c r="B700" s="39"/>
      <c r="L700" s="59"/>
    </row>
    <row r="701">
      <c r="A701" s="39"/>
      <c r="B701" s="39"/>
      <c r="L701" s="59"/>
    </row>
    <row r="702">
      <c r="A702" s="39"/>
      <c r="B702" s="39"/>
      <c r="L702" s="59"/>
    </row>
    <row r="703">
      <c r="A703" s="39"/>
      <c r="B703" s="39"/>
      <c r="L703" s="59"/>
    </row>
    <row r="704">
      <c r="A704" s="39"/>
      <c r="B704" s="39"/>
      <c r="L704" s="59"/>
    </row>
    <row r="705">
      <c r="A705" s="39"/>
      <c r="B705" s="39"/>
      <c r="L705" s="59"/>
    </row>
    <row r="706">
      <c r="A706" s="39"/>
      <c r="B706" s="39"/>
      <c r="L706" s="59"/>
    </row>
    <row r="707">
      <c r="A707" s="39"/>
      <c r="B707" s="39"/>
      <c r="L707" s="59"/>
    </row>
    <row r="708">
      <c r="A708" s="39"/>
      <c r="B708" s="39"/>
      <c r="L708" s="59"/>
    </row>
    <row r="709">
      <c r="A709" s="39"/>
      <c r="B709" s="39"/>
      <c r="L709" s="59"/>
    </row>
    <row r="710">
      <c r="A710" s="39"/>
      <c r="B710" s="39"/>
      <c r="L710" s="59"/>
    </row>
    <row r="711">
      <c r="A711" s="39"/>
      <c r="B711" s="39"/>
      <c r="L711" s="59"/>
    </row>
    <row r="712">
      <c r="A712" s="39"/>
      <c r="B712" s="39"/>
      <c r="L712" s="59"/>
    </row>
    <row r="713">
      <c r="A713" s="39"/>
      <c r="B713" s="39"/>
      <c r="L713" s="59"/>
    </row>
    <row r="714">
      <c r="A714" s="39"/>
      <c r="B714" s="39"/>
      <c r="L714" s="59"/>
    </row>
    <row r="715">
      <c r="A715" s="39"/>
      <c r="B715" s="39"/>
      <c r="L715" s="59"/>
    </row>
    <row r="716">
      <c r="A716" s="39"/>
      <c r="B716" s="39"/>
      <c r="L716" s="59"/>
    </row>
    <row r="717">
      <c r="A717" s="39"/>
      <c r="B717" s="39"/>
      <c r="L717" s="59"/>
    </row>
    <row r="718">
      <c r="A718" s="39"/>
      <c r="B718" s="39"/>
      <c r="L718" s="59"/>
    </row>
    <row r="719">
      <c r="A719" s="39"/>
      <c r="B719" s="39"/>
      <c r="L719" s="59"/>
    </row>
    <row r="720">
      <c r="A720" s="39"/>
      <c r="B720" s="39"/>
      <c r="L720" s="59"/>
    </row>
    <row r="721">
      <c r="A721" s="39"/>
      <c r="B721" s="39"/>
      <c r="L721" s="59"/>
    </row>
    <row r="722">
      <c r="A722" s="39"/>
      <c r="B722" s="39"/>
      <c r="L722" s="59"/>
    </row>
    <row r="723">
      <c r="A723" s="39"/>
      <c r="B723" s="39"/>
      <c r="L723" s="59"/>
    </row>
    <row r="724">
      <c r="A724" s="39"/>
      <c r="B724" s="39"/>
      <c r="L724" s="59"/>
    </row>
    <row r="725">
      <c r="A725" s="39"/>
      <c r="B725" s="39"/>
      <c r="L725" s="59"/>
    </row>
    <row r="726">
      <c r="A726" s="39"/>
      <c r="B726" s="39"/>
      <c r="L726" s="59"/>
    </row>
    <row r="727">
      <c r="A727" s="39"/>
      <c r="B727" s="39"/>
      <c r="L727" s="59"/>
    </row>
    <row r="728">
      <c r="A728" s="39"/>
      <c r="B728" s="39"/>
      <c r="L728" s="59"/>
    </row>
    <row r="729">
      <c r="A729" s="39"/>
      <c r="B729" s="39"/>
      <c r="L729" s="59"/>
    </row>
    <row r="730">
      <c r="A730" s="39"/>
      <c r="B730" s="39"/>
      <c r="L730" s="59"/>
    </row>
    <row r="731">
      <c r="A731" s="39"/>
      <c r="B731" s="39"/>
      <c r="L731" s="59"/>
    </row>
    <row r="732">
      <c r="A732" s="39"/>
      <c r="B732" s="39"/>
      <c r="L732" s="59"/>
    </row>
    <row r="733">
      <c r="A733" s="39"/>
      <c r="B733" s="39"/>
      <c r="L733" s="59"/>
    </row>
    <row r="734">
      <c r="A734" s="39"/>
      <c r="B734" s="39"/>
      <c r="L734" s="59"/>
    </row>
    <row r="735">
      <c r="A735" s="39"/>
      <c r="B735" s="39"/>
      <c r="L735" s="59"/>
    </row>
    <row r="736">
      <c r="A736" s="39"/>
      <c r="B736" s="39"/>
      <c r="L736" s="59"/>
    </row>
    <row r="737">
      <c r="A737" s="39"/>
      <c r="B737" s="39"/>
      <c r="L737" s="59"/>
    </row>
    <row r="738">
      <c r="A738" s="39"/>
      <c r="B738" s="39"/>
      <c r="L738" s="59"/>
    </row>
    <row r="739">
      <c r="A739" s="39"/>
      <c r="B739" s="39"/>
      <c r="L739" s="59"/>
    </row>
    <row r="740">
      <c r="A740" s="39"/>
      <c r="B740" s="39"/>
      <c r="L740" s="59"/>
    </row>
    <row r="741">
      <c r="A741" s="39"/>
      <c r="B741" s="39"/>
      <c r="L741" s="59"/>
    </row>
    <row r="742">
      <c r="A742" s="39"/>
      <c r="B742" s="39"/>
      <c r="L742" s="59"/>
    </row>
    <row r="743">
      <c r="A743" s="39"/>
      <c r="B743" s="39"/>
      <c r="L743" s="59"/>
    </row>
    <row r="744">
      <c r="A744" s="39"/>
      <c r="B744" s="39"/>
      <c r="L744" s="59"/>
    </row>
    <row r="745">
      <c r="A745" s="39"/>
      <c r="B745" s="39"/>
      <c r="L745" s="59"/>
    </row>
    <row r="746">
      <c r="A746" s="39"/>
      <c r="B746" s="39"/>
      <c r="L746" s="59"/>
    </row>
    <row r="747">
      <c r="A747" s="39"/>
      <c r="B747" s="39"/>
      <c r="L747" s="59"/>
    </row>
    <row r="748">
      <c r="A748" s="39"/>
      <c r="B748" s="39"/>
      <c r="L748" s="59"/>
    </row>
    <row r="749">
      <c r="A749" s="39"/>
      <c r="B749" s="39"/>
      <c r="L749" s="59"/>
    </row>
    <row r="750">
      <c r="A750" s="39"/>
      <c r="B750" s="39"/>
      <c r="L750" s="59"/>
    </row>
    <row r="751">
      <c r="A751" s="39"/>
      <c r="B751" s="39"/>
      <c r="L751" s="59"/>
    </row>
    <row r="752">
      <c r="A752" s="39"/>
      <c r="B752" s="39"/>
      <c r="L752" s="59"/>
    </row>
    <row r="753">
      <c r="A753" s="39"/>
      <c r="B753" s="39"/>
      <c r="L753" s="59"/>
    </row>
    <row r="754">
      <c r="A754" s="39"/>
      <c r="B754" s="39"/>
      <c r="L754" s="59"/>
    </row>
    <row r="755">
      <c r="A755" s="39"/>
      <c r="B755" s="39"/>
      <c r="L755" s="59"/>
    </row>
    <row r="756">
      <c r="A756" s="39"/>
      <c r="B756" s="39"/>
      <c r="L756" s="59"/>
    </row>
    <row r="757">
      <c r="A757" s="39"/>
      <c r="B757" s="39"/>
      <c r="L757" s="59"/>
    </row>
    <row r="758">
      <c r="A758" s="39"/>
      <c r="B758" s="39"/>
      <c r="L758" s="59"/>
    </row>
    <row r="759">
      <c r="A759" s="39"/>
      <c r="B759" s="39"/>
      <c r="L759" s="59"/>
    </row>
    <row r="760">
      <c r="A760" s="39"/>
      <c r="B760" s="39"/>
      <c r="L760" s="59"/>
    </row>
    <row r="761">
      <c r="A761" s="39"/>
      <c r="B761" s="39"/>
      <c r="L761" s="59"/>
    </row>
    <row r="762">
      <c r="A762" s="39"/>
      <c r="B762" s="39"/>
      <c r="L762" s="59"/>
    </row>
    <row r="763">
      <c r="A763" s="39"/>
      <c r="B763" s="39"/>
      <c r="L763" s="59"/>
    </row>
    <row r="764">
      <c r="A764" s="39"/>
      <c r="B764" s="39"/>
      <c r="L764" s="59"/>
    </row>
    <row r="765">
      <c r="A765" s="39"/>
      <c r="B765" s="39"/>
      <c r="L765" s="59"/>
    </row>
    <row r="766">
      <c r="A766" s="39"/>
      <c r="B766" s="39"/>
      <c r="L766" s="59"/>
    </row>
    <row r="767">
      <c r="A767" s="39"/>
      <c r="B767" s="39"/>
      <c r="L767" s="59"/>
    </row>
    <row r="768">
      <c r="A768" s="39"/>
      <c r="B768" s="39"/>
      <c r="L768" s="59"/>
    </row>
    <row r="769">
      <c r="A769" s="39"/>
      <c r="B769" s="39"/>
      <c r="L769" s="59"/>
    </row>
    <row r="770">
      <c r="A770" s="39"/>
      <c r="B770" s="39"/>
      <c r="L770" s="59"/>
    </row>
    <row r="771">
      <c r="A771" s="39"/>
      <c r="B771" s="39"/>
      <c r="L771" s="59"/>
    </row>
    <row r="772">
      <c r="A772" s="39"/>
      <c r="B772" s="39"/>
      <c r="L772" s="59"/>
    </row>
    <row r="773">
      <c r="A773" s="39"/>
      <c r="B773" s="39"/>
      <c r="L773" s="59"/>
    </row>
    <row r="774">
      <c r="A774" s="39"/>
      <c r="B774" s="39"/>
      <c r="L774" s="59"/>
    </row>
    <row r="775">
      <c r="A775" s="39"/>
      <c r="B775" s="39"/>
      <c r="L775" s="59"/>
    </row>
    <row r="776">
      <c r="A776" s="39"/>
      <c r="B776" s="39"/>
      <c r="L776" s="59"/>
    </row>
    <row r="777">
      <c r="A777" s="39"/>
      <c r="B777" s="39"/>
      <c r="L777" s="59"/>
    </row>
    <row r="778">
      <c r="A778" s="39"/>
      <c r="B778" s="39"/>
      <c r="L778" s="59"/>
    </row>
    <row r="779">
      <c r="A779" s="39"/>
      <c r="B779" s="39"/>
      <c r="L779" s="59"/>
    </row>
    <row r="780">
      <c r="A780" s="39"/>
      <c r="B780" s="39"/>
      <c r="L780" s="59"/>
    </row>
    <row r="781">
      <c r="A781" s="39"/>
      <c r="B781" s="39"/>
      <c r="L781" s="59"/>
    </row>
    <row r="782">
      <c r="A782" s="39"/>
      <c r="B782" s="39"/>
      <c r="L782" s="59"/>
    </row>
    <row r="783">
      <c r="A783" s="39"/>
      <c r="B783" s="39"/>
      <c r="L783" s="59"/>
    </row>
    <row r="784">
      <c r="A784" s="39"/>
      <c r="B784" s="39"/>
      <c r="L784" s="59"/>
    </row>
    <row r="785">
      <c r="A785" s="39"/>
      <c r="B785" s="39"/>
      <c r="L785" s="59"/>
    </row>
    <row r="786">
      <c r="A786" s="39"/>
      <c r="B786" s="39"/>
      <c r="L786" s="59"/>
    </row>
    <row r="787">
      <c r="A787" s="39"/>
      <c r="B787" s="39"/>
      <c r="L787" s="59"/>
    </row>
    <row r="788">
      <c r="A788" s="39"/>
      <c r="B788" s="39"/>
      <c r="L788" s="59"/>
    </row>
    <row r="789">
      <c r="A789" s="39"/>
      <c r="B789" s="39"/>
      <c r="L789" s="59"/>
    </row>
    <row r="790">
      <c r="A790" s="39"/>
      <c r="B790" s="39"/>
      <c r="L790" s="59"/>
    </row>
    <row r="791">
      <c r="A791" s="39"/>
      <c r="B791" s="39"/>
      <c r="L791" s="59"/>
    </row>
    <row r="792">
      <c r="A792" s="39"/>
      <c r="B792" s="39"/>
      <c r="L792" s="59"/>
    </row>
    <row r="793">
      <c r="A793" s="39"/>
      <c r="B793" s="39"/>
      <c r="L793" s="59"/>
    </row>
    <row r="794">
      <c r="A794" s="39"/>
      <c r="B794" s="39"/>
      <c r="L794" s="59"/>
    </row>
    <row r="795">
      <c r="A795" s="39"/>
      <c r="B795" s="39"/>
      <c r="L795" s="59"/>
    </row>
    <row r="796">
      <c r="A796" s="39"/>
      <c r="B796" s="39"/>
      <c r="L796" s="59"/>
    </row>
    <row r="797">
      <c r="A797" s="39"/>
      <c r="B797" s="39"/>
      <c r="L797" s="59"/>
    </row>
    <row r="798">
      <c r="A798" s="39"/>
      <c r="B798" s="39"/>
      <c r="L798" s="59"/>
    </row>
    <row r="799">
      <c r="A799" s="39"/>
      <c r="B799" s="39"/>
      <c r="L799" s="59"/>
    </row>
    <row r="800">
      <c r="A800" s="39"/>
      <c r="B800" s="39"/>
      <c r="L800" s="59"/>
    </row>
    <row r="801">
      <c r="A801" s="39"/>
      <c r="B801" s="39"/>
      <c r="L801" s="59"/>
    </row>
    <row r="802">
      <c r="A802" s="39"/>
      <c r="B802" s="39"/>
      <c r="L802" s="59"/>
    </row>
    <row r="803">
      <c r="A803" s="39"/>
      <c r="B803" s="39"/>
      <c r="L803" s="59"/>
    </row>
    <row r="804">
      <c r="A804" s="39"/>
      <c r="B804" s="39"/>
      <c r="L804" s="59"/>
    </row>
    <row r="805">
      <c r="A805" s="39"/>
      <c r="B805" s="39"/>
      <c r="L805" s="59"/>
    </row>
    <row r="806">
      <c r="A806" s="39"/>
      <c r="B806" s="39"/>
      <c r="L806" s="59"/>
    </row>
    <row r="807">
      <c r="A807" s="39"/>
      <c r="B807" s="39"/>
      <c r="L807" s="59"/>
    </row>
    <row r="808">
      <c r="A808" s="39"/>
      <c r="B808" s="39"/>
      <c r="L808" s="59"/>
    </row>
    <row r="809">
      <c r="A809" s="39"/>
      <c r="B809" s="39"/>
      <c r="L809" s="59"/>
    </row>
    <row r="810">
      <c r="A810" s="39"/>
      <c r="B810" s="39"/>
      <c r="L810" s="59"/>
    </row>
    <row r="811">
      <c r="A811" s="39"/>
      <c r="B811" s="39"/>
      <c r="L811" s="59"/>
    </row>
    <row r="812">
      <c r="A812" s="39"/>
      <c r="B812" s="39"/>
      <c r="L812" s="59"/>
    </row>
    <row r="813">
      <c r="A813" s="39"/>
      <c r="B813" s="39"/>
      <c r="L813" s="59"/>
    </row>
    <row r="814">
      <c r="A814" s="39"/>
      <c r="B814" s="39"/>
      <c r="L814" s="59"/>
    </row>
    <row r="815">
      <c r="A815" s="39"/>
      <c r="B815" s="39"/>
      <c r="L815" s="59"/>
    </row>
    <row r="816">
      <c r="A816" s="39"/>
      <c r="B816" s="39"/>
      <c r="L816" s="59"/>
    </row>
    <row r="817">
      <c r="A817" s="39"/>
      <c r="B817" s="39"/>
      <c r="L817" s="59"/>
    </row>
    <row r="818">
      <c r="A818" s="39"/>
      <c r="B818" s="39"/>
      <c r="L818" s="59"/>
    </row>
    <row r="819">
      <c r="A819" s="39"/>
      <c r="B819" s="39"/>
      <c r="L819" s="59"/>
    </row>
    <row r="820">
      <c r="A820" s="39"/>
      <c r="B820" s="39"/>
      <c r="L820" s="59"/>
    </row>
    <row r="821">
      <c r="A821" s="39"/>
      <c r="B821" s="39"/>
      <c r="L821" s="59"/>
    </row>
    <row r="822">
      <c r="A822" s="39"/>
      <c r="B822" s="39"/>
      <c r="L822" s="59"/>
    </row>
    <row r="823">
      <c r="A823" s="39"/>
      <c r="B823" s="39"/>
      <c r="L823" s="59"/>
    </row>
    <row r="824">
      <c r="A824" s="39"/>
      <c r="B824" s="39"/>
      <c r="L824" s="59"/>
    </row>
    <row r="825">
      <c r="A825" s="39"/>
      <c r="B825" s="39"/>
      <c r="L825" s="59"/>
    </row>
    <row r="826">
      <c r="A826" s="39"/>
      <c r="B826" s="39"/>
      <c r="L826" s="59"/>
    </row>
    <row r="827">
      <c r="A827" s="39"/>
      <c r="B827" s="39"/>
      <c r="L827" s="59"/>
    </row>
    <row r="828">
      <c r="A828" s="39"/>
      <c r="B828" s="39"/>
      <c r="L828" s="59"/>
    </row>
    <row r="829">
      <c r="A829" s="39"/>
      <c r="B829" s="39"/>
      <c r="L829" s="59"/>
    </row>
    <row r="830">
      <c r="A830" s="39"/>
      <c r="B830" s="39"/>
      <c r="L830" s="59"/>
    </row>
    <row r="831">
      <c r="A831" s="39"/>
      <c r="B831" s="39"/>
      <c r="L831" s="59"/>
    </row>
    <row r="832">
      <c r="A832" s="39"/>
      <c r="B832" s="39"/>
      <c r="L832" s="59"/>
    </row>
    <row r="833">
      <c r="A833" s="39"/>
      <c r="B833" s="39"/>
      <c r="L833" s="59"/>
    </row>
    <row r="834">
      <c r="A834" s="39"/>
      <c r="B834" s="39"/>
      <c r="L834" s="59"/>
    </row>
    <row r="835">
      <c r="A835" s="39"/>
      <c r="B835" s="39"/>
      <c r="L835" s="59"/>
    </row>
    <row r="836">
      <c r="A836" s="39"/>
      <c r="B836" s="39"/>
      <c r="L836" s="59"/>
    </row>
    <row r="837">
      <c r="A837" s="39"/>
      <c r="B837" s="39"/>
      <c r="L837" s="59"/>
    </row>
    <row r="838">
      <c r="A838" s="39"/>
      <c r="B838" s="39"/>
      <c r="L838" s="59"/>
    </row>
    <row r="839">
      <c r="A839" s="39"/>
      <c r="B839" s="39"/>
      <c r="L839" s="59"/>
    </row>
    <row r="840">
      <c r="A840" s="39"/>
      <c r="B840" s="39"/>
      <c r="L840" s="59"/>
    </row>
    <row r="841">
      <c r="A841" s="39"/>
      <c r="B841" s="39"/>
      <c r="L841" s="59"/>
    </row>
    <row r="842">
      <c r="A842" s="39"/>
      <c r="B842" s="39"/>
      <c r="L842" s="59"/>
    </row>
    <row r="843">
      <c r="A843" s="39"/>
      <c r="B843" s="39"/>
      <c r="L843" s="59"/>
    </row>
    <row r="844">
      <c r="A844" s="39"/>
      <c r="B844" s="39"/>
      <c r="L844" s="59"/>
    </row>
    <row r="845">
      <c r="A845" s="39"/>
      <c r="B845" s="39"/>
      <c r="L845" s="59"/>
    </row>
    <row r="846">
      <c r="A846" s="39"/>
      <c r="B846" s="39"/>
      <c r="L846" s="59"/>
    </row>
    <row r="847">
      <c r="A847" s="39"/>
      <c r="B847" s="39"/>
      <c r="L847" s="59"/>
    </row>
    <row r="848">
      <c r="A848" s="39"/>
      <c r="B848" s="39"/>
      <c r="L848" s="59"/>
    </row>
    <row r="849">
      <c r="A849" s="39"/>
      <c r="B849" s="39"/>
      <c r="L849" s="59"/>
    </row>
    <row r="850">
      <c r="A850" s="39"/>
      <c r="B850" s="39"/>
      <c r="L850" s="59"/>
    </row>
    <row r="851">
      <c r="A851" s="39"/>
      <c r="B851" s="39"/>
      <c r="L851" s="59"/>
    </row>
    <row r="852">
      <c r="A852" s="39"/>
      <c r="B852" s="39"/>
      <c r="L852" s="59"/>
    </row>
    <row r="853">
      <c r="A853" s="39"/>
      <c r="B853" s="39"/>
      <c r="L853" s="59"/>
    </row>
    <row r="854">
      <c r="A854" s="39"/>
      <c r="B854" s="39"/>
      <c r="L854" s="59"/>
    </row>
    <row r="855">
      <c r="A855" s="39"/>
      <c r="B855" s="39"/>
      <c r="L855" s="59"/>
    </row>
    <row r="856">
      <c r="A856" s="39"/>
      <c r="B856" s="39"/>
      <c r="L856" s="59"/>
    </row>
    <row r="857">
      <c r="A857" s="39"/>
      <c r="B857" s="39"/>
      <c r="L857" s="59"/>
    </row>
    <row r="858">
      <c r="A858" s="39"/>
      <c r="B858" s="39"/>
      <c r="L858" s="59"/>
    </row>
    <row r="859">
      <c r="A859" s="39"/>
      <c r="B859" s="39"/>
      <c r="L859" s="59"/>
    </row>
    <row r="860">
      <c r="A860" s="39"/>
      <c r="B860" s="39"/>
      <c r="L860" s="59"/>
    </row>
    <row r="861">
      <c r="A861" s="39"/>
      <c r="B861" s="39"/>
      <c r="L861" s="59"/>
    </row>
    <row r="862">
      <c r="A862" s="39"/>
      <c r="B862" s="39"/>
      <c r="L862" s="59"/>
    </row>
    <row r="863">
      <c r="A863" s="39"/>
      <c r="B863" s="39"/>
      <c r="L863" s="59"/>
    </row>
    <row r="864">
      <c r="A864" s="39"/>
      <c r="B864" s="39"/>
      <c r="L864" s="59"/>
    </row>
    <row r="865">
      <c r="A865" s="39"/>
      <c r="B865" s="39"/>
      <c r="L865" s="59"/>
    </row>
    <row r="866">
      <c r="A866" s="39"/>
      <c r="B866" s="39"/>
      <c r="L866" s="59"/>
    </row>
    <row r="867">
      <c r="A867" s="39"/>
      <c r="B867" s="39"/>
      <c r="L867" s="59"/>
    </row>
    <row r="868">
      <c r="A868" s="39"/>
      <c r="B868" s="39"/>
      <c r="L868" s="59"/>
    </row>
    <row r="869">
      <c r="A869" s="39"/>
      <c r="B869" s="39"/>
      <c r="L869" s="59"/>
    </row>
    <row r="870">
      <c r="A870" s="39"/>
      <c r="B870" s="39"/>
      <c r="L870" s="59"/>
    </row>
    <row r="871">
      <c r="A871" s="39"/>
      <c r="B871" s="39"/>
      <c r="L871" s="59"/>
    </row>
    <row r="872">
      <c r="A872" s="39"/>
      <c r="B872" s="39"/>
      <c r="L872" s="59"/>
    </row>
    <row r="873">
      <c r="A873" s="39"/>
      <c r="B873" s="39"/>
      <c r="L873" s="59"/>
    </row>
    <row r="874">
      <c r="A874" s="39"/>
      <c r="B874" s="39"/>
      <c r="L874" s="59"/>
    </row>
    <row r="875">
      <c r="A875" s="39"/>
      <c r="B875" s="39"/>
      <c r="L875" s="59"/>
    </row>
    <row r="876">
      <c r="A876" s="39"/>
      <c r="B876" s="39"/>
      <c r="L876" s="59"/>
    </row>
    <row r="877">
      <c r="A877" s="39"/>
      <c r="B877" s="39"/>
      <c r="L877" s="59"/>
    </row>
    <row r="878">
      <c r="A878" s="39"/>
      <c r="B878" s="39"/>
      <c r="L878" s="59"/>
    </row>
    <row r="879">
      <c r="A879" s="39"/>
      <c r="B879" s="39"/>
      <c r="L879" s="59"/>
    </row>
    <row r="880">
      <c r="A880" s="39"/>
      <c r="B880" s="39"/>
      <c r="L880" s="59"/>
    </row>
    <row r="881">
      <c r="A881" s="39"/>
      <c r="B881" s="39"/>
      <c r="L881" s="59"/>
    </row>
    <row r="882">
      <c r="A882" s="39"/>
      <c r="B882" s="39"/>
      <c r="L882" s="59"/>
    </row>
    <row r="883">
      <c r="A883" s="39"/>
      <c r="B883" s="39"/>
      <c r="L883" s="59"/>
    </row>
    <row r="884">
      <c r="A884" s="39"/>
      <c r="B884" s="39"/>
      <c r="L884" s="59"/>
    </row>
    <row r="885">
      <c r="A885" s="39"/>
      <c r="B885" s="39"/>
      <c r="L885" s="59"/>
    </row>
    <row r="886">
      <c r="A886" s="39"/>
      <c r="B886" s="39"/>
      <c r="L886" s="59"/>
    </row>
    <row r="887">
      <c r="A887" s="39"/>
      <c r="B887" s="39"/>
      <c r="L887" s="59"/>
    </row>
    <row r="888">
      <c r="A888" s="39"/>
      <c r="B888" s="39"/>
      <c r="L888" s="59"/>
    </row>
    <row r="889">
      <c r="A889" s="39"/>
      <c r="B889" s="39"/>
      <c r="L889" s="59"/>
    </row>
    <row r="890">
      <c r="A890" s="39"/>
      <c r="B890" s="39"/>
      <c r="L890" s="59"/>
    </row>
    <row r="891">
      <c r="A891" s="39"/>
      <c r="B891" s="39"/>
      <c r="L891" s="59"/>
    </row>
    <row r="892">
      <c r="A892" s="39"/>
      <c r="B892" s="39"/>
      <c r="L892" s="59"/>
    </row>
    <row r="893">
      <c r="A893" s="39"/>
      <c r="B893" s="39"/>
      <c r="L893" s="59"/>
    </row>
    <row r="894">
      <c r="A894" s="39"/>
      <c r="B894" s="39"/>
      <c r="L894" s="59"/>
    </row>
    <row r="895">
      <c r="A895" s="39"/>
      <c r="B895" s="39"/>
      <c r="L895" s="59"/>
    </row>
    <row r="896">
      <c r="A896" s="39"/>
      <c r="B896" s="39"/>
      <c r="L896" s="59"/>
    </row>
    <row r="897">
      <c r="A897" s="39"/>
      <c r="B897" s="39"/>
      <c r="L897" s="59"/>
    </row>
    <row r="898">
      <c r="A898" s="39"/>
      <c r="B898" s="39"/>
      <c r="L898" s="59"/>
    </row>
    <row r="899">
      <c r="A899" s="39"/>
      <c r="B899" s="39"/>
      <c r="L899" s="59"/>
    </row>
    <row r="900">
      <c r="A900" s="39"/>
      <c r="B900" s="39"/>
      <c r="L900" s="59"/>
    </row>
    <row r="901">
      <c r="A901" s="39"/>
      <c r="B901" s="39"/>
      <c r="L901" s="59"/>
    </row>
    <row r="902">
      <c r="A902" s="39"/>
      <c r="B902" s="39"/>
      <c r="L902" s="59"/>
    </row>
    <row r="903">
      <c r="A903" s="39"/>
      <c r="B903" s="39"/>
      <c r="L903" s="59"/>
    </row>
    <row r="904">
      <c r="A904" s="39"/>
      <c r="B904" s="39"/>
      <c r="L904" s="59"/>
    </row>
    <row r="905">
      <c r="A905" s="39"/>
      <c r="B905" s="39"/>
      <c r="L905" s="59"/>
    </row>
    <row r="906">
      <c r="A906" s="39"/>
      <c r="B906" s="39"/>
      <c r="L906" s="59"/>
    </row>
    <row r="907">
      <c r="A907" s="39"/>
      <c r="B907" s="39"/>
      <c r="L907" s="59"/>
    </row>
    <row r="908">
      <c r="A908" s="39"/>
      <c r="B908" s="39"/>
      <c r="L908" s="59"/>
    </row>
    <row r="909">
      <c r="A909" s="39"/>
      <c r="B909" s="39"/>
      <c r="L909" s="59"/>
    </row>
    <row r="910">
      <c r="A910" s="39"/>
      <c r="B910" s="39"/>
      <c r="L910" s="59"/>
    </row>
    <row r="911">
      <c r="A911" s="39"/>
      <c r="B911" s="39"/>
      <c r="L911" s="59"/>
    </row>
    <row r="912">
      <c r="A912" s="39"/>
      <c r="B912" s="39"/>
      <c r="L912" s="59"/>
    </row>
    <row r="913">
      <c r="A913" s="39"/>
      <c r="B913" s="39"/>
      <c r="L913" s="59"/>
    </row>
    <row r="914">
      <c r="A914" s="39"/>
      <c r="B914" s="39"/>
      <c r="L914" s="59"/>
    </row>
    <row r="915">
      <c r="A915" s="39"/>
      <c r="B915" s="39"/>
      <c r="L915" s="59"/>
    </row>
    <row r="916">
      <c r="A916" s="39"/>
      <c r="B916" s="39"/>
      <c r="L916" s="59"/>
    </row>
    <row r="917">
      <c r="A917" s="39"/>
      <c r="B917" s="39"/>
      <c r="L917" s="59"/>
    </row>
    <row r="918">
      <c r="A918" s="39"/>
      <c r="B918" s="39"/>
      <c r="L918" s="59"/>
    </row>
    <row r="919">
      <c r="A919" s="39"/>
      <c r="B919" s="39"/>
      <c r="L919" s="59"/>
    </row>
    <row r="920">
      <c r="A920" s="39"/>
      <c r="B920" s="39"/>
      <c r="L920" s="59"/>
    </row>
    <row r="921">
      <c r="A921" s="39"/>
      <c r="B921" s="39"/>
      <c r="L921" s="59"/>
    </row>
    <row r="922">
      <c r="A922" s="39"/>
      <c r="B922" s="39"/>
      <c r="L922" s="59"/>
    </row>
    <row r="923">
      <c r="A923" s="39"/>
      <c r="B923" s="39"/>
      <c r="L923" s="59"/>
    </row>
    <row r="924">
      <c r="A924" s="39"/>
      <c r="B924" s="39"/>
      <c r="L924" s="59"/>
    </row>
    <row r="925">
      <c r="A925" s="39"/>
      <c r="B925" s="39"/>
      <c r="L925" s="59"/>
    </row>
    <row r="926">
      <c r="A926" s="39"/>
      <c r="B926" s="39"/>
      <c r="L926" s="59"/>
    </row>
    <row r="927">
      <c r="A927" s="39"/>
      <c r="B927" s="39"/>
      <c r="L927" s="59"/>
    </row>
    <row r="928">
      <c r="A928" s="39"/>
      <c r="B928" s="39"/>
      <c r="L928" s="59"/>
    </row>
    <row r="929">
      <c r="A929" s="39"/>
      <c r="B929" s="39"/>
      <c r="L929" s="59"/>
    </row>
    <row r="930">
      <c r="A930" s="39"/>
      <c r="B930" s="39"/>
      <c r="L930" s="59"/>
    </row>
    <row r="931">
      <c r="A931" s="39"/>
      <c r="B931" s="39"/>
      <c r="L931" s="59"/>
    </row>
    <row r="932">
      <c r="A932" s="39"/>
      <c r="B932" s="39"/>
      <c r="L932" s="59"/>
    </row>
    <row r="933">
      <c r="A933" s="39"/>
      <c r="B933" s="39"/>
      <c r="L933" s="59"/>
    </row>
    <row r="934">
      <c r="A934" s="39"/>
      <c r="B934" s="39"/>
      <c r="L934" s="59"/>
    </row>
    <row r="935">
      <c r="A935" s="39"/>
      <c r="B935" s="39"/>
      <c r="L935" s="59"/>
    </row>
    <row r="936">
      <c r="A936" s="39"/>
      <c r="B936" s="39"/>
      <c r="L936" s="59"/>
    </row>
    <row r="937">
      <c r="A937" s="39"/>
      <c r="B937" s="39"/>
      <c r="L937" s="59"/>
    </row>
    <row r="938">
      <c r="A938" s="39"/>
      <c r="B938" s="39"/>
      <c r="L938" s="59"/>
    </row>
    <row r="939">
      <c r="A939" s="39"/>
      <c r="B939" s="39"/>
      <c r="L939" s="59"/>
    </row>
    <row r="940">
      <c r="A940" s="39"/>
      <c r="B940" s="39"/>
      <c r="L940" s="59"/>
    </row>
    <row r="941">
      <c r="A941" s="39"/>
      <c r="B941" s="39"/>
      <c r="L941" s="59"/>
    </row>
    <row r="942">
      <c r="A942" s="39"/>
      <c r="B942" s="39"/>
      <c r="L942" s="59"/>
    </row>
    <row r="943">
      <c r="A943" s="39"/>
      <c r="B943" s="39"/>
      <c r="L943" s="59"/>
    </row>
    <row r="944">
      <c r="A944" s="39"/>
      <c r="B944" s="39"/>
      <c r="L944" s="59"/>
    </row>
    <row r="945">
      <c r="A945" s="39"/>
      <c r="B945" s="39"/>
      <c r="L945" s="59"/>
    </row>
    <row r="946">
      <c r="A946" s="39"/>
      <c r="B946" s="39"/>
      <c r="L946" s="59"/>
    </row>
    <row r="947">
      <c r="A947" s="39"/>
      <c r="B947" s="39"/>
      <c r="L947" s="59"/>
    </row>
    <row r="948">
      <c r="A948" s="39"/>
      <c r="B948" s="39"/>
      <c r="L948" s="59"/>
    </row>
    <row r="949">
      <c r="A949" s="39"/>
      <c r="B949" s="39"/>
      <c r="L949" s="59"/>
    </row>
    <row r="950">
      <c r="A950" s="39"/>
      <c r="B950" s="39"/>
      <c r="L950" s="59"/>
    </row>
    <row r="951">
      <c r="A951" s="39"/>
      <c r="B951" s="39"/>
      <c r="L951" s="59"/>
    </row>
    <row r="952">
      <c r="A952" s="39"/>
      <c r="B952" s="39"/>
      <c r="L952" s="59"/>
    </row>
    <row r="953">
      <c r="A953" s="39"/>
      <c r="B953" s="39"/>
      <c r="L953" s="59"/>
    </row>
    <row r="954">
      <c r="A954" s="39"/>
      <c r="B954" s="39"/>
      <c r="L954" s="59"/>
    </row>
    <row r="955">
      <c r="A955" s="39"/>
      <c r="B955" s="39"/>
      <c r="L955" s="59"/>
    </row>
    <row r="956">
      <c r="A956" s="39"/>
      <c r="B956" s="39"/>
      <c r="L956" s="59"/>
    </row>
    <row r="957">
      <c r="A957" s="39"/>
      <c r="B957" s="39"/>
      <c r="L957" s="59"/>
    </row>
    <row r="958">
      <c r="A958" s="39"/>
      <c r="B958" s="39"/>
      <c r="L958" s="59"/>
    </row>
    <row r="959">
      <c r="A959" s="39"/>
      <c r="B959" s="39"/>
      <c r="L959" s="59"/>
    </row>
    <row r="960">
      <c r="A960" s="39"/>
      <c r="B960" s="39"/>
      <c r="L960" s="59"/>
    </row>
    <row r="961">
      <c r="A961" s="39"/>
      <c r="B961" s="39"/>
      <c r="L961" s="59"/>
    </row>
    <row r="962">
      <c r="A962" s="39"/>
      <c r="B962" s="39"/>
      <c r="L962" s="59"/>
    </row>
    <row r="963">
      <c r="A963" s="39"/>
      <c r="B963" s="39"/>
      <c r="L963" s="59"/>
    </row>
    <row r="964">
      <c r="A964" s="39"/>
      <c r="B964" s="39"/>
      <c r="L964" s="59"/>
    </row>
    <row r="965">
      <c r="A965" s="39"/>
      <c r="B965" s="39"/>
      <c r="L965" s="59"/>
    </row>
    <row r="966">
      <c r="A966" s="39"/>
      <c r="B966" s="39"/>
      <c r="L966" s="59"/>
    </row>
    <row r="967">
      <c r="A967" s="39"/>
      <c r="B967" s="39"/>
      <c r="L967" s="59"/>
    </row>
    <row r="968">
      <c r="A968" s="39"/>
      <c r="B968" s="39"/>
      <c r="L968" s="59"/>
    </row>
    <row r="969">
      <c r="A969" s="39"/>
      <c r="B969" s="39"/>
      <c r="L969" s="59"/>
    </row>
    <row r="970">
      <c r="A970" s="39"/>
      <c r="B970" s="39"/>
      <c r="L970" s="59"/>
    </row>
    <row r="971">
      <c r="A971" s="39"/>
      <c r="B971" s="39"/>
      <c r="L971" s="59"/>
    </row>
    <row r="972">
      <c r="A972" s="39"/>
      <c r="B972" s="39"/>
      <c r="L972" s="59"/>
    </row>
    <row r="973">
      <c r="A973" s="39"/>
      <c r="B973" s="39"/>
      <c r="L973" s="59"/>
    </row>
    <row r="974">
      <c r="A974" s="39"/>
      <c r="B974" s="39"/>
      <c r="L974" s="59"/>
    </row>
    <row r="975">
      <c r="A975" s="39"/>
      <c r="B975" s="39"/>
      <c r="L975" s="59"/>
    </row>
    <row r="976">
      <c r="A976" s="39"/>
      <c r="B976" s="39"/>
      <c r="L976" s="59"/>
    </row>
    <row r="977">
      <c r="A977" s="39"/>
      <c r="B977" s="39"/>
      <c r="L977" s="59"/>
    </row>
    <row r="978">
      <c r="A978" s="39"/>
      <c r="B978" s="39"/>
      <c r="L978" s="59"/>
    </row>
    <row r="979">
      <c r="A979" s="39"/>
      <c r="B979" s="39"/>
      <c r="L979" s="59"/>
    </row>
    <row r="980">
      <c r="A980" s="39"/>
      <c r="B980" s="39"/>
      <c r="L980" s="59"/>
    </row>
    <row r="981">
      <c r="A981" s="39"/>
      <c r="B981" s="39"/>
      <c r="L981" s="59"/>
    </row>
    <row r="982">
      <c r="A982" s="39"/>
      <c r="B982" s="39"/>
      <c r="L982" s="59"/>
    </row>
    <row r="983">
      <c r="A983" s="39"/>
      <c r="B983" s="39"/>
      <c r="L983" s="59"/>
    </row>
    <row r="984">
      <c r="A984" s="39"/>
      <c r="B984" s="39"/>
      <c r="L984" s="59"/>
    </row>
    <row r="985">
      <c r="A985" s="39"/>
      <c r="B985" s="39"/>
      <c r="L985" s="59"/>
    </row>
    <row r="986">
      <c r="A986" s="39"/>
      <c r="B986" s="39"/>
      <c r="L986" s="59"/>
    </row>
    <row r="987">
      <c r="A987" s="39"/>
      <c r="B987" s="39"/>
      <c r="L987" s="59"/>
    </row>
    <row r="988">
      <c r="A988" s="39"/>
      <c r="B988" s="39"/>
      <c r="L988" s="59"/>
    </row>
    <row r="989">
      <c r="A989" s="39"/>
      <c r="B989" s="39"/>
      <c r="L989" s="59"/>
    </row>
  </sheetData>
  <mergeCells count="8">
    <mergeCell ref="A1:A2"/>
    <mergeCell ref="B1:B2"/>
    <mergeCell ref="C1:D1"/>
    <mergeCell ref="E1:F1"/>
    <mergeCell ref="G1:H1"/>
    <mergeCell ref="I1:J1"/>
    <mergeCell ref="K1:K2"/>
    <mergeCell ref="L1:L2"/>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hidden="1" min="7" max="7" width="14.43"/>
  </cols>
  <sheetData>
    <row r="1">
      <c r="A1" s="73" t="s">
        <v>345</v>
      </c>
      <c r="B1" s="74" t="s">
        <v>346</v>
      </c>
      <c r="C1" s="74" t="s">
        <v>347</v>
      </c>
      <c r="D1" s="73" t="s">
        <v>348</v>
      </c>
      <c r="E1" s="73" t="s">
        <v>349</v>
      </c>
      <c r="F1" s="73" t="s">
        <v>350</v>
      </c>
      <c r="G1" s="73" t="s">
        <v>351</v>
      </c>
      <c r="H1" s="73" t="s">
        <v>362</v>
      </c>
      <c r="I1" s="7" t="s">
        <v>363</v>
      </c>
      <c r="J1" s="7" t="s">
        <v>364</v>
      </c>
      <c r="K1" s="7" t="s">
        <v>365</v>
      </c>
      <c r="L1" s="7" t="s">
        <v>366</v>
      </c>
    </row>
    <row r="2">
      <c r="A2" s="50">
        <v>1.0</v>
      </c>
      <c r="B2" s="50">
        <v>1.0</v>
      </c>
      <c r="C2" s="5">
        <f>SUM('concordance matrix_user_feature'!C3:D3)</f>
        <v>1</v>
      </c>
      <c r="D2" s="5">
        <f>SUM('concordance matrix_user_feature'!E3:F3)</f>
        <v>0</v>
      </c>
      <c r="E2" s="5">
        <f>SUM('concordance matrix_user_feature'!G3:H3)</f>
        <v>1</v>
      </c>
      <c r="F2" s="75">
        <f>SUM('concordance matrix_user_feature'!I3:J3)</f>
        <v>1</v>
      </c>
      <c r="G2" s="50">
        <v>5.0</v>
      </c>
      <c r="H2" s="75">
        <f t="shared" ref="H2:H31" si="1">SUM(C2:F2)</f>
        <v>3</v>
      </c>
      <c r="I2" s="7">
        <v>1.0</v>
      </c>
      <c r="J2" s="7">
        <v>1.0</v>
      </c>
      <c r="K2" s="7">
        <v>1.0</v>
      </c>
      <c r="L2" s="7">
        <v>0.0</v>
      </c>
    </row>
    <row r="3">
      <c r="A3" s="50">
        <v>1.0</v>
      </c>
      <c r="B3" s="50">
        <v>6.0</v>
      </c>
      <c r="C3" s="5">
        <f>SUM('concordance matrix_user_feature'!C33:D33)</f>
        <v>0</v>
      </c>
      <c r="D3" s="5">
        <f>SUM('concordance matrix_user_feature'!E33:F33)</f>
        <v>1</v>
      </c>
      <c r="E3" s="5">
        <f>SUM('concordance matrix_user_feature'!G33:H33)</f>
        <v>1</v>
      </c>
      <c r="F3" s="75">
        <f>SUM('concordance matrix_user_feature'!I33:J33)</f>
        <v>0</v>
      </c>
      <c r="G3" s="50">
        <v>5.0</v>
      </c>
      <c r="H3" s="75">
        <f t="shared" si="1"/>
        <v>2</v>
      </c>
      <c r="I3" s="7">
        <v>1.0</v>
      </c>
      <c r="J3" s="7">
        <v>1.0</v>
      </c>
      <c r="K3" s="7">
        <v>0.0</v>
      </c>
      <c r="L3" s="7">
        <v>0.0</v>
      </c>
    </row>
    <row r="4">
      <c r="A4" s="50">
        <v>2.0</v>
      </c>
      <c r="B4" s="50">
        <v>1.0</v>
      </c>
      <c r="C4" s="5">
        <f>SUM('concordance matrix_user_feature'!C4:D4)</f>
        <v>1</v>
      </c>
      <c r="D4" s="5">
        <f>SUM('concordance matrix_user_feature'!E4:F4)</f>
        <v>1</v>
      </c>
      <c r="E4" s="5">
        <f>SUM('concordance matrix_user_feature'!G4:H4)</f>
        <v>1</v>
      </c>
      <c r="F4" s="75">
        <f>SUM('concordance matrix_user_feature'!I4:J4)</f>
        <v>1</v>
      </c>
      <c r="G4" s="50">
        <v>4.0</v>
      </c>
      <c r="H4" s="75">
        <f t="shared" si="1"/>
        <v>4</v>
      </c>
      <c r="I4" s="7">
        <v>1.0</v>
      </c>
      <c r="J4" s="7">
        <v>1.0</v>
      </c>
      <c r="K4" s="7">
        <v>1.0</v>
      </c>
      <c r="L4" s="7">
        <v>1.0</v>
      </c>
    </row>
    <row r="5">
      <c r="A5" s="50">
        <v>2.0</v>
      </c>
      <c r="B5" s="50">
        <v>6.0</v>
      </c>
      <c r="C5" s="5">
        <f>SUM('concordance matrix_user_feature'!C34:D34)</f>
        <v>1</v>
      </c>
      <c r="D5" s="5">
        <f>SUM('concordance matrix_user_feature'!E34:F34)</f>
        <v>1</v>
      </c>
      <c r="E5" s="5">
        <f>SUM('concordance matrix_user_feature'!G34:H34)</f>
        <v>0</v>
      </c>
      <c r="F5" s="75">
        <f>SUM('concordance matrix_user_feature'!I34:J34)</f>
        <v>1</v>
      </c>
      <c r="G5" s="50">
        <v>3.0</v>
      </c>
      <c r="H5" s="75">
        <f t="shared" si="1"/>
        <v>3</v>
      </c>
      <c r="I5" s="7">
        <v>1.0</v>
      </c>
      <c r="J5" s="7">
        <v>1.0</v>
      </c>
      <c r="K5" s="7">
        <v>1.0</v>
      </c>
      <c r="L5" s="7">
        <v>0.0</v>
      </c>
    </row>
    <row r="6">
      <c r="A6" s="50">
        <v>3.0</v>
      </c>
      <c r="B6" s="50">
        <v>1.0</v>
      </c>
      <c r="C6" s="5">
        <f>SUM('concordance matrix_user_feature'!C5:D5)</f>
        <v>1</v>
      </c>
      <c r="D6" s="5">
        <f>SUM('concordance matrix_user_feature'!E5:F5)</f>
        <v>1</v>
      </c>
      <c r="E6" s="5">
        <f>SUM('concordance matrix_user_feature'!G5:H5)</f>
        <v>1</v>
      </c>
      <c r="F6" s="75">
        <f>SUM('concordance matrix_user_feature'!I5:J5)</f>
        <v>1</v>
      </c>
      <c r="G6" s="50">
        <v>4.0</v>
      </c>
      <c r="H6" s="75">
        <f t="shared" si="1"/>
        <v>4</v>
      </c>
      <c r="I6" s="7">
        <v>1.0</v>
      </c>
      <c r="J6" s="7">
        <v>1.0</v>
      </c>
      <c r="K6" s="7">
        <v>1.0</v>
      </c>
      <c r="L6" s="7">
        <v>1.0</v>
      </c>
    </row>
    <row r="7">
      <c r="A7" s="50">
        <v>3.0</v>
      </c>
      <c r="B7" s="50">
        <v>6.0</v>
      </c>
      <c r="C7" s="5">
        <f>SUM('concordance matrix_user_feature'!C35:D35)</f>
        <v>1</v>
      </c>
      <c r="D7" s="5">
        <f>SUM('concordance matrix_user_feature'!E35:F35)</f>
        <v>1</v>
      </c>
      <c r="E7" s="5">
        <f>SUM('concordance matrix_user_feature'!G35:H35)</f>
        <v>0</v>
      </c>
      <c r="F7" s="75">
        <f>SUM('concordance matrix_user_feature'!I35:J35)</f>
        <v>1</v>
      </c>
      <c r="G7" s="50">
        <v>3.0</v>
      </c>
      <c r="H7" s="75">
        <f t="shared" si="1"/>
        <v>3</v>
      </c>
      <c r="I7" s="7">
        <v>1.0</v>
      </c>
      <c r="J7" s="7">
        <v>1.0</v>
      </c>
      <c r="K7" s="7">
        <v>1.0</v>
      </c>
      <c r="L7" s="7">
        <v>0.0</v>
      </c>
    </row>
    <row r="8">
      <c r="A8" s="50">
        <v>4.0</v>
      </c>
      <c r="B8" s="50">
        <v>2.0</v>
      </c>
      <c r="C8" s="5">
        <f>SUM('concordance matrix_user_feature'!C9:D9)</f>
        <v>1</v>
      </c>
      <c r="D8" s="5">
        <f>SUM('concordance matrix_user_feature'!E9:F9)</f>
        <v>0</v>
      </c>
      <c r="E8" s="5">
        <f>SUM('concordance matrix_user_feature'!G9:H9)</f>
        <v>0</v>
      </c>
      <c r="F8" s="75">
        <f>SUM('concordance matrix_user_feature'!I9:J9)</f>
        <v>1</v>
      </c>
      <c r="G8" s="50">
        <v>5.0</v>
      </c>
      <c r="H8" s="75">
        <f t="shared" si="1"/>
        <v>2</v>
      </c>
      <c r="I8" s="7">
        <f t="shared" ref="I8:I31" si="2">if($H8&gt;=1,1,0)</f>
        <v>1</v>
      </c>
      <c r="J8" s="7">
        <f t="shared" ref="J8:J31" si="3">if($H8&gt;=2,1,0)</f>
        <v>1</v>
      </c>
      <c r="K8" s="7">
        <f t="shared" ref="K8:K31" si="4">if($H8&gt;=3,1,0)</f>
        <v>0</v>
      </c>
      <c r="L8" s="7">
        <f t="shared" ref="L8:L31" si="5">if($H8&gt;=4,1,0)</f>
        <v>0</v>
      </c>
    </row>
    <row r="9">
      <c r="A9" s="50">
        <v>4.0</v>
      </c>
      <c r="B9" s="50">
        <v>6.0</v>
      </c>
      <c r="C9" s="5">
        <f>SUM('concordance matrix_user_feature'!C36:D36)</f>
        <v>1</v>
      </c>
      <c r="D9" s="5">
        <f>SUM('concordance matrix_user_feature'!E36:F36)</f>
        <v>1</v>
      </c>
      <c r="E9" s="5">
        <f>SUM('concordance matrix_user_feature'!G36:H36)</f>
        <v>1</v>
      </c>
      <c r="F9" s="75">
        <f>SUM('concordance matrix_user_feature'!I36:J36)</f>
        <v>1</v>
      </c>
      <c r="G9" s="50">
        <v>5.0</v>
      </c>
      <c r="H9" s="75">
        <f t="shared" si="1"/>
        <v>4</v>
      </c>
      <c r="I9" s="7">
        <f t="shared" si="2"/>
        <v>1</v>
      </c>
      <c r="J9" s="7">
        <f t="shared" si="3"/>
        <v>1</v>
      </c>
      <c r="K9" s="7">
        <f t="shared" si="4"/>
        <v>1</v>
      </c>
      <c r="L9" s="7">
        <f t="shared" si="5"/>
        <v>1</v>
      </c>
    </row>
    <row r="10">
      <c r="A10" s="50">
        <v>5.0</v>
      </c>
      <c r="B10" s="50">
        <v>2.0</v>
      </c>
      <c r="C10" s="5">
        <f>SUM('concordance matrix_user_feature'!C10:D10)</f>
        <v>1</v>
      </c>
      <c r="D10" s="5">
        <f>SUM('concordance matrix_user_feature'!E10:F10)</f>
        <v>0</v>
      </c>
      <c r="E10" s="5">
        <f>SUM('concordance matrix_user_feature'!G10:H10)</f>
        <v>0</v>
      </c>
      <c r="F10" s="75">
        <f>SUM('concordance matrix_user_feature'!I10:J10)</f>
        <v>1</v>
      </c>
      <c r="G10" s="50">
        <v>5.0</v>
      </c>
      <c r="H10" s="75">
        <f t="shared" si="1"/>
        <v>2</v>
      </c>
      <c r="I10" s="7">
        <f t="shared" si="2"/>
        <v>1</v>
      </c>
      <c r="J10" s="7">
        <f t="shared" si="3"/>
        <v>1</v>
      </c>
      <c r="K10" s="7">
        <f t="shared" si="4"/>
        <v>0</v>
      </c>
      <c r="L10" s="7">
        <f t="shared" si="5"/>
        <v>0</v>
      </c>
    </row>
    <row r="11">
      <c r="A11" s="50">
        <v>5.0</v>
      </c>
      <c r="B11" s="50">
        <v>6.0</v>
      </c>
      <c r="C11" s="5">
        <f>SUM('concordance matrix_user_feature'!C37:D37)</f>
        <v>1</v>
      </c>
      <c r="D11" s="5">
        <f>SUM('concordance matrix_user_feature'!E37:F37)</f>
        <v>1</v>
      </c>
      <c r="E11" s="5">
        <f>SUM('concordance matrix_user_feature'!G37:H37)</f>
        <v>1</v>
      </c>
      <c r="F11" s="75">
        <f>SUM('concordance matrix_user_feature'!I37:J37)</f>
        <v>1</v>
      </c>
      <c r="G11" s="50">
        <v>4.0</v>
      </c>
      <c r="H11" s="75">
        <f t="shared" si="1"/>
        <v>4</v>
      </c>
      <c r="I11" s="7">
        <f t="shared" si="2"/>
        <v>1</v>
      </c>
      <c r="J11" s="7">
        <f t="shared" si="3"/>
        <v>1</v>
      </c>
      <c r="K11" s="7">
        <f t="shared" si="4"/>
        <v>1</v>
      </c>
      <c r="L11" s="7">
        <f t="shared" si="5"/>
        <v>1</v>
      </c>
    </row>
    <row r="12">
      <c r="A12" s="50">
        <v>6.0</v>
      </c>
      <c r="B12" s="50">
        <v>2.0</v>
      </c>
      <c r="C12" s="5">
        <f>SUM('concordance matrix_user_feature'!C11:D11)</f>
        <v>1</v>
      </c>
      <c r="D12" s="5">
        <f>SUM('concordance matrix_user_feature'!E11:F11)</f>
        <v>0</v>
      </c>
      <c r="E12" s="5">
        <f>SUM('concordance matrix_user_feature'!G11:H11)</f>
        <v>0</v>
      </c>
      <c r="F12" s="75">
        <f>SUM('concordance matrix_user_feature'!I11:J11)</f>
        <v>1</v>
      </c>
      <c r="G12" s="50">
        <v>5.0</v>
      </c>
      <c r="H12" s="75">
        <f t="shared" si="1"/>
        <v>2</v>
      </c>
      <c r="I12" s="7">
        <f t="shared" si="2"/>
        <v>1</v>
      </c>
      <c r="J12" s="7">
        <f t="shared" si="3"/>
        <v>1</v>
      </c>
      <c r="K12" s="7">
        <f t="shared" si="4"/>
        <v>0</v>
      </c>
      <c r="L12" s="7">
        <f t="shared" si="5"/>
        <v>0</v>
      </c>
    </row>
    <row r="13">
      <c r="A13" s="50">
        <v>6.0</v>
      </c>
      <c r="B13" s="50">
        <v>6.0</v>
      </c>
      <c r="C13" s="5">
        <f>SUM('concordance matrix_user_feature'!C38:D38)</f>
        <v>1</v>
      </c>
      <c r="D13" s="5">
        <f>SUM('concordance matrix_user_feature'!E38:F38)</f>
        <v>1</v>
      </c>
      <c r="E13" s="5">
        <f>SUM('concordance matrix_user_feature'!G38:H38)</f>
        <v>1</v>
      </c>
      <c r="F13" s="75">
        <f>SUM('concordance matrix_user_feature'!I38:J38)</f>
        <v>1</v>
      </c>
      <c r="G13" s="50">
        <v>3.0</v>
      </c>
      <c r="H13" s="75">
        <f t="shared" si="1"/>
        <v>4</v>
      </c>
      <c r="I13" s="7">
        <f t="shared" si="2"/>
        <v>1</v>
      </c>
      <c r="J13" s="7">
        <f t="shared" si="3"/>
        <v>1</v>
      </c>
      <c r="K13" s="7">
        <f t="shared" si="4"/>
        <v>1</v>
      </c>
      <c r="L13" s="7">
        <f t="shared" si="5"/>
        <v>1</v>
      </c>
    </row>
    <row r="14">
      <c r="A14" s="50">
        <v>7.0</v>
      </c>
      <c r="B14" s="50">
        <v>3.0</v>
      </c>
      <c r="C14" s="5">
        <f>SUM('concordance matrix_user_feature'!C15:D15)</f>
        <v>1</v>
      </c>
      <c r="D14" s="5">
        <f>SUM('concordance matrix_user_feature'!E15:F15)</f>
        <v>1</v>
      </c>
      <c r="E14" s="5">
        <f>SUM('concordance matrix_user_feature'!G15:H15)</f>
        <v>1</v>
      </c>
      <c r="F14" s="75">
        <f>SUM('concordance matrix_user_feature'!I15:J15)</f>
        <v>1</v>
      </c>
      <c r="G14" s="50">
        <v>5.0</v>
      </c>
      <c r="H14" s="75">
        <f t="shared" si="1"/>
        <v>4</v>
      </c>
      <c r="I14" s="7">
        <f t="shared" si="2"/>
        <v>1</v>
      </c>
      <c r="J14" s="7">
        <f t="shared" si="3"/>
        <v>1</v>
      </c>
      <c r="K14" s="7">
        <f t="shared" si="4"/>
        <v>1</v>
      </c>
      <c r="L14" s="7">
        <f t="shared" si="5"/>
        <v>1</v>
      </c>
    </row>
    <row r="15">
      <c r="A15" s="50">
        <v>7.0</v>
      </c>
      <c r="B15" s="50">
        <v>6.0</v>
      </c>
      <c r="C15" s="5">
        <f>SUM('concordance matrix_user_feature'!C39:D39)</f>
        <v>1</v>
      </c>
      <c r="D15" s="5">
        <f>SUM('concordance matrix_user_feature'!E39:F39)</f>
        <v>1</v>
      </c>
      <c r="E15" s="5">
        <f>SUM('concordance matrix_user_feature'!G39:H39)</f>
        <v>1</v>
      </c>
      <c r="F15" s="75">
        <f>SUM('concordance matrix_user_feature'!I39:J39)</f>
        <v>1</v>
      </c>
      <c r="G15" s="50">
        <v>3.0</v>
      </c>
      <c r="H15" s="75">
        <f t="shared" si="1"/>
        <v>4</v>
      </c>
      <c r="I15" s="7">
        <f t="shared" si="2"/>
        <v>1</v>
      </c>
      <c r="J15" s="7">
        <f t="shared" si="3"/>
        <v>1</v>
      </c>
      <c r="K15" s="7">
        <f t="shared" si="4"/>
        <v>1</v>
      </c>
      <c r="L15" s="7">
        <f t="shared" si="5"/>
        <v>1</v>
      </c>
    </row>
    <row r="16">
      <c r="A16" s="50">
        <v>8.0</v>
      </c>
      <c r="B16" s="50">
        <v>3.0</v>
      </c>
      <c r="C16" s="5">
        <f>SUM('concordance matrix_user_feature'!C16:D16)</f>
        <v>0</v>
      </c>
      <c r="D16" s="5">
        <f>SUM('concordance matrix_user_feature'!E16:F16)</f>
        <v>1</v>
      </c>
      <c r="E16" s="5">
        <f>SUM('concordance matrix_user_feature'!G16:H16)</f>
        <v>1</v>
      </c>
      <c r="F16" s="75">
        <f>SUM('concordance matrix_user_feature'!I16:J16)</f>
        <v>1</v>
      </c>
      <c r="G16" s="50">
        <v>3.0</v>
      </c>
      <c r="H16" s="75">
        <f t="shared" si="1"/>
        <v>3</v>
      </c>
      <c r="I16" s="7">
        <f t="shared" si="2"/>
        <v>1</v>
      </c>
      <c r="J16" s="7">
        <f t="shared" si="3"/>
        <v>1</v>
      </c>
      <c r="K16" s="7">
        <f t="shared" si="4"/>
        <v>1</v>
      </c>
      <c r="L16" s="7">
        <f t="shared" si="5"/>
        <v>0</v>
      </c>
    </row>
    <row r="17">
      <c r="A17" s="50">
        <v>8.0</v>
      </c>
      <c r="B17" s="50">
        <v>6.0</v>
      </c>
      <c r="C17" s="5">
        <f>SUM('concordance matrix_user_feature'!C40:D40)</f>
        <v>1</v>
      </c>
      <c r="D17" s="5">
        <f>SUM('concordance matrix_user_feature'!E40:F40)</f>
        <v>1</v>
      </c>
      <c r="E17" s="5">
        <f>SUM('concordance matrix_user_feature'!G40:H40)</f>
        <v>0</v>
      </c>
      <c r="F17" s="75">
        <f>SUM('concordance matrix_user_feature'!I40:J40)</f>
        <v>1</v>
      </c>
      <c r="G17" s="50">
        <v>4.0</v>
      </c>
      <c r="H17" s="75">
        <f t="shared" si="1"/>
        <v>3</v>
      </c>
      <c r="I17" s="7">
        <f t="shared" si="2"/>
        <v>1</v>
      </c>
      <c r="J17" s="7">
        <f t="shared" si="3"/>
        <v>1</v>
      </c>
      <c r="K17" s="7">
        <f t="shared" si="4"/>
        <v>1</v>
      </c>
      <c r="L17" s="7">
        <f t="shared" si="5"/>
        <v>0</v>
      </c>
    </row>
    <row r="18">
      <c r="A18" s="50">
        <v>9.0</v>
      </c>
      <c r="B18" s="50">
        <v>3.0</v>
      </c>
      <c r="C18" s="5">
        <f>SUM('concordance matrix_user_feature'!C17:D17)</f>
        <v>1</v>
      </c>
      <c r="D18" s="5">
        <f>SUM('concordance matrix_user_feature'!E17:F17)</f>
        <v>1</v>
      </c>
      <c r="E18" s="5">
        <f>SUM('concordance matrix_user_feature'!G17:H17)</f>
        <v>1</v>
      </c>
      <c r="F18" s="75">
        <f>SUM('concordance matrix_user_feature'!I17:J17)</f>
        <v>1</v>
      </c>
      <c r="G18" s="50">
        <v>5.0</v>
      </c>
      <c r="H18" s="75">
        <f t="shared" si="1"/>
        <v>4</v>
      </c>
      <c r="I18" s="7">
        <f t="shared" si="2"/>
        <v>1</v>
      </c>
      <c r="J18" s="7">
        <f t="shared" si="3"/>
        <v>1</v>
      </c>
      <c r="K18" s="7">
        <f t="shared" si="4"/>
        <v>1</v>
      </c>
      <c r="L18" s="7">
        <f t="shared" si="5"/>
        <v>1</v>
      </c>
    </row>
    <row r="19">
      <c r="A19" s="50">
        <v>9.0</v>
      </c>
      <c r="B19" s="50">
        <v>6.0</v>
      </c>
      <c r="C19" s="5">
        <f>SUM('concordance matrix_user_feature'!C41:D41)</f>
        <v>1</v>
      </c>
      <c r="D19" s="5">
        <f>SUM('concordance matrix_user_feature'!E41:F41)</f>
        <v>0</v>
      </c>
      <c r="E19" s="5">
        <f>SUM('concordance matrix_user_feature'!G41:H41)</f>
        <v>0</v>
      </c>
      <c r="F19" s="75">
        <f>SUM('concordance matrix_user_feature'!I41:J41)</f>
        <v>1</v>
      </c>
      <c r="G19" s="50">
        <v>3.0</v>
      </c>
      <c r="H19" s="75">
        <f t="shared" si="1"/>
        <v>2</v>
      </c>
      <c r="I19" s="7">
        <f t="shared" si="2"/>
        <v>1</v>
      </c>
      <c r="J19" s="7">
        <f t="shared" si="3"/>
        <v>1</v>
      </c>
      <c r="K19" s="7">
        <f t="shared" si="4"/>
        <v>0</v>
      </c>
      <c r="L19" s="7">
        <f t="shared" si="5"/>
        <v>0</v>
      </c>
    </row>
    <row r="20">
      <c r="A20" s="50">
        <v>10.0</v>
      </c>
      <c r="B20" s="50">
        <v>4.0</v>
      </c>
      <c r="C20" s="5">
        <f>SUM('concordance matrix_user_feature'!C21:D21)</f>
        <v>0</v>
      </c>
      <c r="D20" s="5">
        <f>SUM('concordance matrix_user_feature'!E21:F21)</f>
        <v>1</v>
      </c>
      <c r="E20" s="5">
        <f>SUM('concordance matrix_user_feature'!G21:H21)</f>
        <v>0</v>
      </c>
      <c r="F20" s="75">
        <f>SUM('concordance matrix_user_feature'!I21:J21)</f>
        <v>0</v>
      </c>
      <c r="G20" s="50">
        <v>5.0</v>
      </c>
      <c r="H20" s="75">
        <f t="shared" si="1"/>
        <v>1</v>
      </c>
      <c r="I20" s="7">
        <f t="shared" si="2"/>
        <v>1</v>
      </c>
      <c r="J20" s="7">
        <f t="shared" si="3"/>
        <v>0</v>
      </c>
      <c r="K20" s="7">
        <f t="shared" si="4"/>
        <v>0</v>
      </c>
      <c r="L20" s="7">
        <f t="shared" si="5"/>
        <v>0</v>
      </c>
    </row>
    <row r="21">
      <c r="A21" s="50">
        <v>10.0</v>
      </c>
      <c r="B21" s="50">
        <v>6.0</v>
      </c>
      <c r="C21" s="5">
        <f>SUM('concordance matrix_user_feature'!C42:D42)</f>
        <v>1</v>
      </c>
      <c r="D21" s="5">
        <f>SUM('concordance matrix_user_feature'!E42:F42)</f>
        <v>1</v>
      </c>
      <c r="E21" s="5">
        <f>SUM('concordance matrix_user_feature'!G42:H42)</f>
        <v>1</v>
      </c>
      <c r="F21" s="75">
        <f>SUM('concordance matrix_user_feature'!I42:J42)</f>
        <v>1</v>
      </c>
      <c r="G21" s="50">
        <v>3.0</v>
      </c>
      <c r="H21" s="75">
        <f t="shared" si="1"/>
        <v>4</v>
      </c>
      <c r="I21" s="7">
        <f t="shared" si="2"/>
        <v>1</v>
      </c>
      <c r="J21" s="7">
        <f t="shared" si="3"/>
        <v>1</v>
      </c>
      <c r="K21" s="7">
        <f t="shared" si="4"/>
        <v>1</v>
      </c>
      <c r="L21" s="7">
        <f t="shared" si="5"/>
        <v>1</v>
      </c>
    </row>
    <row r="22">
      <c r="A22" s="50">
        <v>11.0</v>
      </c>
      <c r="B22" s="50">
        <v>4.0</v>
      </c>
      <c r="C22" s="5">
        <f>SUM('concordance matrix_user_feature'!C22:D22)</f>
        <v>1</v>
      </c>
      <c r="D22" s="5">
        <f>SUM('concordance matrix_user_feature'!E22:F22)</f>
        <v>1</v>
      </c>
      <c r="E22" s="5">
        <f>SUM('concordance matrix_user_feature'!G22:H22)</f>
        <v>0</v>
      </c>
      <c r="F22" s="75">
        <f>SUM('concordance matrix_user_feature'!I22:J22)</f>
        <v>0</v>
      </c>
      <c r="G22" s="50">
        <v>3.0</v>
      </c>
      <c r="H22" s="75">
        <f t="shared" si="1"/>
        <v>2</v>
      </c>
      <c r="I22" s="7">
        <f t="shared" si="2"/>
        <v>1</v>
      </c>
      <c r="J22" s="7">
        <f t="shared" si="3"/>
        <v>1</v>
      </c>
      <c r="K22" s="7">
        <f t="shared" si="4"/>
        <v>0</v>
      </c>
      <c r="L22" s="7">
        <f t="shared" si="5"/>
        <v>0</v>
      </c>
    </row>
    <row r="23">
      <c r="A23" s="50">
        <v>11.0</v>
      </c>
      <c r="B23" s="50">
        <v>6.0</v>
      </c>
      <c r="C23" s="5">
        <f>SUM('concordance matrix_user_feature'!C43:D43)</f>
        <v>1</v>
      </c>
      <c r="D23" s="5">
        <f>SUM('concordance matrix_user_feature'!E43:F43)</f>
        <v>1</v>
      </c>
      <c r="E23" s="5">
        <f>SUM('concordance matrix_user_feature'!G43:H43)</f>
        <v>1</v>
      </c>
      <c r="F23" s="75">
        <f>SUM('concordance matrix_user_feature'!I43:J43)</f>
        <v>1</v>
      </c>
      <c r="G23" s="50">
        <v>4.0</v>
      </c>
      <c r="H23" s="75">
        <f t="shared" si="1"/>
        <v>4</v>
      </c>
      <c r="I23" s="7">
        <f t="shared" si="2"/>
        <v>1</v>
      </c>
      <c r="J23" s="7">
        <f t="shared" si="3"/>
        <v>1</v>
      </c>
      <c r="K23" s="7">
        <f t="shared" si="4"/>
        <v>1</v>
      </c>
      <c r="L23" s="7">
        <f t="shared" si="5"/>
        <v>1</v>
      </c>
    </row>
    <row r="24">
      <c r="A24" s="50">
        <v>12.0</v>
      </c>
      <c r="B24" s="50">
        <v>4.0</v>
      </c>
      <c r="C24" s="5">
        <f>SUM('concordance matrix_user_feature'!C23:D23)</f>
        <v>1</v>
      </c>
      <c r="D24" s="5">
        <f>SUM('concordance matrix_user_feature'!E23:F23)</f>
        <v>1</v>
      </c>
      <c r="E24" s="5">
        <f>SUM('concordance matrix_user_feature'!G23:H23)</f>
        <v>1</v>
      </c>
      <c r="F24" s="75">
        <f>SUM('concordance matrix_user_feature'!I23:J23)</f>
        <v>1</v>
      </c>
      <c r="G24" s="50">
        <v>5.0</v>
      </c>
      <c r="H24" s="75">
        <f t="shared" si="1"/>
        <v>4</v>
      </c>
      <c r="I24" s="7">
        <f t="shared" si="2"/>
        <v>1</v>
      </c>
      <c r="J24" s="7">
        <f t="shared" si="3"/>
        <v>1</v>
      </c>
      <c r="K24" s="7">
        <f t="shared" si="4"/>
        <v>1</v>
      </c>
      <c r="L24" s="7">
        <f t="shared" si="5"/>
        <v>1</v>
      </c>
    </row>
    <row r="25">
      <c r="A25" s="50">
        <v>12.0</v>
      </c>
      <c r="B25" s="50">
        <v>6.0</v>
      </c>
      <c r="C25" s="5">
        <f>SUM('concordance matrix_user_feature'!C44:D44)</f>
        <v>1</v>
      </c>
      <c r="D25" s="5">
        <f>SUM('concordance matrix_user_feature'!E44:F44)</f>
        <v>1</v>
      </c>
      <c r="E25" s="5">
        <f>SUM('concordance matrix_user_feature'!G44:H44)</f>
        <v>1</v>
      </c>
      <c r="F25" s="75">
        <f>SUM('concordance matrix_user_feature'!I44:J44)</f>
        <v>0</v>
      </c>
      <c r="G25" s="50">
        <v>5.0</v>
      </c>
      <c r="H25" s="75">
        <f t="shared" si="1"/>
        <v>3</v>
      </c>
      <c r="I25" s="7">
        <f t="shared" si="2"/>
        <v>1</v>
      </c>
      <c r="J25" s="7">
        <f t="shared" si="3"/>
        <v>1</v>
      </c>
      <c r="K25" s="7">
        <f t="shared" si="4"/>
        <v>1</v>
      </c>
      <c r="L25" s="7">
        <f t="shared" si="5"/>
        <v>0</v>
      </c>
    </row>
    <row r="26">
      <c r="A26" s="50">
        <v>13.0</v>
      </c>
      <c r="B26" s="50">
        <v>5.0</v>
      </c>
      <c r="C26" s="5">
        <f>SUM('concordance matrix_user_feature'!C27:D27)</f>
        <v>1</v>
      </c>
      <c r="D26" s="5">
        <f>SUM('concordance matrix_user_feature'!E27:F27)</f>
        <v>0</v>
      </c>
      <c r="E26" s="5">
        <f>SUM('concordance matrix_user_feature'!G27:H27)</f>
        <v>0</v>
      </c>
      <c r="F26" s="75">
        <f>SUM('concordance matrix_user_feature'!I27:J27)</f>
        <v>0</v>
      </c>
      <c r="G26" s="50">
        <v>3.0</v>
      </c>
      <c r="H26" s="75">
        <f t="shared" si="1"/>
        <v>1</v>
      </c>
      <c r="I26" s="7">
        <f t="shared" si="2"/>
        <v>1</v>
      </c>
      <c r="J26" s="7">
        <f t="shared" si="3"/>
        <v>0</v>
      </c>
      <c r="K26" s="7">
        <f t="shared" si="4"/>
        <v>0</v>
      </c>
      <c r="L26" s="7">
        <f t="shared" si="5"/>
        <v>0</v>
      </c>
    </row>
    <row r="27">
      <c r="A27" s="50">
        <v>13.0</v>
      </c>
      <c r="B27" s="50">
        <v>6.0</v>
      </c>
      <c r="C27" s="5">
        <f>SUM('concordance matrix_user_feature'!C45:D45)</f>
        <v>1</v>
      </c>
      <c r="D27" s="5">
        <f>SUM('concordance matrix_user_feature'!E45:F45)</f>
        <v>0</v>
      </c>
      <c r="E27" s="5">
        <f>SUM('concordance matrix_user_feature'!G45:H45)</f>
        <v>1</v>
      </c>
      <c r="F27" s="75">
        <f>SUM('concordance matrix_user_feature'!I45:J45)</f>
        <v>1</v>
      </c>
      <c r="G27" s="50">
        <v>5.0</v>
      </c>
      <c r="H27" s="75">
        <f t="shared" si="1"/>
        <v>3</v>
      </c>
      <c r="I27" s="7">
        <f t="shared" si="2"/>
        <v>1</v>
      </c>
      <c r="J27" s="7">
        <f t="shared" si="3"/>
        <v>1</v>
      </c>
      <c r="K27" s="7">
        <f t="shared" si="4"/>
        <v>1</v>
      </c>
      <c r="L27" s="7">
        <f t="shared" si="5"/>
        <v>0</v>
      </c>
    </row>
    <row r="28">
      <c r="A28" s="50">
        <v>14.0</v>
      </c>
      <c r="B28" s="50">
        <v>5.0</v>
      </c>
      <c r="C28" s="5">
        <f>SUM('concordance matrix_user_feature'!C28:D28)</f>
        <v>1</v>
      </c>
      <c r="D28" s="5">
        <f>SUM('concordance matrix_user_feature'!E28:F28)</f>
        <v>0</v>
      </c>
      <c r="E28" s="5">
        <f>SUM('concordance matrix_user_feature'!G28:H28)</f>
        <v>0</v>
      </c>
      <c r="F28" s="75">
        <f>SUM('concordance matrix_user_feature'!I28:J28)</f>
        <v>1</v>
      </c>
      <c r="G28" s="50">
        <v>3.0</v>
      </c>
      <c r="H28" s="75">
        <f t="shared" si="1"/>
        <v>2</v>
      </c>
      <c r="I28" s="7">
        <f t="shared" si="2"/>
        <v>1</v>
      </c>
      <c r="J28" s="7">
        <f t="shared" si="3"/>
        <v>1</v>
      </c>
      <c r="K28" s="7">
        <f t="shared" si="4"/>
        <v>0</v>
      </c>
      <c r="L28" s="7">
        <f t="shared" si="5"/>
        <v>0</v>
      </c>
    </row>
    <row r="29">
      <c r="A29" s="50">
        <v>14.0</v>
      </c>
      <c r="B29" s="50">
        <v>6.0</v>
      </c>
      <c r="C29" s="5">
        <f>SUM('concordance matrix_user_feature'!C46:D46)</f>
        <v>0</v>
      </c>
      <c r="D29" s="5">
        <f>SUM('concordance matrix_user_feature'!E46:F46)</f>
        <v>1</v>
      </c>
      <c r="E29" s="5">
        <f>SUM('concordance matrix_user_feature'!G46:H46)</f>
        <v>1</v>
      </c>
      <c r="F29" s="75">
        <f>SUM('concordance matrix_user_feature'!I46:J46)</f>
        <v>1</v>
      </c>
      <c r="G29" s="50">
        <v>4.0</v>
      </c>
      <c r="H29" s="75">
        <f t="shared" si="1"/>
        <v>3</v>
      </c>
      <c r="I29" s="7">
        <f t="shared" si="2"/>
        <v>1</v>
      </c>
      <c r="J29" s="7">
        <f t="shared" si="3"/>
        <v>1</v>
      </c>
      <c r="K29" s="7">
        <f t="shared" si="4"/>
        <v>1</v>
      </c>
      <c r="L29" s="7">
        <f t="shared" si="5"/>
        <v>0</v>
      </c>
    </row>
    <row r="30">
      <c r="A30" s="50">
        <v>15.0</v>
      </c>
      <c r="B30" s="50">
        <v>5.0</v>
      </c>
      <c r="C30" s="5">
        <f>SUM('concordance matrix_user_feature'!C29:D29)</f>
        <v>1</v>
      </c>
      <c r="D30" s="5">
        <f>SUM('concordance matrix_user_feature'!E29:F29)</f>
        <v>1</v>
      </c>
      <c r="E30" s="5">
        <f>SUM('concordance matrix_user_feature'!G29:H29)</f>
        <v>0</v>
      </c>
      <c r="F30" s="75">
        <f>SUM('concordance matrix_user_feature'!I29:J29)</f>
        <v>1</v>
      </c>
      <c r="G30" s="50">
        <v>5.0</v>
      </c>
      <c r="H30" s="75">
        <f t="shared" si="1"/>
        <v>3</v>
      </c>
      <c r="I30" s="7">
        <f t="shared" si="2"/>
        <v>1</v>
      </c>
      <c r="J30" s="7">
        <f t="shared" si="3"/>
        <v>1</v>
      </c>
      <c r="K30" s="7">
        <f t="shared" si="4"/>
        <v>1</v>
      </c>
      <c r="L30" s="7">
        <f t="shared" si="5"/>
        <v>0</v>
      </c>
    </row>
    <row r="31">
      <c r="A31" s="54">
        <v>15.0</v>
      </c>
      <c r="B31" s="54">
        <v>6.0</v>
      </c>
      <c r="C31" s="76">
        <f>SUM('concordance matrix_user_feature'!C47:D47)</f>
        <v>0</v>
      </c>
      <c r="D31" s="76">
        <f>SUM('concordance matrix_user_feature'!E47:F47)</f>
        <v>0</v>
      </c>
      <c r="E31" s="76">
        <f>SUM('concordance matrix_user_feature'!G47:H47)</f>
        <v>0</v>
      </c>
      <c r="F31" s="77">
        <f>SUM('concordance matrix_user_feature'!I47:J47)</f>
        <v>1</v>
      </c>
      <c r="G31" s="54">
        <v>3.0</v>
      </c>
      <c r="H31" s="75">
        <f t="shared" si="1"/>
        <v>1</v>
      </c>
      <c r="I31" s="7">
        <f t="shared" si="2"/>
        <v>1</v>
      </c>
      <c r="J31" s="7">
        <f t="shared" si="3"/>
        <v>0</v>
      </c>
      <c r="K31" s="7">
        <f t="shared" si="4"/>
        <v>0</v>
      </c>
      <c r="L31" s="7">
        <f t="shared" si="5"/>
        <v>0</v>
      </c>
    </row>
    <row r="32">
      <c r="H32" s="75"/>
    </row>
    <row r="33">
      <c r="H33" s="75"/>
    </row>
    <row r="34">
      <c r="H34" s="75"/>
    </row>
    <row r="35">
      <c r="H35" s="7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hidden="1" min="2" max="2" width="14.43"/>
  </cols>
  <sheetData>
    <row r="1">
      <c r="A1" s="28" t="s">
        <v>367</v>
      </c>
      <c r="B1" s="28" t="s">
        <v>368</v>
      </c>
      <c r="C1" s="28" t="s">
        <v>369</v>
      </c>
      <c r="D1" s="28" t="s">
        <v>370</v>
      </c>
      <c r="E1" s="28" t="s">
        <v>371</v>
      </c>
      <c r="F1" s="28" t="s">
        <v>372</v>
      </c>
      <c r="G1" s="28" t="s">
        <v>373</v>
      </c>
      <c r="H1" s="28" t="s">
        <v>374</v>
      </c>
    </row>
    <row r="2">
      <c r="A2" s="28" t="s">
        <v>375</v>
      </c>
      <c r="B2" s="28" t="s">
        <v>376</v>
      </c>
      <c r="C2" s="28" t="s">
        <v>377</v>
      </c>
      <c r="D2" s="31">
        <v>3.666667</v>
      </c>
      <c r="E2" s="31">
        <v>0.523521</v>
      </c>
      <c r="F2" s="31">
        <v>7.00386</v>
      </c>
      <c r="G2" s="31">
        <v>24.0</v>
      </c>
      <c r="H2" s="78">
        <v>3.05E-7</v>
      </c>
    </row>
    <row r="3">
      <c r="A3" s="28" t="s">
        <v>375</v>
      </c>
      <c r="B3" s="28" t="s">
        <v>376</v>
      </c>
      <c r="C3" s="28" t="s">
        <v>378</v>
      </c>
      <c r="D3" s="31">
        <v>-1.66667</v>
      </c>
      <c r="E3" s="31">
        <v>0.74037</v>
      </c>
      <c r="F3" s="31">
        <v>-2.25113</v>
      </c>
      <c r="G3" s="31">
        <v>24.0</v>
      </c>
      <c r="H3" s="31">
        <v>0.033807</v>
      </c>
    </row>
    <row r="4">
      <c r="A4" s="28" t="s">
        <v>375</v>
      </c>
      <c r="B4" s="28" t="s">
        <v>376</v>
      </c>
      <c r="C4" s="28" t="s">
        <v>379</v>
      </c>
      <c r="D4" s="78">
        <v>2.58E-15</v>
      </c>
      <c r="E4" s="31">
        <v>0.74037</v>
      </c>
      <c r="F4" s="78">
        <v>3.49E-15</v>
      </c>
      <c r="G4" s="31">
        <v>24.0</v>
      </c>
      <c r="H4" s="31">
        <v>1.0</v>
      </c>
    </row>
    <row r="5">
      <c r="A5" s="28" t="s">
        <v>375</v>
      </c>
      <c r="B5" s="28" t="s">
        <v>376</v>
      </c>
      <c r="C5" s="28" t="s">
        <v>380</v>
      </c>
      <c r="D5" s="31">
        <v>-1.33333</v>
      </c>
      <c r="E5" s="31">
        <v>0.74037</v>
      </c>
      <c r="F5" s="31">
        <v>-1.8009</v>
      </c>
      <c r="G5" s="31">
        <v>24.0</v>
      </c>
      <c r="H5" s="31">
        <v>0.084299</v>
      </c>
    </row>
    <row r="6">
      <c r="A6" s="28" t="s">
        <v>375</v>
      </c>
      <c r="B6" s="28" t="s">
        <v>376</v>
      </c>
      <c r="C6" s="28" t="s">
        <v>381</v>
      </c>
      <c r="D6" s="31">
        <v>-1.66667</v>
      </c>
      <c r="E6" s="31">
        <v>0.74037</v>
      </c>
      <c r="F6" s="31">
        <v>-2.25113</v>
      </c>
      <c r="G6" s="31">
        <v>24.0</v>
      </c>
      <c r="H6" s="31">
        <v>0.033807</v>
      </c>
    </row>
    <row r="7">
      <c r="A7" s="28" t="s">
        <v>375</v>
      </c>
      <c r="B7" s="28" t="s">
        <v>376</v>
      </c>
      <c r="C7" s="28" t="s">
        <v>382</v>
      </c>
      <c r="D7" s="31">
        <v>-0.53333</v>
      </c>
      <c r="E7" s="31">
        <v>0.573488</v>
      </c>
      <c r="F7" s="31">
        <v>-0.92998</v>
      </c>
      <c r="G7" s="31">
        <v>24.0</v>
      </c>
      <c r="H7" s="31">
        <v>0.361641</v>
      </c>
    </row>
    <row r="8">
      <c r="A8" s="28" t="s">
        <v>383</v>
      </c>
      <c r="B8" s="28" t="s">
        <v>345</v>
      </c>
      <c r="C8" s="28" t="s">
        <v>384</v>
      </c>
      <c r="D8" s="31">
        <v>0.0</v>
      </c>
      <c r="E8" s="28" t="s">
        <v>376</v>
      </c>
      <c r="F8" s="28" t="s">
        <v>376</v>
      </c>
      <c r="G8" s="28" t="s">
        <v>376</v>
      </c>
      <c r="H8" s="28" t="s">
        <v>376</v>
      </c>
    </row>
    <row r="9">
      <c r="A9" s="28" t="s">
        <v>383</v>
      </c>
      <c r="B9" s="28" t="s">
        <v>385</v>
      </c>
      <c r="C9" s="28" t="s">
        <v>386</v>
      </c>
      <c r="D9" s="31">
        <v>0.906765</v>
      </c>
      <c r="E9" s="28" t="s">
        <v>376</v>
      </c>
      <c r="F9" s="28" t="s">
        <v>376</v>
      </c>
      <c r="G9" s="28" t="s">
        <v>376</v>
      </c>
      <c r="H9" s="28" t="s">
        <v>376</v>
      </c>
    </row>
  </sheetData>
  <drawing r:id="rId1"/>
</worksheet>
</file>