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420" yWindow="864" windowWidth="22428" windowHeight="84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W6" i="1" l="1"/>
  <c r="M4" i="1"/>
  <c r="N4" i="1"/>
  <c r="O4" i="1"/>
  <c r="P4" i="1"/>
  <c r="Q4" i="1"/>
  <c r="R4" i="1"/>
  <c r="S4" i="1"/>
  <c r="M5" i="1"/>
  <c r="N5" i="1"/>
  <c r="O5" i="1"/>
  <c r="P5" i="1"/>
  <c r="Q5" i="1"/>
  <c r="R5" i="1"/>
  <c r="S5" i="1"/>
  <c r="M6" i="1"/>
  <c r="N6" i="1"/>
  <c r="O6" i="1"/>
  <c r="P6" i="1"/>
  <c r="Q6" i="1"/>
  <c r="R6" i="1"/>
  <c r="S6" i="1"/>
  <c r="M7" i="1"/>
  <c r="N7" i="1"/>
  <c r="O7" i="1"/>
  <c r="P7" i="1"/>
  <c r="Q7" i="1"/>
  <c r="R7" i="1"/>
  <c r="S7" i="1"/>
  <c r="M8" i="1"/>
  <c r="N8" i="1"/>
  <c r="O8" i="1"/>
  <c r="P8" i="1"/>
  <c r="Q8" i="1"/>
  <c r="R8" i="1"/>
  <c r="S8" i="1"/>
  <c r="M9" i="1"/>
  <c r="N9" i="1"/>
  <c r="O9" i="1"/>
  <c r="P9" i="1"/>
  <c r="Q9" i="1"/>
  <c r="R9" i="1"/>
  <c r="S9" i="1"/>
  <c r="M10" i="1"/>
  <c r="N10" i="1"/>
  <c r="O10" i="1"/>
  <c r="P10" i="1"/>
  <c r="Q10" i="1"/>
  <c r="R10" i="1"/>
  <c r="S10" i="1"/>
  <c r="M11" i="1"/>
  <c r="N11" i="1"/>
  <c r="O11" i="1"/>
  <c r="P11" i="1"/>
  <c r="Q11" i="1"/>
  <c r="R11" i="1"/>
  <c r="S11" i="1"/>
  <c r="N3" i="1"/>
  <c r="O3" i="1"/>
  <c r="P3" i="1"/>
  <c r="Q3" i="1"/>
  <c r="R3" i="1"/>
  <c r="S3" i="1"/>
  <c r="M3" i="1"/>
  <c r="W4" i="1" s="1"/>
  <c r="X6" i="1" l="1"/>
  <c r="Y6" i="1"/>
  <c r="W8" i="1"/>
  <c r="Y4" i="1"/>
  <c r="X4" i="1"/>
  <c r="Z6" i="1"/>
  <c r="Y8" i="1"/>
  <c r="Z4" i="1"/>
  <c r="X8" i="1"/>
  <c r="Z8" i="1"/>
</calcChain>
</file>

<file path=xl/sharedStrings.xml><?xml version="1.0" encoding="utf-8"?>
<sst xmlns="http://schemas.openxmlformats.org/spreadsheetml/2006/main" count="35" uniqueCount="18">
  <si>
    <t>Rating 1</t>
  </si>
  <si>
    <t>Rating 2</t>
  </si>
  <si>
    <t>Rating 3</t>
  </si>
  <si>
    <t>Rating 4</t>
  </si>
  <si>
    <t>Rating 5</t>
  </si>
  <si>
    <t>Verified purchase 0</t>
  </si>
  <si>
    <t>Verified purchase 1</t>
  </si>
  <si>
    <t>Seed</t>
  </si>
  <si>
    <t>Size</t>
  </si>
  <si>
    <t>Criterion result</t>
  </si>
  <si>
    <t>от 0 до 0,003</t>
  </si>
  <si>
    <t>от 0,0031 до 0,006</t>
  </si>
  <si>
    <t>от 0,01</t>
  </si>
  <si>
    <t>от 0,0061 до 0,0099</t>
  </si>
  <si>
    <t>Полученные данные</t>
  </si>
  <si>
    <t>Модуль разности между полученными данными и значениями оптимального распределения</t>
  </si>
  <si>
    <t>Значения для круговых диаграмм</t>
  </si>
  <si>
    <t>Промежутки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</si>
</sst>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D9DA"/>
        <bgColor indexed="64"/>
      </patternFill>
    </fill>
    <fill>
      <patternFill patternType="solid">
        <fgColor rgb="FFEA638C"/>
        <bgColor indexed="64"/>
      </patternFill>
    </fill>
    <fill>
      <patternFill patternType="solid">
        <fgColor rgb="FF89023E"/>
        <bgColor indexed="64"/>
      </patternFill>
    </fill>
    <fill>
      <patternFill patternType="solid">
        <fgColor rgb="FF30343F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1" fillId="0" borderId="0" xfId="0" applyFont="1" applyBorder="1" applyAlignment="1">
      <alignment horizontal="center" vertical="top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2" xfId="0" applyFont="1" applyBorder="1"/>
    <xf numFmtId="0" fontId="1" fillId="0" borderId="12" xfId="0" applyFont="1" applyBorder="1" applyAlignment="1">
      <alignment horizontal="center" vertical="top"/>
    </xf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0" borderId="4" xfId="0" applyFont="1" applyBorder="1"/>
    <xf numFmtId="0" fontId="2" fillId="0" borderId="5" xfId="0" applyFont="1" applyBorder="1"/>
    <xf numFmtId="0" fontId="0" fillId="2" borderId="6" xfId="0" applyFill="1" applyBorder="1"/>
    <xf numFmtId="0" fontId="0" fillId="3" borderId="7" xfId="0" applyFill="1" applyBorder="1"/>
    <xf numFmtId="0" fontId="3" fillId="4" borderId="7" xfId="0" applyFont="1" applyFill="1" applyBorder="1"/>
    <xf numFmtId="0" fontId="3" fillId="5" borderId="7" xfId="0" applyFont="1" applyFill="1" applyBorder="1"/>
  </cellXfs>
  <cellStyles count="1">
    <cellStyle name="Обычный" xfId="0" builtinId="0"/>
  </cellStyles>
  <dxfs count="12">
    <dxf>
      <font>
        <color theme="0"/>
      </font>
      <fill>
        <patternFill>
          <bgColor rgb="FF30343F"/>
        </patternFill>
      </fill>
    </dxf>
    <dxf>
      <font>
        <color theme="0"/>
      </font>
      <fill>
        <patternFill>
          <bgColor rgb="FF89023E"/>
        </patternFill>
      </fill>
    </dxf>
    <dxf>
      <font>
        <color auto="1"/>
      </font>
      <fill>
        <patternFill>
          <bgColor rgb="FFEA638C"/>
        </patternFill>
      </fill>
    </dxf>
    <dxf>
      <font>
        <color theme="1"/>
      </font>
      <fill>
        <patternFill>
          <bgColor rgb="FFFFD9DA"/>
        </patternFill>
      </fill>
    </dxf>
    <dxf>
      <font>
        <color theme="0"/>
      </font>
      <fill>
        <patternFill>
          <bgColor rgb="FF30343F"/>
        </patternFill>
      </fill>
    </dxf>
    <dxf>
      <font>
        <color theme="0"/>
      </font>
      <fill>
        <patternFill>
          <bgColor rgb="FF89023E"/>
        </patternFill>
      </fill>
    </dxf>
    <dxf>
      <font>
        <color auto="1"/>
      </font>
      <fill>
        <patternFill>
          <bgColor rgb="FFEA638C"/>
        </patternFill>
      </fill>
    </dxf>
    <dxf>
      <font>
        <color theme="1"/>
      </font>
      <fill>
        <patternFill>
          <bgColor rgb="FFFFD9DA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30343F"/>
      <color rgb="FF89023E"/>
      <color rgb="FFEA638C"/>
      <color rgb="FFFFD9DA"/>
      <color rgb="FFFFD05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Сид 100 и его отклонения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D9DA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"/>
            <c:bubble3D val="0"/>
            <c:spPr>
              <a:solidFill>
                <a:srgbClr val="EA638C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2"/>
            <c:bubble3D val="0"/>
            <c:spPr>
              <a:solidFill>
                <a:srgbClr val="89023E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3"/>
            <c:bubble3D val="0"/>
            <c:spPr>
              <a:solidFill>
                <a:srgbClr val="30343F"/>
              </a:solidFill>
            </c:spPr>
          </c:dPt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14%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spPr>
                <a:solidFill>
                  <a:schemeClr val="bg1"/>
                </a:solidFill>
              </c:spPr>
              <c:txPr>
                <a:bodyPr/>
                <a:lstStyle/>
                <a:p>
                  <a:pPr>
                    <a:defRPr/>
                  </a:pPr>
                  <a:endParaRPr lang="ru-RU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Sheet1!$W$3:$Z$3</c:f>
              <c:strCache>
                <c:ptCount val="4"/>
                <c:pt idx="0">
                  <c:v>от 0 до 0,003</c:v>
                </c:pt>
                <c:pt idx="1">
                  <c:v>от 0,0031 до 0,006</c:v>
                </c:pt>
                <c:pt idx="2">
                  <c:v>от 0,0061 до 0,0099</c:v>
                </c:pt>
                <c:pt idx="3">
                  <c:v>от 0,01</c:v>
                </c:pt>
              </c:strCache>
            </c:strRef>
          </c:cat>
          <c:val>
            <c:numRef>
              <c:f>Sheet1!$W$4:$Z$4</c:f>
              <c:numCache>
                <c:formatCode>General</c:formatCode>
                <c:ptCount val="4"/>
                <c:pt idx="0">
                  <c:v>11</c:v>
                </c:pt>
                <c:pt idx="1">
                  <c:v>7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Сид</a:t>
            </a:r>
            <a:r>
              <a:rPr lang="ru-RU" baseline="0"/>
              <a:t> 200 и его отклонения</a:t>
            </a:r>
            <a:endParaRPr lang="ru-RU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D9DA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"/>
            <c:bubble3D val="0"/>
            <c:spPr>
              <a:solidFill>
                <a:srgbClr val="EA638C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2"/>
            <c:bubble3D val="0"/>
            <c:spPr>
              <a:solidFill>
                <a:srgbClr val="89023E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3"/>
            <c:bubble3D val="0"/>
            <c:spPr>
              <a:solidFill>
                <a:srgbClr val="30343F"/>
              </a:solidFill>
              <a:ln>
                <a:solidFill>
                  <a:sysClr val="windowText" lastClr="000000"/>
                </a:solidFill>
              </a:ln>
            </c:spPr>
          </c:dPt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33%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24%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Sheet1!$W$5:$Z$5</c:f>
              <c:strCache>
                <c:ptCount val="4"/>
                <c:pt idx="0">
                  <c:v>от 0 до 0,003</c:v>
                </c:pt>
                <c:pt idx="1">
                  <c:v>от 0,0031 до 0,006</c:v>
                </c:pt>
                <c:pt idx="2">
                  <c:v>от 0,0061 до 0,0099</c:v>
                </c:pt>
                <c:pt idx="3">
                  <c:v>от 0,01</c:v>
                </c:pt>
              </c:strCache>
            </c:strRef>
          </c:cat>
          <c:val>
            <c:numRef>
              <c:f>Sheet1!$W$6:$Z$6</c:f>
              <c:numCache>
                <c:formatCode>General</c:formatCode>
                <c:ptCount val="4"/>
                <c:pt idx="0">
                  <c:v>6</c:v>
                </c:pt>
                <c:pt idx="1">
                  <c:v>3</c:v>
                </c:pt>
                <c:pt idx="2">
                  <c:v>7</c:v>
                </c:pt>
                <c:pt idx="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Сид</a:t>
            </a:r>
            <a:r>
              <a:rPr lang="ru-RU" baseline="0"/>
              <a:t> 300 и его отклонения</a:t>
            </a:r>
            <a:endParaRPr lang="ru-RU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33774387576552933"/>
          <c:y val="0.35702209098862642"/>
          <c:w val="0.33006780402449692"/>
          <c:h val="0.55011300670749486"/>
        </c:manualLayout>
      </c:layout>
      <c:pieChart>
        <c:varyColors val="1"/>
        <c:ser>
          <c:idx val="0"/>
          <c:order val="0"/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dPt>
            <c:idx val="0"/>
            <c:bubble3D val="0"/>
            <c:spPr>
              <a:solidFill>
                <a:srgbClr val="FFD9DA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"/>
            <c:bubble3D val="0"/>
            <c:spPr>
              <a:solidFill>
                <a:srgbClr val="EA638C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2"/>
            <c:bubble3D val="0"/>
            <c:spPr>
              <a:solidFill>
                <a:srgbClr val="89023E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3"/>
            <c:bubble3D val="0"/>
            <c:spPr>
              <a:solidFill>
                <a:srgbClr val="30343F"/>
              </a:solidFill>
              <a:ln>
                <a:solidFill>
                  <a:sysClr val="windowText" lastClr="000000"/>
                </a:solidFill>
              </a:ln>
            </c:spPr>
          </c:dPt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24%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5%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Sheet1!$W$7:$Z$7</c:f>
              <c:strCache>
                <c:ptCount val="4"/>
                <c:pt idx="0">
                  <c:v>от 0 до 0,003</c:v>
                </c:pt>
                <c:pt idx="1">
                  <c:v>от 0,0031 до 0,006</c:v>
                </c:pt>
                <c:pt idx="2">
                  <c:v>от 0,0061 до 0,0099</c:v>
                </c:pt>
                <c:pt idx="3">
                  <c:v>от 0,01</c:v>
                </c:pt>
              </c:strCache>
            </c:strRef>
          </c:cat>
          <c:val>
            <c:numRef>
              <c:f>Sheet1!$W$8:$Z$8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493059</xdr:colOff>
      <xdr:row>13</xdr:row>
      <xdr:rowOff>17928</xdr:rowOff>
    </xdr:from>
    <xdr:to>
      <xdr:col>9</xdr:col>
      <xdr:colOff>294938</xdr:colOff>
      <xdr:row>28</xdr:row>
      <xdr:rowOff>24203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470647</xdr:colOff>
      <xdr:row>12</xdr:row>
      <xdr:rowOff>175484</xdr:rowOff>
    </xdr:from>
    <xdr:to>
      <xdr:col>17</xdr:col>
      <xdr:colOff>102197</xdr:colOff>
      <xdr:row>27</xdr:row>
      <xdr:rowOff>142314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188706</xdr:colOff>
      <xdr:row>13</xdr:row>
      <xdr:rowOff>10085</xdr:rowOff>
    </xdr:from>
    <xdr:to>
      <xdr:col>22</xdr:col>
      <xdr:colOff>1075765</xdr:colOff>
      <xdr:row>28</xdr:row>
      <xdr:rowOff>17929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tabSelected="1" topLeftCell="G1" zoomScale="85" zoomScaleNormal="85" workbookViewId="0">
      <selection activeCell="Y11" sqref="Y11"/>
    </sheetView>
  </sheetViews>
  <sheetFormatPr defaultRowHeight="14.4" x14ac:dyDescent="0.3"/>
  <cols>
    <col min="1" max="1" width="7.77734375" bestFit="1" customWidth="1"/>
    <col min="2" max="3" width="8" bestFit="1" customWidth="1"/>
    <col min="4" max="5" width="7.77734375" bestFit="1" customWidth="1"/>
    <col min="6" max="7" width="17.33203125" bestFit="1" customWidth="1"/>
    <col min="8" max="8" width="5.109375" bestFit="1" customWidth="1"/>
    <col min="9" max="9" width="6" bestFit="1" customWidth="1"/>
    <col min="10" max="10" width="13.44140625" bestFit="1" customWidth="1"/>
    <col min="13" max="13" width="7.77734375" bestFit="1" customWidth="1"/>
    <col min="14" max="15" width="8.6640625" bestFit="1" customWidth="1"/>
    <col min="16" max="17" width="7.77734375" bestFit="1" customWidth="1"/>
    <col min="18" max="19" width="17.33203125" bestFit="1" customWidth="1"/>
    <col min="20" max="20" width="5.21875" bestFit="1" customWidth="1"/>
    <col min="21" max="22" width="8" customWidth="1"/>
    <col min="23" max="23" width="16" customWidth="1"/>
    <col min="24" max="24" width="18.5546875" customWidth="1"/>
    <col min="25" max="25" width="20.5546875" customWidth="1"/>
    <col min="26" max="26" width="12.44140625" customWidth="1"/>
  </cols>
  <sheetData>
    <row r="1" spans="1:27" ht="15" thickBot="1" x14ac:dyDescent="0.35">
      <c r="A1" s="2" t="s">
        <v>14</v>
      </c>
      <c r="M1" s="2" t="s">
        <v>15</v>
      </c>
      <c r="W1" s="3" t="s">
        <v>16</v>
      </c>
      <c r="X1" s="4"/>
      <c r="Y1" s="4"/>
      <c r="Z1" s="4"/>
      <c r="AA1" s="5"/>
    </row>
    <row r="2" spans="1:27" ht="15.6" customHeight="1" thickBot="1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M2" s="14" t="s">
        <v>0</v>
      </c>
      <c r="N2" s="14" t="s">
        <v>1</v>
      </c>
      <c r="O2" s="14" t="s">
        <v>2</v>
      </c>
      <c r="P2" s="14" t="s">
        <v>3</v>
      </c>
      <c r="Q2" s="14" t="s">
        <v>4</v>
      </c>
      <c r="R2" s="14" t="s">
        <v>5</v>
      </c>
      <c r="S2" s="14" t="s">
        <v>6</v>
      </c>
      <c r="T2" s="14" t="s">
        <v>7</v>
      </c>
      <c r="U2" s="6"/>
      <c r="V2" s="6"/>
      <c r="W2" s="3" t="s">
        <v>17</v>
      </c>
      <c r="X2" s="4"/>
      <c r="Y2" s="4"/>
      <c r="Z2" s="5"/>
      <c r="AA2" s="13" t="s">
        <v>7</v>
      </c>
    </row>
    <row r="3" spans="1:27" x14ac:dyDescent="0.3">
      <c r="A3">
        <v>0.14560000000000001</v>
      </c>
      <c r="B3">
        <v>5.8500000000000003E-2</v>
      </c>
      <c r="C3">
        <v>7.8100000000000003E-2</v>
      </c>
      <c r="D3">
        <v>0.11360000000000001</v>
      </c>
      <c r="E3">
        <v>0.60419999999999996</v>
      </c>
      <c r="F3">
        <v>9.2799999999999994E-2</v>
      </c>
      <c r="G3">
        <v>0.90720000000000001</v>
      </c>
      <c r="H3">
        <v>100</v>
      </c>
      <c r="I3">
        <v>10000</v>
      </c>
      <c r="J3">
        <v>1</v>
      </c>
      <c r="M3" s="7">
        <f>ABS(M$12-A3)</f>
        <v>4.3999999999999873E-3</v>
      </c>
      <c r="N3" s="8">
        <f>ABS(N$12-B3)</f>
        <v>1.4999999999999944E-3</v>
      </c>
      <c r="O3" s="8">
        <f>ABS(O$12-C3)</f>
        <v>1.8999999999999989E-3</v>
      </c>
      <c r="P3" s="8">
        <f>ABS(P$12-D3)</f>
        <v>3.600000000000006E-3</v>
      </c>
      <c r="Q3" s="8">
        <f>ABS(Q$12-E3)</f>
        <v>4.1999999999999815E-3</v>
      </c>
      <c r="R3" s="8">
        <f>ABS(R$12-F3)</f>
        <v>2.7999999999999969E-3</v>
      </c>
      <c r="S3" s="9">
        <f>ABS(S$12-G3)</f>
        <v>2.8000000000000247E-3</v>
      </c>
      <c r="T3" s="18">
        <v>100</v>
      </c>
      <c r="W3" s="23" t="s">
        <v>10</v>
      </c>
      <c r="X3" s="24" t="s">
        <v>11</v>
      </c>
      <c r="Y3" s="25" t="s">
        <v>13</v>
      </c>
      <c r="Z3" s="26" t="s">
        <v>12</v>
      </c>
      <c r="AA3" s="9"/>
    </row>
    <row r="4" spans="1:27" ht="15" thickBot="1" x14ac:dyDescent="0.35">
      <c r="A4">
        <v>0.14299999999999999</v>
      </c>
      <c r="B4">
        <v>5.8500000000000003E-2</v>
      </c>
      <c r="C4">
        <v>7.85E-2</v>
      </c>
      <c r="D4">
        <v>0.1135</v>
      </c>
      <c r="E4">
        <v>0.60650000000000004</v>
      </c>
      <c r="F4">
        <v>9.375E-2</v>
      </c>
      <c r="G4">
        <v>0.90625</v>
      </c>
      <c r="H4">
        <v>100</v>
      </c>
      <c r="I4">
        <v>4000</v>
      </c>
      <c r="J4">
        <v>1</v>
      </c>
      <c r="M4" s="15">
        <f>ABS(M$12-A4)</f>
        <v>7.0000000000000062E-3</v>
      </c>
      <c r="N4" s="16">
        <f>ABS(N$12-B4)</f>
        <v>1.4999999999999944E-3</v>
      </c>
      <c r="O4" s="16">
        <f>ABS(O$12-C4)</f>
        <v>1.5000000000000013E-3</v>
      </c>
      <c r="P4" s="16">
        <f>ABS(P$12-D4)</f>
        <v>3.5000000000000031E-3</v>
      </c>
      <c r="Q4" s="16">
        <f>ABS(Q$12-E4)</f>
        <v>6.5000000000000613E-3</v>
      </c>
      <c r="R4" s="16">
        <f>ABS(R$12-F4)</f>
        <v>3.7500000000000033E-3</v>
      </c>
      <c r="S4" s="17">
        <f>ABS(S$12-G4)</f>
        <v>3.7500000000000311E-3</v>
      </c>
      <c r="T4" s="19">
        <v>100</v>
      </c>
      <c r="W4" s="10">
        <f>COUNTIF($M3:$S5, "&lt;=0,003")</f>
        <v>11</v>
      </c>
      <c r="X4" s="11">
        <f>COUNTIFS($M3:$S5, "&gt;=0,0031", $M3:$S5, "&lt;=0,0059")</f>
        <v>7</v>
      </c>
      <c r="Y4" s="11">
        <f>COUNTIFS($M3:$S5, "&gt;=0,006", $M3:$S5, "&lt;=0,0099")</f>
        <v>3</v>
      </c>
      <c r="Z4" s="11">
        <f>COUNTIF($M3:$S5, "&gt;0,01")</f>
        <v>0</v>
      </c>
      <c r="AA4" s="12">
        <v>100</v>
      </c>
    </row>
    <row r="5" spans="1:27" x14ac:dyDescent="0.3">
      <c r="A5">
        <v>0.155</v>
      </c>
      <c r="B5">
        <v>6.0999999999999999E-2</v>
      </c>
      <c r="C5">
        <v>7.6999999999999999E-2</v>
      </c>
      <c r="D5">
        <v>0.104</v>
      </c>
      <c r="E5">
        <v>0.60299999999999998</v>
      </c>
      <c r="F5">
        <v>8.9499999999999996E-2</v>
      </c>
      <c r="G5">
        <v>0.91049999999999998</v>
      </c>
      <c r="H5">
        <v>100</v>
      </c>
      <c r="I5">
        <v>2000</v>
      </c>
      <c r="J5">
        <v>1</v>
      </c>
      <c r="M5" s="15">
        <f>ABS(M$12-A5)</f>
        <v>5.0000000000000044E-3</v>
      </c>
      <c r="N5" s="16">
        <f>ABS(N$12-B5)</f>
        <v>1.0000000000000009E-3</v>
      </c>
      <c r="O5" s="16">
        <f>ABS(O$12-C5)</f>
        <v>3.0000000000000027E-3</v>
      </c>
      <c r="P5" s="16">
        <f>ABS(P$12-D5)</f>
        <v>6.0000000000000053E-3</v>
      </c>
      <c r="Q5" s="16">
        <f>ABS(Q$12-E5)</f>
        <v>3.0000000000000027E-3</v>
      </c>
      <c r="R5" s="16">
        <f>ABS(R$12-F5)</f>
        <v>5.0000000000000044E-4</v>
      </c>
      <c r="S5" s="17">
        <f>ABS(S$12-G5)</f>
        <v>4.9999999999994493E-4</v>
      </c>
      <c r="T5" s="19">
        <v>100</v>
      </c>
      <c r="W5" s="23" t="s">
        <v>10</v>
      </c>
      <c r="X5" s="24" t="s">
        <v>11</v>
      </c>
      <c r="Y5" s="25" t="s">
        <v>13</v>
      </c>
      <c r="Z5" s="26" t="s">
        <v>12</v>
      </c>
      <c r="AA5" s="9"/>
    </row>
    <row r="6" spans="1:27" ht="15" thickBot="1" x14ac:dyDescent="0.35">
      <c r="A6">
        <v>0.1424</v>
      </c>
      <c r="B6">
        <v>6.3200000000000006E-2</v>
      </c>
      <c r="C6">
        <v>8.3400000000000002E-2</v>
      </c>
      <c r="D6">
        <v>0.1106</v>
      </c>
      <c r="E6">
        <v>0.60040000000000004</v>
      </c>
      <c r="F6">
        <v>9.7699999999999995E-2</v>
      </c>
      <c r="G6">
        <v>0.90229999999999999</v>
      </c>
      <c r="H6">
        <v>200</v>
      </c>
      <c r="I6">
        <v>10000</v>
      </c>
      <c r="J6">
        <v>1</v>
      </c>
      <c r="M6" s="15">
        <f>ABS(M$12-A6)</f>
        <v>7.5999999999999956E-3</v>
      </c>
      <c r="N6" s="16">
        <f>ABS(N$12-B6)</f>
        <v>3.2000000000000084E-3</v>
      </c>
      <c r="O6" s="16">
        <f>ABS(O$12-C6)</f>
        <v>3.4000000000000002E-3</v>
      </c>
      <c r="P6" s="16">
        <f>ABS(P$12-D6)</f>
        <v>6.0000000000000331E-4</v>
      </c>
      <c r="Q6" s="16">
        <f>ABS(Q$12-E6)</f>
        <v>4.0000000000006697E-4</v>
      </c>
      <c r="R6" s="16">
        <f>ABS(R$12-F6)</f>
        <v>7.6999999999999985E-3</v>
      </c>
      <c r="S6" s="17">
        <f>ABS(S$12-G6)</f>
        <v>7.7000000000000401E-3</v>
      </c>
      <c r="T6" s="19">
        <v>200</v>
      </c>
      <c r="W6" s="10">
        <f>COUNTIF($M$6:$S$8, "&lt;=0,003")</f>
        <v>6</v>
      </c>
      <c r="X6" s="11">
        <f>COUNTIFS($M6:$S8, "&gt;=0,0031", $M6:$S8, "&lt;=0,0059")</f>
        <v>3</v>
      </c>
      <c r="Y6" s="11">
        <f>COUNTIFS($M6:$S8, "&gt;=0,006", $M6:$S8, "&lt;=0,0099")</f>
        <v>7</v>
      </c>
      <c r="Z6" s="11">
        <f>COUNTIF($M6:$S8, "&gt;0,01")</f>
        <v>5</v>
      </c>
      <c r="AA6" s="12">
        <v>200</v>
      </c>
    </row>
    <row r="7" spans="1:27" x14ac:dyDescent="0.3">
      <c r="A7">
        <v>0.13350000000000001</v>
      </c>
      <c r="B7">
        <v>6.5250000000000002E-2</v>
      </c>
      <c r="C7">
        <v>8.7749999999999995E-2</v>
      </c>
      <c r="D7">
        <v>0.111</v>
      </c>
      <c r="E7">
        <v>0.60250000000000004</v>
      </c>
      <c r="F7">
        <v>9.7750000000000004E-2</v>
      </c>
      <c r="G7">
        <v>0.90225</v>
      </c>
      <c r="H7">
        <v>200</v>
      </c>
      <c r="I7">
        <v>4000</v>
      </c>
      <c r="J7">
        <v>1</v>
      </c>
      <c r="M7" s="15">
        <f>ABS(M$12-A7)</f>
        <v>1.6499999999999987E-2</v>
      </c>
      <c r="N7" s="16">
        <f>ABS(N$12-B7)</f>
        <v>5.2500000000000047E-3</v>
      </c>
      <c r="O7" s="16">
        <f>ABS(O$12-C7)</f>
        <v>7.749999999999993E-3</v>
      </c>
      <c r="P7" s="16">
        <f>ABS(P$12-D7)</f>
        <v>1.0000000000000009E-3</v>
      </c>
      <c r="Q7" s="16">
        <f>ABS(Q$12-E7)</f>
        <v>2.5000000000000577E-3</v>
      </c>
      <c r="R7" s="16">
        <f>ABS(R$12-F7)</f>
        <v>7.7500000000000069E-3</v>
      </c>
      <c r="S7" s="17">
        <f>ABS(S$12-G7)</f>
        <v>7.7500000000000346E-3</v>
      </c>
      <c r="T7" s="19">
        <v>200</v>
      </c>
      <c r="W7" s="23" t="s">
        <v>10</v>
      </c>
      <c r="X7" s="24" t="s">
        <v>11</v>
      </c>
      <c r="Y7" s="25" t="s">
        <v>13</v>
      </c>
      <c r="Z7" s="26" t="s">
        <v>12</v>
      </c>
      <c r="AA7" s="9"/>
    </row>
    <row r="8" spans="1:27" ht="15" thickBot="1" x14ac:dyDescent="0.35">
      <c r="A8">
        <v>0.13550000000000001</v>
      </c>
      <c r="B8">
        <v>6.0499999999999998E-2</v>
      </c>
      <c r="C8">
        <v>9.0499999999999997E-2</v>
      </c>
      <c r="D8">
        <v>0.11600000000000001</v>
      </c>
      <c r="E8">
        <v>0.59750000000000003</v>
      </c>
      <c r="F8">
        <v>0.10150000000000001</v>
      </c>
      <c r="G8">
        <v>0.89849999999999997</v>
      </c>
      <c r="H8">
        <v>200</v>
      </c>
      <c r="I8">
        <v>2000</v>
      </c>
      <c r="J8">
        <v>1</v>
      </c>
      <c r="M8" s="15">
        <f>ABS(M$12-A8)</f>
        <v>1.4499999999999985E-2</v>
      </c>
      <c r="N8" s="16">
        <f>ABS(N$12-B8)</f>
        <v>5.0000000000000044E-4</v>
      </c>
      <c r="O8" s="16">
        <f>ABS(O$12-C8)</f>
        <v>1.0499999999999995E-2</v>
      </c>
      <c r="P8" s="16">
        <f>ABS(P$12-D8)</f>
        <v>6.0000000000000053E-3</v>
      </c>
      <c r="Q8" s="16">
        <f>ABS(Q$12-E8)</f>
        <v>2.4999999999999467E-3</v>
      </c>
      <c r="R8" s="16">
        <f>ABS(R$12-F8)</f>
        <v>1.150000000000001E-2</v>
      </c>
      <c r="S8" s="17">
        <f>ABS(S$12-G8)</f>
        <v>1.1500000000000066E-2</v>
      </c>
      <c r="T8" s="19">
        <v>200</v>
      </c>
      <c r="W8" s="10">
        <f>COUNTIF($M$9:$S$11, "&lt;=0,003")</f>
        <v>7</v>
      </c>
      <c r="X8" s="11">
        <f>COUNTIFS($M9:$S11, "&gt;=0,0031", $M9:$S11, "&lt;=0,006")</f>
        <v>8</v>
      </c>
      <c r="Y8" s="11">
        <f>COUNTIFS($M9:$S11, "&gt;0,006", $M9:$S11, "&lt;=0,0099")</f>
        <v>5</v>
      </c>
      <c r="Z8" s="11">
        <f>COUNTIF($M9:$S11, "&gt;0,01")</f>
        <v>1</v>
      </c>
      <c r="AA8" s="12">
        <v>300</v>
      </c>
    </row>
    <row r="9" spans="1:27" x14ac:dyDescent="0.3">
      <c r="A9">
        <v>0.1429</v>
      </c>
      <c r="B9">
        <v>6.08E-2</v>
      </c>
      <c r="C9">
        <v>8.5400000000000004E-2</v>
      </c>
      <c r="D9">
        <v>0.11210000000000001</v>
      </c>
      <c r="E9">
        <v>0.5988</v>
      </c>
      <c r="F9">
        <v>9.5100000000000004E-2</v>
      </c>
      <c r="G9">
        <v>0.90490000000000004</v>
      </c>
      <c r="H9">
        <v>300</v>
      </c>
      <c r="I9">
        <v>10000</v>
      </c>
      <c r="J9">
        <v>1</v>
      </c>
      <c r="M9" s="15">
        <f>ABS(M$12-A9)</f>
        <v>7.0999999999999952E-3</v>
      </c>
      <c r="N9" s="16">
        <f>ABS(N$12-B9)</f>
        <v>8.000000000000021E-4</v>
      </c>
      <c r="O9" s="16">
        <f>ABS(O$12-C9)</f>
        <v>5.400000000000002E-3</v>
      </c>
      <c r="P9" s="16">
        <f>ABS(P$12-D9)</f>
        <v>2.1000000000000046E-3</v>
      </c>
      <c r="Q9" s="16">
        <f>ABS(Q$12-E9)</f>
        <v>1.1999999999999789E-3</v>
      </c>
      <c r="R9" s="16">
        <f>ABS(R$12-F9)</f>
        <v>5.1000000000000073E-3</v>
      </c>
      <c r="S9" s="17">
        <f>ABS(S$12-G9)</f>
        <v>5.0999999999999934E-3</v>
      </c>
      <c r="T9" s="19">
        <v>300</v>
      </c>
    </row>
    <row r="10" spans="1:27" x14ac:dyDescent="0.3">
      <c r="A10">
        <v>0.14399999999999999</v>
      </c>
      <c r="B10">
        <v>5.8000000000000003E-2</v>
      </c>
      <c r="C10">
        <v>8.5999999999999993E-2</v>
      </c>
      <c r="D10">
        <v>0.1115</v>
      </c>
      <c r="E10">
        <v>0.60050000000000003</v>
      </c>
      <c r="F10">
        <v>9.35E-2</v>
      </c>
      <c r="G10">
        <v>0.90649999999999997</v>
      </c>
      <c r="H10">
        <v>300</v>
      </c>
      <c r="I10">
        <v>4000</v>
      </c>
      <c r="J10">
        <v>1</v>
      </c>
      <c r="M10" s="15">
        <f>ABS(M$12-A10)</f>
        <v>6.0000000000000053E-3</v>
      </c>
      <c r="N10" s="16">
        <f>ABS(N$12-B10)</f>
        <v>1.9999999999999948E-3</v>
      </c>
      <c r="O10" s="16">
        <f>ABS(O$12-C10)</f>
        <v>5.9999999999999915E-3</v>
      </c>
      <c r="P10" s="16">
        <f>ABS(P$12-D10)</f>
        <v>1.5000000000000013E-3</v>
      </c>
      <c r="Q10" s="16">
        <f>ABS(Q$12-E10)</f>
        <v>5.0000000000005596E-4</v>
      </c>
      <c r="R10" s="16">
        <f>ABS(R$12-F10)</f>
        <v>3.5000000000000031E-3</v>
      </c>
      <c r="S10" s="17">
        <f>ABS(S$12-G10)</f>
        <v>3.5000000000000586E-3</v>
      </c>
      <c r="T10" s="19">
        <v>300</v>
      </c>
    </row>
    <row r="11" spans="1:27" ht="15" thickBot="1" x14ac:dyDescent="0.35">
      <c r="A11">
        <v>0.14849999999999999</v>
      </c>
      <c r="B11">
        <v>5.6500000000000002E-2</v>
      </c>
      <c r="C11">
        <v>9.5500000000000002E-2</v>
      </c>
      <c r="D11">
        <v>0.106</v>
      </c>
      <c r="E11">
        <v>0.59350000000000003</v>
      </c>
      <c r="F11">
        <v>9.9500000000000005E-2</v>
      </c>
      <c r="G11">
        <v>0.90049999999999997</v>
      </c>
      <c r="H11">
        <v>300</v>
      </c>
      <c r="I11">
        <v>2000</v>
      </c>
      <c r="J11">
        <v>1</v>
      </c>
      <c r="M11" s="10">
        <f>ABS(M$12-A11)</f>
        <v>1.5000000000000013E-3</v>
      </c>
      <c r="N11" s="11">
        <f>ABS(N$12-B11)</f>
        <v>3.4999999999999962E-3</v>
      </c>
      <c r="O11" s="11">
        <f>ABS(O$12-C11)</f>
        <v>1.55E-2</v>
      </c>
      <c r="P11" s="11">
        <f>ABS(P$12-D11)</f>
        <v>4.0000000000000036E-3</v>
      </c>
      <c r="Q11" s="11">
        <f>ABS(Q$12-E11)</f>
        <v>6.4999999999999503E-3</v>
      </c>
      <c r="R11" s="11">
        <f>ABS(R$12-F11)</f>
        <v>9.5000000000000084E-3</v>
      </c>
      <c r="S11" s="12">
        <f>ABS(S$12-G11)</f>
        <v>9.5000000000000639E-3</v>
      </c>
      <c r="T11" s="20">
        <v>300</v>
      </c>
    </row>
    <row r="12" spans="1:27" ht="15" thickBot="1" x14ac:dyDescent="0.35">
      <c r="M12" s="3">
        <v>0.15</v>
      </c>
      <c r="N12" s="21">
        <v>0.06</v>
      </c>
      <c r="O12" s="21">
        <v>0.08</v>
      </c>
      <c r="P12" s="21">
        <v>0.11</v>
      </c>
      <c r="Q12" s="21">
        <v>0.6</v>
      </c>
      <c r="R12" s="21">
        <v>0.09</v>
      </c>
      <c r="S12" s="22">
        <v>0.91</v>
      </c>
    </row>
  </sheetData>
  <conditionalFormatting sqref="M3:S11">
    <cfRule type="cellIs" dxfId="3" priority="4" operator="between">
      <formula>0</formula>
      <formula>0.0031</formula>
    </cfRule>
  </conditionalFormatting>
  <conditionalFormatting sqref="M3:S11">
    <cfRule type="cellIs" dxfId="2" priority="3" operator="between">
      <formula>0.0031</formula>
      <formula>0.0061</formula>
    </cfRule>
  </conditionalFormatting>
  <conditionalFormatting sqref="M3:S11">
    <cfRule type="cellIs" dxfId="1" priority="2" operator="between">
      <formula>0.0061</formula>
      <formula>0.01</formula>
    </cfRule>
  </conditionalFormatting>
  <conditionalFormatting sqref="M3:S11">
    <cfRule type="cellIs" dxfId="0" priority="1" operator="greaterThanOrEqual">
      <formula>0.01</formula>
    </cfRule>
  </conditionalFormatting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Влада</cp:lastModifiedBy>
  <dcterms:created xsi:type="dcterms:W3CDTF">2025-03-21T16:31:27Z</dcterms:created>
  <dcterms:modified xsi:type="dcterms:W3CDTF">2025-03-22T13:55:22Z</dcterms:modified>
</cp:coreProperties>
</file>