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<sst xmlns="http://schemas.openxmlformats.org/spreadsheetml/2006/main" count="102" uniqueCount="50">
  <si>
    <t xml:space="preserve">1. Снятие экранных координат и характерных точек. Пересчет в реальные координаты</t>
  </si>
  <si>
    <t xml:space="preserve">Синие:</t>
  </si>
  <si>
    <t xml:space="preserve">Красные:</t>
  </si>
  <si>
    <t xml:space="preserve">Параметры изображения:</t>
  </si>
  <si>
    <t xml:space="preserve">Масштаб по осям:</t>
  </si>
  <si>
    <t xml:space="preserve">Формулы пересчёта:</t>
  </si>
  <si>
    <t xml:space="preserve">1. Размер изображения: 491 × 404 пикселей.</t>
  </si>
  <si>
    <t xml:space="preserve">Масштаб по X=284−189=95 пикселей/единица.</t>
  </si>
  <si>
    <t xml:space="preserve">x=(xpixel−189)/95</t>
  </si>
  <si>
    <t xml:space="preserve">2. Пересечение осей (начало координат): (189, 228).</t>
  </si>
  <si>
    <t xml:space="preserve">Масштаб по Y=231−155=76 пикселей/единица.</t>
  </si>
  <si>
    <t xml:space="preserve">y=(231−ypixel)/76</t>
  </si>
  <si>
    <t xml:space="preserve">3. Единица на оси X: (284, 231).</t>
  </si>
  <si>
    <t xml:space="preserve">4. Единица на оси Y: (189, 155).</t>
  </si>
  <si>
    <t xml:space="preserve">Точки</t>
  </si>
  <si>
    <t xml:space="preserve">Синяя (148, 295)</t>
  </si>
  <si>
    <t xml:space="preserve">Синяя (234, 296)</t>
  </si>
  <si>
    <t xml:space="preserve">Синяя (228, 260)</t>
  </si>
  <si>
    <t xml:space="preserve">Синяя (153, 226)</t>
  </si>
  <si>
    <t xml:space="preserve">Синяя (188, 193)</t>
  </si>
  <si>
    <t xml:space="preserve">Красная (246, 159)</t>
  </si>
  <si>
    <t xml:space="preserve">Красная (215, 155)</t>
  </si>
  <si>
    <t xml:space="preserve">Красная (210, 128)</t>
  </si>
  <si>
    <t xml:space="preserve">Красная (274, 126)</t>
  </si>
  <si>
    <t xml:space="preserve">Красная (178, 66)</t>
  </si>
  <si>
    <t xml:space="preserve"> </t>
  </si>
  <si>
    <t xml:space="preserve">x (реальные)</t>
  </si>
  <si>
    <t xml:space="preserve">y (реальные)</t>
  </si>
  <si>
    <t xml:space="preserve">z=w0​x0​+w1​x1​+w2​x2​.</t>
  </si>
  <si>
    <t xml:space="preserve">Класс</t>
  </si>
  <si>
    <t xml:space="preserve">x0</t>
  </si>
  <si>
    <t xml:space="preserve">x1</t>
  </si>
  <si>
    <t xml:space="preserve">x2</t>
  </si>
  <si>
    <t xml:space="preserve">w0</t>
  </si>
  <si>
    <t xml:space="preserve">w1</t>
  </si>
  <si>
    <t xml:space="preserve">w2</t>
  </si>
  <si>
    <t xml:space="preserve">z</t>
  </si>
  <si>
    <t xml:space="preserve">y</t>
  </si>
  <si>
    <t xml:space="preserve">верно?</t>
  </si>
  <si>
    <t xml:space="preserve">Уравнение разделяющей прямой для двумерного пространства​:</t>
  </si>
  <si>
    <t xml:space="preserve">-</t>
  </si>
  <si>
    <t xml:space="preserve">Эпоха1</t>
  </si>
  <si>
    <t xml:space="preserve">z=w0+w1⋅x1+w2⋅x2=0</t>
  </si>
  <si>
    <t xml:space="preserve">+</t>
  </si>
  <si>
    <t xml:space="preserve">x2​=(-w0​​−w1​⋅x1)/w2​</t>
  </si>
  <si>
    <t xml:space="preserve">Эпоха2</t>
  </si>
  <si>
    <t xml:space="preserve">при x2=0</t>
  </si>
  <si>
    <t xml:space="preserve">x1=-w0/w1</t>
  </si>
  <si>
    <t xml:space="preserve">при x1=0</t>
  </si>
  <si>
    <t xml:space="preserve">x2=-w0/w2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</si>
</sst>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.5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Точки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"Класс -"</c:f>
              <c:strCache>
                <c:ptCount val="1"/>
                <c:pt idx="0">
                  <c:v>Класс -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Лист1!$B$11:$G$11</c:f>
              <c:numCache>
                <c:formatCode>General</c:formatCode>
                <c:ptCount val="6"/>
                <c:pt idx="0">
                  <c:v>-0.431578947368421</c:v>
                </c:pt>
                <c:pt idx="1">
                  <c:v>0.473684210526316</c:v>
                </c:pt>
                <c:pt idx="2">
                  <c:v>0.410526315789474</c:v>
                </c:pt>
                <c:pt idx="3">
                  <c:v>-0.378947368421053</c:v>
                </c:pt>
                <c:pt idx="4">
                  <c:v>-0.0105263157894737</c:v>
                </c:pt>
              </c:numCache>
            </c:numRef>
          </c:xVal>
          <c:yVal>
            <c:numRef>
              <c:f>Лист1!$B$12:$G$12</c:f>
              <c:numCache>
                <c:formatCode>General</c:formatCode>
                <c:ptCount val="6"/>
                <c:pt idx="0">
                  <c:v>-0.842105263157895</c:v>
                </c:pt>
                <c:pt idx="1">
                  <c:v>-0.855263157894737</c:v>
                </c:pt>
                <c:pt idx="2">
                  <c:v>-0.381578947368421</c:v>
                </c:pt>
                <c:pt idx="3">
                  <c:v>0.0657894736842105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"Класс +"</c:f>
              <c:strCache>
                <c:ptCount val="1"/>
                <c:pt idx="0">
                  <c:v>Класс +</c:v>
                </c:pt>
              </c:strCache>
            </c:strRef>
          </c:tx>
          <c:spPr>
            <a:solidFill>
              <a:srgbClr val="c00000"/>
            </a:solidFill>
            <a:ln w="25560">
              <a:noFill/>
            </a:ln>
          </c:spPr>
          <c:marker>
            <c:symbol val="x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Лист1!$H$11:$N$11</c:f>
              <c:numCache>
                <c:formatCode>General</c:formatCode>
                <c:ptCount val="7"/>
                <c:pt idx="0">
                  <c:v>0.652631578947368</c:v>
                </c:pt>
                <c:pt idx="1">
                  <c:v>1.02105263157895</c:v>
                </c:pt>
                <c:pt idx="2">
                  <c:v>0.557894736842105</c:v>
                </c:pt>
                <c:pt idx="3">
                  <c:v>1.4</c:v>
                </c:pt>
                <c:pt idx="4">
                  <c:v>0.221052631578947</c:v>
                </c:pt>
              </c:numCache>
            </c:numRef>
          </c:xVal>
          <c:yVal>
            <c:numRef>
              <c:f>Лист1!$H$12:$N$12</c:f>
              <c:numCache>
                <c:formatCode>General</c:formatCode>
                <c:ptCount val="7"/>
                <c:pt idx="0">
                  <c:v>0.605263157894737</c:v>
                </c:pt>
                <c:pt idx="1">
                  <c:v>0.552631578947368</c:v>
                </c:pt>
                <c:pt idx="2">
                  <c:v>1</c:v>
                </c:pt>
                <c:pt idx="3">
                  <c:v>1.02631578947368</c:v>
                </c:pt>
                <c:pt idx="4">
                  <c:v>1.96052631578947</c:v>
                </c:pt>
              </c:numCache>
            </c:numRef>
          </c:yVal>
          <c:smooth val="0"/>
        </c:ser>
        <c:axId val="55005355"/>
        <c:axId val="49298224"/>
      </c:scatterChart>
      <c:valAx>
        <c:axId val="55005355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98224"/>
        <c:crosses val="autoZero"/>
        <c:crossBetween val="midCat"/>
        <c:majorUnit val="1"/>
      </c:valAx>
      <c:valAx>
        <c:axId val="49298224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0053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Точки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"Разделяющая прямая"</c:f>
              <c:strCache>
                <c:ptCount val="1"/>
                <c:pt idx="0">
                  <c:v>Разделяющая прямая</c:v>
                </c:pt>
              </c:strCache>
            </c:strRef>
          </c:tx>
          <c:spPr>
            <a:solidFill>
              <a:srgbClr val="70ad47"/>
            </a:solidFill>
            <a:ln cap="rnd" w="2556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Лист1!$L$36:$L$48</c:f>
              <c:numCache>
                <c:formatCode>General</c:formatCode>
                <c:ptCount val="13"/>
                <c:pt idx="0">
                  <c:v>-1</c:v>
                </c:pt>
                <c:pt idx="1">
                  <c:v>1</c:v>
                </c:pt>
              </c:numCache>
            </c:numRef>
          </c:xVal>
          <c:yVal>
            <c:numRef>
              <c:f>Лист1!$M$36:$M$48</c:f>
              <c:numCache>
                <c:formatCode>General</c:formatCode>
                <c:ptCount val="13"/>
                <c:pt idx="0">
                  <c:v>-1</c:v>
                </c:pt>
                <c:pt idx="1">
                  <c:v>0.333333333333333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"Класс -"</c:f>
              <c:strCache>
                <c:ptCount val="1"/>
                <c:pt idx="0">
                  <c:v>Класс -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Лист1!$B$11:$G$11</c:f>
              <c:numCache>
                <c:formatCode>General</c:formatCode>
                <c:ptCount val="6"/>
                <c:pt idx="0">
                  <c:v>-0.431578947368421</c:v>
                </c:pt>
                <c:pt idx="1">
                  <c:v>0.473684210526316</c:v>
                </c:pt>
                <c:pt idx="2">
                  <c:v>0.410526315789474</c:v>
                </c:pt>
                <c:pt idx="3">
                  <c:v>-0.378947368421053</c:v>
                </c:pt>
                <c:pt idx="4">
                  <c:v>-0.0105263157894737</c:v>
                </c:pt>
              </c:numCache>
            </c:numRef>
          </c:xVal>
          <c:yVal>
            <c:numRef>
              <c:f>Лист1!$B$12:$G$12</c:f>
              <c:numCache>
                <c:formatCode>General</c:formatCode>
                <c:ptCount val="6"/>
                <c:pt idx="0">
                  <c:v>-0.842105263157895</c:v>
                </c:pt>
                <c:pt idx="1">
                  <c:v>-0.855263157894737</c:v>
                </c:pt>
                <c:pt idx="2">
                  <c:v>-0.381578947368421</c:v>
                </c:pt>
                <c:pt idx="3">
                  <c:v>0.0657894736842105</c:v>
                </c:pt>
                <c:pt idx="4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"Класс +"</c:f>
              <c:strCache>
                <c:ptCount val="1"/>
                <c:pt idx="0">
                  <c:v>Класс +</c:v>
                </c:pt>
              </c:strCache>
            </c:strRef>
          </c:tx>
          <c:spPr>
            <a:solidFill>
              <a:srgbClr val="c00000"/>
            </a:solidFill>
            <a:ln w="25560">
              <a:noFill/>
            </a:ln>
          </c:spPr>
          <c:marker>
            <c:symbol val="x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Лист1!$H$11:$N$11</c:f>
              <c:numCache>
                <c:formatCode>General</c:formatCode>
                <c:ptCount val="7"/>
                <c:pt idx="0">
                  <c:v>0.652631578947368</c:v>
                </c:pt>
                <c:pt idx="1">
                  <c:v>1.02105263157895</c:v>
                </c:pt>
                <c:pt idx="2">
                  <c:v>0.557894736842105</c:v>
                </c:pt>
                <c:pt idx="3">
                  <c:v>1.4</c:v>
                </c:pt>
                <c:pt idx="4">
                  <c:v>0.221052631578947</c:v>
                </c:pt>
              </c:numCache>
            </c:numRef>
          </c:xVal>
          <c:yVal>
            <c:numRef>
              <c:f>Лист1!$H$12:$N$12</c:f>
              <c:numCache>
                <c:formatCode>General</c:formatCode>
                <c:ptCount val="7"/>
                <c:pt idx="0">
                  <c:v>0.605263157894737</c:v>
                </c:pt>
                <c:pt idx="1">
                  <c:v>0.552631578947368</c:v>
                </c:pt>
                <c:pt idx="2">
                  <c:v>1</c:v>
                </c:pt>
                <c:pt idx="3">
                  <c:v>1.02631578947368</c:v>
                </c:pt>
                <c:pt idx="4">
                  <c:v>1.96052631578947</c:v>
                </c:pt>
              </c:numCache>
            </c:numRef>
          </c:yVal>
          <c:smooth val="0"/>
        </c:ser>
        <c:axId val="55572383"/>
        <c:axId val="24321962"/>
      </c:scatterChart>
      <c:valAx>
        <c:axId val="55572383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21962"/>
        <c:crosses val="autoZero"/>
        <c:crossBetween val="midCat"/>
        <c:majorUnit val="1"/>
      </c:valAx>
      <c:valAx>
        <c:axId val="24321962"/>
        <c:scaling>
          <c:orientation val="minMax"/>
          <c:max val="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72383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624600</xdr:colOff>
      <xdr:row>12</xdr:row>
      <xdr:rowOff>34560</xdr:rowOff>
    </xdr:from>
    <xdr:to>
      <xdr:col>13</xdr:col>
      <xdr:colOff>165960</xdr:colOff>
      <xdr:row>27</xdr:row>
      <xdr:rowOff>141480</xdr:rowOff>
    </xdr:to>
    <xdr:graphicFrame>
      <xdr:nvGraphicFramePr>
        <xdr:cNvPr id="0" name="Диаграмма 3"/>
        <xdr:cNvGraphicFramePr/>
      </xdr:nvGraphicFramePr>
      <xdr:xfrm>
        <a:off x="4791600" y="3179160"/>
        <a:ext cx="561168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573840</xdr:colOff>
      <xdr:row>31</xdr:row>
      <xdr:rowOff>145080</xdr:rowOff>
    </xdr:from>
    <xdr:to>
      <xdr:col>21</xdr:col>
      <xdr:colOff>261720</xdr:colOff>
      <xdr:row>47</xdr:row>
      <xdr:rowOff>77040</xdr:rowOff>
    </xdr:to>
    <xdr:graphicFrame>
      <xdr:nvGraphicFramePr>
        <xdr:cNvPr id="1" name="Диаграмма 4"/>
        <xdr:cNvGraphicFramePr/>
      </xdr:nvGraphicFramePr>
      <xdr:xfrm>
        <a:off x="10811160" y="6619680"/>
        <a:ext cx="5758560" cy="27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170280</xdr:colOff>
      <xdr:row>13</xdr:row>
      <xdr:rowOff>28440</xdr:rowOff>
    </xdr:from>
    <xdr:to>
      <xdr:col>4</xdr:col>
      <xdr:colOff>117720</xdr:colOff>
      <xdr:row>28</xdr:row>
      <xdr:rowOff>147960</xdr:rowOff>
    </xdr:to>
    <xdr:pic>
      <xdr:nvPicPr>
        <xdr:cNvPr id="2" name="Изображение 1" descr=""/>
        <xdr:cNvPicPr/>
      </xdr:nvPicPr>
      <xdr:blipFill>
        <a:blip r:embed="rId3"/>
        <a:stretch/>
      </xdr:blipFill>
      <xdr:spPr>
        <a:xfrm>
          <a:off x="170280" y="3348360"/>
          <a:ext cx="3355560" cy="2748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true" showOutlineSymbols="true" defaultGridColor="true" view="normal" topLeftCell="A7" colorId="64" zoomScale="65" zoomScaleNormal="65" zoomScalePageLayoutView="100" workbookViewId="0">
      <pane xSplit="5" ySplit="3" topLeftCell="F10" activePane="bottomRight" state="frozen"/>
      <selection pane="topLeft" activeCell="A7" activeCellId="0" sqref="A7"/>
      <selection pane="topRight" activeCell="F7" activeCellId="0" sqref="F7"/>
      <selection pane="bottomLeft" activeCell="A10" activeCellId="0" sqref="A10"/>
      <selection pane="bottomRight" activeCell="L12" activeCellId="1" sqref="M10:N12 L12"/>
    </sheetView>
  </sheetViews>
  <sheetFormatPr defaultColWidth="8.5390625" defaultRowHeight="13.8" zeroHeight="false" outlineLevelRow="0" outlineLevelCol="0"/>
  <cols>
    <col collapsed="false" customWidth="true" hidden="false" outlineLevel="0" max="2" min="2" style="0" width="12.72"/>
  </cols>
  <sheetData>
    <row r="1" customFormat="false" ht="13.8" hidden="false" customHeight="false" outlineLevel="0" collapsed="false">
      <c r="A1" s="0" t="s">
        <v>0</v>
      </c>
    </row>
    <row r="2" customFormat="false" ht="16.75" hidden="false" customHeight="false" outlineLevel="0" collapsed="false">
      <c r="A2" s="1" t="s">
        <v>1</v>
      </c>
      <c r="B2" s="2"/>
      <c r="C2" s="1" t="s">
        <v>2</v>
      </c>
      <c r="D2" s="2"/>
      <c r="E2" s="1" t="s">
        <v>3</v>
      </c>
      <c r="F2" s="3"/>
      <c r="G2" s="3"/>
      <c r="H2" s="3"/>
      <c r="I2" s="3"/>
      <c r="J2" s="2"/>
      <c r="K2" s="1" t="s">
        <v>4</v>
      </c>
      <c r="L2" s="3"/>
      <c r="M2" s="3"/>
      <c r="N2" s="3"/>
      <c r="O2" s="2"/>
      <c r="P2" s="1" t="s">
        <v>5</v>
      </c>
      <c r="Q2" s="3"/>
      <c r="R2" s="2"/>
    </row>
    <row r="3" customFormat="false" ht="13.8" hidden="false" customHeight="false" outlineLevel="0" collapsed="false">
      <c r="A3" s="0" t="n">
        <v>148</v>
      </c>
      <c r="B3" s="4" t="n">
        <v>295</v>
      </c>
      <c r="C3" s="0" t="n">
        <v>251</v>
      </c>
      <c r="D3" s="4" t="n">
        <v>185</v>
      </c>
      <c r="E3" s="5" t="s">
        <v>6</v>
      </c>
      <c r="J3" s="4"/>
      <c r="K3" s="6" t="s">
        <v>7</v>
      </c>
      <c r="O3" s="4"/>
      <c r="P3" s="6" t="s">
        <v>8</v>
      </c>
      <c r="R3" s="4"/>
    </row>
    <row r="4" customFormat="false" ht="13.8" hidden="false" customHeight="false" outlineLevel="0" collapsed="false">
      <c r="A4" s="0" t="n">
        <v>234</v>
      </c>
      <c r="B4" s="4" t="n">
        <v>296</v>
      </c>
      <c r="C4" s="0" t="n">
        <v>286</v>
      </c>
      <c r="D4" s="4" t="n">
        <v>189</v>
      </c>
      <c r="E4" s="5" t="s">
        <v>9</v>
      </c>
      <c r="J4" s="4"/>
      <c r="K4" s="6" t="s">
        <v>10</v>
      </c>
      <c r="O4" s="4"/>
      <c r="P4" s="6" t="s">
        <v>11</v>
      </c>
      <c r="R4" s="4"/>
    </row>
    <row r="5" customFormat="false" ht="13.8" hidden="false" customHeight="false" outlineLevel="0" collapsed="false">
      <c r="A5" s="0" t="n">
        <v>228</v>
      </c>
      <c r="B5" s="4" t="n">
        <v>260</v>
      </c>
      <c r="C5" s="0" t="n">
        <v>242</v>
      </c>
      <c r="D5" s="4" t="n">
        <v>155</v>
      </c>
      <c r="E5" s="5" t="s">
        <v>12</v>
      </c>
      <c r="J5" s="4"/>
      <c r="O5" s="4"/>
      <c r="R5" s="4"/>
    </row>
    <row r="6" customFormat="false" ht="13.8" hidden="false" customHeight="false" outlineLevel="0" collapsed="false">
      <c r="A6" s="0" t="n">
        <v>153</v>
      </c>
      <c r="B6" s="4" t="n">
        <v>226</v>
      </c>
      <c r="C6" s="0" t="n">
        <v>322</v>
      </c>
      <c r="D6" s="4" t="n">
        <v>153</v>
      </c>
      <c r="E6" s="5" t="s">
        <v>13</v>
      </c>
      <c r="J6" s="4"/>
      <c r="M6" s="5"/>
      <c r="O6" s="4"/>
      <c r="R6" s="7"/>
    </row>
    <row r="7" customFormat="false" ht="13.8" hidden="false" customHeight="false" outlineLevel="0" collapsed="false">
      <c r="A7" s="0" t="n">
        <v>188</v>
      </c>
      <c r="B7" s="4" t="n">
        <v>193</v>
      </c>
      <c r="C7" s="0" t="n">
        <v>210</v>
      </c>
      <c r="D7" s="4" t="n">
        <v>82</v>
      </c>
      <c r="J7" s="4"/>
      <c r="M7" s="6"/>
      <c r="O7" s="4"/>
      <c r="R7" s="7"/>
    </row>
    <row r="8" customFormat="false" ht="13.8" hidden="false" customHeight="false" outlineLevel="0" collapsed="false">
      <c r="B8" s="4"/>
      <c r="D8" s="4"/>
      <c r="J8" s="4"/>
      <c r="M8" s="6"/>
      <c r="O8" s="4"/>
      <c r="R8" s="7"/>
    </row>
    <row r="9" customFormat="false" ht="13.8" hidden="false" customHeight="false" outlineLevel="0" collapsed="false">
      <c r="A9" s="8"/>
      <c r="B9" s="9"/>
      <c r="C9" s="8"/>
      <c r="D9" s="9"/>
      <c r="E9" s="8"/>
      <c r="F9" s="8"/>
      <c r="G9" s="10"/>
      <c r="H9" s="8"/>
      <c r="I9" s="8"/>
      <c r="J9" s="9"/>
      <c r="K9" s="8"/>
      <c r="L9" s="8"/>
      <c r="M9" s="8"/>
      <c r="N9" s="8"/>
      <c r="O9" s="9"/>
      <c r="P9" s="8"/>
      <c r="Q9" s="8"/>
      <c r="R9" s="11"/>
    </row>
    <row r="10" customFormat="false" ht="40.15" hidden="false" customHeight="false" outlineLevel="0" collapsed="false">
      <c r="A10" s="12" t="s">
        <v>14</v>
      </c>
      <c r="B10" s="13" t="s">
        <v>15</v>
      </c>
      <c r="C10" s="13" t="s">
        <v>16</v>
      </c>
      <c r="D10" s="13" t="s">
        <v>17</v>
      </c>
      <c r="E10" s="13" t="s">
        <v>18</v>
      </c>
      <c r="F10" s="14" t="s">
        <v>19</v>
      </c>
      <c r="G10" s="15"/>
      <c r="H10" s="16" t="s">
        <v>20</v>
      </c>
      <c r="I10" s="13" t="s">
        <v>21</v>
      </c>
      <c r="J10" s="13" t="s">
        <v>22</v>
      </c>
      <c r="K10" s="13" t="s">
        <v>23</v>
      </c>
      <c r="L10" s="14" t="s">
        <v>24</v>
      </c>
      <c r="M10" s="17"/>
      <c r="N10" s="15"/>
      <c r="O10" s="15" t="s">
        <v>25</v>
      </c>
      <c r="R10" s="6"/>
    </row>
    <row r="11" customFormat="false" ht="40.15" hidden="false" customHeight="false" outlineLevel="0" collapsed="false">
      <c r="A11" s="12" t="s">
        <v>26</v>
      </c>
      <c r="B11" s="18" t="n">
        <f aca="false">(A3-189)/95</f>
        <v>-0.431578947368421</v>
      </c>
      <c r="C11" s="18" t="n">
        <f aca="false">(A4-189)/95</f>
        <v>0.473684210526316</v>
      </c>
      <c r="D11" s="18" t="n">
        <f aca="false">(A5-189)/95</f>
        <v>0.410526315789474</v>
      </c>
      <c r="E11" s="18" t="n">
        <f aca="false">(A6-189)/95</f>
        <v>-0.378947368421053</v>
      </c>
      <c r="F11" s="19" t="n">
        <f aca="false">(A7-189)/95</f>
        <v>-0.0105263157894737</v>
      </c>
      <c r="G11" s="20"/>
      <c r="H11" s="21" t="n">
        <f aca="false">(C3-189)/95</f>
        <v>0.652631578947368</v>
      </c>
      <c r="I11" s="18" t="n">
        <f aca="false">(C4-189)/95</f>
        <v>1.02105263157895</v>
      </c>
      <c r="J11" s="18" t="n">
        <f aca="false">(C5-189)/95</f>
        <v>0.557894736842105</v>
      </c>
      <c r="K11" s="18" t="n">
        <f aca="false">(C6-189)/95</f>
        <v>1.4</v>
      </c>
      <c r="L11" s="19" t="n">
        <f aca="false">(C7-189)/95</f>
        <v>0.221052631578947</v>
      </c>
      <c r="M11" s="22"/>
      <c r="N11" s="20"/>
      <c r="R11" s="6"/>
    </row>
    <row r="12" customFormat="false" ht="40.15" hidden="false" customHeight="false" outlineLevel="0" collapsed="false">
      <c r="A12" s="23" t="s">
        <v>27</v>
      </c>
      <c r="B12" s="24" t="n">
        <f aca="false">(231-B3)/76</f>
        <v>-0.842105263157895</v>
      </c>
      <c r="C12" s="24" t="n">
        <f aca="false">(231-B4)/76</f>
        <v>-0.855263157894737</v>
      </c>
      <c r="D12" s="24" t="n">
        <f aca="false">(231-B5)/76</f>
        <v>-0.381578947368421</v>
      </c>
      <c r="E12" s="24" t="n">
        <f aca="false">(231-B6)/76</f>
        <v>0.0657894736842105</v>
      </c>
      <c r="F12" s="25" t="n">
        <f aca="false">(231-B7)/76</f>
        <v>0.5</v>
      </c>
      <c r="G12" s="20"/>
      <c r="H12" s="26" t="n">
        <f aca="false">(231-D3)/76</f>
        <v>0.605263157894737</v>
      </c>
      <c r="I12" s="24" t="n">
        <f aca="false">(231-D4)/76</f>
        <v>0.552631578947368</v>
      </c>
      <c r="J12" s="24" t="n">
        <f aca="false">(231-D5)/76</f>
        <v>1</v>
      </c>
      <c r="K12" s="24" t="n">
        <f aca="false">(231-D6)/76</f>
        <v>1.02631578947368</v>
      </c>
      <c r="L12" s="25" t="n">
        <f aca="false">(231-D7)/76</f>
        <v>1.96052631578947</v>
      </c>
      <c r="M12" s="20"/>
      <c r="N12" s="20"/>
    </row>
    <row r="13" customFormat="false" ht="13.8" hidden="false" customHeight="false" outlineLevel="0" collapsed="false">
      <c r="A13" s="13"/>
    </row>
    <row r="14" customFormat="false" ht="13.8" hidden="false" customHeight="false" outlineLevel="0" collapsed="false">
      <c r="A14" s="13"/>
    </row>
    <row r="15" customFormat="false" ht="13.8" hidden="false" customHeight="false" outlineLevel="0" collapsed="false">
      <c r="A15" s="13"/>
      <c r="B15" s="13"/>
      <c r="C15" s="13"/>
    </row>
    <row r="16" customFormat="false" ht="13.8" hidden="false" customHeight="false" outlineLevel="0" collapsed="false">
      <c r="A16" s="13"/>
      <c r="B16" s="13"/>
      <c r="C16" s="13"/>
    </row>
    <row r="17" customFormat="false" ht="13.8" hidden="false" customHeight="false" outlineLevel="0" collapsed="false">
      <c r="A17" s="13"/>
      <c r="B17" s="13"/>
      <c r="C17" s="13"/>
    </row>
    <row r="18" customFormat="false" ht="13.8" hidden="false" customHeight="false" outlineLevel="0" collapsed="false">
      <c r="A18" s="13"/>
      <c r="B18" s="13"/>
      <c r="C18" s="13"/>
    </row>
    <row r="19" customFormat="false" ht="13.8" hidden="false" customHeight="false" outlineLevel="0" collapsed="false">
      <c r="A19" s="13"/>
      <c r="B19" s="13"/>
      <c r="C19" s="13"/>
    </row>
    <row r="20" customFormat="false" ht="13.8" hidden="false" customHeight="false" outlineLevel="0" collapsed="false">
      <c r="A20" s="13"/>
      <c r="B20" s="13"/>
      <c r="C20" s="13"/>
    </row>
    <row r="21" customFormat="false" ht="13.8" hidden="false" customHeight="false" outlineLevel="0" collapsed="false">
      <c r="A21" s="13"/>
      <c r="B21" s="13"/>
      <c r="C21" s="13"/>
    </row>
    <row r="22" customFormat="false" ht="13.8" hidden="false" customHeight="false" outlineLevel="0" collapsed="false">
      <c r="A22" s="13"/>
      <c r="B22" s="13"/>
      <c r="C22" s="13"/>
    </row>
    <row r="23" customFormat="false" ht="13.8" hidden="false" customHeight="false" outlineLevel="0" collapsed="false">
      <c r="A23" s="13"/>
      <c r="B23" s="13"/>
      <c r="C23" s="13"/>
    </row>
    <row r="24" customFormat="false" ht="13.8" hidden="false" customHeight="false" outlineLevel="0" collapsed="false">
      <c r="A24" s="13"/>
      <c r="B24" s="13"/>
      <c r="C24" s="13"/>
    </row>
    <row r="25" customFormat="false" ht="13.8" hidden="false" customHeight="false" outlineLevel="0" collapsed="false">
      <c r="A25" s="13"/>
      <c r="B25" s="13"/>
      <c r="C25" s="13"/>
    </row>
    <row r="30" customFormat="false" ht="13.8" hidden="false" customHeight="false" outlineLevel="0" collapsed="false">
      <c r="H30" s="0" t="s">
        <v>28</v>
      </c>
    </row>
    <row r="31" customFormat="false" ht="13.8" hidden="false" customHeight="false" outlineLevel="0" collapsed="false">
      <c r="A31" s="27" t="s">
        <v>29</v>
      </c>
      <c r="B31" s="28" t="s">
        <v>30</v>
      </c>
      <c r="C31" s="29" t="s">
        <v>31</v>
      </c>
      <c r="D31" s="27" t="s">
        <v>32</v>
      </c>
      <c r="E31" s="28" t="s">
        <v>33</v>
      </c>
      <c r="F31" s="29" t="s">
        <v>34</v>
      </c>
      <c r="G31" s="27" t="s">
        <v>35</v>
      </c>
      <c r="H31" s="30" t="s">
        <v>36</v>
      </c>
      <c r="I31" s="30" t="s">
        <v>37</v>
      </c>
      <c r="J31" s="30" t="s">
        <v>38</v>
      </c>
      <c r="L31" s="0" t="s">
        <v>39</v>
      </c>
    </row>
    <row r="32" customFormat="false" ht="13.8" hidden="false" customHeight="false" outlineLevel="0" collapsed="false">
      <c r="A32" s="31" t="s">
        <v>40</v>
      </c>
      <c r="B32" s="32" t="n">
        <v>1</v>
      </c>
      <c r="C32" s="33" t="n">
        <f aca="false">G11</f>
        <v>0</v>
      </c>
      <c r="D32" s="34" t="n">
        <f aca="false">G12</f>
        <v>0</v>
      </c>
      <c r="E32" s="35" t="n">
        <v>0.1</v>
      </c>
      <c r="F32" s="35" t="n">
        <v>-0.2</v>
      </c>
      <c r="G32" s="34" t="n">
        <v>0.3</v>
      </c>
      <c r="H32" s="31" t="n">
        <f aca="false">E32+F32*C32+G32*D32</f>
        <v>0.1</v>
      </c>
      <c r="I32" s="36" t="n">
        <v>1</v>
      </c>
      <c r="J32" s="36" t="s">
        <v>40</v>
      </c>
      <c r="K32" s="0" t="s">
        <v>41</v>
      </c>
      <c r="L32" s="0" t="s">
        <v>42</v>
      </c>
    </row>
    <row r="33" customFormat="false" ht="13.8" hidden="false" customHeight="false" outlineLevel="0" collapsed="false">
      <c r="A33" s="31" t="s">
        <v>40</v>
      </c>
      <c r="B33" s="32" t="n">
        <v>1</v>
      </c>
      <c r="C33" s="33" t="n">
        <f aca="false">D11</f>
        <v>0.410526315789474</v>
      </c>
      <c r="D33" s="31" t="n">
        <f aca="false">D12</f>
        <v>-0.381578947368421</v>
      </c>
      <c r="E33" s="33" t="n">
        <f aca="false">E32-B32</f>
        <v>-0.9</v>
      </c>
      <c r="F33" s="33" t="n">
        <f aca="false">F32-C32</f>
        <v>-0.2</v>
      </c>
      <c r="G33" s="33" t="n">
        <f aca="false">G32-D32</f>
        <v>0.3</v>
      </c>
      <c r="H33" s="31" t="n">
        <f aca="false">E33+F33*C33+G33*D33</f>
        <v>-1.09657894736842</v>
      </c>
      <c r="I33" s="36" t="n">
        <v>0</v>
      </c>
      <c r="J33" s="36" t="s">
        <v>43</v>
      </c>
    </row>
    <row r="34" customFormat="false" ht="13.8" hidden="false" customHeight="false" outlineLevel="0" collapsed="false">
      <c r="A34" s="31" t="s">
        <v>40</v>
      </c>
      <c r="B34" s="32" t="n">
        <v>1</v>
      </c>
      <c r="C34" s="33" t="n">
        <f aca="false">C11</f>
        <v>0.473684210526316</v>
      </c>
      <c r="D34" s="31" t="n">
        <f aca="false">C12</f>
        <v>-0.855263157894737</v>
      </c>
      <c r="E34" s="33" t="n">
        <f aca="false">E33</f>
        <v>-0.9</v>
      </c>
      <c r="F34" s="33" t="n">
        <f aca="false">F33</f>
        <v>-0.2</v>
      </c>
      <c r="G34" s="33" t="n">
        <f aca="false">G33</f>
        <v>0.3</v>
      </c>
      <c r="H34" s="31" t="n">
        <f aca="false">E34+F34*C34+G34*D34</f>
        <v>-1.25131578947368</v>
      </c>
      <c r="I34" s="36" t="n">
        <v>0</v>
      </c>
      <c r="J34" s="36" t="s">
        <v>43</v>
      </c>
      <c r="L34" s="0" t="s">
        <v>44</v>
      </c>
    </row>
    <row r="35" customFormat="false" ht="13.8" hidden="false" customHeight="false" outlineLevel="0" collapsed="false">
      <c r="A35" s="31" t="s">
        <v>40</v>
      </c>
      <c r="B35" s="32" t="n">
        <v>1</v>
      </c>
      <c r="C35" s="33" t="n">
        <f aca="false">E11</f>
        <v>-0.378947368421053</v>
      </c>
      <c r="D35" s="31" t="n">
        <f aca="false">E12</f>
        <v>0.0657894736842105</v>
      </c>
      <c r="E35" s="33" t="n">
        <f aca="false">E34</f>
        <v>-0.9</v>
      </c>
      <c r="F35" s="33" t="n">
        <f aca="false">F34</f>
        <v>-0.2</v>
      </c>
      <c r="G35" s="33" t="n">
        <f aca="false">G34</f>
        <v>0.3</v>
      </c>
      <c r="H35" s="31" t="n">
        <f aca="false">E35+F35*C35+G35*D35</f>
        <v>-0.804473684210526</v>
      </c>
      <c r="I35" s="36" t="n">
        <v>0</v>
      </c>
      <c r="J35" s="36" t="s">
        <v>43</v>
      </c>
      <c r="L35" s="0" t="s">
        <v>31</v>
      </c>
      <c r="M35" s="0" t="s">
        <v>32</v>
      </c>
    </row>
    <row r="36" customFormat="false" ht="13.8" hidden="false" customHeight="false" outlineLevel="0" collapsed="false">
      <c r="A36" s="31" t="s">
        <v>40</v>
      </c>
      <c r="B36" s="32" t="n">
        <v>1</v>
      </c>
      <c r="C36" s="33" t="n">
        <f aca="false">F11</f>
        <v>-0.0105263157894737</v>
      </c>
      <c r="D36" s="31" t="n">
        <f aca="false">F12</f>
        <v>0.5</v>
      </c>
      <c r="E36" s="33" t="n">
        <f aca="false">E35</f>
        <v>-0.9</v>
      </c>
      <c r="F36" s="33" t="n">
        <f aca="false">F35</f>
        <v>-0.2</v>
      </c>
      <c r="G36" s="33" t="n">
        <f aca="false">G35</f>
        <v>0.3</v>
      </c>
      <c r="H36" s="31" t="n">
        <f aca="false">E36+F36*C36+G36*D36</f>
        <v>-0.747894736842105</v>
      </c>
      <c r="I36" s="36" t="n">
        <v>0</v>
      </c>
      <c r="J36" s="36" t="s">
        <v>43</v>
      </c>
      <c r="L36" s="33" t="n">
        <v>-1</v>
      </c>
      <c r="M36" s="0" t="n">
        <f aca="false">(-E45-F45*L36)/G45</f>
        <v>-1</v>
      </c>
    </row>
    <row r="37" customFormat="false" ht="13.8" hidden="false" customHeight="false" outlineLevel="0" collapsed="false">
      <c r="A37" s="31" t="s">
        <v>40</v>
      </c>
      <c r="B37" s="32" t="n">
        <v>1</v>
      </c>
      <c r="C37" s="33" t="n">
        <f aca="false">B11</f>
        <v>-0.431578947368421</v>
      </c>
      <c r="D37" s="31" t="n">
        <f aca="false">B12</f>
        <v>-0.842105263157895</v>
      </c>
      <c r="E37" s="33" t="n">
        <f aca="false">E36</f>
        <v>-0.9</v>
      </c>
      <c r="F37" s="33" t="n">
        <f aca="false">F36</f>
        <v>-0.2</v>
      </c>
      <c r="G37" s="33" t="n">
        <f aca="false">G36</f>
        <v>0.3</v>
      </c>
      <c r="H37" s="31" t="n">
        <f aca="false">E37+F37*C37+G37*D37</f>
        <v>-1.06631578947368</v>
      </c>
      <c r="I37" s="36" t="n">
        <v>0</v>
      </c>
      <c r="J37" s="36" t="s">
        <v>43</v>
      </c>
      <c r="L37" s="33" t="n">
        <v>1</v>
      </c>
      <c r="M37" s="0" t="n">
        <f aca="false">(-E46-F46*L37)/G46</f>
        <v>0.333333333333333</v>
      </c>
    </row>
    <row r="38" customFormat="false" ht="13.8" hidden="false" customHeight="false" outlineLevel="0" collapsed="false">
      <c r="A38" s="31" t="s">
        <v>43</v>
      </c>
      <c r="B38" s="32" t="n">
        <v>1</v>
      </c>
      <c r="C38" s="33" t="n">
        <f aca="false">M11</f>
        <v>0</v>
      </c>
      <c r="D38" s="31" t="n">
        <f aca="false">M12</f>
        <v>0</v>
      </c>
      <c r="E38" s="33" t="n">
        <f aca="false">E37</f>
        <v>-0.9</v>
      </c>
      <c r="F38" s="33" t="n">
        <f aca="false">F37</f>
        <v>-0.2</v>
      </c>
      <c r="G38" s="33" t="n">
        <f aca="false">G37</f>
        <v>0.3</v>
      </c>
      <c r="H38" s="31" t="n">
        <f aca="false">E38+F38*C38+G38*D38</f>
        <v>-0.9</v>
      </c>
      <c r="I38" s="36" t="n">
        <v>0</v>
      </c>
      <c r="J38" s="36" t="s">
        <v>40</v>
      </c>
      <c r="L38" s="33"/>
    </row>
    <row r="39" customFormat="false" ht="13.8" hidden="false" customHeight="false" outlineLevel="0" collapsed="false">
      <c r="A39" s="31" t="s">
        <v>43</v>
      </c>
      <c r="B39" s="32" t="n">
        <v>1</v>
      </c>
      <c r="C39" s="33" t="n">
        <f aca="false">K11</f>
        <v>1.4</v>
      </c>
      <c r="D39" s="31" t="n">
        <f aca="false">K12</f>
        <v>1.02631578947368</v>
      </c>
      <c r="E39" s="33" t="n">
        <f aca="false">E38+B38</f>
        <v>0.1</v>
      </c>
      <c r="F39" s="33" t="n">
        <f aca="false">F38+C38</f>
        <v>-0.2</v>
      </c>
      <c r="G39" s="33" t="n">
        <f aca="false">G38+D38</f>
        <v>0.3</v>
      </c>
      <c r="H39" s="31" t="n">
        <f aca="false">E39+F39*C39+G39*D39</f>
        <v>0.127894736842105</v>
      </c>
      <c r="I39" s="36" t="n">
        <v>1</v>
      </c>
      <c r="J39" s="36" t="s">
        <v>43</v>
      </c>
      <c r="L39" s="33"/>
    </row>
    <row r="40" customFormat="false" ht="13.8" hidden="false" customHeight="false" outlineLevel="0" collapsed="false">
      <c r="A40" s="31" t="s">
        <v>43</v>
      </c>
      <c r="B40" s="32" t="n">
        <v>1</v>
      </c>
      <c r="C40" s="33" t="n">
        <f aca="false">J11</f>
        <v>0.557894736842105</v>
      </c>
      <c r="D40" s="31" t="n">
        <f aca="false">J12</f>
        <v>1</v>
      </c>
      <c r="E40" s="33" t="n">
        <f aca="false">E39</f>
        <v>0.1</v>
      </c>
      <c r="F40" s="33" t="n">
        <f aca="false">F39</f>
        <v>-0.2</v>
      </c>
      <c r="G40" s="33" t="n">
        <f aca="false">G39</f>
        <v>0.3</v>
      </c>
      <c r="H40" s="31" t="n">
        <f aca="false">E40+F40*C40+G40*D40</f>
        <v>0.288421052631579</v>
      </c>
      <c r="I40" s="36" t="n">
        <v>1</v>
      </c>
      <c r="J40" s="36" t="s">
        <v>43</v>
      </c>
      <c r="L40" s="33"/>
    </row>
    <row r="41" customFormat="false" ht="13.8" hidden="false" customHeight="false" outlineLevel="0" collapsed="false">
      <c r="A41" s="31" t="s">
        <v>43</v>
      </c>
      <c r="B41" s="32" t="n">
        <v>1</v>
      </c>
      <c r="C41" s="33" t="n">
        <f aca="false">N11</f>
        <v>0</v>
      </c>
      <c r="D41" s="31" t="n">
        <f aca="false">N12</f>
        <v>0</v>
      </c>
      <c r="E41" s="33" t="n">
        <f aca="false">E40</f>
        <v>0.1</v>
      </c>
      <c r="F41" s="33" t="n">
        <f aca="false">F40</f>
        <v>-0.2</v>
      </c>
      <c r="G41" s="33" t="n">
        <f aca="false">G40</f>
        <v>0.3</v>
      </c>
      <c r="H41" s="31" t="n">
        <f aca="false">E41+F41*C41+G41*D41</f>
        <v>0.1</v>
      </c>
      <c r="I41" s="36" t="n">
        <v>1</v>
      </c>
      <c r="J41" s="36" t="s">
        <v>43</v>
      </c>
      <c r="L41" s="33"/>
    </row>
    <row r="42" customFormat="false" ht="13.8" hidden="false" customHeight="false" outlineLevel="0" collapsed="false">
      <c r="A42" s="31" t="s">
        <v>43</v>
      </c>
      <c r="B42" s="32" t="n">
        <v>1</v>
      </c>
      <c r="C42" s="33" t="n">
        <f aca="false">L11</f>
        <v>0.221052631578947</v>
      </c>
      <c r="D42" s="31" t="n">
        <f aca="false">L12</f>
        <v>1.96052631578947</v>
      </c>
      <c r="E42" s="33" t="n">
        <f aca="false">E41</f>
        <v>0.1</v>
      </c>
      <c r="F42" s="33" t="n">
        <f aca="false">F41</f>
        <v>-0.2</v>
      </c>
      <c r="G42" s="33" t="n">
        <f aca="false">G41</f>
        <v>0.3</v>
      </c>
      <c r="H42" s="31" t="n">
        <f aca="false">E42+F42*C42+G42*D42</f>
        <v>0.643947368421053</v>
      </c>
      <c r="I42" s="36" t="n">
        <v>1</v>
      </c>
      <c r="J42" s="36" t="s">
        <v>43</v>
      </c>
      <c r="L42" s="33"/>
    </row>
    <row r="43" customFormat="false" ht="13.8" hidden="false" customHeight="false" outlineLevel="0" collapsed="false">
      <c r="A43" s="31" t="s">
        <v>43</v>
      </c>
      <c r="B43" s="32" t="n">
        <v>1</v>
      </c>
      <c r="C43" s="33" t="n">
        <f aca="false">H11</f>
        <v>0.652631578947368</v>
      </c>
      <c r="D43" s="31" t="n">
        <f aca="false">H12</f>
        <v>0.605263157894737</v>
      </c>
      <c r="E43" s="33" t="n">
        <f aca="false">E42</f>
        <v>0.1</v>
      </c>
      <c r="F43" s="33" t="n">
        <f aca="false">F42</f>
        <v>-0.2</v>
      </c>
      <c r="G43" s="33" t="n">
        <f aca="false">G42</f>
        <v>0.3</v>
      </c>
      <c r="H43" s="31" t="n">
        <f aca="false">E43+F43*C43+G43*D43</f>
        <v>0.151052631578947</v>
      </c>
      <c r="I43" s="36" t="n">
        <v>1</v>
      </c>
      <c r="J43" s="36" t="s">
        <v>43</v>
      </c>
      <c r="L43" s="33"/>
    </row>
    <row r="44" customFormat="false" ht="13.8" hidden="false" customHeight="false" outlineLevel="0" collapsed="false">
      <c r="A44" s="37" t="s">
        <v>43</v>
      </c>
      <c r="B44" s="38" t="n">
        <v>1</v>
      </c>
      <c r="C44" s="39" t="n">
        <f aca="false">I11</f>
        <v>1.02105263157895</v>
      </c>
      <c r="D44" s="37" t="n">
        <f aca="false">I12</f>
        <v>0.552631578947368</v>
      </c>
      <c r="E44" s="33" t="n">
        <f aca="false">E43</f>
        <v>0.1</v>
      </c>
      <c r="F44" s="33" t="n">
        <f aca="false">F43</f>
        <v>-0.2</v>
      </c>
      <c r="G44" s="33" t="n">
        <f aca="false">G43</f>
        <v>0.3</v>
      </c>
      <c r="H44" s="31" t="n">
        <f aca="false">E44+F44*C44+G44*D44</f>
        <v>0.061578947368421</v>
      </c>
      <c r="I44" s="40" t="n">
        <v>1</v>
      </c>
      <c r="J44" s="40" t="s">
        <v>43</v>
      </c>
      <c r="L44" s="33"/>
    </row>
    <row r="45" customFormat="false" ht="13.8" hidden="false" customHeight="false" outlineLevel="0" collapsed="false">
      <c r="A45" s="31" t="s">
        <v>40</v>
      </c>
      <c r="B45" s="41" t="n">
        <v>1</v>
      </c>
      <c r="C45" s="35" t="n">
        <f aca="false">C32</f>
        <v>0</v>
      </c>
      <c r="D45" s="34" t="n">
        <f aca="false">D32</f>
        <v>0</v>
      </c>
      <c r="E45" s="41" t="n">
        <f aca="false">E44</f>
        <v>0.1</v>
      </c>
      <c r="F45" s="35" t="n">
        <f aca="false">F44</f>
        <v>-0.2</v>
      </c>
      <c r="G45" s="35" t="n">
        <f aca="false">G44</f>
        <v>0.3</v>
      </c>
      <c r="H45" s="35" t="n">
        <f aca="false">E45+F45*C45+G45*D45</f>
        <v>0.1</v>
      </c>
      <c r="I45" s="42" t="n">
        <v>0</v>
      </c>
      <c r="J45" s="42" t="s">
        <v>43</v>
      </c>
      <c r="K45" s="0" t="s">
        <v>45</v>
      </c>
      <c r="L45" s="33"/>
    </row>
    <row r="46" customFormat="false" ht="13.8" hidden="false" customHeight="false" outlineLevel="0" collapsed="false">
      <c r="A46" s="31" t="s">
        <v>40</v>
      </c>
      <c r="B46" s="32" t="n">
        <v>1</v>
      </c>
      <c r="C46" s="33" t="n">
        <f aca="false">C33</f>
        <v>0.410526315789474</v>
      </c>
      <c r="D46" s="31" t="n">
        <f aca="false">D33</f>
        <v>-0.381578947368421</v>
      </c>
      <c r="E46" s="32" t="n">
        <f aca="false">E45</f>
        <v>0.1</v>
      </c>
      <c r="F46" s="33" t="n">
        <f aca="false">F45</f>
        <v>-0.2</v>
      </c>
      <c r="G46" s="33" t="n">
        <f aca="false">G45</f>
        <v>0.3</v>
      </c>
      <c r="H46" s="33" t="n">
        <f aca="false">E46+F46*C46+G46*D46</f>
        <v>-0.0965789473684211</v>
      </c>
      <c r="I46" s="36" t="n">
        <v>0</v>
      </c>
      <c r="J46" s="36" t="s">
        <v>43</v>
      </c>
      <c r="L46" s="33"/>
    </row>
    <row r="47" customFormat="false" ht="13.8" hidden="false" customHeight="false" outlineLevel="0" collapsed="false">
      <c r="A47" s="31" t="s">
        <v>40</v>
      </c>
      <c r="B47" s="32" t="n">
        <v>1</v>
      </c>
      <c r="C47" s="33" t="n">
        <f aca="false">C34</f>
        <v>0.473684210526316</v>
      </c>
      <c r="D47" s="31" t="n">
        <f aca="false">D34</f>
        <v>-0.855263157894737</v>
      </c>
      <c r="E47" s="32" t="n">
        <f aca="false">E46</f>
        <v>0.1</v>
      </c>
      <c r="F47" s="33" t="n">
        <f aca="false">F46</f>
        <v>-0.2</v>
      </c>
      <c r="G47" s="33" t="n">
        <f aca="false">G46</f>
        <v>0.3</v>
      </c>
      <c r="H47" s="33" t="n">
        <f aca="false">E47+F47*C47+G47*D47</f>
        <v>-0.251315789473684</v>
      </c>
      <c r="I47" s="36" t="n">
        <v>0</v>
      </c>
      <c r="J47" s="36" t="s">
        <v>43</v>
      </c>
      <c r="L47" s="33"/>
    </row>
    <row r="48" customFormat="false" ht="13.8" hidden="false" customHeight="false" outlineLevel="0" collapsed="false">
      <c r="A48" s="31" t="s">
        <v>40</v>
      </c>
      <c r="B48" s="32" t="n">
        <v>1</v>
      </c>
      <c r="C48" s="33" t="n">
        <f aca="false">C35</f>
        <v>-0.378947368421053</v>
      </c>
      <c r="D48" s="31" t="n">
        <f aca="false">D35</f>
        <v>0.0657894736842105</v>
      </c>
      <c r="E48" s="32" t="n">
        <f aca="false">E47</f>
        <v>0.1</v>
      </c>
      <c r="F48" s="33" t="n">
        <f aca="false">F47</f>
        <v>-0.2</v>
      </c>
      <c r="G48" s="33" t="n">
        <f aca="false">G47</f>
        <v>0.3</v>
      </c>
      <c r="H48" s="33" t="n">
        <f aca="false">E48+F48*C48+G48*D48</f>
        <v>0.195526315789474</v>
      </c>
      <c r="I48" s="36" t="n">
        <v>0</v>
      </c>
      <c r="J48" s="36" t="s">
        <v>43</v>
      </c>
      <c r="L48" s="33"/>
    </row>
    <row r="49" customFormat="false" ht="13.8" hidden="false" customHeight="false" outlineLevel="0" collapsed="false">
      <c r="A49" s="31" t="s">
        <v>40</v>
      </c>
      <c r="B49" s="32" t="n">
        <v>1</v>
      </c>
      <c r="C49" s="33" t="n">
        <f aca="false">C36</f>
        <v>-0.0105263157894737</v>
      </c>
      <c r="D49" s="31" t="n">
        <f aca="false">D36</f>
        <v>0.5</v>
      </c>
      <c r="E49" s="32" t="n">
        <f aca="false">E48</f>
        <v>0.1</v>
      </c>
      <c r="F49" s="33" t="n">
        <f aca="false">F48</f>
        <v>-0.2</v>
      </c>
      <c r="G49" s="33" t="n">
        <f aca="false">G48</f>
        <v>0.3</v>
      </c>
      <c r="H49" s="33" t="n">
        <f aca="false">E49+F49*C49+G49*D49</f>
        <v>0.252105263157895</v>
      </c>
      <c r="I49" s="36" t="n">
        <v>0</v>
      </c>
      <c r="J49" s="36" t="s">
        <v>43</v>
      </c>
      <c r="L49" s="0" t="s">
        <v>46</v>
      </c>
      <c r="M49" s="0" t="s">
        <v>47</v>
      </c>
      <c r="N49" s="0" t="n">
        <f aca="false">-E45/F45</f>
        <v>0.5</v>
      </c>
      <c r="O49" s="0" t="n">
        <v>0</v>
      </c>
    </row>
    <row r="50" customFormat="false" ht="13.8" hidden="false" customHeight="false" outlineLevel="0" collapsed="false">
      <c r="A50" s="31" t="s">
        <v>40</v>
      </c>
      <c r="B50" s="32" t="n">
        <v>1</v>
      </c>
      <c r="C50" s="33" t="n">
        <f aca="false">C37</f>
        <v>-0.431578947368421</v>
      </c>
      <c r="D50" s="31" t="n">
        <f aca="false">D37</f>
        <v>-0.842105263157895</v>
      </c>
      <c r="E50" s="32" t="n">
        <f aca="false">E49</f>
        <v>0.1</v>
      </c>
      <c r="F50" s="33" t="n">
        <f aca="false">F49</f>
        <v>-0.2</v>
      </c>
      <c r="G50" s="33" t="n">
        <f aca="false">G49</f>
        <v>0.3</v>
      </c>
      <c r="H50" s="33" t="n">
        <f aca="false">E50+F50*C50+G50*D50</f>
        <v>-0.0663157894736842</v>
      </c>
      <c r="I50" s="36" t="n">
        <v>0</v>
      </c>
      <c r="J50" s="36" t="s">
        <v>43</v>
      </c>
      <c r="L50" s="0" t="s">
        <v>48</v>
      </c>
      <c r="M50" s="0" t="s">
        <v>49</v>
      </c>
      <c r="N50" s="0" t="n">
        <v>0</v>
      </c>
      <c r="O50" s="0" t="n">
        <f aca="false">-E45/G45</f>
        <v>-0.333333333333333</v>
      </c>
    </row>
    <row r="51" customFormat="false" ht="13.8" hidden="false" customHeight="false" outlineLevel="0" collapsed="false">
      <c r="A51" s="31" t="s">
        <v>43</v>
      </c>
      <c r="B51" s="32" t="n">
        <v>1</v>
      </c>
      <c r="C51" s="33" t="n">
        <f aca="false">C38</f>
        <v>0</v>
      </c>
      <c r="D51" s="31" t="n">
        <f aca="false">D38</f>
        <v>0</v>
      </c>
      <c r="E51" s="32" t="n">
        <f aca="false">E50</f>
        <v>0.1</v>
      </c>
      <c r="F51" s="33" t="n">
        <f aca="false">F50</f>
        <v>-0.2</v>
      </c>
      <c r="G51" s="33" t="n">
        <f aca="false">G50</f>
        <v>0.3</v>
      </c>
      <c r="H51" s="33" t="n">
        <f aca="false">E51+F51*C51+G51*D51</f>
        <v>0.1</v>
      </c>
      <c r="I51" s="36" t="n">
        <v>1</v>
      </c>
      <c r="J51" s="36" t="s">
        <v>43</v>
      </c>
    </row>
    <row r="52" customFormat="false" ht="13.8" hidden="false" customHeight="false" outlineLevel="0" collapsed="false">
      <c r="A52" s="31" t="s">
        <v>43</v>
      </c>
      <c r="B52" s="32" t="n">
        <v>1</v>
      </c>
      <c r="C52" s="33" t="n">
        <f aca="false">C39</f>
        <v>1.4</v>
      </c>
      <c r="D52" s="31" t="n">
        <f aca="false">D39</f>
        <v>1.02631578947368</v>
      </c>
      <c r="E52" s="32" t="n">
        <f aca="false">E51</f>
        <v>0.1</v>
      </c>
      <c r="F52" s="33" t="n">
        <f aca="false">F51</f>
        <v>-0.2</v>
      </c>
      <c r="G52" s="33" t="n">
        <f aca="false">G51</f>
        <v>0.3</v>
      </c>
      <c r="H52" s="33" t="n">
        <f aca="false">E52+F52*C52+G52*D52</f>
        <v>0.127894736842105</v>
      </c>
      <c r="I52" s="36" t="n">
        <v>1</v>
      </c>
      <c r="J52" s="36" t="s">
        <v>43</v>
      </c>
    </row>
    <row r="53" customFormat="false" ht="13.8" hidden="false" customHeight="false" outlineLevel="0" collapsed="false">
      <c r="A53" s="31" t="s">
        <v>43</v>
      </c>
      <c r="B53" s="32" t="n">
        <v>1</v>
      </c>
      <c r="C53" s="33" t="n">
        <f aca="false">C40</f>
        <v>0.557894736842105</v>
      </c>
      <c r="D53" s="31" t="n">
        <f aca="false">D40</f>
        <v>1</v>
      </c>
      <c r="E53" s="32" t="n">
        <f aca="false">E52</f>
        <v>0.1</v>
      </c>
      <c r="F53" s="33" t="n">
        <f aca="false">F52</f>
        <v>-0.2</v>
      </c>
      <c r="G53" s="33" t="n">
        <f aca="false">G52</f>
        <v>0.3</v>
      </c>
      <c r="H53" s="33" t="n">
        <f aca="false">E53+F53*C53+G53*D53</f>
        <v>0.288421052631579</v>
      </c>
      <c r="I53" s="36" t="n">
        <v>1</v>
      </c>
      <c r="J53" s="36" t="s">
        <v>43</v>
      </c>
    </row>
    <row r="54" customFormat="false" ht="13.8" hidden="false" customHeight="false" outlineLevel="0" collapsed="false">
      <c r="A54" s="31" t="s">
        <v>43</v>
      </c>
      <c r="B54" s="32" t="n">
        <v>1</v>
      </c>
      <c r="C54" s="33" t="n">
        <f aca="false">C41</f>
        <v>0</v>
      </c>
      <c r="D54" s="31" t="n">
        <f aca="false">D41</f>
        <v>0</v>
      </c>
      <c r="E54" s="32" t="n">
        <f aca="false">E53</f>
        <v>0.1</v>
      </c>
      <c r="F54" s="33" t="n">
        <f aca="false">F53</f>
        <v>-0.2</v>
      </c>
      <c r="G54" s="33" t="n">
        <f aca="false">G53</f>
        <v>0.3</v>
      </c>
      <c r="H54" s="33" t="n">
        <f aca="false">E54+F54*C54+G54*D54</f>
        <v>0.1</v>
      </c>
      <c r="I54" s="36" t="n">
        <v>1</v>
      </c>
      <c r="J54" s="36" t="s">
        <v>43</v>
      </c>
    </row>
    <row r="55" customFormat="false" ht="13.8" hidden="false" customHeight="false" outlineLevel="0" collapsed="false">
      <c r="A55" s="31" t="s">
        <v>43</v>
      </c>
      <c r="B55" s="32" t="n">
        <v>1</v>
      </c>
      <c r="C55" s="33" t="n">
        <f aca="false">C42</f>
        <v>0.221052631578947</v>
      </c>
      <c r="D55" s="31" t="n">
        <f aca="false">D42</f>
        <v>1.96052631578947</v>
      </c>
      <c r="E55" s="32" t="n">
        <f aca="false">E54</f>
        <v>0.1</v>
      </c>
      <c r="F55" s="33" t="n">
        <f aca="false">F54</f>
        <v>-0.2</v>
      </c>
      <c r="G55" s="33" t="n">
        <f aca="false">G54</f>
        <v>0.3</v>
      </c>
      <c r="H55" s="33" t="n">
        <f aca="false">E55+F55*C55+G55*D55</f>
        <v>0.643947368421053</v>
      </c>
      <c r="I55" s="36" t="n">
        <v>1</v>
      </c>
      <c r="J55" s="36" t="s">
        <v>43</v>
      </c>
    </row>
    <row r="56" customFormat="false" ht="13.8" hidden="false" customHeight="false" outlineLevel="0" collapsed="false">
      <c r="A56" s="31" t="s">
        <v>43</v>
      </c>
      <c r="B56" s="32" t="n">
        <v>1</v>
      </c>
      <c r="C56" s="33" t="n">
        <f aca="false">C43</f>
        <v>0.652631578947368</v>
      </c>
      <c r="D56" s="31" t="n">
        <f aca="false">D43</f>
        <v>0.605263157894737</v>
      </c>
      <c r="E56" s="32" t="n">
        <f aca="false">E55</f>
        <v>0.1</v>
      </c>
      <c r="F56" s="33" t="n">
        <f aca="false">F55</f>
        <v>-0.2</v>
      </c>
      <c r="G56" s="33" t="n">
        <f aca="false">G55</f>
        <v>0.3</v>
      </c>
      <c r="H56" s="33" t="n">
        <f aca="false">E56+F56*C56+G56*D56</f>
        <v>0.151052631578947</v>
      </c>
      <c r="I56" s="36" t="n">
        <v>1</v>
      </c>
      <c r="J56" s="36" t="s">
        <v>43</v>
      </c>
    </row>
    <row r="57" customFormat="false" ht="13.8" hidden="false" customHeight="false" outlineLevel="0" collapsed="false">
      <c r="A57" s="37" t="s">
        <v>43</v>
      </c>
      <c r="B57" s="38" t="n">
        <v>1</v>
      </c>
      <c r="C57" s="39" t="n">
        <f aca="false">C44</f>
        <v>1.02105263157895</v>
      </c>
      <c r="D57" s="37" t="n">
        <f aca="false">D44</f>
        <v>0.552631578947368</v>
      </c>
      <c r="E57" s="38" t="n">
        <f aca="false">E56</f>
        <v>0.1</v>
      </c>
      <c r="F57" s="39" t="n">
        <f aca="false">F56</f>
        <v>-0.2</v>
      </c>
      <c r="G57" s="39" t="n">
        <f aca="false">G56</f>
        <v>0.3</v>
      </c>
      <c r="H57" s="39" t="n">
        <f aca="false">E57+F57*C57+G57*D57</f>
        <v>0.061578947368421</v>
      </c>
      <c r="I57" s="40" t="n">
        <v>1</v>
      </c>
      <c r="J57" s="40" t="s"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f0db6d3-f0d3-4c5e-96f7-b72e4c7e5630" xsi:nil="true"/>
    <lcf76f155ced4ddcb4097134ff3c332f xmlns="7f0db6d3-f0d3-4c5e-96f7-b72e4c7e5630">
      <Terms xmlns="http://schemas.microsoft.com/office/infopath/2007/PartnerControls"/>
    </lcf76f155ced4ddcb4097134ff3c332f>
    <TaxCatchAll xmlns="2e14514d-6bd7-4bdc-8268-0c2273fad8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CC58BD65982894DADE57236FE4DCD1A" ma:contentTypeVersion="12" ma:contentTypeDescription="Создание документа." ma:contentTypeScope="" ma:versionID="39789b114f95326b513e3ed82e7ea5e8">
  <xsd:schema xmlns:xsd="http://www.w3.org/2001/XMLSchema" xmlns:xs="http://www.w3.org/2001/XMLSchema" xmlns:p="http://schemas.microsoft.com/office/2006/metadata/properties" xmlns:ns2="7f0db6d3-f0d3-4c5e-96f7-b72e4c7e5630" xmlns:ns3="2e14514d-6bd7-4bdc-8268-0c2273fad86c" targetNamespace="http://schemas.microsoft.com/office/2006/metadata/properties" ma:root="true" ma:fieldsID="8600e4f8df527f4aa6a15357e0894bec" ns2:_="" ns3:_="">
    <xsd:import namespace="7f0db6d3-f0d3-4c5e-96f7-b72e4c7e5630"/>
    <xsd:import namespace="2e14514d-6bd7-4bdc-8268-0c2273fad86c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db6d3-f0d3-4c5e-96f7-b72e4c7e563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2736f47c-10d0-40be-bc11-4282b17364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4514d-6bd7-4bdc-8268-0c2273fad86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3d1fc6-8c9d-4283-92dd-8e91f67a4ae1}" ma:internalName="TaxCatchAll" ma:showField="CatchAllData" ma:web="2e14514d-6bd7-4bdc-8268-0c2273fad8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DAE3F-18AA-4C90-A547-537DCEDD439A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0a3696b2-e016-4fca-98bc-4ee68ff1328f"/>
    <ds:schemaRef ds:uri="4d2debb4-d4a3-47dc-bd84-67d483def11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DAC1A91-248D-489A-BDDF-148B393BDFBB}"/>
</file>

<file path=customXml/itemProps3.xml><?xml version="1.0" encoding="utf-8"?>
<ds:datastoreItem xmlns:ds="http://schemas.openxmlformats.org/officeDocument/2006/customXml" ds:itemID="{209DA06B-5FCD-4F27-9AFE-64029C058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2024-11-23T20:03:34Z</dcterms:created>
  <dc:creator>Анна Соколова</dc:creator>
  <dc:description/>
  <dc:language>ru-RU</dc:language>
  <cp:lastModifiedBy/>
  <dcterms:modified xsi:type="dcterms:W3CDTF">2025-05-09T15:16:46Z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0x0101009CC58BD65982894DADE57236FE4DCD1A</vt:lpwstr>
  </property>
</Properties>
</file>